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Admin\Documents\Models\outputs\019fd64b-3d7b-7693-a021-7ce0df948c62\"/>
    </mc:Choice>
  </mc:AlternateContent>
  <xr:revisionPtr revIDLastSave="0" documentId="13_ncr:1_{2E6B6E31-BEFF-4ECD-9CC2-A468155C24BD}" xr6:coauthVersionLast="47" xr6:coauthVersionMax="47" xr10:uidLastSave="{00000000-0000-0000-0000-000000000000}"/>
  <bookViews>
    <workbookView xWindow="28680" yWindow="-120" windowWidth="38640" windowHeight="21120" firstSheet="5" activeTab="12" xr2:uid="{00000000-000D-0000-FFFF-FFFF00000000}"/>
  </bookViews>
  <sheets>
    <sheet name="Cover" sheetId="1" r:id="rId1"/>
    <sheet name="Summary" sheetId="2" r:id="rId2"/>
    <sheet name="Sources" sheetId="3" state="hidden" r:id="rId3"/>
    <sheet name="Assumptions" sheetId="4" r:id="rId4"/>
    <sheet name="Raw Financials" sheetId="5" r:id="rId5"/>
    <sheet name="Quarterly P&amp;L" sheetId="6" r:id="rId6"/>
    <sheet name="Annual P&amp;L" sheetId="7" r:id="rId7"/>
    <sheet name="Segment Revenue" sheetId="10" r:id="rId8"/>
    <sheet name="Currency Revenue" sheetId="11" r:id="rId9"/>
    <sheet name="Client Data" sheetId="12" r:id="rId10"/>
    <sheet name="Revenue Drivers" sheetId="13" r:id="rId11"/>
    <sheet name="TCS Prices" sheetId="14" r:id="rId12"/>
    <sheet name="Valuation" sheetId="15" r:id="rId13"/>
    <sheet name="Checks" sheetId="16" r:id="rId1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M30" i="11" l="1"/>
  <c r="M28" i="11"/>
  <c r="M9" i="11"/>
  <c r="B100" i="7"/>
  <c r="C100" i="7"/>
  <c r="C16" i="15" s="1"/>
  <c r="D100" i="7"/>
  <c r="E100" i="7"/>
  <c r="F100" i="7"/>
  <c r="G100" i="7"/>
  <c r="H100" i="7"/>
  <c r="I100" i="7"/>
  <c r="I16" i="15" s="1"/>
  <c r="J100" i="7"/>
  <c r="K100" i="7"/>
  <c r="L100" i="7"/>
  <c r="B103" i="7"/>
  <c r="E103" i="7"/>
  <c r="F103" i="7"/>
  <c r="G103" i="7"/>
  <c r="K103" i="7"/>
  <c r="L103" i="7"/>
  <c r="B104" i="7"/>
  <c r="C104" i="7"/>
  <c r="D104" i="7"/>
  <c r="H104" i="7"/>
  <c r="I104" i="7"/>
  <c r="J104" i="7"/>
  <c r="B105" i="7"/>
  <c r="B106" i="7"/>
  <c r="C106" i="7"/>
  <c r="D106" i="7"/>
  <c r="H106" i="7"/>
  <c r="I106" i="7"/>
  <c r="J106" i="7"/>
  <c r="B107" i="7"/>
  <c r="E107" i="7"/>
  <c r="F107" i="7"/>
  <c r="G107" i="7"/>
  <c r="K107" i="7"/>
  <c r="L107" i="7"/>
  <c r="B108" i="7"/>
  <c r="B110" i="7"/>
  <c r="C110" i="7"/>
  <c r="D110" i="7"/>
  <c r="E110" i="7"/>
  <c r="F110" i="7"/>
  <c r="G110" i="7"/>
  <c r="H110" i="7"/>
  <c r="I110" i="7"/>
  <c r="J110" i="7"/>
  <c r="K110" i="7"/>
  <c r="L110" i="7"/>
  <c r="B112" i="7"/>
  <c r="C112" i="7"/>
  <c r="D112" i="7"/>
  <c r="E112" i="7"/>
  <c r="F112" i="7"/>
  <c r="G112" i="7"/>
  <c r="H112" i="7"/>
  <c r="I112" i="7"/>
  <c r="J112" i="7"/>
  <c r="K112" i="7"/>
  <c r="L112" i="7"/>
  <c r="B116" i="7"/>
  <c r="C116" i="7"/>
  <c r="D116" i="7"/>
  <c r="E116" i="7"/>
  <c r="F116" i="7"/>
  <c r="G116" i="7"/>
  <c r="H116" i="7"/>
  <c r="I116" i="7"/>
  <c r="J116" i="7"/>
  <c r="K116" i="7"/>
  <c r="L116" i="7"/>
  <c r="B117" i="7"/>
  <c r="C117" i="7"/>
  <c r="D117" i="7"/>
  <c r="E117" i="7"/>
  <c r="F117" i="7"/>
  <c r="G117" i="7"/>
  <c r="H117" i="7"/>
  <c r="I117" i="7"/>
  <c r="J117" i="7"/>
  <c r="K117" i="7"/>
  <c r="L117" i="7"/>
  <c r="B118" i="7"/>
  <c r="C118" i="7"/>
  <c r="D118" i="7"/>
  <c r="E118" i="7"/>
  <c r="F118" i="7"/>
  <c r="G118" i="7"/>
  <c r="G120" i="7" s="1"/>
  <c r="H118" i="7"/>
  <c r="I118" i="7"/>
  <c r="J118" i="7"/>
  <c r="K118" i="7"/>
  <c r="L118" i="7"/>
  <c r="B119" i="7"/>
  <c r="C119" i="7"/>
  <c r="D119" i="7"/>
  <c r="E119" i="7"/>
  <c r="F119" i="7"/>
  <c r="G119" i="7"/>
  <c r="H119" i="7"/>
  <c r="I119" i="7"/>
  <c r="J119" i="7"/>
  <c r="K119" i="7"/>
  <c r="L119" i="7"/>
  <c r="M119" i="7"/>
  <c r="N119" i="7"/>
  <c r="O119" i="7"/>
  <c r="P119" i="7"/>
  <c r="J121" i="7"/>
  <c r="B122" i="7"/>
  <c r="B120" i="7" s="1"/>
  <c r="B121" i="7" s="1"/>
  <c r="B123" i="7" s="1"/>
  <c r="C122" i="7"/>
  <c r="D122" i="7"/>
  <c r="D120" i="7" s="1"/>
  <c r="D121" i="7" s="1"/>
  <c r="D123" i="7" s="1"/>
  <c r="E122" i="7"/>
  <c r="E120" i="7" s="1"/>
  <c r="F122" i="7"/>
  <c r="F120" i="7" s="1"/>
  <c r="G122" i="7"/>
  <c r="H122" i="7"/>
  <c r="H120" i="7" s="1"/>
  <c r="H121" i="7" s="1"/>
  <c r="H123" i="7" s="1"/>
  <c r="I122" i="7"/>
  <c r="J122" i="7"/>
  <c r="J120" i="7" s="1"/>
  <c r="K122" i="7"/>
  <c r="K120" i="7" s="1"/>
  <c r="L122" i="7"/>
  <c r="L120" i="7" s="1"/>
  <c r="J123" i="7"/>
  <c r="B125" i="7"/>
  <c r="B126" i="7"/>
  <c r="J126" i="7"/>
  <c r="B127" i="7"/>
  <c r="C127" i="7"/>
  <c r="D127" i="7"/>
  <c r="E127" i="7"/>
  <c r="F127" i="7"/>
  <c r="G127" i="7"/>
  <c r="H127" i="7"/>
  <c r="I127" i="7"/>
  <c r="J127" i="7"/>
  <c r="K127" i="7"/>
  <c r="L127" i="7"/>
  <c r="B128" i="7"/>
  <c r="C128" i="7"/>
  <c r="D128" i="7"/>
  <c r="E128" i="7"/>
  <c r="F128" i="7"/>
  <c r="G128" i="7"/>
  <c r="H128" i="7"/>
  <c r="I128" i="7"/>
  <c r="J128" i="7"/>
  <c r="K128" i="7"/>
  <c r="L128" i="7"/>
  <c r="B129" i="7"/>
  <c r="C129" i="7"/>
  <c r="D129" i="7"/>
  <c r="E129" i="7"/>
  <c r="F129" i="7"/>
  <c r="G129" i="7"/>
  <c r="H129" i="7"/>
  <c r="I129" i="7"/>
  <c r="J129" i="7"/>
  <c r="K129" i="7"/>
  <c r="L129" i="7"/>
  <c r="B130" i="7"/>
  <c r="C130" i="7"/>
  <c r="D130" i="7"/>
  <c r="E130" i="7"/>
  <c r="F130" i="7"/>
  <c r="G130" i="7"/>
  <c r="H130" i="7"/>
  <c r="I130" i="7"/>
  <c r="J130" i="7"/>
  <c r="K130" i="7"/>
  <c r="L130" i="7"/>
  <c r="M130" i="7"/>
  <c r="N130" i="7"/>
  <c r="O130" i="7"/>
  <c r="P130" i="7"/>
  <c r="M131" i="7"/>
  <c r="N131" i="7"/>
  <c r="O131" i="7"/>
  <c r="P131" i="7"/>
  <c r="B133" i="7"/>
  <c r="B131" i="7" s="1"/>
  <c r="B132" i="7" s="1"/>
  <c r="B134" i="7" s="1"/>
  <c r="B16" i="16" s="1"/>
  <c r="C16" i="16" s="1"/>
  <c r="C133" i="7"/>
  <c r="D133" i="7"/>
  <c r="E133" i="7"/>
  <c r="F133" i="7"/>
  <c r="G133" i="7"/>
  <c r="G131" i="7" s="1"/>
  <c r="H133" i="7"/>
  <c r="I133" i="7"/>
  <c r="J133" i="7"/>
  <c r="K133" i="7"/>
  <c r="L133" i="7"/>
  <c r="L131" i="7" s="1"/>
  <c r="B136" i="7"/>
  <c r="C136" i="7"/>
  <c r="D136" i="7"/>
  <c r="E136" i="7"/>
  <c r="F136" i="7"/>
  <c r="G136" i="7"/>
  <c r="H136" i="7"/>
  <c r="I136" i="7"/>
  <c r="J136" i="7"/>
  <c r="K136" i="7"/>
  <c r="L136" i="7"/>
  <c r="B137" i="7"/>
  <c r="C137" i="7"/>
  <c r="D137" i="7"/>
  <c r="E137" i="7"/>
  <c r="F137" i="7"/>
  <c r="G137" i="7"/>
  <c r="H137" i="7"/>
  <c r="I137" i="7"/>
  <c r="J137" i="7"/>
  <c r="K137" i="7"/>
  <c r="L137" i="7"/>
  <c r="B37" i="7"/>
  <c r="B139" i="7" s="1"/>
  <c r="C37" i="7"/>
  <c r="C139" i="7" s="1"/>
  <c r="D37" i="7"/>
  <c r="D139" i="7" s="1"/>
  <c r="E37" i="7"/>
  <c r="E139" i="7" s="1"/>
  <c r="F37" i="7"/>
  <c r="F139" i="7" s="1"/>
  <c r="G37" i="7"/>
  <c r="G139" i="7" s="1"/>
  <c r="H37" i="7"/>
  <c r="H139" i="7" s="1"/>
  <c r="I37" i="7"/>
  <c r="I139" i="7" s="1"/>
  <c r="J37" i="7"/>
  <c r="J139" i="7" s="1"/>
  <c r="K37" i="7"/>
  <c r="K139" i="7" s="1"/>
  <c r="L37" i="7"/>
  <c r="L139" i="7" s="1"/>
  <c r="B38" i="7"/>
  <c r="C38" i="7"/>
  <c r="D38" i="7"/>
  <c r="E38" i="7"/>
  <c r="F38" i="7"/>
  <c r="G38" i="7"/>
  <c r="H38" i="7"/>
  <c r="I38" i="7"/>
  <c r="J38" i="7"/>
  <c r="K38" i="7"/>
  <c r="L38" i="7"/>
  <c r="B39" i="7"/>
  <c r="C103" i="7" s="1"/>
  <c r="C39" i="7"/>
  <c r="D103" i="7" s="1"/>
  <c r="D39" i="7"/>
  <c r="E39" i="7"/>
  <c r="F39" i="7"/>
  <c r="G39" i="7"/>
  <c r="H39" i="7"/>
  <c r="I103" i="7" s="1"/>
  <c r="I39" i="7"/>
  <c r="J103" i="7" s="1"/>
  <c r="J39" i="7"/>
  <c r="K39" i="7"/>
  <c r="L39" i="7"/>
  <c r="B40" i="7"/>
  <c r="C40" i="7"/>
  <c r="C10" i="15" s="1"/>
  <c r="D40" i="7"/>
  <c r="E40" i="7"/>
  <c r="F40" i="7"/>
  <c r="G40" i="7"/>
  <c r="H40" i="7"/>
  <c r="I40" i="7"/>
  <c r="I10" i="15" s="1"/>
  <c r="J40" i="7"/>
  <c r="K40" i="7"/>
  <c r="L40" i="7"/>
  <c r="B41" i="7"/>
  <c r="C105" i="7" s="1"/>
  <c r="C41" i="7"/>
  <c r="D41" i="7"/>
  <c r="E105" i="7" s="1"/>
  <c r="E41" i="7"/>
  <c r="F105" i="7" s="1"/>
  <c r="F41" i="7"/>
  <c r="G41" i="7"/>
  <c r="H41" i="7"/>
  <c r="I105" i="7" s="1"/>
  <c r="I41" i="7"/>
  <c r="J41" i="7"/>
  <c r="K105" i="7" s="1"/>
  <c r="K41" i="7"/>
  <c r="L105" i="7" s="1"/>
  <c r="L41" i="7"/>
  <c r="B42" i="7"/>
  <c r="C42" i="7"/>
  <c r="D42" i="7"/>
  <c r="E42" i="7"/>
  <c r="F104" i="7" s="1"/>
  <c r="F42" i="7"/>
  <c r="G104" i="7" s="1"/>
  <c r="G42" i="7"/>
  <c r="H42" i="7"/>
  <c r="I42" i="7"/>
  <c r="J42" i="7"/>
  <c r="K42" i="7"/>
  <c r="L104" i="7" s="1"/>
  <c r="L42" i="7"/>
  <c r="B43" i="7"/>
  <c r="C43" i="7"/>
  <c r="D43" i="7"/>
  <c r="E43" i="7"/>
  <c r="F43" i="7"/>
  <c r="G105" i="7" s="1"/>
  <c r="G43" i="7"/>
  <c r="H43" i="7"/>
  <c r="I43" i="7"/>
  <c r="J43" i="7"/>
  <c r="K43" i="7"/>
  <c r="L43" i="7"/>
  <c r="B44" i="7"/>
  <c r="C44" i="7"/>
  <c r="D44" i="7"/>
  <c r="E44" i="7"/>
  <c r="F44" i="7"/>
  <c r="G44" i="7"/>
  <c r="H44" i="7"/>
  <c r="I44" i="7"/>
  <c r="J44" i="7"/>
  <c r="K44" i="7"/>
  <c r="L44" i="7"/>
  <c r="B45" i="7"/>
  <c r="C45" i="7"/>
  <c r="D45" i="7"/>
  <c r="E45" i="7"/>
  <c r="F45" i="7"/>
  <c r="G45" i="7"/>
  <c r="H45" i="7"/>
  <c r="I45" i="7"/>
  <c r="J45" i="7"/>
  <c r="K45" i="7"/>
  <c r="L45" i="7"/>
  <c r="B46" i="7"/>
  <c r="C46" i="7"/>
  <c r="D46" i="7"/>
  <c r="E46" i="7"/>
  <c r="F46" i="7"/>
  <c r="G46" i="7"/>
  <c r="H46" i="7"/>
  <c r="I46" i="7"/>
  <c r="J46" i="7"/>
  <c r="K46" i="7"/>
  <c r="L46" i="7"/>
  <c r="B47" i="7"/>
  <c r="C47" i="7"/>
  <c r="D47" i="7"/>
  <c r="E47" i="7"/>
  <c r="F47" i="7"/>
  <c r="G47" i="7"/>
  <c r="H47" i="7"/>
  <c r="I47" i="7"/>
  <c r="J47" i="7"/>
  <c r="K47" i="7"/>
  <c r="L47" i="7"/>
  <c r="B48" i="7"/>
  <c r="C48" i="7"/>
  <c r="D48" i="7"/>
  <c r="E48" i="7"/>
  <c r="F48" i="7"/>
  <c r="G48" i="7"/>
  <c r="H48" i="7"/>
  <c r="I48" i="7"/>
  <c r="J48" i="7"/>
  <c r="K48" i="7"/>
  <c r="L48" i="7"/>
  <c r="B49" i="7"/>
  <c r="C49" i="7"/>
  <c r="D49" i="7"/>
  <c r="E49" i="7"/>
  <c r="F49" i="7"/>
  <c r="G49" i="7"/>
  <c r="H49" i="7"/>
  <c r="I49" i="7"/>
  <c r="J49" i="7"/>
  <c r="K49" i="7"/>
  <c r="L49" i="7"/>
  <c r="B50" i="7"/>
  <c r="C50" i="7"/>
  <c r="D50" i="7"/>
  <c r="E50" i="7"/>
  <c r="F50" i="7"/>
  <c r="G50" i="7"/>
  <c r="H50" i="7"/>
  <c r="I50" i="7"/>
  <c r="J50" i="7"/>
  <c r="K50" i="7"/>
  <c r="L50" i="7"/>
  <c r="B51" i="7"/>
  <c r="C51" i="7"/>
  <c r="D51" i="7"/>
  <c r="E51" i="7"/>
  <c r="F51" i="7"/>
  <c r="G51" i="7"/>
  <c r="H51" i="7"/>
  <c r="I51" i="7"/>
  <c r="J51" i="7"/>
  <c r="K51" i="7"/>
  <c r="L51" i="7"/>
  <c r="B52" i="7"/>
  <c r="C52" i="7"/>
  <c r="D52" i="7"/>
  <c r="E52" i="7"/>
  <c r="F52" i="7"/>
  <c r="G52" i="7"/>
  <c r="H52" i="7"/>
  <c r="I52" i="7"/>
  <c r="J52" i="7"/>
  <c r="K52" i="7"/>
  <c r="L52" i="7"/>
  <c r="M52" i="7" s="1"/>
  <c r="N52" i="7" s="1"/>
  <c r="O52" i="7" s="1"/>
  <c r="P52" i="7" s="1"/>
  <c r="B53" i="7"/>
  <c r="C53" i="7"/>
  <c r="D53" i="7"/>
  <c r="E53" i="7"/>
  <c r="F53" i="7"/>
  <c r="G53" i="7"/>
  <c r="H53" i="7"/>
  <c r="I53" i="7"/>
  <c r="J53" i="7"/>
  <c r="K53" i="7"/>
  <c r="L53" i="7"/>
  <c r="B54" i="7"/>
  <c r="C54" i="7"/>
  <c r="D54" i="7"/>
  <c r="E54" i="7"/>
  <c r="F54" i="7"/>
  <c r="G54" i="7"/>
  <c r="H54" i="7"/>
  <c r="I54" i="7"/>
  <c r="J54" i="7"/>
  <c r="K54" i="7"/>
  <c r="K10" i="15" s="1"/>
  <c r="L54" i="7"/>
  <c r="M54" i="7" s="1"/>
  <c r="N54" i="7" s="1"/>
  <c r="O54" i="7" s="1"/>
  <c r="P54" i="7" s="1"/>
  <c r="B55" i="7"/>
  <c r="C55" i="7"/>
  <c r="D55" i="7"/>
  <c r="E55" i="7"/>
  <c r="F55" i="7"/>
  <c r="G55" i="7"/>
  <c r="H55" i="7"/>
  <c r="I55" i="7"/>
  <c r="J55" i="7"/>
  <c r="K55" i="7"/>
  <c r="L55" i="7"/>
  <c r="B56" i="7"/>
  <c r="C56" i="7"/>
  <c r="D56" i="7"/>
  <c r="E56" i="7"/>
  <c r="F56" i="7"/>
  <c r="G56" i="7"/>
  <c r="H56" i="7"/>
  <c r="I56" i="7"/>
  <c r="J56" i="7"/>
  <c r="K56" i="7"/>
  <c r="L56" i="7"/>
  <c r="B57" i="7"/>
  <c r="C57" i="7"/>
  <c r="D57" i="7"/>
  <c r="E57" i="7"/>
  <c r="F57" i="7"/>
  <c r="G57" i="7"/>
  <c r="H57" i="7"/>
  <c r="I57" i="7"/>
  <c r="J57" i="7"/>
  <c r="K57" i="7"/>
  <c r="L57" i="7"/>
  <c r="B58" i="7"/>
  <c r="C58" i="7"/>
  <c r="D58" i="7"/>
  <c r="E58" i="7"/>
  <c r="F58" i="7"/>
  <c r="G58" i="7"/>
  <c r="H58" i="7"/>
  <c r="I58" i="7"/>
  <c r="J58" i="7"/>
  <c r="K58" i="7"/>
  <c r="L58" i="7"/>
  <c r="B59" i="7"/>
  <c r="C59" i="7"/>
  <c r="D59" i="7"/>
  <c r="E59" i="7"/>
  <c r="F59" i="7"/>
  <c r="G59" i="7"/>
  <c r="H59" i="7"/>
  <c r="I59" i="7"/>
  <c r="J59" i="7"/>
  <c r="K59" i="7"/>
  <c r="K91" i="7" s="1"/>
  <c r="L59" i="7"/>
  <c r="B61" i="7"/>
  <c r="C61" i="7"/>
  <c r="D61" i="7"/>
  <c r="E61" i="7"/>
  <c r="E106" i="7" s="1"/>
  <c r="F61" i="7"/>
  <c r="G61" i="7"/>
  <c r="H61" i="7"/>
  <c r="I61" i="7"/>
  <c r="J61" i="7"/>
  <c r="K61" i="7"/>
  <c r="K106" i="7" s="1"/>
  <c r="L61" i="7"/>
  <c r="B62" i="7"/>
  <c r="C62" i="7"/>
  <c r="C125" i="7" s="1"/>
  <c r="D62" i="7"/>
  <c r="D125" i="7" s="1"/>
  <c r="E62" i="7"/>
  <c r="E125" i="7" s="1"/>
  <c r="F62" i="7"/>
  <c r="F11" i="15" s="1"/>
  <c r="G62" i="7"/>
  <c r="G125" i="7" s="1"/>
  <c r="H62" i="7"/>
  <c r="I62" i="7"/>
  <c r="I125" i="7" s="1"/>
  <c r="J62" i="7"/>
  <c r="J125" i="7" s="1"/>
  <c r="K62" i="7"/>
  <c r="K125" i="7" s="1"/>
  <c r="L62" i="7"/>
  <c r="L125" i="7" s="1"/>
  <c r="M62" i="7"/>
  <c r="N62" i="7"/>
  <c r="O62" i="7"/>
  <c r="O125" i="7" s="1"/>
  <c r="P62" i="7"/>
  <c r="P125" i="7" s="1"/>
  <c r="B63" i="7"/>
  <c r="C63" i="7"/>
  <c r="D63" i="7"/>
  <c r="E63" i="7"/>
  <c r="F63" i="7"/>
  <c r="G63" i="7"/>
  <c r="H63" i="7"/>
  <c r="I63" i="7"/>
  <c r="J63" i="7"/>
  <c r="K63" i="7"/>
  <c r="L63" i="7"/>
  <c r="M63" i="7"/>
  <c r="N63" i="7"/>
  <c r="O63" i="7"/>
  <c r="P63" i="7"/>
  <c r="B64" i="7"/>
  <c r="C64" i="7"/>
  <c r="D64" i="7"/>
  <c r="E64" i="7"/>
  <c r="F64" i="7"/>
  <c r="F12" i="15" s="1"/>
  <c r="G64" i="7"/>
  <c r="H64" i="7"/>
  <c r="I64" i="7"/>
  <c r="J64" i="7"/>
  <c r="K64" i="7"/>
  <c r="L64" i="7"/>
  <c r="M127" i="7" s="1"/>
  <c r="B65" i="7"/>
  <c r="C65" i="7"/>
  <c r="D65" i="7"/>
  <c r="E65" i="7"/>
  <c r="F65" i="7"/>
  <c r="G65" i="7"/>
  <c r="H65" i="7"/>
  <c r="I65" i="7"/>
  <c r="J65" i="7"/>
  <c r="K65" i="7"/>
  <c r="L65" i="7"/>
  <c r="B66" i="7"/>
  <c r="C66" i="7"/>
  <c r="D66" i="7"/>
  <c r="E66" i="7"/>
  <c r="F66" i="7"/>
  <c r="G66" i="7"/>
  <c r="H66" i="7"/>
  <c r="I66" i="7"/>
  <c r="J66" i="7"/>
  <c r="K66" i="7"/>
  <c r="L66" i="7"/>
  <c r="B67" i="7"/>
  <c r="C67" i="7"/>
  <c r="C108" i="7" s="1"/>
  <c r="D67" i="7"/>
  <c r="E67" i="7"/>
  <c r="F67" i="7"/>
  <c r="G67" i="7"/>
  <c r="H67" i="7"/>
  <c r="I67" i="7"/>
  <c r="I108" i="7" s="1"/>
  <c r="J67" i="7"/>
  <c r="J108" i="7" s="1"/>
  <c r="K67" i="7"/>
  <c r="L67" i="7"/>
  <c r="B68" i="7"/>
  <c r="C68" i="7"/>
  <c r="D68" i="7"/>
  <c r="D108" i="7" s="1"/>
  <c r="E68" i="7"/>
  <c r="F68" i="7"/>
  <c r="G68" i="7"/>
  <c r="H68" i="7"/>
  <c r="I68" i="7"/>
  <c r="J68" i="7"/>
  <c r="K68" i="7"/>
  <c r="L68" i="7"/>
  <c r="B69" i="7"/>
  <c r="C69" i="7"/>
  <c r="D69" i="7"/>
  <c r="E69" i="7"/>
  <c r="F69" i="7"/>
  <c r="G69" i="7"/>
  <c r="H69" i="7"/>
  <c r="I69" i="7"/>
  <c r="J69" i="7"/>
  <c r="K69" i="7"/>
  <c r="L69" i="7"/>
  <c r="B70" i="7"/>
  <c r="C70" i="7"/>
  <c r="D70" i="7"/>
  <c r="E70" i="7"/>
  <c r="F70" i="7"/>
  <c r="G70" i="7"/>
  <c r="H70" i="7"/>
  <c r="I70" i="7"/>
  <c r="J70" i="7"/>
  <c r="K70" i="7"/>
  <c r="L70" i="7"/>
  <c r="B71" i="7"/>
  <c r="C71" i="7"/>
  <c r="D71" i="7"/>
  <c r="E71" i="7"/>
  <c r="F71" i="7"/>
  <c r="G71" i="7"/>
  <c r="H71" i="7"/>
  <c r="I71" i="7"/>
  <c r="J71" i="7"/>
  <c r="K71" i="7"/>
  <c r="L71" i="7"/>
  <c r="B72" i="7"/>
  <c r="C72" i="7"/>
  <c r="C126" i="7" s="1"/>
  <c r="D72" i="7"/>
  <c r="E72" i="7"/>
  <c r="E126" i="7" s="1"/>
  <c r="F72" i="7"/>
  <c r="F126" i="7" s="1"/>
  <c r="G72" i="7"/>
  <c r="G126" i="7" s="1"/>
  <c r="H72" i="7"/>
  <c r="H126" i="7" s="1"/>
  <c r="I72" i="7"/>
  <c r="I126" i="7" s="1"/>
  <c r="J72" i="7"/>
  <c r="K72" i="7"/>
  <c r="K126" i="7" s="1"/>
  <c r="L72" i="7"/>
  <c r="L126" i="7" s="1"/>
  <c r="M72" i="7"/>
  <c r="M126" i="7" s="1"/>
  <c r="N72" i="7"/>
  <c r="N126" i="7" s="1"/>
  <c r="O72" i="7"/>
  <c r="P126" i="7" s="1"/>
  <c r="P72" i="7"/>
  <c r="B73" i="7"/>
  <c r="C73" i="7"/>
  <c r="D73" i="7"/>
  <c r="E73" i="7"/>
  <c r="F73" i="7"/>
  <c r="G73" i="7"/>
  <c r="H73" i="7"/>
  <c r="I73" i="7"/>
  <c r="J73" i="7"/>
  <c r="K73" i="7"/>
  <c r="L73" i="7"/>
  <c r="M73" i="7" s="1"/>
  <c r="N73" i="7" s="1"/>
  <c r="B74" i="7"/>
  <c r="C74" i="7"/>
  <c r="D74" i="7"/>
  <c r="E74" i="7"/>
  <c r="F74" i="7"/>
  <c r="G74" i="7"/>
  <c r="H74" i="7"/>
  <c r="I74" i="7"/>
  <c r="J74" i="7"/>
  <c r="K74" i="7"/>
  <c r="L74" i="7"/>
  <c r="B75" i="7"/>
  <c r="C75" i="7"/>
  <c r="D75" i="7"/>
  <c r="E75" i="7"/>
  <c r="F75" i="7"/>
  <c r="G75" i="7"/>
  <c r="H75" i="7"/>
  <c r="I75" i="7"/>
  <c r="J75" i="7"/>
  <c r="K75" i="7"/>
  <c r="L75" i="7"/>
  <c r="B76" i="7"/>
  <c r="C76" i="7"/>
  <c r="D76" i="7"/>
  <c r="E76" i="7"/>
  <c r="F76" i="7"/>
  <c r="G76" i="7"/>
  <c r="H76" i="7"/>
  <c r="I76" i="7"/>
  <c r="J76" i="7"/>
  <c r="K76" i="7"/>
  <c r="L76" i="7"/>
  <c r="B77" i="7"/>
  <c r="C77" i="7"/>
  <c r="D77" i="7"/>
  <c r="E77" i="7"/>
  <c r="F77" i="7"/>
  <c r="G77" i="7"/>
  <c r="H77" i="7"/>
  <c r="I77" i="7"/>
  <c r="J77" i="7"/>
  <c r="K77" i="7"/>
  <c r="L77" i="7"/>
  <c r="B78" i="7"/>
  <c r="C78" i="7"/>
  <c r="D78" i="7"/>
  <c r="E78" i="7"/>
  <c r="F78" i="7"/>
  <c r="G78" i="7"/>
  <c r="H78" i="7"/>
  <c r="I78" i="7"/>
  <c r="J78" i="7"/>
  <c r="K78" i="7"/>
  <c r="L78" i="7"/>
  <c r="M78" i="7"/>
  <c r="N78" i="7"/>
  <c r="O78" i="7"/>
  <c r="P78" i="7"/>
  <c r="B79" i="7"/>
  <c r="C79" i="7"/>
  <c r="D79" i="7"/>
  <c r="E79" i="7"/>
  <c r="F79" i="7"/>
  <c r="G79" i="7"/>
  <c r="H79" i="7"/>
  <c r="I79" i="7"/>
  <c r="J79" i="7"/>
  <c r="K79" i="7"/>
  <c r="L79" i="7"/>
  <c r="B80" i="7"/>
  <c r="C80" i="7"/>
  <c r="D80" i="7"/>
  <c r="E80" i="7"/>
  <c r="F80" i="7"/>
  <c r="G80" i="7"/>
  <c r="H80" i="7"/>
  <c r="I80" i="7"/>
  <c r="J80" i="7"/>
  <c r="K80" i="7"/>
  <c r="L80" i="7"/>
  <c r="M80" i="7"/>
  <c r="N80" i="7"/>
  <c r="O80" i="7"/>
  <c r="P80" i="7"/>
  <c r="B81" i="7"/>
  <c r="C81" i="7"/>
  <c r="D81" i="7"/>
  <c r="E81" i="7"/>
  <c r="F81" i="7"/>
  <c r="G81" i="7"/>
  <c r="H81" i="7"/>
  <c r="I81" i="7"/>
  <c r="J81" i="7"/>
  <c r="K81" i="7"/>
  <c r="L81" i="7"/>
  <c r="B82" i="7"/>
  <c r="C82" i="7"/>
  <c r="D82" i="7"/>
  <c r="E82" i="7"/>
  <c r="F82" i="7"/>
  <c r="G82" i="7"/>
  <c r="H82" i="7"/>
  <c r="I82" i="7"/>
  <c r="J82" i="7"/>
  <c r="K82" i="7"/>
  <c r="L82" i="7"/>
  <c r="B84" i="7"/>
  <c r="C84" i="7"/>
  <c r="D84" i="7"/>
  <c r="E84" i="7"/>
  <c r="F84" i="7"/>
  <c r="G84" i="7"/>
  <c r="H84" i="7"/>
  <c r="I84" i="7"/>
  <c r="J84" i="7"/>
  <c r="K84" i="7"/>
  <c r="L84" i="7"/>
  <c r="M84" i="7" s="1"/>
  <c r="B85" i="7"/>
  <c r="C85" i="7"/>
  <c r="D85" i="7"/>
  <c r="E85" i="7"/>
  <c r="F85" i="7"/>
  <c r="G85" i="7"/>
  <c r="H85" i="7"/>
  <c r="I85" i="7"/>
  <c r="J85" i="7"/>
  <c r="K85" i="7"/>
  <c r="L85" i="7"/>
  <c r="M85" i="7" s="1"/>
  <c r="N85" i="7" s="1"/>
  <c r="O85" i="7" s="1"/>
  <c r="P85" i="7" s="1"/>
  <c r="B86" i="7"/>
  <c r="C86" i="7"/>
  <c r="D86" i="7"/>
  <c r="E86" i="7"/>
  <c r="F86" i="7"/>
  <c r="G86" i="7"/>
  <c r="H86" i="7"/>
  <c r="I86" i="7"/>
  <c r="J86" i="7"/>
  <c r="K86" i="7"/>
  <c r="L86" i="7"/>
  <c r="B87" i="7"/>
  <c r="C87" i="7"/>
  <c r="D87" i="7"/>
  <c r="E87" i="7"/>
  <c r="F87" i="7"/>
  <c r="G87" i="7"/>
  <c r="H87" i="7"/>
  <c r="I87" i="7"/>
  <c r="J87" i="7"/>
  <c r="K87" i="7"/>
  <c r="L87" i="7"/>
  <c r="B88" i="7"/>
  <c r="C88" i="7"/>
  <c r="D88" i="7"/>
  <c r="E88" i="7"/>
  <c r="E19" i="15" s="1"/>
  <c r="F88" i="7"/>
  <c r="F19" i="15" s="1"/>
  <c r="G88" i="7"/>
  <c r="H88" i="7"/>
  <c r="I88" i="7"/>
  <c r="J88" i="7"/>
  <c r="K88" i="7"/>
  <c r="K19" i="15" s="1"/>
  <c r="L88" i="7"/>
  <c r="L19" i="15" s="1"/>
  <c r="B89" i="7"/>
  <c r="C89" i="7"/>
  <c r="D89" i="7"/>
  <c r="E89" i="7"/>
  <c r="F89" i="7"/>
  <c r="G89" i="7"/>
  <c r="H89" i="7"/>
  <c r="I89" i="7"/>
  <c r="J89" i="7"/>
  <c r="K89" i="7"/>
  <c r="L89" i="7"/>
  <c r="B90" i="7"/>
  <c r="B91" i="7" s="1"/>
  <c r="B13" i="16" s="1"/>
  <c r="C13" i="16" s="1"/>
  <c r="C90" i="7"/>
  <c r="D90" i="7"/>
  <c r="E90" i="7"/>
  <c r="F90" i="7"/>
  <c r="G90" i="7"/>
  <c r="G91" i="7" s="1"/>
  <c r="B53" i="16" s="1"/>
  <c r="C53" i="16" s="1"/>
  <c r="H90" i="7"/>
  <c r="H91" i="7" s="1"/>
  <c r="B61" i="16" s="1"/>
  <c r="C61" i="16" s="1"/>
  <c r="I90" i="7"/>
  <c r="J90" i="7"/>
  <c r="K90" i="7"/>
  <c r="L90" i="7"/>
  <c r="L91" i="7" s="1"/>
  <c r="E91" i="7"/>
  <c r="B37" i="16" s="1"/>
  <c r="C37" i="16" s="1"/>
  <c r="F91" i="7"/>
  <c r="B45" i="16" s="1"/>
  <c r="C45" i="16" s="1"/>
  <c r="M35" i="15"/>
  <c r="AR43" i="6"/>
  <c r="AL43" i="6"/>
  <c r="Z43" i="6"/>
  <c r="T43" i="6"/>
  <c r="H43" i="6"/>
  <c r="B43" i="6"/>
  <c r="E42" i="6"/>
  <c r="D42" i="6"/>
  <c r="C42" i="6"/>
  <c r="B42" i="6"/>
  <c r="AT40" i="6"/>
  <c r="AU40" i="6" s="1"/>
  <c r="AV40" i="6" s="1"/>
  <c r="AW40" i="6" s="1"/>
  <c r="AX40" i="6" s="1"/>
  <c r="AY40" i="6" s="1"/>
  <c r="AZ40" i="6" s="1"/>
  <c r="BA40" i="6" s="1"/>
  <c r="BB40" i="6" s="1"/>
  <c r="BC40" i="6" s="1"/>
  <c r="BD40" i="6" s="1"/>
  <c r="BE40" i="6" s="1"/>
  <c r="BF40" i="6" s="1"/>
  <c r="BG40" i="6" s="1"/>
  <c r="BH40" i="6" s="1"/>
  <c r="BI40" i="6" s="1"/>
  <c r="AS40" i="6"/>
  <c r="AR40" i="6"/>
  <c r="AQ40" i="6"/>
  <c r="AP40" i="6"/>
  <c r="AO40" i="6"/>
  <c r="AN40" i="6"/>
  <c r="AM40" i="6"/>
  <c r="AL40" i="6"/>
  <c r="AK40" i="6"/>
  <c r="AJ40" i="6"/>
  <c r="AI40" i="6"/>
  <c r="AH40" i="6"/>
  <c r="AG40" i="6"/>
  <c r="AF40" i="6"/>
  <c r="AE40" i="6"/>
  <c r="AD40" i="6"/>
  <c r="AC40" i="6"/>
  <c r="AB40" i="6"/>
  <c r="AA40" i="6"/>
  <c r="Z40" i="6"/>
  <c r="Y40" i="6"/>
  <c r="X40" i="6"/>
  <c r="W40" i="6"/>
  <c r="V40" i="6"/>
  <c r="U40" i="6"/>
  <c r="T40" i="6"/>
  <c r="S40" i="6"/>
  <c r="R40" i="6"/>
  <c r="Q40" i="6"/>
  <c r="P40" i="6"/>
  <c r="O40" i="6"/>
  <c r="N40" i="6"/>
  <c r="M40" i="6"/>
  <c r="L40" i="6"/>
  <c r="K40" i="6"/>
  <c r="J40" i="6"/>
  <c r="I40" i="6"/>
  <c r="H40" i="6"/>
  <c r="G40" i="6"/>
  <c r="F40" i="6"/>
  <c r="E40" i="6"/>
  <c r="D40" i="6"/>
  <c r="C40" i="6"/>
  <c r="B40" i="6"/>
  <c r="E39" i="6"/>
  <c r="D39" i="6"/>
  <c r="C39" i="6"/>
  <c r="B39" i="6"/>
  <c r="AT37" i="6"/>
  <c r="AU37" i="6" s="1"/>
  <c r="AV37" i="6" s="1"/>
  <c r="AW37" i="6" s="1"/>
  <c r="AX37" i="6" s="1"/>
  <c r="AY37" i="6" s="1"/>
  <c r="AZ37" i="6" s="1"/>
  <c r="BA37" i="6" s="1"/>
  <c r="BB37" i="6" s="1"/>
  <c r="BC37" i="6" s="1"/>
  <c r="BD37" i="6" s="1"/>
  <c r="BE37" i="6" s="1"/>
  <c r="BF37" i="6" s="1"/>
  <c r="BG37" i="6" s="1"/>
  <c r="BH37" i="6" s="1"/>
  <c r="BI37" i="6" s="1"/>
  <c r="AS37" i="6"/>
  <c r="AR37" i="6"/>
  <c r="AQ37" i="6"/>
  <c r="AP37" i="6"/>
  <c r="AO37" i="6"/>
  <c r="AN37" i="6"/>
  <c r="AM37" i="6"/>
  <c r="AM43" i="6" s="1"/>
  <c r="AL37" i="6"/>
  <c r="AK37" i="6"/>
  <c r="AJ37" i="6"/>
  <c r="AI37" i="6"/>
  <c r="AH37" i="6"/>
  <c r="AG37" i="6"/>
  <c r="AG43" i="6" s="1"/>
  <c r="AF37" i="6"/>
  <c r="AE37" i="6"/>
  <c r="AD37" i="6"/>
  <c r="AC37" i="6"/>
  <c r="AB37" i="6"/>
  <c r="AA37" i="6"/>
  <c r="Z37" i="6"/>
  <c r="Y37" i="6"/>
  <c r="X37" i="6"/>
  <c r="W37" i="6"/>
  <c r="V37" i="6"/>
  <c r="U37" i="6"/>
  <c r="U43" i="6" s="1"/>
  <c r="T37" i="6"/>
  <c r="S37" i="6"/>
  <c r="R37" i="6"/>
  <c r="Q37" i="6"/>
  <c r="P37" i="6"/>
  <c r="O37" i="6"/>
  <c r="O43" i="6" s="1"/>
  <c r="N37" i="6"/>
  <c r="M37" i="6"/>
  <c r="L37" i="6"/>
  <c r="K37" i="6"/>
  <c r="J37" i="6"/>
  <c r="I37" i="6"/>
  <c r="H37" i="6"/>
  <c r="G37" i="6"/>
  <c r="F37" i="6"/>
  <c r="E37" i="6"/>
  <c r="D37" i="6"/>
  <c r="C37" i="6"/>
  <c r="C43" i="6" s="1"/>
  <c r="B37" i="6"/>
  <c r="E36" i="6"/>
  <c r="D36" i="6"/>
  <c r="C36" i="6"/>
  <c r="B36" i="6"/>
  <c r="AU34" i="6"/>
  <c r="AV34" i="6" s="1"/>
  <c r="AW34" i="6" s="1"/>
  <c r="AX34" i="6" s="1"/>
  <c r="AY34" i="6" s="1"/>
  <c r="AZ34" i="6" s="1"/>
  <c r="BA34" i="6" s="1"/>
  <c r="BB34" i="6" s="1"/>
  <c r="BC34" i="6" s="1"/>
  <c r="BD34" i="6" s="1"/>
  <c r="BE34" i="6" s="1"/>
  <c r="BF34" i="6" s="1"/>
  <c r="BG34" i="6" s="1"/>
  <c r="BH34" i="6" s="1"/>
  <c r="BI34" i="6" s="1"/>
  <c r="AT34" i="6"/>
  <c r="AS34" i="6"/>
  <c r="AR34" i="6"/>
  <c r="AQ34" i="6"/>
  <c r="AP34" i="6"/>
  <c r="AO34" i="6"/>
  <c r="AO35" i="6" s="1"/>
  <c r="AN34" i="6"/>
  <c r="AM34" i="6"/>
  <c r="AL34" i="6"/>
  <c r="AK34" i="6"/>
  <c r="AJ34" i="6"/>
  <c r="AI34" i="6"/>
  <c r="AH34" i="6"/>
  <c r="AG34" i="6"/>
  <c r="AF34" i="6"/>
  <c r="AE34" i="6"/>
  <c r="AD34" i="6"/>
  <c r="AC34" i="6"/>
  <c r="AB34" i="6"/>
  <c r="AA34" i="6"/>
  <c r="Z34" i="6"/>
  <c r="Y34" i="6"/>
  <c r="X34" i="6"/>
  <c r="W34" i="6"/>
  <c r="V34" i="6"/>
  <c r="U34" i="6"/>
  <c r="T34" i="6"/>
  <c r="S34" i="6"/>
  <c r="R34" i="6"/>
  <c r="Q34" i="6"/>
  <c r="P34" i="6"/>
  <c r="O34" i="6"/>
  <c r="N34" i="6"/>
  <c r="M34" i="6"/>
  <c r="L34" i="6"/>
  <c r="K34" i="6"/>
  <c r="J34" i="6"/>
  <c r="I34" i="6"/>
  <c r="H34" i="6"/>
  <c r="G34" i="6"/>
  <c r="F34" i="6"/>
  <c r="E34" i="6"/>
  <c r="D34" i="6"/>
  <c r="C34" i="6"/>
  <c r="B34" i="6"/>
  <c r="E33" i="6"/>
  <c r="D33" i="6"/>
  <c r="C33" i="6"/>
  <c r="B33" i="6"/>
  <c r="AO32" i="6"/>
  <c r="Q32" i="6"/>
  <c r="K32" i="6"/>
  <c r="E32" i="6"/>
  <c r="AU31" i="6"/>
  <c r="AT31" i="6"/>
  <c r="AS31" i="6"/>
  <c r="AS43" i="6" s="1"/>
  <c r="AR31" i="6"/>
  <c r="AQ31" i="6"/>
  <c r="AQ43" i="6" s="1"/>
  <c r="AP31" i="6"/>
  <c r="AP43" i="6" s="1"/>
  <c r="AO31" i="6"/>
  <c r="AN31" i="6"/>
  <c r="AM31" i="6"/>
  <c r="AL31" i="6"/>
  <c r="AK31" i="6"/>
  <c r="AK43" i="6" s="1"/>
  <c r="AJ31" i="6"/>
  <c r="AJ43" i="6" s="1"/>
  <c r="AI31" i="6"/>
  <c r="AH31" i="6"/>
  <c r="AG31" i="6"/>
  <c r="AF31" i="6"/>
  <c r="AF43" i="6" s="1"/>
  <c r="AE31" i="6"/>
  <c r="AE43" i="6" s="1"/>
  <c r="AD31" i="6"/>
  <c r="AD43" i="6" s="1"/>
  <c r="AC31" i="6"/>
  <c r="AB31" i="6"/>
  <c r="AA31" i="6"/>
  <c r="AA43" i="6" s="1"/>
  <c r="Z31" i="6"/>
  <c r="Y31" i="6"/>
  <c r="Y43" i="6" s="1"/>
  <c r="X31" i="6"/>
  <c r="X43" i="6" s="1"/>
  <c r="W31" i="6"/>
  <c r="V31" i="6"/>
  <c r="U31" i="6"/>
  <c r="T31" i="6"/>
  <c r="S31" i="6"/>
  <c r="S43" i="6" s="1"/>
  <c r="R31" i="6"/>
  <c r="R43" i="6" s="1"/>
  <c r="Q31" i="6"/>
  <c r="P31" i="6"/>
  <c r="O31" i="6"/>
  <c r="N31" i="6"/>
  <c r="N43" i="6" s="1"/>
  <c r="M31" i="6"/>
  <c r="M43" i="6" s="1"/>
  <c r="L31" i="6"/>
  <c r="L43" i="6" s="1"/>
  <c r="K31" i="6"/>
  <c r="J31" i="6"/>
  <c r="I31" i="6"/>
  <c r="I43" i="6" s="1"/>
  <c r="H31" i="6"/>
  <c r="G31" i="6"/>
  <c r="G43" i="6" s="1"/>
  <c r="F31" i="6"/>
  <c r="F43" i="6" s="1"/>
  <c r="E31" i="6"/>
  <c r="D31" i="6"/>
  <c r="C31" i="6"/>
  <c r="B31" i="6"/>
  <c r="AO30" i="6"/>
  <c r="AI30" i="6"/>
  <c r="AC30" i="6"/>
  <c r="W30" i="6"/>
  <c r="Q30" i="6"/>
  <c r="K30" i="6"/>
  <c r="E30" i="6"/>
  <c r="L27" i="4"/>
  <c r="K27" i="4"/>
  <c r="J27" i="4"/>
  <c r="I27" i="4"/>
  <c r="H27" i="4"/>
  <c r="G27" i="4"/>
  <c r="F27" i="4"/>
  <c r="E27" i="4"/>
  <c r="D27" i="4"/>
  <c r="C27" i="4"/>
  <c r="B27" i="4"/>
  <c r="G28" i="2"/>
  <c r="P31" i="15"/>
  <c r="O31" i="15"/>
  <c r="N31" i="15"/>
  <c r="M31" i="15"/>
  <c r="P29" i="15"/>
  <c r="O29" i="15"/>
  <c r="N29" i="15"/>
  <c r="M29" i="15"/>
  <c r="P26" i="15"/>
  <c r="O26" i="15"/>
  <c r="N26" i="15"/>
  <c r="M26" i="15"/>
  <c r="P6" i="15"/>
  <c r="O6" i="15"/>
  <c r="N6" i="15"/>
  <c r="M6" i="15"/>
  <c r="L6" i="15"/>
  <c r="K6" i="15"/>
  <c r="J6" i="15"/>
  <c r="I6" i="15"/>
  <c r="H6" i="15"/>
  <c r="G6" i="15"/>
  <c r="F6" i="15"/>
  <c r="E6" i="15"/>
  <c r="D6" i="15"/>
  <c r="C6" i="15"/>
  <c r="B6" i="15"/>
  <c r="P26" i="13"/>
  <c r="O26" i="13"/>
  <c r="N26" i="13"/>
  <c r="M26" i="13"/>
  <c r="L25" i="13"/>
  <c r="K25" i="13"/>
  <c r="J25" i="13"/>
  <c r="I25" i="13"/>
  <c r="H25" i="13"/>
  <c r="G25" i="13"/>
  <c r="F25" i="13"/>
  <c r="E25" i="13"/>
  <c r="D25" i="13"/>
  <c r="C25" i="13"/>
  <c r="B25" i="13"/>
  <c r="O20" i="13"/>
  <c r="N20" i="13"/>
  <c r="N21" i="13" s="1"/>
  <c r="N22" i="13" s="1"/>
  <c r="P19" i="13"/>
  <c r="O19" i="13"/>
  <c r="N19" i="13"/>
  <c r="M19" i="13"/>
  <c r="L19" i="13"/>
  <c r="M20" i="13" s="1"/>
  <c r="M21" i="13" s="1"/>
  <c r="M22" i="13" s="1"/>
  <c r="K19" i="13"/>
  <c r="J19" i="13"/>
  <c r="I19" i="13"/>
  <c r="H19" i="13"/>
  <c r="G19" i="13"/>
  <c r="F19" i="13"/>
  <c r="E19" i="13"/>
  <c r="D19" i="13"/>
  <c r="C19" i="13"/>
  <c r="B19" i="13"/>
  <c r="P16" i="13"/>
  <c r="O16" i="13"/>
  <c r="N16" i="13"/>
  <c r="M16" i="13"/>
  <c r="P15" i="13"/>
  <c r="O15" i="13"/>
  <c r="N15" i="13"/>
  <c r="M15" i="13"/>
  <c r="P14" i="13"/>
  <c r="O14" i="13"/>
  <c r="N14" i="13"/>
  <c r="M14" i="13"/>
  <c r="L14" i="13"/>
  <c r="P12" i="13"/>
  <c r="O12" i="13"/>
  <c r="N12" i="13"/>
  <c r="M12" i="13"/>
  <c r="L12" i="13"/>
  <c r="P11" i="13"/>
  <c r="O11" i="13"/>
  <c r="N11" i="13"/>
  <c r="M11" i="13"/>
  <c r="I11" i="13"/>
  <c r="H11" i="13"/>
  <c r="C11" i="13"/>
  <c r="B11" i="13"/>
  <c r="L10" i="13"/>
  <c r="K10" i="13"/>
  <c r="K11" i="13" s="1"/>
  <c r="J10" i="13"/>
  <c r="J11" i="13" s="1"/>
  <c r="I10" i="13"/>
  <c r="H10" i="13"/>
  <c r="G10" i="13"/>
  <c r="F10" i="13"/>
  <c r="E10" i="13"/>
  <c r="E11" i="13" s="1"/>
  <c r="D10" i="13"/>
  <c r="D11" i="13" s="1"/>
  <c r="C10" i="13"/>
  <c r="B10" i="13"/>
  <c r="B9" i="13"/>
  <c r="P20" i="12"/>
  <c r="O20" i="12"/>
  <c r="N20" i="12"/>
  <c r="M20" i="12"/>
  <c r="L20" i="12"/>
  <c r="K20" i="12"/>
  <c r="J20" i="12"/>
  <c r="I20" i="12"/>
  <c r="H20" i="12"/>
  <c r="G20" i="12"/>
  <c r="F20" i="12"/>
  <c r="E20" i="12"/>
  <c r="D20" i="12"/>
  <c r="C20" i="12"/>
  <c r="B20" i="12"/>
  <c r="K19" i="12"/>
  <c r="J19" i="12"/>
  <c r="I19" i="12"/>
  <c r="H19" i="12"/>
  <c r="G19" i="12"/>
  <c r="E19" i="12"/>
  <c r="D19" i="12"/>
  <c r="C19" i="12"/>
  <c r="B19" i="12"/>
  <c r="P18" i="12"/>
  <c r="N18" i="12"/>
  <c r="M18" i="12"/>
  <c r="L18" i="12"/>
  <c r="K18" i="12"/>
  <c r="J18" i="12"/>
  <c r="I18" i="12"/>
  <c r="H18" i="12"/>
  <c r="G18" i="12"/>
  <c r="F18" i="12"/>
  <c r="E18" i="12"/>
  <c r="D18" i="12"/>
  <c r="C18" i="12"/>
  <c r="B18" i="12"/>
  <c r="P17" i="12"/>
  <c r="O17" i="12"/>
  <c r="N17" i="12"/>
  <c r="M17" i="12"/>
  <c r="L17" i="12"/>
  <c r="K17" i="12"/>
  <c r="J17" i="12"/>
  <c r="I17" i="12"/>
  <c r="H17" i="12"/>
  <c r="G17" i="12"/>
  <c r="F17" i="12"/>
  <c r="E17" i="12"/>
  <c r="D17" i="12"/>
  <c r="C17" i="12"/>
  <c r="B17" i="12"/>
  <c r="P15" i="12"/>
  <c r="O15" i="12"/>
  <c r="N15" i="12"/>
  <c r="M15" i="12"/>
  <c r="L15" i="12"/>
  <c r="K15" i="12"/>
  <c r="J15" i="12"/>
  <c r="I15" i="12"/>
  <c r="H15" i="12"/>
  <c r="G15" i="12"/>
  <c r="F15" i="12"/>
  <c r="E15" i="12"/>
  <c r="D15" i="12"/>
  <c r="C15" i="12"/>
  <c r="B15" i="12"/>
  <c r="L13" i="12"/>
  <c r="M13" i="12" s="1"/>
  <c r="N13" i="12" s="1"/>
  <c r="O13" i="12" s="1"/>
  <c r="P13" i="12" s="1"/>
  <c r="K13" i="12"/>
  <c r="J13" i="12"/>
  <c r="I13" i="12"/>
  <c r="H13" i="12"/>
  <c r="G13" i="12"/>
  <c r="F13" i="12"/>
  <c r="E13" i="12"/>
  <c r="D13" i="12"/>
  <c r="C13" i="12"/>
  <c r="B13" i="12"/>
  <c r="L12" i="12"/>
  <c r="M12" i="12" s="1"/>
  <c r="N12" i="12" s="1"/>
  <c r="O12" i="12" s="1"/>
  <c r="P12" i="12" s="1"/>
  <c r="K12" i="12"/>
  <c r="J12" i="12"/>
  <c r="I12" i="12"/>
  <c r="H12" i="12"/>
  <c r="G12" i="12"/>
  <c r="F12" i="12"/>
  <c r="E12" i="12"/>
  <c r="D12" i="12"/>
  <c r="C12" i="12"/>
  <c r="B12" i="12"/>
  <c r="L11" i="12"/>
  <c r="M11" i="12" s="1"/>
  <c r="N11" i="12" s="1"/>
  <c r="O11" i="12" s="1"/>
  <c r="P11" i="12" s="1"/>
  <c r="K11" i="12"/>
  <c r="J11" i="12"/>
  <c r="I11" i="12"/>
  <c r="H11" i="12"/>
  <c r="G11" i="12"/>
  <c r="F11" i="12"/>
  <c r="E11" i="12"/>
  <c r="D11" i="12"/>
  <c r="C11" i="12"/>
  <c r="B11" i="12"/>
  <c r="O10" i="12"/>
  <c r="P10" i="12" s="1"/>
  <c r="L10" i="12"/>
  <c r="M10" i="12" s="1"/>
  <c r="N10" i="12" s="1"/>
  <c r="K10" i="12"/>
  <c r="J10" i="12"/>
  <c r="I10" i="12"/>
  <c r="H10" i="12"/>
  <c r="G10" i="12"/>
  <c r="F10" i="12"/>
  <c r="E10" i="12"/>
  <c r="D10" i="12"/>
  <c r="C10" i="12"/>
  <c r="B10" i="12"/>
  <c r="L9" i="12"/>
  <c r="M9" i="12" s="1"/>
  <c r="N9" i="12" s="1"/>
  <c r="O9" i="12" s="1"/>
  <c r="P9" i="12" s="1"/>
  <c r="K9" i="12"/>
  <c r="J9" i="12"/>
  <c r="I9" i="12"/>
  <c r="H9" i="12"/>
  <c r="G9" i="12"/>
  <c r="F9" i="12"/>
  <c r="E9" i="12"/>
  <c r="D9" i="12"/>
  <c r="C9" i="12"/>
  <c r="B9" i="12"/>
  <c r="O8" i="12"/>
  <c r="P8" i="12" s="1"/>
  <c r="L8" i="12"/>
  <c r="M8" i="12" s="1"/>
  <c r="N8" i="12" s="1"/>
  <c r="K8" i="12"/>
  <c r="J8" i="12"/>
  <c r="I8" i="12"/>
  <c r="H8" i="12"/>
  <c r="G8" i="12"/>
  <c r="F8" i="12"/>
  <c r="E8" i="12"/>
  <c r="D8" i="12"/>
  <c r="C8" i="12"/>
  <c r="B8" i="12"/>
  <c r="P26" i="11"/>
  <c r="O26" i="11"/>
  <c r="N26" i="11"/>
  <c r="M26" i="11"/>
  <c r="L26" i="11"/>
  <c r="K26" i="11"/>
  <c r="J26" i="11"/>
  <c r="I26" i="11"/>
  <c r="H26" i="11"/>
  <c r="G26" i="11"/>
  <c r="F26" i="11"/>
  <c r="E26" i="11"/>
  <c r="D26" i="11"/>
  <c r="C26" i="11"/>
  <c r="B26" i="11"/>
  <c r="P25" i="11"/>
  <c r="O25" i="11"/>
  <c r="N25" i="11"/>
  <c r="M25" i="11"/>
  <c r="L25" i="11"/>
  <c r="K25" i="11"/>
  <c r="J25" i="11"/>
  <c r="I25" i="11"/>
  <c r="H25" i="11"/>
  <c r="G25" i="11"/>
  <c r="F25" i="11"/>
  <c r="E25" i="11"/>
  <c r="D25" i="11"/>
  <c r="C25" i="11"/>
  <c r="B25" i="11"/>
  <c r="P24" i="11"/>
  <c r="O24" i="11"/>
  <c r="N24" i="11"/>
  <c r="M24" i="11"/>
  <c r="L24" i="11"/>
  <c r="K24" i="11"/>
  <c r="J24" i="11"/>
  <c r="I24" i="11"/>
  <c r="H24" i="11"/>
  <c r="G24" i="11"/>
  <c r="F24" i="11"/>
  <c r="E24" i="11"/>
  <c r="D24" i="11"/>
  <c r="C24" i="11"/>
  <c r="B24" i="11"/>
  <c r="F23" i="11"/>
  <c r="B50" i="16" s="1"/>
  <c r="C50" i="16" s="1"/>
  <c r="B22" i="11"/>
  <c r="P20" i="11"/>
  <c r="O20" i="11"/>
  <c r="N20" i="11"/>
  <c r="M20" i="11"/>
  <c r="L20" i="11"/>
  <c r="K20" i="11"/>
  <c r="J20" i="11"/>
  <c r="I20" i="11"/>
  <c r="H20" i="11"/>
  <c r="G20" i="11"/>
  <c r="F20" i="11"/>
  <c r="E20" i="11"/>
  <c r="D20" i="11"/>
  <c r="C20" i="11"/>
  <c r="B20" i="11"/>
  <c r="B19" i="11"/>
  <c r="P16" i="11"/>
  <c r="O16" i="11"/>
  <c r="N16" i="11"/>
  <c r="M16" i="11"/>
  <c r="L16" i="11"/>
  <c r="K16" i="11"/>
  <c r="J16" i="11"/>
  <c r="I16" i="11"/>
  <c r="H16" i="11"/>
  <c r="G16" i="11"/>
  <c r="F16" i="11"/>
  <c r="E16" i="11"/>
  <c r="D16" i="11"/>
  <c r="C16" i="11"/>
  <c r="B16" i="11"/>
  <c r="B15" i="11"/>
  <c r="P12" i="11"/>
  <c r="O12" i="11"/>
  <c r="N12" i="11"/>
  <c r="M12" i="11"/>
  <c r="L12" i="11"/>
  <c r="K12" i="11"/>
  <c r="K23" i="11" s="1"/>
  <c r="B90" i="16" s="1"/>
  <c r="C90" i="16" s="1"/>
  <c r="J12" i="11"/>
  <c r="J23" i="11" s="1"/>
  <c r="B82" i="16" s="1"/>
  <c r="C82" i="16" s="1"/>
  <c r="I12" i="11"/>
  <c r="H12" i="11"/>
  <c r="G12" i="11"/>
  <c r="F12" i="11"/>
  <c r="E12" i="11"/>
  <c r="E23" i="11" s="1"/>
  <c r="B42" i="16" s="1"/>
  <c r="C42" i="16" s="1"/>
  <c r="D12" i="11"/>
  <c r="C12" i="11"/>
  <c r="B12" i="11"/>
  <c r="B11" i="11"/>
  <c r="P8" i="11"/>
  <c r="O8" i="11"/>
  <c r="O23" i="11" s="1"/>
  <c r="B122" i="16" s="1"/>
  <c r="C122" i="16" s="1"/>
  <c r="N8" i="11"/>
  <c r="N23" i="11" s="1"/>
  <c r="B114" i="16" s="1"/>
  <c r="C114" i="16" s="1"/>
  <c r="M8" i="11"/>
  <c r="L8" i="11"/>
  <c r="L23" i="11" s="1"/>
  <c r="B98" i="16" s="1"/>
  <c r="C98" i="16" s="1"/>
  <c r="K8" i="11"/>
  <c r="J8" i="11"/>
  <c r="I8" i="11"/>
  <c r="I23" i="11" s="1"/>
  <c r="B74" i="16" s="1"/>
  <c r="C74" i="16" s="1"/>
  <c r="H8" i="11"/>
  <c r="H23" i="11" s="1"/>
  <c r="B66" i="16" s="1"/>
  <c r="C66" i="16" s="1"/>
  <c r="G8" i="11"/>
  <c r="F8" i="11"/>
  <c r="E8" i="11"/>
  <c r="D8" i="11"/>
  <c r="C8" i="11"/>
  <c r="C23" i="11" s="1"/>
  <c r="B26" i="16" s="1"/>
  <c r="C26" i="16" s="1"/>
  <c r="B8" i="11"/>
  <c r="B23" i="11" s="1"/>
  <c r="B18" i="16" s="1"/>
  <c r="C18" i="16" s="1"/>
  <c r="L42" i="10"/>
  <c r="K42" i="10"/>
  <c r="J42" i="10"/>
  <c r="I42" i="10"/>
  <c r="H42" i="10"/>
  <c r="G42" i="10"/>
  <c r="F42" i="10"/>
  <c r="E42" i="10"/>
  <c r="D42" i="10"/>
  <c r="C42" i="10"/>
  <c r="B42" i="10"/>
  <c r="H41" i="10"/>
  <c r="G41" i="10"/>
  <c r="F41" i="10"/>
  <c r="E41" i="10"/>
  <c r="D41" i="10"/>
  <c r="C41" i="10"/>
  <c r="B41" i="10"/>
  <c r="P40" i="10"/>
  <c r="O40" i="10"/>
  <c r="N40" i="10"/>
  <c r="M40" i="10"/>
  <c r="H39" i="10"/>
  <c r="G39" i="10"/>
  <c r="F39" i="10"/>
  <c r="E39" i="10"/>
  <c r="D39" i="10"/>
  <c r="C39" i="10"/>
  <c r="B39" i="10"/>
  <c r="P38" i="10"/>
  <c r="O38" i="10"/>
  <c r="N38" i="10"/>
  <c r="M38" i="10"/>
  <c r="H37" i="10"/>
  <c r="G37" i="10"/>
  <c r="F37" i="10"/>
  <c r="E37" i="10"/>
  <c r="D37" i="10"/>
  <c r="C37" i="10"/>
  <c r="B37" i="10"/>
  <c r="P36" i="10"/>
  <c r="O36" i="10"/>
  <c r="N36" i="10"/>
  <c r="M36" i="10"/>
  <c r="H35" i="10"/>
  <c r="G35" i="10"/>
  <c r="F35" i="10"/>
  <c r="E35" i="10"/>
  <c r="D35" i="10"/>
  <c r="C35" i="10"/>
  <c r="B35" i="10"/>
  <c r="P34" i="10"/>
  <c r="O34" i="10"/>
  <c r="N34" i="10"/>
  <c r="M34" i="10"/>
  <c r="H33" i="10"/>
  <c r="G33" i="10"/>
  <c r="F33" i="10"/>
  <c r="E33" i="10"/>
  <c r="D33" i="10"/>
  <c r="C33" i="10"/>
  <c r="B33" i="10"/>
  <c r="P32" i="10"/>
  <c r="O32" i="10"/>
  <c r="N32" i="10"/>
  <c r="M32" i="10"/>
  <c r="H31" i="10"/>
  <c r="G31" i="10"/>
  <c r="F31" i="10"/>
  <c r="E31" i="10"/>
  <c r="D31" i="10"/>
  <c r="C31" i="10"/>
  <c r="B31" i="10"/>
  <c r="P30" i="10"/>
  <c r="O30" i="10"/>
  <c r="N30" i="10"/>
  <c r="M30" i="10"/>
  <c r="H29" i="10"/>
  <c r="G29" i="10"/>
  <c r="F29" i="10"/>
  <c r="E29" i="10"/>
  <c r="D29" i="10"/>
  <c r="C29" i="10"/>
  <c r="B29" i="10"/>
  <c r="P28" i="10"/>
  <c r="O28" i="10"/>
  <c r="N28" i="10"/>
  <c r="M28" i="10"/>
  <c r="H27" i="10"/>
  <c r="G27" i="10"/>
  <c r="F27" i="10"/>
  <c r="E27" i="10"/>
  <c r="D27" i="10"/>
  <c r="C27" i="10"/>
  <c r="B27" i="10"/>
  <c r="P26" i="10"/>
  <c r="O26" i="10"/>
  <c r="N26" i="10"/>
  <c r="M26" i="10"/>
  <c r="P20" i="10"/>
  <c r="O20" i="10"/>
  <c r="N20" i="10"/>
  <c r="M20" i="10"/>
  <c r="L20" i="10"/>
  <c r="K20" i="10"/>
  <c r="J20" i="10"/>
  <c r="I20" i="10"/>
  <c r="H20" i="10"/>
  <c r="G20" i="10"/>
  <c r="F20" i="10"/>
  <c r="E20" i="10"/>
  <c r="D20" i="10"/>
  <c r="C20" i="10"/>
  <c r="B20" i="10"/>
  <c r="P18" i="10"/>
  <c r="O18" i="10"/>
  <c r="N18" i="10"/>
  <c r="M18" i="10"/>
  <c r="L18" i="10"/>
  <c r="K18" i="10"/>
  <c r="J18" i="10"/>
  <c r="I18" i="10"/>
  <c r="H18" i="10"/>
  <c r="G18" i="10"/>
  <c r="F18" i="10"/>
  <c r="E18" i="10"/>
  <c r="D18" i="10"/>
  <c r="C18" i="10"/>
  <c r="B18" i="10"/>
  <c r="P16" i="10"/>
  <c r="O16" i="10"/>
  <c r="N16" i="10"/>
  <c r="M16" i="10"/>
  <c r="L16" i="10"/>
  <c r="K16" i="10"/>
  <c r="J16" i="10"/>
  <c r="I16" i="10"/>
  <c r="H16" i="10"/>
  <c r="G16" i="10"/>
  <c r="F16" i="10"/>
  <c r="E16" i="10"/>
  <c r="D16" i="10"/>
  <c r="C16" i="10"/>
  <c r="B16" i="10"/>
  <c r="P14" i="10"/>
  <c r="O14" i="10"/>
  <c r="N14" i="10"/>
  <c r="M14" i="10"/>
  <c r="L14" i="10"/>
  <c r="K14" i="10"/>
  <c r="J14" i="10"/>
  <c r="I14" i="10"/>
  <c r="H14" i="10"/>
  <c r="G14" i="10"/>
  <c r="F14" i="10"/>
  <c r="E14" i="10"/>
  <c r="D14" i="10"/>
  <c r="C14" i="10"/>
  <c r="B14" i="10"/>
  <c r="P12" i="10"/>
  <c r="O12" i="10"/>
  <c r="N12" i="10"/>
  <c r="M12" i="10"/>
  <c r="L12" i="10"/>
  <c r="K12" i="10"/>
  <c r="J12" i="10"/>
  <c r="I12" i="10"/>
  <c r="H12" i="10"/>
  <c r="G12" i="10"/>
  <c r="F12" i="10"/>
  <c r="E12" i="10"/>
  <c r="D12" i="10"/>
  <c r="C12" i="10"/>
  <c r="B12" i="10"/>
  <c r="P10" i="10"/>
  <c r="O10" i="10"/>
  <c r="N10" i="10"/>
  <c r="M10" i="10"/>
  <c r="L10" i="10"/>
  <c r="K10" i="10"/>
  <c r="J10" i="10"/>
  <c r="I10" i="10"/>
  <c r="H10" i="10"/>
  <c r="G10" i="10"/>
  <c r="F10" i="10"/>
  <c r="E10" i="10"/>
  <c r="D10" i="10"/>
  <c r="C10" i="10"/>
  <c r="B10" i="10"/>
  <c r="P8" i="10"/>
  <c r="O8" i="10"/>
  <c r="N8" i="10"/>
  <c r="M8" i="10"/>
  <c r="L8" i="10"/>
  <c r="K8" i="10"/>
  <c r="J8" i="10"/>
  <c r="I8" i="10"/>
  <c r="H8" i="10"/>
  <c r="G8" i="10"/>
  <c r="F8" i="10"/>
  <c r="E8" i="10"/>
  <c r="D8" i="10"/>
  <c r="C8" i="10"/>
  <c r="B8" i="10"/>
  <c r="L16" i="15"/>
  <c r="K16" i="15"/>
  <c r="J16" i="15"/>
  <c r="H16" i="15"/>
  <c r="G16" i="15"/>
  <c r="F16" i="15"/>
  <c r="E16" i="15"/>
  <c r="D16" i="15"/>
  <c r="B16" i="15"/>
  <c r="J19" i="15"/>
  <c r="I19" i="15"/>
  <c r="H19" i="15"/>
  <c r="G19" i="15"/>
  <c r="D19" i="15"/>
  <c r="C19" i="15"/>
  <c r="B19" i="15"/>
  <c r="L12" i="15"/>
  <c r="K12" i="15"/>
  <c r="J12" i="15"/>
  <c r="I12" i="15"/>
  <c r="H12" i="15"/>
  <c r="E12" i="15"/>
  <c r="D12" i="15"/>
  <c r="C12" i="15"/>
  <c r="B12" i="15"/>
  <c r="P11" i="15"/>
  <c r="K11" i="15"/>
  <c r="J11" i="15"/>
  <c r="E11" i="15"/>
  <c r="D11" i="15"/>
  <c r="B93" i="16"/>
  <c r="C93" i="16" s="1"/>
  <c r="B85" i="16"/>
  <c r="C85" i="16" s="1"/>
  <c r="L10" i="15"/>
  <c r="H10" i="15"/>
  <c r="G10" i="15"/>
  <c r="F10" i="15"/>
  <c r="E10" i="15"/>
  <c r="B10" i="15"/>
  <c r="L29" i="7"/>
  <c r="L7" i="15" s="1"/>
  <c r="K29" i="7"/>
  <c r="K7" i="15" s="1"/>
  <c r="J29" i="7"/>
  <c r="J7" i="15" s="1"/>
  <c r="I29" i="7"/>
  <c r="I7" i="15" s="1"/>
  <c r="H29" i="7"/>
  <c r="H7" i="15" s="1"/>
  <c r="G29" i="7"/>
  <c r="G7" i="15" s="1"/>
  <c r="F29" i="7"/>
  <c r="F7" i="15" s="1"/>
  <c r="E29" i="7"/>
  <c r="E7" i="15" s="1"/>
  <c r="D29" i="7"/>
  <c r="D7" i="15" s="1"/>
  <c r="C29" i="7"/>
  <c r="C7" i="15" s="1"/>
  <c r="B29" i="7"/>
  <c r="B7" i="15" s="1"/>
  <c r="L27" i="7"/>
  <c r="L21" i="15" s="1"/>
  <c r="L25" i="15" s="1"/>
  <c r="K27" i="7"/>
  <c r="J27" i="7"/>
  <c r="J21" i="15" s="1"/>
  <c r="J25" i="15" s="1"/>
  <c r="I27" i="7"/>
  <c r="I21" i="15" s="1"/>
  <c r="I25" i="15" s="1"/>
  <c r="C34" i="2" s="1"/>
  <c r="H27" i="7"/>
  <c r="H21" i="15" s="1"/>
  <c r="H25" i="15" s="1"/>
  <c r="B34" i="2" s="1"/>
  <c r="G27" i="7"/>
  <c r="G21" i="15" s="1"/>
  <c r="G25" i="15" s="1"/>
  <c r="F27" i="7"/>
  <c r="F21" i="15" s="1"/>
  <c r="F25" i="15" s="1"/>
  <c r="E27" i="7"/>
  <c r="D27" i="7"/>
  <c r="D21" i="15" s="1"/>
  <c r="D25" i="15" s="1"/>
  <c r="C27" i="7"/>
  <c r="C21" i="15" s="1"/>
  <c r="C25" i="15" s="1"/>
  <c r="B27" i="7"/>
  <c r="B21" i="15" s="1"/>
  <c r="B25" i="15" s="1"/>
  <c r="B26" i="7"/>
  <c r="L25" i="7"/>
  <c r="K25" i="7"/>
  <c r="J25" i="7"/>
  <c r="I25" i="7"/>
  <c r="H25" i="7"/>
  <c r="G25" i="7"/>
  <c r="F25" i="7"/>
  <c r="E25" i="7"/>
  <c r="D25" i="7"/>
  <c r="C25" i="7"/>
  <c r="B25" i="7"/>
  <c r="L24" i="7"/>
  <c r="L20" i="15" s="1"/>
  <c r="K24" i="7"/>
  <c r="K20" i="15" s="1"/>
  <c r="J24" i="7"/>
  <c r="J20" i="15" s="1"/>
  <c r="I24" i="7"/>
  <c r="I20" i="15" s="1"/>
  <c r="H24" i="7"/>
  <c r="H20" i="15" s="1"/>
  <c r="G24" i="7"/>
  <c r="G20" i="15" s="1"/>
  <c r="G22" i="15" s="1"/>
  <c r="F24" i="7"/>
  <c r="F20" i="15" s="1"/>
  <c r="E24" i="7"/>
  <c r="E20" i="15" s="1"/>
  <c r="D24" i="7"/>
  <c r="D20" i="15" s="1"/>
  <c r="C24" i="7"/>
  <c r="C20" i="15" s="1"/>
  <c r="B24" i="7"/>
  <c r="B20" i="15" s="1"/>
  <c r="K23" i="7"/>
  <c r="E12" i="2" s="1"/>
  <c r="L22" i="7"/>
  <c r="F11" i="2" s="1"/>
  <c r="K22" i="7"/>
  <c r="K18" i="15" s="1"/>
  <c r="J22" i="7"/>
  <c r="I22" i="7"/>
  <c r="I18" i="15" s="1"/>
  <c r="H22" i="7"/>
  <c r="D43" i="2" s="1"/>
  <c r="G22" i="7"/>
  <c r="F22" i="7"/>
  <c r="F18" i="15" s="1"/>
  <c r="E22" i="7"/>
  <c r="E18" i="15" s="1"/>
  <c r="D22" i="7"/>
  <c r="D18" i="15" s="1"/>
  <c r="C22" i="7"/>
  <c r="C18" i="15" s="1"/>
  <c r="B22" i="7"/>
  <c r="L21" i="7"/>
  <c r="K21" i="7"/>
  <c r="J21" i="7"/>
  <c r="I21" i="7"/>
  <c r="H21" i="7"/>
  <c r="G21" i="7"/>
  <c r="G26" i="4" s="1"/>
  <c r="F21" i="7"/>
  <c r="E21" i="7"/>
  <c r="D21" i="7"/>
  <c r="C21" i="7"/>
  <c r="B21" i="7"/>
  <c r="L20" i="7"/>
  <c r="K20" i="7"/>
  <c r="K99" i="7" s="1"/>
  <c r="J20" i="7"/>
  <c r="I20" i="7"/>
  <c r="H20" i="7"/>
  <c r="G20" i="7"/>
  <c r="F20" i="7"/>
  <c r="E20" i="7"/>
  <c r="D20" i="7"/>
  <c r="C20" i="7"/>
  <c r="B20" i="7"/>
  <c r="L18" i="7"/>
  <c r="K18" i="7"/>
  <c r="J18" i="7"/>
  <c r="I18" i="7"/>
  <c r="H18" i="7"/>
  <c r="G18" i="7"/>
  <c r="F18" i="7"/>
  <c r="E18" i="7"/>
  <c r="E19" i="7" s="1"/>
  <c r="E25" i="4" s="1"/>
  <c r="D18" i="7"/>
  <c r="C18" i="7"/>
  <c r="B18" i="7"/>
  <c r="L16" i="7"/>
  <c r="L17" i="7" s="1"/>
  <c r="K16" i="7"/>
  <c r="K17" i="7" s="1"/>
  <c r="J16" i="7"/>
  <c r="I16" i="7"/>
  <c r="H16" i="7"/>
  <c r="G16" i="7"/>
  <c r="F16" i="7"/>
  <c r="F17" i="7" s="1"/>
  <c r="E16" i="7"/>
  <c r="E17" i="7" s="1"/>
  <c r="D16" i="7"/>
  <c r="C16" i="7"/>
  <c r="B16" i="7"/>
  <c r="L15" i="7"/>
  <c r="K15" i="7"/>
  <c r="J15" i="7"/>
  <c r="I15" i="7"/>
  <c r="H15" i="7"/>
  <c r="G15" i="7"/>
  <c r="F15" i="7"/>
  <c r="E15" i="7"/>
  <c r="D15" i="7"/>
  <c r="C15" i="7"/>
  <c r="B15" i="7"/>
  <c r="L13" i="7"/>
  <c r="C47" i="2" s="1"/>
  <c r="K13" i="7"/>
  <c r="E9" i="2" s="1"/>
  <c r="J13" i="7"/>
  <c r="C45" i="2" s="1"/>
  <c r="I13" i="7"/>
  <c r="H13" i="7"/>
  <c r="C43" i="2" s="1"/>
  <c r="G13" i="7"/>
  <c r="F13" i="7"/>
  <c r="E13" i="7"/>
  <c r="D13" i="7"/>
  <c r="D14" i="7" s="1"/>
  <c r="D22" i="4" s="1"/>
  <c r="C13" i="7"/>
  <c r="B13" i="7"/>
  <c r="L12" i="7"/>
  <c r="K12" i="7"/>
  <c r="K11" i="7" s="1"/>
  <c r="J12" i="7"/>
  <c r="I12" i="7"/>
  <c r="H12" i="7"/>
  <c r="G12" i="7"/>
  <c r="G11" i="7" s="1"/>
  <c r="F12" i="7"/>
  <c r="E12" i="7"/>
  <c r="D12" i="7"/>
  <c r="C12" i="7"/>
  <c r="B12" i="7"/>
  <c r="L11" i="7"/>
  <c r="L9" i="7"/>
  <c r="K9" i="7"/>
  <c r="J9" i="7"/>
  <c r="I9" i="7"/>
  <c r="H9" i="7"/>
  <c r="G9" i="7"/>
  <c r="F9" i="7"/>
  <c r="E9" i="7"/>
  <c r="D9" i="7"/>
  <c r="C9" i="7"/>
  <c r="B9" i="7"/>
  <c r="L8" i="7"/>
  <c r="K8" i="7"/>
  <c r="J8" i="7"/>
  <c r="I8" i="7"/>
  <c r="I23" i="4" s="1"/>
  <c r="H8" i="7"/>
  <c r="G8" i="7"/>
  <c r="F8" i="7"/>
  <c r="E8" i="7"/>
  <c r="D8" i="7"/>
  <c r="C8" i="7"/>
  <c r="C23" i="4" s="1"/>
  <c r="B8" i="7"/>
  <c r="B7" i="7"/>
  <c r="L6" i="7"/>
  <c r="L47" i="4" s="1"/>
  <c r="K6" i="7"/>
  <c r="K39" i="10" s="1"/>
  <c r="J6" i="7"/>
  <c r="D7" i="2" s="1"/>
  <c r="I6" i="7"/>
  <c r="I47" i="4" s="1"/>
  <c r="H6" i="7"/>
  <c r="H32" i="4" s="1"/>
  <c r="G6" i="7"/>
  <c r="G49" i="4" s="1"/>
  <c r="F6" i="7"/>
  <c r="F35" i="4" s="1"/>
  <c r="E6" i="7"/>
  <c r="E49" i="4" s="1"/>
  <c r="D6" i="7"/>
  <c r="D41" i="4" s="1"/>
  <c r="C6" i="7"/>
  <c r="C39" i="4" s="1"/>
  <c r="B6" i="7"/>
  <c r="B37" i="4" s="1"/>
  <c r="AT25" i="6"/>
  <c r="AS25" i="6"/>
  <c r="AR25" i="6"/>
  <c r="AQ25" i="6"/>
  <c r="AP25" i="6"/>
  <c r="AO25" i="6"/>
  <c r="AN25" i="6"/>
  <c r="AM25" i="6"/>
  <c r="AL25" i="6"/>
  <c r="AK25" i="6"/>
  <c r="AJ25" i="6"/>
  <c r="AI25" i="6"/>
  <c r="AH25" i="6"/>
  <c r="AG25" i="6"/>
  <c r="AF25" i="6"/>
  <c r="AE25" i="6"/>
  <c r="AD25" i="6"/>
  <c r="AC25" i="6"/>
  <c r="AB25" i="6"/>
  <c r="AA25" i="6"/>
  <c r="Z25" i="6"/>
  <c r="Y25" i="6"/>
  <c r="X25" i="6"/>
  <c r="W25" i="6"/>
  <c r="V25" i="6"/>
  <c r="U25" i="6"/>
  <c r="T25" i="6"/>
  <c r="S25" i="6"/>
  <c r="R25" i="6"/>
  <c r="Q25" i="6"/>
  <c r="P25" i="6"/>
  <c r="O25" i="6"/>
  <c r="N25" i="6"/>
  <c r="M25" i="6"/>
  <c r="L25" i="6"/>
  <c r="K25" i="6"/>
  <c r="J25" i="6"/>
  <c r="I25" i="6"/>
  <c r="H25" i="6"/>
  <c r="G25" i="6"/>
  <c r="F25" i="6"/>
  <c r="E25" i="6"/>
  <c r="D25" i="6"/>
  <c r="C25" i="6"/>
  <c r="B25" i="6"/>
  <c r="AT24" i="6"/>
  <c r="AS24" i="6"/>
  <c r="AR24" i="6"/>
  <c r="AQ24" i="6"/>
  <c r="AP24" i="6"/>
  <c r="AO24" i="6"/>
  <c r="AN24" i="6"/>
  <c r="AM24" i="6"/>
  <c r="AL24" i="6"/>
  <c r="AK24" i="6"/>
  <c r="AJ24" i="6"/>
  <c r="AI24" i="6"/>
  <c r="AH24" i="6"/>
  <c r="AG24" i="6"/>
  <c r="AF24" i="6"/>
  <c r="AE24" i="6"/>
  <c r="AD24" i="6"/>
  <c r="AC24" i="6"/>
  <c r="AB24" i="6"/>
  <c r="AA24" i="6"/>
  <c r="Z24" i="6"/>
  <c r="Y24" i="6"/>
  <c r="X24" i="6"/>
  <c r="W24" i="6"/>
  <c r="V24" i="6"/>
  <c r="U24" i="6"/>
  <c r="T24" i="6"/>
  <c r="S24" i="6"/>
  <c r="R24" i="6"/>
  <c r="Q24" i="6"/>
  <c r="P24" i="6"/>
  <c r="O24" i="6"/>
  <c r="N24" i="6"/>
  <c r="M24" i="6"/>
  <c r="L24" i="6"/>
  <c r="K24" i="6"/>
  <c r="J24" i="6"/>
  <c r="I24" i="6"/>
  <c r="H24" i="6"/>
  <c r="G24" i="6"/>
  <c r="F24" i="6"/>
  <c r="E24" i="6"/>
  <c r="D24" i="6"/>
  <c r="C24" i="6"/>
  <c r="B24" i="6"/>
  <c r="AT23" i="6"/>
  <c r="AS23" i="6"/>
  <c r="AR23" i="6"/>
  <c r="AQ23" i="6"/>
  <c r="AP23" i="6"/>
  <c r="AO23" i="6"/>
  <c r="AN23" i="6"/>
  <c r="AM23" i="6"/>
  <c r="AL23" i="6"/>
  <c r="AK23" i="6"/>
  <c r="AJ23" i="6"/>
  <c r="AI23" i="6"/>
  <c r="AH23" i="6"/>
  <c r="AG23" i="6"/>
  <c r="AF23" i="6"/>
  <c r="AE23" i="6"/>
  <c r="AD23" i="6"/>
  <c r="AC23" i="6"/>
  <c r="AB23" i="6"/>
  <c r="AA23" i="6"/>
  <c r="Z23" i="6"/>
  <c r="Y23" i="6"/>
  <c r="X23" i="6"/>
  <c r="W23" i="6"/>
  <c r="V23" i="6"/>
  <c r="U23" i="6"/>
  <c r="T23" i="6"/>
  <c r="S23" i="6"/>
  <c r="R23" i="6"/>
  <c r="Q23" i="6"/>
  <c r="P23" i="6"/>
  <c r="O23" i="6"/>
  <c r="N23" i="6"/>
  <c r="M23" i="6"/>
  <c r="L23" i="6"/>
  <c r="K23" i="6"/>
  <c r="J23" i="6"/>
  <c r="I23" i="6"/>
  <c r="H23" i="6"/>
  <c r="G23" i="6"/>
  <c r="F23" i="6"/>
  <c r="E23" i="6"/>
  <c r="D23" i="6"/>
  <c r="C23" i="6"/>
  <c r="B23" i="6"/>
  <c r="AT22" i="6"/>
  <c r="AS22" i="6"/>
  <c r="AR22" i="6"/>
  <c r="AQ22" i="6"/>
  <c r="AP22" i="6"/>
  <c r="AO22" i="6"/>
  <c r="AN22" i="6"/>
  <c r="AM22" i="6"/>
  <c r="AL22" i="6"/>
  <c r="AK22" i="6"/>
  <c r="AJ22" i="6"/>
  <c r="AI22" i="6"/>
  <c r="AH22" i="6"/>
  <c r="AG22" i="6"/>
  <c r="AF22" i="6"/>
  <c r="AE22" i="6"/>
  <c r="AD22" i="6"/>
  <c r="AC22" i="6"/>
  <c r="AB22" i="6"/>
  <c r="AA22" i="6"/>
  <c r="Z22" i="6"/>
  <c r="Y22" i="6"/>
  <c r="X22" i="6"/>
  <c r="W22" i="6"/>
  <c r="V22" i="6"/>
  <c r="U22" i="6"/>
  <c r="T22" i="6"/>
  <c r="S22" i="6"/>
  <c r="R22" i="6"/>
  <c r="Q22" i="6"/>
  <c r="P22" i="6"/>
  <c r="O22" i="6"/>
  <c r="N22" i="6"/>
  <c r="M22" i="6"/>
  <c r="L22" i="6"/>
  <c r="K22" i="6"/>
  <c r="J22" i="6"/>
  <c r="I22" i="6"/>
  <c r="H22" i="6"/>
  <c r="G22" i="6"/>
  <c r="F22" i="6"/>
  <c r="E22" i="6"/>
  <c r="D22" i="6"/>
  <c r="C22" i="6"/>
  <c r="B22" i="6"/>
  <c r="AT20" i="6"/>
  <c r="AS20" i="6"/>
  <c r="AS21" i="6" s="1"/>
  <c r="AR20" i="6"/>
  <c r="AR21" i="6" s="1"/>
  <c r="AQ20" i="6"/>
  <c r="AP20" i="6"/>
  <c r="AO20" i="6"/>
  <c r="AN20" i="6"/>
  <c r="AM20" i="6"/>
  <c r="AM21" i="6" s="1"/>
  <c r="AL20" i="6"/>
  <c r="AL21" i="6" s="1"/>
  <c r="AK20" i="6"/>
  <c r="AJ20" i="6"/>
  <c r="AI20" i="6"/>
  <c r="AH20" i="6"/>
  <c r="AG20" i="6"/>
  <c r="AG21" i="6" s="1"/>
  <c r="AF20" i="6"/>
  <c r="AF21" i="6" s="1"/>
  <c r="AE20" i="6"/>
  <c r="AD20" i="6"/>
  <c r="AC20" i="6"/>
  <c r="AB20" i="6"/>
  <c r="AA20" i="6"/>
  <c r="AA21" i="6" s="1"/>
  <c r="Z20" i="6"/>
  <c r="Z21" i="6" s="1"/>
  <c r="Y20" i="6"/>
  <c r="X20" i="6"/>
  <c r="W20" i="6"/>
  <c r="V20" i="6"/>
  <c r="U20" i="6"/>
  <c r="U21" i="6" s="1"/>
  <c r="T20" i="6"/>
  <c r="T21" i="6" s="1"/>
  <c r="S20" i="6"/>
  <c r="R20" i="6"/>
  <c r="Q20" i="6"/>
  <c r="P20" i="6"/>
  <c r="O20" i="6"/>
  <c r="O21" i="6" s="1"/>
  <c r="N20" i="6"/>
  <c r="M20" i="6"/>
  <c r="L20" i="6"/>
  <c r="K20" i="6"/>
  <c r="J20" i="6"/>
  <c r="I20" i="6"/>
  <c r="I21" i="6" s="1"/>
  <c r="H20" i="6"/>
  <c r="H21" i="6" s="1"/>
  <c r="G20" i="6"/>
  <c r="F20" i="6"/>
  <c r="E20" i="6"/>
  <c r="D20" i="6"/>
  <c r="C20" i="6"/>
  <c r="C21" i="6" s="1"/>
  <c r="B20" i="6"/>
  <c r="B21" i="6" s="1"/>
  <c r="AT19" i="6"/>
  <c r="AS19" i="6"/>
  <c r="AR19" i="6"/>
  <c r="AQ19" i="6"/>
  <c r="AP19" i="6"/>
  <c r="AO19" i="6"/>
  <c r="AN19" i="6"/>
  <c r="AM19" i="6"/>
  <c r="AL19" i="6"/>
  <c r="AK19" i="6"/>
  <c r="AJ19" i="6"/>
  <c r="AI19" i="6"/>
  <c r="AH19" i="6"/>
  <c r="AG19" i="6"/>
  <c r="AF19" i="6"/>
  <c r="AE19" i="6"/>
  <c r="AD19" i="6"/>
  <c r="AC19" i="6"/>
  <c r="AB19" i="6"/>
  <c r="AA19" i="6"/>
  <c r="Z19" i="6"/>
  <c r="Y19" i="6"/>
  <c r="X19" i="6"/>
  <c r="W19" i="6"/>
  <c r="V19" i="6"/>
  <c r="U19" i="6"/>
  <c r="T19" i="6"/>
  <c r="S19" i="6"/>
  <c r="R19" i="6"/>
  <c r="Q19" i="6"/>
  <c r="P19" i="6"/>
  <c r="O19" i="6"/>
  <c r="N19" i="6"/>
  <c r="M19" i="6"/>
  <c r="L19" i="6"/>
  <c r="K19" i="6"/>
  <c r="J19" i="6"/>
  <c r="I19" i="6"/>
  <c r="H19" i="6"/>
  <c r="G19" i="6"/>
  <c r="F19" i="6"/>
  <c r="E19" i="6"/>
  <c r="D19" i="6"/>
  <c r="C19" i="6"/>
  <c r="B19" i="6"/>
  <c r="AT18" i="6"/>
  <c r="AS18" i="6"/>
  <c r="AR18" i="6"/>
  <c r="AQ18" i="6"/>
  <c r="AP18" i="6"/>
  <c r="AO18" i="6"/>
  <c r="AN18" i="6"/>
  <c r="AM18" i="6"/>
  <c r="AL18" i="6"/>
  <c r="AK18" i="6"/>
  <c r="AJ18" i="6"/>
  <c r="AI18" i="6"/>
  <c r="AH18" i="6"/>
  <c r="AG18" i="6"/>
  <c r="AF18" i="6"/>
  <c r="AE18" i="6"/>
  <c r="AD18" i="6"/>
  <c r="AC18" i="6"/>
  <c r="AB18" i="6"/>
  <c r="AA18" i="6"/>
  <c r="Z18" i="6"/>
  <c r="Y18" i="6"/>
  <c r="X18" i="6"/>
  <c r="W18" i="6"/>
  <c r="V18" i="6"/>
  <c r="U18" i="6"/>
  <c r="T18" i="6"/>
  <c r="S18" i="6"/>
  <c r="R18" i="6"/>
  <c r="Q18" i="6"/>
  <c r="P18" i="6"/>
  <c r="O18" i="6"/>
  <c r="N18" i="6"/>
  <c r="M18" i="6"/>
  <c r="L18" i="6"/>
  <c r="K18" i="6"/>
  <c r="J18" i="6"/>
  <c r="I18" i="6"/>
  <c r="H18" i="6"/>
  <c r="G18" i="6"/>
  <c r="F18" i="6"/>
  <c r="E18" i="6"/>
  <c r="D18" i="6"/>
  <c r="C18" i="6"/>
  <c r="B18" i="6"/>
  <c r="AT17" i="6"/>
  <c r="AS17" i="6"/>
  <c r="AR17" i="6"/>
  <c r="AQ17" i="6"/>
  <c r="AP17" i="6"/>
  <c r="AO17" i="6"/>
  <c r="AN17" i="6"/>
  <c r="AM17" i="6"/>
  <c r="AL17" i="6"/>
  <c r="AK17" i="6"/>
  <c r="AJ17" i="6"/>
  <c r="AI17" i="6"/>
  <c r="AH17" i="6"/>
  <c r="AG17" i="6"/>
  <c r="AF17" i="6"/>
  <c r="AE17" i="6"/>
  <c r="AD17" i="6"/>
  <c r="AC17" i="6"/>
  <c r="AB17" i="6"/>
  <c r="AA17" i="6"/>
  <c r="Z17" i="6"/>
  <c r="Y17" i="6"/>
  <c r="X17" i="6"/>
  <c r="W17" i="6"/>
  <c r="V17" i="6"/>
  <c r="U17" i="6"/>
  <c r="T17" i="6"/>
  <c r="S17" i="6"/>
  <c r="R17" i="6"/>
  <c r="Q17" i="6"/>
  <c r="P17" i="6"/>
  <c r="O17" i="6"/>
  <c r="N17" i="6"/>
  <c r="M17" i="6"/>
  <c r="L17" i="6"/>
  <c r="K17" i="6"/>
  <c r="J17" i="6"/>
  <c r="I17" i="6"/>
  <c r="H17" i="6"/>
  <c r="G17" i="6"/>
  <c r="F17" i="6"/>
  <c r="E17" i="6"/>
  <c r="D17" i="6"/>
  <c r="C17" i="6"/>
  <c r="B17" i="6"/>
  <c r="AT16" i="6"/>
  <c r="AS16" i="6"/>
  <c r="AR16" i="6"/>
  <c r="AQ16" i="6"/>
  <c r="AP16" i="6"/>
  <c r="AO16" i="6"/>
  <c r="AN16" i="6"/>
  <c r="AM16" i="6"/>
  <c r="AL16" i="6"/>
  <c r="AK16" i="6"/>
  <c r="AJ16" i="6"/>
  <c r="AI16" i="6"/>
  <c r="AH16" i="6"/>
  <c r="AG16" i="6"/>
  <c r="AF16" i="6"/>
  <c r="AE16" i="6"/>
  <c r="AD16" i="6"/>
  <c r="AC16" i="6"/>
  <c r="AB16" i="6"/>
  <c r="AA16" i="6"/>
  <c r="Z16" i="6"/>
  <c r="Y16" i="6"/>
  <c r="X16" i="6"/>
  <c r="W16" i="6"/>
  <c r="V16" i="6"/>
  <c r="U16" i="6"/>
  <c r="T16" i="6"/>
  <c r="S16" i="6"/>
  <c r="R16" i="6"/>
  <c r="Q16" i="6"/>
  <c r="P16" i="6"/>
  <c r="O16" i="6"/>
  <c r="N16" i="6"/>
  <c r="M16" i="6"/>
  <c r="L16" i="6"/>
  <c r="K16" i="6"/>
  <c r="J16" i="6"/>
  <c r="I16" i="6"/>
  <c r="H16" i="6"/>
  <c r="G16" i="6"/>
  <c r="F16" i="6"/>
  <c r="E16" i="6"/>
  <c r="D16" i="6"/>
  <c r="C16" i="6"/>
  <c r="B16" i="6"/>
  <c r="AT15" i="6"/>
  <c r="AS15" i="6"/>
  <c r="AR15" i="6"/>
  <c r="AQ15" i="6"/>
  <c r="AP15" i="6"/>
  <c r="AO15" i="6"/>
  <c r="AN15" i="6"/>
  <c r="AM15" i="6"/>
  <c r="AL15" i="6"/>
  <c r="AK15" i="6"/>
  <c r="AJ15" i="6"/>
  <c r="AI15" i="6"/>
  <c r="AH15" i="6"/>
  <c r="AG15" i="6"/>
  <c r="AF15" i="6"/>
  <c r="AE15" i="6"/>
  <c r="AD15" i="6"/>
  <c r="AC15" i="6"/>
  <c r="AB15" i="6"/>
  <c r="AA15" i="6"/>
  <c r="Z15" i="6"/>
  <c r="Y15" i="6"/>
  <c r="X15" i="6"/>
  <c r="W15" i="6"/>
  <c r="V15" i="6"/>
  <c r="U15" i="6"/>
  <c r="T15" i="6"/>
  <c r="S15" i="6"/>
  <c r="R15" i="6"/>
  <c r="Q15" i="6"/>
  <c r="P15" i="6"/>
  <c r="O15" i="6"/>
  <c r="N15" i="6"/>
  <c r="M15" i="6"/>
  <c r="L15" i="6"/>
  <c r="K15" i="6"/>
  <c r="J15" i="6"/>
  <c r="I15" i="6"/>
  <c r="H15" i="6"/>
  <c r="G15" i="6"/>
  <c r="F15" i="6"/>
  <c r="E15" i="6"/>
  <c r="D15" i="6"/>
  <c r="C15" i="6"/>
  <c r="B15" i="6"/>
  <c r="AT13" i="6"/>
  <c r="AS13" i="6"/>
  <c r="AS14" i="6" s="1"/>
  <c r="AR13" i="6"/>
  <c r="AR14" i="6" s="1"/>
  <c r="AQ13" i="6"/>
  <c r="AP13" i="6"/>
  <c r="AO13" i="6"/>
  <c r="AO14" i="6" s="1"/>
  <c r="AN13" i="6"/>
  <c r="AM13" i="6"/>
  <c r="AM14" i="6" s="1"/>
  <c r="AL13" i="6"/>
  <c r="AL14" i="6" s="1"/>
  <c r="AK13" i="6"/>
  <c r="AJ13" i="6"/>
  <c r="AI13" i="6"/>
  <c r="AI14" i="6" s="1"/>
  <c r="AH13" i="6"/>
  <c r="AG13" i="6"/>
  <c r="AG14" i="6" s="1"/>
  <c r="AF13" i="6"/>
  <c r="AF14" i="6" s="1"/>
  <c r="AE13" i="6"/>
  <c r="AD13" i="6"/>
  <c r="AC13" i="6"/>
  <c r="AC14" i="6" s="1"/>
  <c r="AB13" i="6"/>
  <c r="AA13" i="6"/>
  <c r="AA14" i="6" s="1"/>
  <c r="Z13" i="6"/>
  <c r="Z14" i="6" s="1"/>
  <c r="Y13" i="6"/>
  <c r="X13" i="6"/>
  <c r="W13" i="6"/>
  <c r="W14" i="6" s="1"/>
  <c r="V13" i="6"/>
  <c r="U13" i="6"/>
  <c r="U14" i="6" s="1"/>
  <c r="T13" i="6"/>
  <c r="T14" i="6" s="1"/>
  <c r="S13" i="6"/>
  <c r="R13" i="6"/>
  <c r="Q13" i="6"/>
  <c r="Q14" i="6" s="1"/>
  <c r="P13" i="6"/>
  <c r="O13" i="6"/>
  <c r="O14" i="6" s="1"/>
  <c r="N13" i="6"/>
  <c r="N14" i="6" s="1"/>
  <c r="M13" i="6"/>
  <c r="L13" i="6"/>
  <c r="K13" i="6"/>
  <c r="K14" i="6" s="1"/>
  <c r="J13" i="6"/>
  <c r="I13" i="6"/>
  <c r="I14" i="6" s="1"/>
  <c r="H13" i="6"/>
  <c r="H14" i="6" s="1"/>
  <c r="G13" i="6"/>
  <c r="F13" i="6"/>
  <c r="E13" i="6"/>
  <c r="E14" i="6" s="1"/>
  <c r="D13" i="6"/>
  <c r="C13" i="6"/>
  <c r="C14" i="6" s="1"/>
  <c r="B13" i="6"/>
  <c r="B14" i="6" s="1"/>
  <c r="AT12" i="6"/>
  <c r="AS12" i="6"/>
  <c r="AR12" i="6"/>
  <c r="AQ12" i="6"/>
  <c r="AP12" i="6"/>
  <c r="AO12" i="6"/>
  <c r="AN12" i="6"/>
  <c r="AM12" i="6"/>
  <c r="AL12" i="6"/>
  <c r="AK12" i="6"/>
  <c r="AJ12" i="6"/>
  <c r="AI12" i="6"/>
  <c r="AH12" i="6"/>
  <c r="AG12" i="6"/>
  <c r="AF12" i="6"/>
  <c r="AE12" i="6"/>
  <c r="AD12" i="6"/>
  <c r="AC12" i="6"/>
  <c r="AB12" i="6"/>
  <c r="AA12" i="6"/>
  <c r="Z12" i="6"/>
  <c r="Y12" i="6"/>
  <c r="X12" i="6"/>
  <c r="W12" i="6"/>
  <c r="V12" i="6"/>
  <c r="U12" i="6"/>
  <c r="T12" i="6"/>
  <c r="S12" i="6"/>
  <c r="R12" i="6"/>
  <c r="Q12" i="6"/>
  <c r="P12" i="6"/>
  <c r="O12" i="6"/>
  <c r="N12" i="6"/>
  <c r="M12" i="6"/>
  <c r="L12" i="6"/>
  <c r="K12" i="6"/>
  <c r="J12" i="6"/>
  <c r="I12" i="6"/>
  <c r="H12" i="6"/>
  <c r="G12" i="6"/>
  <c r="F12" i="6"/>
  <c r="E12" i="6"/>
  <c r="D12" i="6"/>
  <c r="C12" i="6"/>
  <c r="B12" i="6"/>
  <c r="AT10" i="6"/>
  <c r="AS10" i="6"/>
  <c r="AS11" i="6" s="1"/>
  <c r="AR10" i="6"/>
  <c r="AR11" i="6" s="1"/>
  <c r="AQ10" i="6"/>
  <c r="AP10" i="6"/>
  <c r="AO10" i="6"/>
  <c r="AO11" i="6" s="1"/>
  <c r="AN10" i="6"/>
  <c r="AM10" i="6"/>
  <c r="AM11" i="6" s="1"/>
  <c r="AL10" i="6"/>
  <c r="AL11" i="6" s="1"/>
  <c r="AK10" i="6"/>
  <c r="AJ10" i="6"/>
  <c r="AI10" i="6"/>
  <c r="AI11" i="6" s="1"/>
  <c r="AH10" i="6"/>
  <c r="AG10" i="6"/>
  <c r="AG11" i="6" s="1"/>
  <c r="AF10" i="6"/>
  <c r="AF11" i="6" s="1"/>
  <c r="AE10" i="6"/>
  <c r="AD10" i="6"/>
  <c r="AC10" i="6"/>
  <c r="AC11" i="6" s="1"/>
  <c r="AB10" i="6"/>
  <c r="AA10" i="6"/>
  <c r="AA11" i="6" s="1"/>
  <c r="Z10" i="6"/>
  <c r="Z11" i="6" s="1"/>
  <c r="Y10" i="6"/>
  <c r="X10" i="6"/>
  <c r="W10" i="6"/>
  <c r="W11" i="6" s="1"/>
  <c r="V10" i="6"/>
  <c r="U10" i="6"/>
  <c r="U11" i="6" s="1"/>
  <c r="T10" i="6"/>
  <c r="T11" i="6" s="1"/>
  <c r="S10" i="6"/>
  <c r="R10" i="6"/>
  <c r="Q10" i="6"/>
  <c r="Q11" i="6" s="1"/>
  <c r="P10" i="6"/>
  <c r="O10" i="6"/>
  <c r="O11" i="6" s="1"/>
  <c r="N10" i="6"/>
  <c r="N11" i="6" s="1"/>
  <c r="M10" i="6"/>
  <c r="L10" i="6"/>
  <c r="K10" i="6"/>
  <c r="K11" i="6" s="1"/>
  <c r="J10" i="6"/>
  <c r="I10" i="6"/>
  <c r="I11" i="6" s="1"/>
  <c r="H10" i="6"/>
  <c r="H11" i="6" s="1"/>
  <c r="G10" i="6"/>
  <c r="F10" i="6"/>
  <c r="E10" i="6"/>
  <c r="E11" i="6" s="1"/>
  <c r="D10" i="6"/>
  <c r="C10" i="6"/>
  <c r="C11" i="6" s="1"/>
  <c r="B10" i="6"/>
  <c r="B11" i="6" s="1"/>
  <c r="AT9" i="6"/>
  <c r="AS9" i="6"/>
  <c r="AR9" i="6"/>
  <c r="AQ9" i="6"/>
  <c r="AP9" i="6"/>
  <c r="AO9" i="6"/>
  <c r="AN9" i="6"/>
  <c r="AM9" i="6"/>
  <c r="AL9" i="6"/>
  <c r="AK9" i="6"/>
  <c r="AJ9" i="6"/>
  <c r="AI9" i="6"/>
  <c r="AH9" i="6"/>
  <c r="AG9" i="6"/>
  <c r="AF9" i="6"/>
  <c r="AE9" i="6"/>
  <c r="AD9" i="6"/>
  <c r="AC9" i="6"/>
  <c r="AB9" i="6"/>
  <c r="AA9" i="6"/>
  <c r="Z9" i="6"/>
  <c r="Y9" i="6"/>
  <c r="X9" i="6"/>
  <c r="W9" i="6"/>
  <c r="V9" i="6"/>
  <c r="U9" i="6"/>
  <c r="T9" i="6"/>
  <c r="S9" i="6"/>
  <c r="R9" i="6"/>
  <c r="Q9" i="6"/>
  <c r="P9" i="6"/>
  <c r="O9" i="6"/>
  <c r="N9" i="6"/>
  <c r="M9" i="6"/>
  <c r="L9" i="6"/>
  <c r="K9" i="6"/>
  <c r="J9" i="6"/>
  <c r="I9" i="6"/>
  <c r="H9" i="6"/>
  <c r="G9" i="6"/>
  <c r="F9" i="6"/>
  <c r="E9" i="6"/>
  <c r="D9" i="6"/>
  <c r="C9" i="6"/>
  <c r="B9" i="6"/>
  <c r="AO8" i="6"/>
  <c r="AI8" i="6"/>
  <c r="V8" i="6"/>
  <c r="E8" i="6"/>
  <c r="D8" i="6"/>
  <c r="C8" i="6"/>
  <c r="B8" i="6"/>
  <c r="AT7" i="6"/>
  <c r="B7" i="6"/>
  <c r="AT6" i="6"/>
  <c r="AT30" i="6" s="1"/>
  <c r="AS6" i="6"/>
  <c r="AS30" i="6" s="1"/>
  <c r="AR6" i="6"/>
  <c r="AR30" i="6" s="1"/>
  <c r="AQ6" i="6"/>
  <c r="AQ30" i="6" s="1"/>
  <c r="AP6" i="6"/>
  <c r="AP30" i="6" s="1"/>
  <c r="AO6" i="6"/>
  <c r="AN6" i="6"/>
  <c r="AM6" i="6"/>
  <c r="AM30" i="6" s="1"/>
  <c r="AL6" i="6"/>
  <c r="AL30" i="6" s="1"/>
  <c r="AK6" i="6"/>
  <c r="AK30" i="6" s="1"/>
  <c r="AJ6" i="6"/>
  <c r="AJ30" i="6" s="1"/>
  <c r="AI6" i="6"/>
  <c r="AH6" i="6"/>
  <c r="AG6" i="6"/>
  <c r="AG30" i="6" s="1"/>
  <c r="AF6" i="6"/>
  <c r="AF30" i="6" s="1"/>
  <c r="AE6" i="6"/>
  <c r="AE30" i="6" s="1"/>
  <c r="AD6" i="6"/>
  <c r="AD30" i="6" s="1"/>
  <c r="AC6" i="6"/>
  <c r="AB6" i="6"/>
  <c r="AA6" i="6"/>
  <c r="AA30" i="6" s="1"/>
  <c r="Z6" i="6"/>
  <c r="Z30" i="6" s="1"/>
  <c r="Y6" i="6"/>
  <c r="Y30" i="6" s="1"/>
  <c r="X6" i="6"/>
  <c r="X30" i="6" s="1"/>
  <c r="W6" i="6"/>
  <c r="V6" i="6"/>
  <c r="V30" i="6" s="1"/>
  <c r="U6" i="6"/>
  <c r="U30" i="6" s="1"/>
  <c r="T6" i="6"/>
  <c r="T30" i="6" s="1"/>
  <c r="S6" i="6"/>
  <c r="R6" i="6"/>
  <c r="R30" i="6" s="1"/>
  <c r="Q6" i="6"/>
  <c r="P6" i="6"/>
  <c r="O6" i="6"/>
  <c r="O30" i="6" s="1"/>
  <c r="N6" i="6"/>
  <c r="N30" i="6" s="1"/>
  <c r="M6" i="6"/>
  <c r="M30" i="6" s="1"/>
  <c r="L6" i="6"/>
  <c r="L30" i="6" s="1"/>
  <c r="K6" i="6"/>
  <c r="J6" i="6"/>
  <c r="J30" i="6" s="1"/>
  <c r="I6" i="6"/>
  <c r="I30" i="6" s="1"/>
  <c r="H6" i="6"/>
  <c r="H30" i="6" s="1"/>
  <c r="G6" i="6"/>
  <c r="G30" i="6" s="1"/>
  <c r="F6" i="6"/>
  <c r="F30" i="6" s="1"/>
  <c r="E6" i="6"/>
  <c r="D6" i="6"/>
  <c r="D30" i="6" s="1"/>
  <c r="C6" i="6"/>
  <c r="C30" i="6" s="1"/>
  <c r="B6" i="6"/>
  <c r="B30" i="6" s="1"/>
  <c r="L78" i="4"/>
  <c r="K78" i="4"/>
  <c r="J78" i="4"/>
  <c r="I78" i="4"/>
  <c r="H78" i="4"/>
  <c r="G78" i="4"/>
  <c r="F78" i="4"/>
  <c r="E78" i="4"/>
  <c r="D78" i="4"/>
  <c r="C78" i="4"/>
  <c r="B78" i="4"/>
  <c r="L77" i="4"/>
  <c r="K77" i="4"/>
  <c r="J77" i="4"/>
  <c r="I77" i="4"/>
  <c r="H77" i="4"/>
  <c r="G77" i="4"/>
  <c r="F77" i="4"/>
  <c r="E77" i="4"/>
  <c r="D77" i="4"/>
  <c r="C77" i="4"/>
  <c r="B77" i="4"/>
  <c r="L76" i="4"/>
  <c r="K76" i="4"/>
  <c r="J76" i="4"/>
  <c r="I76" i="4"/>
  <c r="H76" i="4"/>
  <c r="G76" i="4"/>
  <c r="F76" i="4"/>
  <c r="E76" i="4"/>
  <c r="D76" i="4"/>
  <c r="C76" i="4"/>
  <c r="B76" i="4"/>
  <c r="L75" i="4"/>
  <c r="K75" i="4"/>
  <c r="J75" i="4"/>
  <c r="I75" i="4"/>
  <c r="H75" i="4"/>
  <c r="G75" i="4"/>
  <c r="F75" i="4"/>
  <c r="E75" i="4"/>
  <c r="D75" i="4"/>
  <c r="C75" i="4"/>
  <c r="B75" i="4"/>
  <c r="L74" i="4"/>
  <c r="K74" i="4"/>
  <c r="J74" i="4"/>
  <c r="I74" i="4"/>
  <c r="H74" i="4"/>
  <c r="G74" i="4"/>
  <c r="F74" i="4"/>
  <c r="E74" i="4"/>
  <c r="D74" i="4"/>
  <c r="C74" i="4"/>
  <c r="B74" i="4"/>
  <c r="L73" i="4"/>
  <c r="K73" i="4"/>
  <c r="J73" i="4"/>
  <c r="I73" i="4"/>
  <c r="H73" i="4"/>
  <c r="G73" i="4"/>
  <c r="F73" i="4"/>
  <c r="E73" i="4"/>
  <c r="D73" i="4"/>
  <c r="C73" i="4"/>
  <c r="B73" i="4"/>
  <c r="L72" i="4"/>
  <c r="K72" i="4"/>
  <c r="J72" i="4"/>
  <c r="I72" i="4"/>
  <c r="H72" i="4"/>
  <c r="G72" i="4"/>
  <c r="F72" i="4"/>
  <c r="E72" i="4"/>
  <c r="D72" i="4"/>
  <c r="C72" i="4"/>
  <c r="B72" i="4"/>
  <c r="L68" i="4"/>
  <c r="K68" i="4"/>
  <c r="J68" i="4"/>
  <c r="I68" i="4"/>
  <c r="H68" i="4"/>
  <c r="G68" i="4"/>
  <c r="F68" i="4"/>
  <c r="E68" i="4"/>
  <c r="D68" i="4"/>
  <c r="C68" i="4"/>
  <c r="B68" i="4"/>
  <c r="L67" i="4"/>
  <c r="K67" i="4"/>
  <c r="J67" i="4"/>
  <c r="I67" i="4"/>
  <c r="H67" i="4"/>
  <c r="G67" i="4"/>
  <c r="F67" i="4"/>
  <c r="E67" i="4"/>
  <c r="D67" i="4"/>
  <c r="C67" i="4"/>
  <c r="B67" i="4"/>
  <c r="L66" i="4"/>
  <c r="K66" i="4"/>
  <c r="J66" i="4"/>
  <c r="I66" i="4"/>
  <c r="H66" i="4"/>
  <c r="G66" i="4"/>
  <c r="F66" i="4"/>
  <c r="E66" i="4"/>
  <c r="D66" i="4"/>
  <c r="C66" i="4"/>
  <c r="B66" i="4"/>
  <c r="L65" i="4"/>
  <c r="K65" i="4"/>
  <c r="J65" i="4"/>
  <c r="I65" i="4"/>
  <c r="H65" i="4"/>
  <c r="G65" i="4"/>
  <c r="F65" i="4"/>
  <c r="E65" i="4"/>
  <c r="D65" i="4"/>
  <c r="C65" i="4"/>
  <c r="B65" i="4"/>
  <c r="L49" i="4"/>
  <c r="K49" i="4"/>
  <c r="J49" i="4"/>
  <c r="I48" i="4"/>
  <c r="G48" i="4"/>
  <c r="H47" i="4"/>
  <c r="G47" i="4"/>
  <c r="L43" i="4"/>
  <c r="K43" i="4"/>
  <c r="J43" i="4"/>
  <c r="G42" i="4"/>
  <c r="F42" i="4"/>
  <c r="G41" i="4"/>
  <c r="F41" i="4"/>
  <c r="G40" i="4"/>
  <c r="F40" i="4"/>
  <c r="I39" i="4"/>
  <c r="E39" i="4"/>
  <c r="I38" i="4"/>
  <c r="G38" i="4"/>
  <c r="H37" i="4"/>
  <c r="G37" i="4"/>
  <c r="G36" i="4"/>
  <c r="E36" i="4"/>
  <c r="G35" i="4"/>
  <c r="E35" i="4"/>
  <c r="E34" i="4"/>
  <c r="D34" i="4"/>
  <c r="L33" i="4"/>
  <c r="G33" i="4"/>
  <c r="E33" i="4"/>
  <c r="D33" i="4"/>
  <c r="F32" i="4"/>
  <c r="E32" i="4"/>
  <c r="D32" i="4"/>
  <c r="C32" i="4"/>
  <c r="B32" i="4"/>
  <c r="L17" i="4"/>
  <c r="K17" i="4"/>
  <c r="J17" i="4"/>
  <c r="I17" i="4"/>
  <c r="H17" i="4"/>
  <c r="G17" i="4"/>
  <c r="F17" i="4"/>
  <c r="E17" i="4"/>
  <c r="D17" i="4"/>
  <c r="C17" i="4"/>
  <c r="B17" i="4"/>
  <c r="L16" i="4"/>
  <c r="K16" i="4"/>
  <c r="J16" i="4"/>
  <c r="I16" i="4"/>
  <c r="H16" i="4"/>
  <c r="G16" i="4"/>
  <c r="F16" i="4"/>
  <c r="E16" i="4"/>
  <c r="D16" i="4"/>
  <c r="C16" i="4"/>
  <c r="B16" i="4"/>
  <c r="L15" i="4"/>
  <c r="K15" i="4"/>
  <c r="J15" i="4"/>
  <c r="I15" i="4"/>
  <c r="H15" i="4"/>
  <c r="G15" i="4"/>
  <c r="F15" i="4"/>
  <c r="E15" i="4"/>
  <c r="D15" i="4"/>
  <c r="C15" i="4"/>
  <c r="B15" i="4"/>
  <c r="L14" i="4"/>
  <c r="K14" i="4"/>
  <c r="J14" i="4"/>
  <c r="I14" i="4"/>
  <c r="H14" i="4"/>
  <c r="G14" i="4"/>
  <c r="F14" i="4"/>
  <c r="E14" i="4"/>
  <c r="D14" i="4"/>
  <c r="C14" i="4"/>
  <c r="B14" i="4"/>
  <c r="L9" i="4"/>
  <c r="K9" i="4"/>
  <c r="J9" i="4"/>
  <c r="I9" i="4"/>
  <c r="H9" i="4"/>
  <c r="G9" i="4"/>
  <c r="F9" i="4"/>
  <c r="E9" i="4"/>
  <c r="D9" i="4"/>
  <c r="C9" i="4"/>
  <c r="B9" i="4"/>
  <c r="L8" i="4"/>
  <c r="K8" i="4"/>
  <c r="J8" i="4"/>
  <c r="I8" i="4"/>
  <c r="H8" i="4"/>
  <c r="G8" i="4"/>
  <c r="F8" i="4"/>
  <c r="E8" i="4"/>
  <c r="D8" i="4"/>
  <c r="C8" i="4"/>
  <c r="B8" i="4"/>
  <c r="D46" i="2"/>
  <c r="C46" i="2"/>
  <c r="B46" i="2"/>
  <c r="C44" i="2"/>
  <c r="B44" i="2"/>
  <c r="B43" i="2"/>
  <c r="F35" i="2"/>
  <c r="E35" i="2"/>
  <c r="D35" i="2"/>
  <c r="C35" i="2"/>
  <c r="B35" i="2"/>
  <c r="F34" i="2"/>
  <c r="D34" i="2"/>
  <c r="J30" i="2"/>
  <c r="I30" i="2"/>
  <c r="H30" i="2"/>
  <c r="G30" i="2"/>
  <c r="F30" i="2"/>
  <c r="E30" i="2"/>
  <c r="D30" i="2"/>
  <c r="C30" i="2"/>
  <c r="B30" i="2"/>
  <c r="H25" i="2"/>
  <c r="G25" i="2"/>
  <c r="F25" i="2"/>
  <c r="E25" i="2"/>
  <c r="D25" i="2"/>
  <c r="C25" i="2"/>
  <c r="B25" i="2"/>
  <c r="J24" i="2"/>
  <c r="I24" i="2"/>
  <c r="H24" i="2"/>
  <c r="G24" i="2"/>
  <c r="F24" i="2"/>
  <c r="E24" i="2"/>
  <c r="D24" i="2"/>
  <c r="C24" i="2"/>
  <c r="B24" i="2"/>
  <c r="J23" i="2"/>
  <c r="I23" i="2"/>
  <c r="H23" i="2"/>
  <c r="G23" i="2"/>
  <c r="F23" i="2"/>
  <c r="E23" i="2"/>
  <c r="D23" i="2"/>
  <c r="C23" i="2"/>
  <c r="B23" i="2"/>
  <c r="J22" i="2"/>
  <c r="I22" i="2"/>
  <c r="H22" i="2"/>
  <c r="G22" i="2"/>
  <c r="F22" i="2"/>
  <c r="E22" i="2"/>
  <c r="D22" i="2"/>
  <c r="C22" i="2"/>
  <c r="B22" i="2"/>
  <c r="F21" i="2"/>
  <c r="E21" i="2"/>
  <c r="D21" i="2"/>
  <c r="C21" i="2"/>
  <c r="B21" i="2"/>
  <c r="F14" i="2"/>
  <c r="E14" i="2"/>
  <c r="D14" i="2"/>
  <c r="E13" i="2"/>
  <c r="D13" i="2"/>
  <c r="C13" i="2"/>
  <c r="E11" i="2"/>
  <c r="D11" i="2"/>
  <c r="C11" i="2"/>
  <c r="F9" i="2"/>
  <c r="C9" i="2"/>
  <c r="B9" i="2"/>
  <c r="E7" i="2"/>
  <c r="G132" i="7" l="1"/>
  <c r="G134" i="7" s="1"/>
  <c r="L132" i="7"/>
  <c r="L134" i="7" s="1"/>
  <c r="B96" i="16" s="1"/>
  <c r="C96" i="16" s="1"/>
  <c r="J41" i="4"/>
  <c r="J47" i="4"/>
  <c r="J23" i="4"/>
  <c r="E24" i="4"/>
  <c r="J35" i="4"/>
  <c r="K37" i="4"/>
  <c r="J39" i="4"/>
  <c r="K41" i="4"/>
  <c r="K42" i="4"/>
  <c r="K47" i="4"/>
  <c r="E23" i="4"/>
  <c r="K23" i="4"/>
  <c r="E11" i="7"/>
  <c r="F14" i="7"/>
  <c r="F22" i="4" s="1"/>
  <c r="K108" i="7"/>
  <c r="E108" i="7"/>
  <c r="K131" i="7"/>
  <c r="E131" i="7"/>
  <c r="L121" i="7"/>
  <c r="L123" i="7" s="1"/>
  <c r="F121" i="7"/>
  <c r="F123" i="7" s="1"/>
  <c r="D10" i="7"/>
  <c r="K19" i="7"/>
  <c r="K25" i="4" s="1"/>
  <c r="E99" i="7"/>
  <c r="E28" i="4" s="1"/>
  <c r="K28" i="4"/>
  <c r="H107" i="7"/>
  <c r="G108" i="7"/>
  <c r="O126" i="7"/>
  <c r="M125" i="7"/>
  <c r="J42" i="4"/>
  <c r="D23" i="4"/>
  <c r="K10" i="7"/>
  <c r="K24" i="4"/>
  <c r="F28" i="4"/>
  <c r="L11" i="15"/>
  <c r="L108" i="7"/>
  <c r="F108" i="7"/>
  <c r="K132" i="7"/>
  <c r="K134" i="7" s="1"/>
  <c r="E132" i="7"/>
  <c r="E134" i="7" s="1"/>
  <c r="B40" i="16" s="1"/>
  <c r="C40" i="16" s="1"/>
  <c r="K104" i="7"/>
  <c r="K101" i="7" s="1"/>
  <c r="K102" i="7" s="1"/>
  <c r="K109" i="7" s="1"/>
  <c r="K111" i="7" s="1"/>
  <c r="E104" i="7"/>
  <c r="J105" i="7"/>
  <c r="D105" i="7"/>
  <c r="H103" i="7"/>
  <c r="G121" i="7"/>
  <c r="G123" i="7" s="1"/>
  <c r="B55" i="16" s="1"/>
  <c r="C55" i="16" s="1"/>
  <c r="J34" i="4"/>
  <c r="J36" i="4"/>
  <c r="J38" i="4"/>
  <c r="J40" i="4"/>
  <c r="J48" i="4"/>
  <c r="D9" i="2"/>
  <c r="F13" i="2"/>
  <c r="D44" i="2"/>
  <c r="B47" i="2"/>
  <c r="I32" i="4"/>
  <c r="I33" i="4"/>
  <c r="K34" i="4"/>
  <c r="K35" i="4"/>
  <c r="K36" i="4"/>
  <c r="C38" i="4"/>
  <c r="K38" i="4"/>
  <c r="K39" i="4"/>
  <c r="K40" i="4"/>
  <c r="D42" i="4"/>
  <c r="B43" i="4"/>
  <c r="D47" i="4"/>
  <c r="C48" i="4"/>
  <c r="K48" i="4"/>
  <c r="F11" i="7"/>
  <c r="G24" i="4"/>
  <c r="B28" i="4"/>
  <c r="B99" i="7"/>
  <c r="H99" i="7"/>
  <c r="C26" i="4"/>
  <c r="I26" i="4"/>
  <c r="H105" i="7"/>
  <c r="J131" i="7"/>
  <c r="J132" i="7" s="1"/>
  <c r="J134" i="7" s="1"/>
  <c r="D126" i="7"/>
  <c r="F125" i="7"/>
  <c r="I120" i="7"/>
  <c r="I121" i="7" s="1"/>
  <c r="I123" i="7" s="1"/>
  <c r="B71" i="16" s="1"/>
  <c r="C71" i="16" s="1"/>
  <c r="C120" i="7"/>
  <c r="C121" i="7" s="1"/>
  <c r="C123" i="7" s="1"/>
  <c r="B23" i="16" s="1"/>
  <c r="C23" i="16" s="1"/>
  <c r="K121" i="7"/>
  <c r="K123" i="7" s="1"/>
  <c r="E121" i="7"/>
  <c r="E123" i="7" s="1"/>
  <c r="J101" i="7"/>
  <c r="D101" i="7"/>
  <c r="L99" i="7"/>
  <c r="E10" i="7"/>
  <c r="C7" i="2"/>
  <c r="B14" i="2"/>
  <c r="B45" i="2"/>
  <c r="J32" i="4"/>
  <c r="K33" i="4"/>
  <c r="L34" i="4"/>
  <c r="L35" i="4"/>
  <c r="D37" i="4"/>
  <c r="D38" i="4"/>
  <c r="D40" i="4"/>
  <c r="E41" i="4"/>
  <c r="E42" i="4"/>
  <c r="D43" i="4"/>
  <c r="E47" i="4"/>
  <c r="D48" i="4"/>
  <c r="D49" i="4"/>
  <c r="E7" i="7"/>
  <c r="C19" i="7"/>
  <c r="C25" i="4" s="1"/>
  <c r="C99" i="7"/>
  <c r="I99" i="7"/>
  <c r="J107" i="7"/>
  <c r="D107" i="7"/>
  <c r="N125" i="7"/>
  <c r="H125" i="7"/>
  <c r="G106" i="7"/>
  <c r="I131" i="7"/>
  <c r="I132" i="7" s="1"/>
  <c r="I134" i="7" s="1"/>
  <c r="C131" i="7"/>
  <c r="C132" i="7" s="1"/>
  <c r="C134" i="7" s="1"/>
  <c r="G99" i="7"/>
  <c r="J10" i="7"/>
  <c r="B13" i="2"/>
  <c r="C14" i="2"/>
  <c r="K32" i="4"/>
  <c r="D35" i="4"/>
  <c r="D36" i="4"/>
  <c r="E37" i="4"/>
  <c r="E38" i="4"/>
  <c r="D39" i="4"/>
  <c r="E40" i="4"/>
  <c r="E43" i="4"/>
  <c r="E48" i="4"/>
  <c r="D19" i="7"/>
  <c r="D25" i="4" s="1"/>
  <c r="J19" i="7"/>
  <c r="J25" i="4" s="1"/>
  <c r="D28" i="4"/>
  <c r="D99" i="7"/>
  <c r="J99" i="7"/>
  <c r="E26" i="4"/>
  <c r="I107" i="7"/>
  <c r="C107" i="7"/>
  <c r="H108" i="7"/>
  <c r="G12" i="15"/>
  <c r="L106" i="7"/>
  <c r="F106" i="7"/>
  <c r="H131" i="7"/>
  <c r="B101" i="7"/>
  <c r="F99" i="7"/>
  <c r="C22" i="10"/>
  <c r="B27" i="16" s="1"/>
  <c r="C27" i="16" s="1"/>
  <c r="I22" i="10"/>
  <c r="B75" i="16" s="1"/>
  <c r="C75" i="16" s="1"/>
  <c r="O22" i="10"/>
  <c r="B123" i="16" s="1"/>
  <c r="C123" i="16" s="1"/>
  <c r="D22" i="10"/>
  <c r="B35" i="16" s="1"/>
  <c r="C35" i="16" s="1"/>
  <c r="J22" i="10"/>
  <c r="B83" i="16" s="1"/>
  <c r="C83" i="16" s="1"/>
  <c r="P22" i="10"/>
  <c r="B131" i="16" s="1"/>
  <c r="C131" i="16" s="1"/>
  <c r="J91" i="7"/>
  <c r="B77" i="16" s="1"/>
  <c r="C77" i="16" s="1"/>
  <c r="D91" i="7"/>
  <c r="B29" i="16" s="1"/>
  <c r="C29" i="16" s="1"/>
  <c r="E22" i="10"/>
  <c r="B43" i="16" s="1"/>
  <c r="C43" i="16" s="1"/>
  <c r="K22" i="10"/>
  <c r="B91" i="16" s="1"/>
  <c r="C91" i="16" s="1"/>
  <c r="I91" i="7"/>
  <c r="B69" i="16" s="1"/>
  <c r="C69" i="16" s="1"/>
  <c r="C91" i="7"/>
  <c r="B21" i="16" s="1"/>
  <c r="C21" i="16" s="1"/>
  <c r="F33" i="4"/>
  <c r="L37" i="4"/>
  <c r="F43" i="4"/>
  <c r="F49" i="4"/>
  <c r="F10" i="7"/>
  <c r="L10" i="7"/>
  <c r="J18" i="15"/>
  <c r="D45" i="2"/>
  <c r="I26" i="7"/>
  <c r="O73" i="7"/>
  <c r="F34" i="4"/>
  <c r="F36" i="4"/>
  <c r="B38" i="4"/>
  <c r="H38" i="4"/>
  <c r="L39" i="4"/>
  <c r="H43" i="4"/>
  <c r="C47" i="4"/>
  <c r="C33" i="4"/>
  <c r="F7" i="7"/>
  <c r="F23" i="4"/>
  <c r="L23" i="4"/>
  <c r="B24" i="4"/>
  <c r="H24" i="4"/>
  <c r="F19" i="7"/>
  <c r="F25" i="4" s="1"/>
  <c r="L19" i="7"/>
  <c r="L25" i="4" s="1"/>
  <c r="D26" i="4"/>
  <c r="J26" i="4"/>
  <c r="J26" i="7"/>
  <c r="C28" i="7"/>
  <c r="L7" i="7"/>
  <c r="F8" i="2" s="1"/>
  <c r="L48" i="4"/>
  <c r="L41" i="4"/>
  <c r="F37" i="4"/>
  <c r="L40" i="4"/>
  <c r="L42" i="4"/>
  <c r="F47" i="4"/>
  <c r="J37" i="4"/>
  <c r="J33" i="4"/>
  <c r="K7" i="7"/>
  <c r="E8" i="2" s="1"/>
  <c r="G23" i="4"/>
  <c r="C11" i="7"/>
  <c r="I11" i="7"/>
  <c r="C24" i="4"/>
  <c r="I24" i="4"/>
  <c r="D17" i="7"/>
  <c r="J17" i="7"/>
  <c r="G19" i="7"/>
  <c r="G25" i="4" s="1"/>
  <c r="K26" i="4"/>
  <c r="L18" i="15"/>
  <c r="D47" i="2"/>
  <c r="D28" i="7"/>
  <c r="N84" i="7"/>
  <c r="F23" i="7"/>
  <c r="F7" i="2"/>
  <c r="L32" i="4"/>
  <c r="F39" i="4"/>
  <c r="B23" i="4"/>
  <c r="H23" i="4"/>
  <c r="C10" i="7"/>
  <c r="I10" i="7"/>
  <c r="D11" i="7"/>
  <c r="J11" i="7"/>
  <c r="D24" i="4"/>
  <c r="J24" i="4"/>
  <c r="F26" i="4"/>
  <c r="L26" i="4"/>
  <c r="G18" i="15"/>
  <c r="G23" i="7"/>
  <c r="E23" i="7"/>
  <c r="J28" i="7"/>
  <c r="B7" i="2"/>
  <c r="B11" i="2"/>
  <c r="L36" i="4"/>
  <c r="F38" i="4"/>
  <c r="L38" i="4"/>
  <c r="B47" i="4"/>
  <c r="F48" i="4"/>
  <c r="G7" i="7"/>
  <c r="G43" i="4"/>
  <c r="G39" i="4"/>
  <c r="G34" i="4"/>
  <c r="G32" i="4"/>
  <c r="F24" i="4"/>
  <c r="L24" i="4"/>
  <c r="G17" i="7"/>
  <c r="B26" i="4"/>
  <c r="H26" i="4"/>
  <c r="H26" i="7"/>
  <c r="C17" i="7"/>
  <c r="I19" i="7"/>
  <c r="I25" i="4" s="1"/>
  <c r="C35" i="6"/>
  <c r="C32" i="6"/>
  <c r="C38" i="6"/>
  <c r="C41" i="6"/>
  <c r="O41" i="6"/>
  <c r="O32" i="6"/>
  <c r="O33" i="6" s="1"/>
  <c r="O38" i="6"/>
  <c r="U35" i="6"/>
  <c r="U36" i="6" s="1"/>
  <c r="U32" i="6"/>
  <c r="U33" i="6" s="1"/>
  <c r="U41" i="6"/>
  <c r="U38" i="6"/>
  <c r="AA32" i="6"/>
  <c r="AA41" i="6"/>
  <c r="AA38" i="6"/>
  <c r="AA39" i="6" s="1"/>
  <c r="AA35" i="6"/>
  <c r="AA36" i="6" s="1"/>
  <c r="AM35" i="6"/>
  <c r="AM32" i="6"/>
  <c r="AM38" i="6"/>
  <c r="AM41" i="6"/>
  <c r="AS32" i="6"/>
  <c r="AS33" i="6" s="1"/>
  <c r="AS41" i="6"/>
  <c r="AS42" i="6" s="1"/>
  <c r="AS35" i="6"/>
  <c r="AS36" i="6" s="1"/>
  <c r="AS38" i="6"/>
  <c r="D41" i="6"/>
  <c r="D35" i="6"/>
  <c r="D32" i="6"/>
  <c r="D38" i="6"/>
  <c r="V41" i="6"/>
  <c r="V35" i="6"/>
  <c r="V32" i="6"/>
  <c r="V38" i="6"/>
  <c r="AH30" i="6"/>
  <c r="AH8" i="6"/>
  <c r="AH7" i="6"/>
  <c r="AN30" i="6"/>
  <c r="AN8" i="6"/>
  <c r="AI41" i="6"/>
  <c r="AI42" i="6" s="1"/>
  <c r="AI38" i="6"/>
  <c r="AI39" i="6" s="1"/>
  <c r="AI35" i="6"/>
  <c r="AI36" i="6" s="1"/>
  <c r="J11" i="6"/>
  <c r="P11" i="6"/>
  <c r="AB11" i="6"/>
  <c r="AH11" i="6"/>
  <c r="AN11" i="6"/>
  <c r="AT11" i="6"/>
  <c r="D14" i="6"/>
  <c r="J14" i="6"/>
  <c r="P14" i="6"/>
  <c r="V14" i="6"/>
  <c r="AH14" i="6"/>
  <c r="AN14" i="6"/>
  <c r="AT14" i="6"/>
  <c r="E41" i="6"/>
  <c r="E38" i="6"/>
  <c r="AO41" i="6"/>
  <c r="AO38" i="6"/>
  <c r="AO39" i="6" s="1"/>
  <c r="I32" i="6"/>
  <c r="I33" i="6" s="1"/>
  <c r="I41" i="6"/>
  <c r="I42" i="6" s="1"/>
  <c r="I35" i="6"/>
  <c r="I38" i="6"/>
  <c r="I39" i="6" s="1"/>
  <c r="AG41" i="6"/>
  <c r="AG42" i="6" s="1"/>
  <c r="AG32" i="6"/>
  <c r="AG33" i="6" s="1"/>
  <c r="AG38" i="6"/>
  <c r="AG39" i="6" s="1"/>
  <c r="AC41" i="6"/>
  <c r="AC38" i="6"/>
  <c r="AC35" i="6"/>
  <c r="AG35" i="6"/>
  <c r="AG36" i="6" s="1"/>
  <c r="J41" i="6"/>
  <c r="J42" i="6" s="1"/>
  <c r="J32" i="6"/>
  <c r="J35" i="6"/>
  <c r="J38" i="6"/>
  <c r="P30" i="6"/>
  <c r="P7" i="6"/>
  <c r="P8" i="6"/>
  <c r="AB30" i="6"/>
  <c r="AB7" i="6"/>
  <c r="AT41" i="6"/>
  <c r="AT32" i="6"/>
  <c r="AT35" i="6"/>
  <c r="AT38" i="6"/>
  <c r="AT39" i="6" s="1"/>
  <c r="D11" i="6"/>
  <c r="V11" i="6"/>
  <c r="AB14" i="6"/>
  <c r="F41" i="6"/>
  <c r="F42" i="6" s="1"/>
  <c r="F38" i="6"/>
  <c r="F39" i="6" s="1"/>
  <c r="F35" i="6"/>
  <c r="F32" i="6"/>
  <c r="L41" i="6"/>
  <c r="L38" i="6"/>
  <c r="L35" i="6"/>
  <c r="L32" i="6"/>
  <c r="R41" i="6"/>
  <c r="R42" i="6" s="1"/>
  <c r="R38" i="6"/>
  <c r="R35" i="6"/>
  <c r="R32" i="6"/>
  <c r="X41" i="6"/>
  <c r="X42" i="6" s="1"/>
  <c r="X38" i="6"/>
  <c r="X35" i="6"/>
  <c r="X36" i="6" s="1"/>
  <c r="X32" i="6"/>
  <c r="AD41" i="6"/>
  <c r="AD38" i="6"/>
  <c r="AD35" i="6"/>
  <c r="AD32" i="6"/>
  <c r="AD33" i="6" s="1"/>
  <c r="AJ41" i="6"/>
  <c r="AJ42" i="6" s="1"/>
  <c r="AJ38" i="6"/>
  <c r="AJ35" i="6"/>
  <c r="AJ36" i="6" s="1"/>
  <c r="AJ32" i="6"/>
  <c r="AP41" i="6"/>
  <c r="AP42" i="6" s="1"/>
  <c r="AP38" i="6"/>
  <c r="AP39" i="6" s="1"/>
  <c r="AP35" i="6"/>
  <c r="AP32" i="6"/>
  <c r="J7" i="6"/>
  <c r="F21" i="6"/>
  <c r="K41" i="6"/>
  <c r="K38" i="6"/>
  <c r="K39" i="6" s="1"/>
  <c r="K35" i="6"/>
  <c r="K36" i="6" s="1"/>
  <c r="E43" i="6"/>
  <c r="K43" i="6"/>
  <c r="Q43" i="6"/>
  <c r="W43" i="6"/>
  <c r="AC43" i="6"/>
  <c r="AI43" i="6"/>
  <c r="AO43" i="6"/>
  <c r="AU43" i="6"/>
  <c r="AV31" i="6"/>
  <c r="W32" i="6"/>
  <c r="E35" i="6"/>
  <c r="G41" i="6"/>
  <c r="G42" i="6" s="1"/>
  <c r="G38" i="6"/>
  <c r="G35" i="6"/>
  <c r="G36" i="6" s="1"/>
  <c r="G32" i="6"/>
  <c r="M41" i="6"/>
  <c r="M42" i="6" s="1"/>
  <c r="M38" i="6"/>
  <c r="M39" i="6" s="1"/>
  <c r="M35" i="6"/>
  <c r="M36" i="6" s="1"/>
  <c r="M32" i="6"/>
  <c r="Q33" i="6" s="1"/>
  <c r="W8" i="6"/>
  <c r="S30" i="6"/>
  <c r="S21" i="6"/>
  <c r="Y41" i="6"/>
  <c r="Y42" i="6" s="1"/>
  <c r="Y38" i="6"/>
  <c r="Y39" i="6" s="1"/>
  <c r="Y35" i="6"/>
  <c r="Y32" i="6"/>
  <c r="AE41" i="6"/>
  <c r="AE42" i="6" s="1"/>
  <c r="AE38" i="6"/>
  <c r="AE35" i="6"/>
  <c r="AE32" i="6"/>
  <c r="AE33" i="6" s="1"/>
  <c r="AK41" i="6"/>
  <c r="AK42" i="6" s="1"/>
  <c r="AK38" i="6"/>
  <c r="AK35" i="6"/>
  <c r="AK32" i="6"/>
  <c r="AQ41" i="6"/>
  <c r="AQ42" i="6" s="1"/>
  <c r="AQ38" i="6"/>
  <c r="AQ39" i="6" s="1"/>
  <c r="AQ35" i="6"/>
  <c r="AQ36" i="6" s="1"/>
  <c r="AQ32" i="6"/>
  <c r="AQ33" i="6" s="1"/>
  <c r="K7" i="6"/>
  <c r="L21" i="6"/>
  <c r="AP21" i="6"/>
  <c r="R21" i="6"/>
  <c r="Q41" i="6"/>
  <c r="Q42" i="6" s="1"/>
  <c r="Q38" i="6"/>
  <c r="Q35" i="6"/>
  <c r="AC32" i="6"/>
  <c r="AC33" i="6" s="1"/>
  <c r="O35" i="6"/>
  <c r="B35" i="6"/>
  <c r="B32" i="6"/>
  <c r="B38" i="6"/>
  <c r="B41" i="6"/>
  <c r="H38" i="6"/>
  <c r="H32" i="6"/>
  <c r="H33" i="6" s="1"/>
  <c r="H41" i="6"/>
  <c r="H42" i="6" s="1"/>
  <c r="H35" i="6"/>
  <c r="H36" i="6" s="1"/>
  <c r="N35" i="6"/>
  <c r="N36" i="6" s="1"/>
  <c r="N41" i="6"/>
  <c r="N32" i="6"/>
  <c r="N33" i="6" s="1"/>
  <c r="N38" i="6"/>
  <c r="N39" i="6" s="1"/>
  <c r="T38" i="6"/>
  <c r="T35" i="6"/>
  <c r="T32" i="6"/>
  <c r="T41" i="6"/>
  <c r="Z32" i="6"/>
  <c r="Z33" i="6" s="1"/>
  <c r="Z41" i="6"/>
  <c r="Z42" i="6" s="1"/>
  <c r="Z38" i="6"/>
  <c r="Z39" i="6" s="1"/>
  <c r="Z35" i="6"/>
  <c r="Z36" i="6" s="1"/>
  <c r="AF38" i="6"/>
  <c r="AF35" i="6"/>
  <c r="AF41" i="6"/>
  <c r="AF32" i="6"/>
  <c r="AL35" i="6"/>
  <c r="AL32" i="6"/>
  <c r="AL38" i="6"/>
  <c r="AL41" i="6"/>
  <c r="AR38" i="6"/>
  <c r="AR32" i="6"/>
  <c r="AR41" i="6"/>
  <c r="AR35" i="6"/>
  <c r="AC7" i="6"/>
  <c r="Q8" i="6"/>
  <c r="M21" i="6"/>
  <c r="Y21" i="6"/>
  <c r="W41" i="6"/>
  <c r="W38" i="6"/>
  <c r="AI32" i="6"/>
  <c r="W35" i="6"/>
  <c r="D21" i="6"/>
  <c r="J21" i="6"/>
  <c r="P21" i="6"/>
  <c r="V21" i="6"/>
  <c r="AB21" i="6"/>
  <c r="AH21" i="6"/>
  <c r="AN21" i="6"/>
  <c r="AT21" i="6"/>
  <c r="D23" i="11"/>
  <c r="B34" i="16" s="1"/>
  <c r="C34" i="16" s="1"/>
  <c r="P23" i="11"/>
  <c r="B130" i="16" s="1"/>
  <c r="C130" i="16" s="1"/>
  <c r="F11" i="6"/>
  <c r="L11" i="6"/>
  <c r="R11" i="6"/>
  <c r="X11" i="6"/>
  <c r="AD11" i="6"/>
  <c r="AJ11" i="6"/>
  <c r="AP11" i="6"/>
  <c r="F14" i="6"/>
  <c r="L14" i="6"/>
  <c r="R14" i="6"/>
  <c r="X14" i="6"/>
  <c r="AD14" i="6"/>
  <c r="AJ14" i="6"/>
  <c r="AP14" i="6"/>
  <c r="X21" i="6"/>
  <c r="AD21" i="6"/>
  <c r="AJ21" i="6"/>
  <c r="G11" i="6"/>
  <c r="M11" i="6"/>
  <c r="S11" i="6"/>
  <c r="Y11" i="6"/>
  <c r="AE11" i="6"/>
  <c r="AK11" i="6"/>
  <c r="AQ11" i="6"/>
  <c r="G14" i="6"/>
  <c r="M14" i="6"/>
  <c r="S14" i="6"/>
  <c r="Y14" i="6"/>
  <c r="AE14" i="6"/>
  <c r="AK14" i="6"/>
  <c r="AQ14" i="6"/>
  <c r="AE21" i="6"/>
  <c r="AK21" i="6"/>
  <c r="G23" i="11"/>
  <c r="B58" i="16" s="1"/>
  <c r="C58" i="16" s="1"/>
  <c r="M23" i="11"/>
  <c r="B106" i="16" s="1"/>
  <c r="C106" i="16" s="1"/>
  <c r="D43" i="6"/>
  <c r="J43" i="6"/>
  <c r="P43" i="6"/>
  <c r="V43" i="6"/>
  <c r="AB43" i="6"/>
  <c r="AH43" i="6"/>
  <c r="AN43" i="6"/>
  <c r="AT43" i="6"/>
  <c r="Q7" i="6"/>
  <c r="AI7" i="6"/>
  <c r="D7" i="6"/>
  <c r="V7" i="6"/>
  <c r="AN7" i="6"/>
  <c r="J8" i="6"/>
  <c r="AB8" i="6"/>
  <c r="AT8" i="6"/>
  <c r="E7" i="6"/>
  <c r="W7" i="6"/>
  <c r="AO7" i="6"/>
  <c r="K8" i="6"/>
  <c r="AC8" i="6"/>
  <c r="B132" i="16"/>
  <c r="C132" i="16" s="1"/>
  <c r="B8" i="13"/>
  <c r="B23" i="13" s="1"/>
  <c r="B24" i="13" s="1"/>
  <c r="B7" i="11"/>
  <c r="B138" i="16"/>
  <c r="C138" i="16" s="1"/>
  <c r="H8" i="13"/>
  <c r="H7" i="11"/>
  <c r="H7" i="7"/>
  <c r="B8" i="2" s="1"/>
  <c r="B52" i="16"/>
  <c r="C52" i="16" s="1"/>
  <c r="G15" i="15"/>
  <c r="G17" i="15" s="1"/>
  <c r="B17" i="7"/>
  <c r="H17" i="7"/>
  <c r="L28" i="7"/>
  <c r="G9" i="15"/>
  <c r="C11" i="15"/>
  <c r="I11" i="15"/>
  <c r="O11" i="15"/>
  <c r="E21" i="6"/>
  <c r="K21" i="6"/>
  <c r="Q21" i="6"/>
  <c r="W21" i="6"/>
  <c r="AC21" i="6"/>
  <c r="AI21" i="6"/>
  <c r="AO21" i="6"/>
  <c r="B133" i="16"/>
  <c r="C133" i="16" s="1"/>
  <c r="C8" i="13"/>
  <c r="C7" i="11"/>
  <c r="C21" i="10"/>
  <c r="C19" i="10"/>
  <c r="C17" i="10"/>
  <c r="C15" i="10"/>
  <c r="C13" i="10"/>
  <c r="C11" i="10"/>
  <c r="C9" i="10"/>
  <c r="B139" i="16"/>
  <c r="C139" i="16" s="1"/>
  <c r="I8" i="13"/>
  <c r="I7" i="11"/>
  <c r="I41" i="10"/>
  <c r="I29" i="10"/>
  <c r="I39" i="10"/>
  <c r="I27" i="10"/>
  <c r="I37" i="10"/>
  <c r="I35" i="10"/>
  <c r="I33" i="10"/>
  <c r="I31" i="10"/>
  <c r="I21" i="10"/>
  <c r="I19" i="10"/>
  <c r="I17" i="10"/>
  <c r="I15" i="10"/>
  <c r="I13" i="10"/>
  <c r="I11" i="10"/>
  <c r="I9" i="10"/>
  <c r="G10" i="7"/>
  <c r="G14" i="7"/>
  <c r="G22" i="4" s="1"/>
  <c r="I23" i="7"/>
  <c r="C12" i="2" s="1"/>
  <c r="F28" i="7"/>
  <c r="B9" i="15"/>
  <c r="H9" i="15"/>
  <c r="B36" i="4"/>
  <c r="H36" i="4"/>
  <c r="C37" i="4"/>
  <c r="I37" i="4"/>
  <c r="B42" i="4"/>
  <c r="H42" i="4"/>
  <c r="C43" i="4"/>
  <c r="I43" i="4"/>
  <c r="F7" i="6"/>
  <c r="L7" i="6"/>
  <c r="R7" i="6"/>
  <c r="X7" i="6"/>
  <c r="AD7" i="6"/>
  <c r="AJ7" i="6"/>
  <c r="AP7" i="6"/>
  <c r="F8" i="6"/>
  <c r="L8" i="6"/>
  <c r="R8" i="6"/>
  <c r="X8" i="6"/>
  <c r="AD8" i="6"/>
  <c r="AJ8" i="6"/>
  <c r="AP8" i="6"/>
  <c r="G21" i="6"/>
  <c r="N21" i="6"/>
  <c r="AQ21" i="6"/>
  <c r="B134" i="16"/>
  <c r="C134" i="16" s="1"/>
  <c r="D8" i="13"/>
  <c r="D21" i="10"/>
  <c r="D19" i="10"/>
  <c r="D17" i="10"/>
  <c r="D15" i="10"/>
  <c r="D13" i="10"/>
  <c r="D11" i="10"/>
  <c r="D9" i="10"/>
  <c r="D7" i="11"/>
  <c r="B140" i="16"/>
  <c r="C140" i="16" s="1"/>
  <c r="J8" i="13"/>
  <c r="J39" i="10"/>
  <c r="J27" i="10"/>
  <c r="J37" i="10"/>
  <c r="J35" i="10"/>
  <c r="J33" i="10"/>
  <c r="J31" i="10"/>
  <c r="J21" i="10"/>
  <c r="J19" i="10"/>
  <c r="J17" i="10"/>
  <c r="J15" i="10"/>
  <c r="J13" i="10"/>
  <c r="J11" i="10"/>
  <c r="J9" i="10"/>
  <c r="J29" i="10"/>
  <c r="J7" i="11"/>
  <c r="J41" i="10"/>
  <c r="H10" i="7"/>
  <c r="B20" i="16"/>
  <c r="C20" i="16" s="1"/>
  <c r="C15" i="15"/>
  <c r="C17" i="15" s="1"/>
  <c r="B68" i="16"/>
  <c r="C68" i="16" s="1"/>
  <c r="I15" i="15"/>
  <c r="I17" i="15" s="1"/>
  <c r="H14" i="7"/>
  <c r="H22" i="4" s="1"/>
  <c r="I17" i="7"/>
  <c r="C23" i="7"/>
  <c r="J23" i="7"/>
  <c r="C26" i="7"/>
  <c r="G28" i="7"/>
  <c r="C9" i="15"/>
  <c r="C13" i="15" s="1"/>
  <c r="I9" i="15"/>
  <c r="I13" i="15" s="1"/>
  <c r="B47" i="16"/>
  <c r="C47" i="16" s="1"/>
  <c r="B95" i="16"/>
  <c r="C95" i="16" s="1"/>
  <c r="B35" i="4"/>
  <c r="H35" i="4"/>
  <c r="C36" i="4"/>
  <c r="I36" i="4"/>
  <c r="B41" i="4"/>
  <c r="H41" i="4"/>
  <c r="C42" i="4"/>
  <c r="I42" i="4"/>
  <c r="G7" i="6"/>
  <c r="M7" i="6"/>
  <c r="S7" i="6"/>
  <c r="Y7" i="6"/>
  <c r="AE7" i="6"/>
  <c r="AK7" i="6"/>
  <c r="AQ7" i="6"/>
  <c r="G8" i="6"/>
  <c r="M8" i="6"/>
  <c r="S8" i="6"/>
  <c r="Y8" i="6"/>
  <c r="AE8" i="6"/>
  <c r="AK8" i="6"/>
  <c r="AQ8" i="6"/>
  <c r="I7" i="7"/>
  <c r="C8" i="2" s="1"/>
  <c r="B10" i="7"/>
  <c r="B28" i="16"/>
  <c r="C28" i="16" s="1"/>
  <c r="D15" i="15"/>
  <c r="D17" i="15" s="1"/>
  <c r="B76" i="16"/>
  <c r="C76" i="16" s="1"/>
  <c r="J15" i="15"/>
  <c r="J17" i="15" s="1"/>
  <c r="B14" i="7"/>
  <c r="B22" i="4" s="1"/>
  <c r="I14" i="7"/>
  <c r="I22" i="4" s="1"/>
  <c r="B19" i="7"/>
  <c r="B25" i="4" s="1"/>
  <c r="H19" i="7"/>
  <c r="H25" i="4" s="1"/>
  <c r="D23" i="7"/>
  <c r="D26" i="7"/>
  <c r="L26" i="7"/>
  <c r="H28" i="7"/>
  <c r="D9" i="15"/>
  <c r="J9" i="15"/>
  <c r="B15" i="16"/>
  <c r="C15" i="16" s="1"/>
  <c r="B63" i="16"/>
  <c r="C63" i="16" s="1"/>
  <c r="B34" i="4"/>
  <c r="H34" i="4"/>
  <c r="C35" i="4"/>
  <c r="I35" i="4"/>
  <c r="B40" i="4"/>
  <c r="H40" i="4"/>
  <c r="C41" i="4"/>
  <c r="I41" i="4"/>
  <c r="B49" i="4"/>
  <c r="H49" i="4"/>
  <c r="H7" i="6"/>
  <c r="N7" i="6"/>
  <c r="T7" i="6"/>
  <c r="Z7" i="6"/>
  <c r="AF7" i="6"/>
  <c r="AL7" i="6"/>
  <c r="AR7" i="6"/>
  <c r="H8" i="6"/>
  <c r="N8" i="6"/>
  <c r="T8" i="6"/>
  <c r="Z8" i="6"/>
  <c r="AF8" i="6"/>
  <c r="AL8" i="6"/>
  <c r="AR8" i="6"/>
  <c r="B136" i="16"/>
  <c r="C136" i="16" s="1"/>
  <c r="F8" i="13"/>
  <c r="F7" i="11"/>
  <c r="B142" i="16"/>
  <c r="C142" i="16" s="1"/>
  <c r="L8" i="13"/>
  <c r="L35" i="10"/>
  <c r="L33" i="10"/>
  <c r="L31" i="10"/>
  <c r="L7" i="11"/>
  <c r="L41" i="10"/>
  <c r="L29" i="10"/>
  <c r="L39" i="10"/>
  <c r="L27" i="10"/>
  <c r="L37" i="10"/>
  <c r="C7" i="7"/>
  <c r="J7" i="7"/>
  <c r="D8" i="2" s="1"/>
  <c r="B11" i="7"/>
  <c r="H11" i="7"/>
  <c r="B36" i="16"/>
  <c r="C36" i="16" s="1"/>
  <c r="E15" i="15"/>
  <c r="E17" i="15" s="1"/>
  <c r="E14" i="7"/>
  <c r="E22" i="4" s="1"/>
  <c r="B84" i="16"/>
  <c r="C84" i="16" s="1"/>
  <c r="K15" i="15"/>
  <c r="K17" i="15" s="1"/>
  <c r="K14" i="7"/>
  <c r="K22" i="4" s="1"/>
  <c r="C14" i="7"/>
  <c r="C22" i="4" s="1"/>
  <c r="J14" i="7"/>
  <c r="J22" i="4" s="1"/>
  <c r="L23" i="7"/>
  <c r="F26" i="7"/>
  <c r="B28" i="7"/>
  <c r="I28" i="7"/>
  <c r="M29" i="7"/>
  <c r="G11" i="15"/>
  <c r="M11" i="15"/>
  <c r="B33" i="4"/>
  <c r="H33" i="4"/>
  <c r="C34" i="4"/>
  <c r="I34" i="4"/>
  <c r="B39" i="4"/>
  <c r="H39" i="4"/>
  <c r="C40" i="4"/>
  <c r="I40" i="4"/>
  <c r="B48" i="4"/>
  <c r="H48" i="4"/>
  <c r="C49" i="4"/>
  <c r="I49" i="4"/>
  <c r="C7" i="6"/>
  <c r="I7" i="6"/>
  <c r="O7" i="6"/>
  <c r="U7" i="6"/>
  <c r="AA7" i="6"/>
  <c r="AG7" i="6"/>
  <c r="AM7" i="6"/>
  <c r="AS7" i="6"/>
  <c r="I8" i="6"/>
  <c r="O8" i="6"/>
  <c r="U8" i="6"/>
  <c r="AA8" i="6"/>
  <c r="AG8" i="6"/>
  <c r="AM8" i="6"/>
  <c r="AS8" i="6"/>
  <c r="B137" i="16"/>
  <c r="C137" i="16" s="1"/>
  <c r="G8" i="13"/>
  <c r="G7" i="11"/>
  <c r="D7" i="7"/>
  <c r="B44" i="16"/>
  <c r="C44" i="16" s="1"/>
  <c r="F15" i="15"/>
  <c r="F17" i="15" s="1"/>
  <c r="B92" i="16"/>
  <c r="C92" i="16" s="1"/>
  <c r="L15" i="15"/>
  <c r="L17" i="15" s="1"/>
  <c r="L14" i="7"/>
  <c r="L22" i="4" s="1"/>
  <c r="B18" i="15"/>
  <c r="B23" i="7"/>
  <c r="H18" i="15"/>
  <c r="H23" i="7"/>
  <c r="G26" i="7"/>
  <c r="E21" i="15"/>
  <c r="E25" i="15" s="1"/>
  <c r="E28" i="7"/>
  <c r="K21" i="15"/>
  <c r="K25" i="15" s="1"/>
  <c r="E34" i="2" s="1"/>
  <c r="K28" i="7"/>
  <c r="F9" i="15"/>
  <c r="F13" i="15" s="1"/>
  <c r="L9" i="15"/>
  <c r="L13" i="15" s="1"/>
  <c r="D10" i="15"/>
  <c r="J10" i="15"/>
  <c r="B11" i="15"/>
  <c r="H11" i="15"/>
  <c r="N11" i="15"/>
  <c r="B39" i="16"/>
  <c r="C39" i="16" s="1"/>
  <c r="B87" i="16"/>
  <c r="C87" i="16" s="1"/>
  <c r="B88" i="16"/>
  <c r="C88" i="16" s="1"/>
  <c r="N42" i="10"/>
  <c r="F9" i="10"/>
  <c r="L9" i="10"/>
  <c r="F11" i="10"/>
  <c r="L11" i="10"/>
  <c r="F13" i="10"/>
  <c r="L13" i="10"/>
  <c r="F15" i="10"/>
  <c r="L15" i="10"/>
  <c r="F17" i="10"/>
  <c r="L17" i="10"/>
  <c r="F19" i="10"/>
  <c r="L19" i="10"/>
  <c r="F21" i="10"/>
  <c r="L21" i="10"/>
  <c r="M42" i="10"/>
  <c r="B31" i="16"/>
  <c r="C31" i="16" s="1"/>
  <c r="B79" i="16"/>
  <c r="C79" i="16" s="1"/>
  <c r="G9" i="10"/>
  <c r="G11" i="10"/>
  <c r="G13" i="10"/>
  <c r="G15" i="10"/>
  <c r="G17" i="10"/>
  <c r="G19" i="10"/>
  <c r="G21" i="10"/>
  <c r="B135" i="16"/>
  <c r="C135" i="16" s="1"/>
  <c r="E8" i="13"/>
  <c r="E21" i="10"/>
  <c r="E19" i="10"/>
  <c r="E17" i="10"/>
  <c r="E15" i="10"/>
  <c r="E13" i="10"/>
  <c r="E11" i="10"/>
  <c r="E9" i="10"/>
  <c r="E7" i="11"/>
  <c r="B141" i="16"/>
  <c r="C141" i="16" s="1"/>
  <c r="K8" i="13"/>
  <c r="K37" i="10"/>
  <c r="K35" i="10"/>
  <c r="K33" i="10"/>
  <c r="K31" i="10"/>
  <c r="K21" i="10"/>
  <c r="K19" i="10"/>
  <c r="K17" i="10"/>
  <c r="K15" i="10"/>
  <c r="K13" i="10"/>
  <c r="K11" i="10"/>
  <c r="K9" i="10"/>
  <c r="K7" i="11"/>
  <c r="K41" i="10"/>
  <c r="K29" i="10"/>
  <c r="B12" i="16"/>
  <c r="C12" i="16" s="1"/>
  <c r="B15" i="15"/>
  <c r="B17" i="15" s="1"/>
  <c r="B60" i="16"/>
  <c r="C60" i="16" s="1"/>
  <c r="H15" i="15"/>
  <c r="H17" i="15" s="1"/>
  <c r="E26" i="7"/>
  <c r="K26" i="7"/>
  <c r="E9" i="15"/>
  <c r="E13" i="15" s="1"/>
  <c r="K9" i="15"/>
  <c r="K13" i="15" s="1"/>
  <c r="B9" i="10"/>
  <c r="B22" i="10"/>
  <c r="B19" i="16" s="1"/>
  <c r="C19" i="16" s="1"/>
  <c r="H9" i="10"/>
  <c r="H22" i="10"/>
  <c r="B67" i="16" s="1"/>
  <c r="C67" i="16" s="1"/>
  <c r="N22" i="10"/>
  <c r="B115" i="16" s="1"/>
  <c r="C115" i="16" s="1"/>
  <c r="B11" i="10"/>
  <c r="H11" i="10"/>
  <c r="B13" i="10"/>
  <c r="H13" i="10"/>
  <c r="B15" i="10"/>
  <c r="H15" i="10"/>
  <c r="B17" i="10"/>
  <c r="H17" i="10"/>
  <c r="B19" i="10"/>
  <c r="H19" i="10"/>
  <c r="B21" i="10"/>
  <c r="H21" i="10"/>
  <c r="F22" i="10"/>
  <c r="B51" i="16" s="1"/>
  <c r="C51" i="16" s="1"/>
  <c r="L22" i="10"/>
  <c r="B99" i="16" s="1"/>
  <c r="C99" i="16" s="1"/>
  <c r="K27" i="10"/>
  <c r="G22" i="10"/>
  <c r="B59" i="16" s="1"/>
  <c r="C59" i="16" s="1"/>
  <c r="M22" i="10"/>
  <c r="B107" i="16" s="1"/>
  <c r="C107" i="16" s="1"/>
  <c r="O42" i="10"/>
  <c r="G11" i="13"/>
  <c r="F11" i="13"/>
  <c r="F19" i="12"/>
  <c r="L11" i="13"/>
  <c r="L13" i="13"/>
  <c r="M10" i="13"/>
  <c r="L19" i="12"/>
  <c r="P42" i="10"/>
  <c r="D8" i="15"/>
  <c r="J8" i="15"/>
  <c r="P20" i="13"/>
  <c r="P21" i="13" s="1"/>
  <c r="P22" i="13" s="1"/>
  <c r="J25" i="2" s="1"/>
  <c r="O18" i="12"/>
  <c r="I26" i="13"/>
  <c r="F22" i="15"/>
  <c r="L22" i="15"/>
  <c r="F31" i="2" s="1"/>
  <c r="G8" i="15"/>
  <c r="O21" i="13"/>
  <c r="O22" i="13" s="1"/>
  <c r="I25" i="2" s="1"/>
  <c r="F26" i="13"/>
  <c r="L26" i="13"/>
  <c r="B8" i="15"/>
  <c r="H8" i="15"/>
  <c r="C8" i="15"/>
  <c r="I8" i="15"/>
  <c r="H26" i="13"/>
  <c r="D22" i="15"/>
  <c r="J22" i="15"/>
  <c r="D31" i="2" s="1"/>
  <c r="E22" i="15"/>
  <c r="K22" i="15"/>
  <c r="E31" i="2" s="1"/>
  <c r="E8" i="15"/>
  <c r="K8" i="15"/>
  <c r="H22" i="15"/>
  <c r="B31" i="2" s="1"/>
  <c r="F8" i="15"/>
  <c r="L8" i="15"/>
  <c r="B22" i="15"/>
  <c r="I22" i="15"/>
  <c r="C31" i="2" s="1"/>
  <c r="C22" i="15"/>
  <c r="K114" i="7" l="1"/>
  <c r="K113" i="7"/>
  <c r="K135" i="7"/>
  <c r="K138" i="7" s="1"/>
  <c r="K140" i="7" s="1"/>
  <c r="K141" i="7"/>
  <c r="K142" i="7" s="1"/>
  <c r="D132" i="7"/>
  <c r="D134" i="7" s="1"/>
  <c r="I102" i="7"/>
  <c r="I109" i="7" s="1"/>
  <c r="I111" i="7" s="1"/>
  <c r="F101" i="7"/>
  <c r="F102" i="7" s="1"/>
  <c r="F109" i="7" s="1"/>
  <c r="F111" i="7" s="1"/>
  <c r="J102" i="7"/>
  <c r="J109" i="7" s="1"/>
  <c r="J111" i="7" s="1"/>
  <c r="G101" i="7"/>
  <c r="G102" i="7" s="1"/>
  <c r="G109" i="7" s="1"/>
  <c r="G111" i="7" s="1"/>
  <c r="H132" i="7"/>
  <c r="H134" i="7" s="1"/>
  <c r="D131" i="7"/>
  <c r="H28" i="4"/>
  <c r="J28" i="4"/>
  <c r="C101" i="7"/>
  <c r="C102" i="7" s="1"/>
  <c r="C109" i="7" s="1"/>
  <c r="C111" i="7" s="1"/>
  <c r="C28" i="4"/>
  <c r="B102" i="7"/>
  <c r="B109" i="7" s="1"/>
  <c r="B111" i="7" s="1"/>
  <c r="F131" i="7"/>
  <c r="F132" i="7" s="1"/>
  <c r="F134" i="7" s="1"/>
  <c r="B48" i="16" s="1"/>
  <c r="C48" i="16" s="1"/>
  <c r="E101" i="7"/>
  <c r="E102" i="7" s="1"/>
  <c r="E109" i="7" s="1"/>
  <c r="E111" i="7" s="1"/>
  <c r="H101" i="7"/>
  <c r="H102" i="7" s="1"/>
  <c r="H109" i="7" s="1"/>
  <c r="H111" i="7" s="1"/>
  <c r="D102" i="7"/>
  <c r="D109" i="7" s="1"/>
  <c r="D111" i="7" s="1"/>
  <c r="I101" i="7"/>
  <c r="G28" i="4"/>
  <c r="I28" i="4"/>
  <c r="L101" i="7"/>
  <c r="L102" i="7" s="1"/>
  <c r="L109" i="7" s="1"/>
  <c r="L111" i="7" s="1"/>
  <c r="L28" i="4"/>
  <c r="P73" i="7"/>
  <c r="L27" i="13"/>
  <c r="O84" i="7"/>
  <c r="H39" i="6"/>
  <c r="AK33" i="6"/>
  <c r="AE39" i="6"/>
  <c r="W33" i="6"/>
  <c r="K42" i="6"/>
  <c r="AD36" i="6"/>
  <c r="L36" i="6"/>
  <c r="AT33" i="6"/>
  <c r="P41" i="6"/>
  <c r="P42" i="6" s="1"/>
  <c r="P32" i="6"/>
  <c r="P33" i="6" s="1"/>
  <c r="P38" i="6"/>
  <c r="P39" i="6" s="1"/>
  <c r="P35" i="6"/>
  <c r="P36" i="6" s="1"/>
  <c r="AO33" i="6"/>
  <c r="AO42" i="6"/>
  <c r="V39" i="6"/>
  <c r="AM42" i="6"/>
  <c r="AA42" i="6"/>
  <c r="O39" i="6"/>
  <c r="W42" i="6"/>
  <c r="AR42" i="6"/>
  <c r="T39" i="6"/>
  <c r="AP36" i="6"/>
  <c r="F36" i="6"/>
  <c r="AF33" i="6"/>
  <c r="O36" i="6"/>
  <c r="AE36" i="6"/>
  <c r="X39" i="6"/>
  <c r="L33" i="6"/>
  <c r="AH41" i="6"/>
  <c r="AH42" i="6" s="1"/>
  <c r="AH32" i="6"/>
  <c r="AH33" i="6" s="1"/>
  <c r="AH38" i="6"/>
  <c r="AH39" i="6" s="1"/>
  <c r="AH35" i="6"/>
  <c r="AH36" i="6" s="1"/>
  <c r="N42" i="6"/>
  <c r="Q36" i="6"/>
  <c r="AK36" i="6"/>
  <c r="S41" i="6"/>
  <c r="S42" i="6" s="1"/>
  <c r="S38" i="6"/>
  <c r="S39" i="6" s="1"/>
  <c r="S35" i="6"/>
  <c r="S36" i="6" s="1"/>
  <c r="S32" i="6"/>
  <c r="S33" i="6" s="1"/>
  <c r="G33" i="6"/>
  <c r="AV43" i="6"/>
  <c r="AW31" i="6"/>
  <c r="AJ33" i="6"/>
  <c r="AD39" i="6"/>
  <c r="R33" i="6"/>
  <c r="L39" i="6"/>
  <c r="AT42" i="6"/>
  <c r="J39" i="6"/>
  <c r="AC36" i="6"/>
  <c r="V33" i="6"/>
  <c r="AM39" i="6"/>
  <c r="AA33" i="6"/>
  <c r="AO36" i="6"/>
  <c r="AI33" i="6"/>
  <c r="AF39" i="6"/>
  <c r="Q39" i="6"/>
  <c r="AK39" i="6"/>
  <c r="Y33" i="6"/>
  <c r="AD42" i="6"/>
  <c r="R36" i="6"/>
  <c r="L42" i="6"/>
  <c r="J36" i="6"/>
  <c r="AC39" i="6"/>
  <c r="I36" i="6"/>
  <c r="AN41" i="6"/>
  <c r="AN42" i="6" s="1"/>
  <c r="AN35" i="6"/>
  <c r="AN36" i="6" s="1"/>
  <c r="AN32" i="6"/>
  <c r="AN33" i="6" s="1"/>
  <c r="AN38" i="6"/>
  <c r="AN39" i="6" s="1"/>
  <c r="V36" i="6"/>
  <c r="AS39" i="6"/>
  <c r="AM33" i="6"/>
  <c r="U39" i="6"/>
  <c r="O42" i="6"/>
  <c r="AT36" i="6"/>
  <c r="W39" i="6"/>
  <c r="T36" i="6"/>
  <c r="Y36" i="6"/>
  <c r="M33" i="6"/>
  <c r="G39" i="6"/>
  <c r="AP33" i="6"/>
  <c r="AJ39" i="6"/>
  <c r="X33" i="6"/>
  <c r="R39" i="6"/>
  <c r="F33" i="6"/>
  <c r="AB41" i="6"/>
  <c r="AB42" i="6" s="1"/>
  <c r="AB32" i="6"/>
  <c r="AB33" i="6" s="1"/>
  <c r="AB38" i="6"/>
  <c r="AB39" i="6" s="1"/>
  <c r="AB35" i="6"/>
  <c r="AB36" i="6" s="1"/>
  <c r="J33" i="6"/>
  <c r="AC42" i="6"/>
  <c r="V42" i="6"/>
  <c r="AM36" i="6"/>
  <c r="U42" i="6"/>
  <c r="K33" i="6"/>
  <c r="D15" i="2"/>
  <c r="B86" i="16"/>
  <c r="C86" i="16" s="1"/>
  <c r="E15" i="2"/>
  <c r="F14" i="15"/>
  <c r="F23" i="15" s="1"/>
  <c r="F24" i="15"/>
  <c r="F10" i="2"/>
  <c r="G21" i="11"/>
  <c r="G17" i="11"/>
  <c r="G18" i="11" s="1"/>
  <c r="G13" i="11"/>
  <c r="G14" i="11" s="1"/>
  <c r="G9" i="11"/>
  <c r="G10" i="11" s="1"/>
  <c r="B10" i="2"/>
  <c r="D21" i="11"/>
  <c r="D17" i="11"/>
  <c r="D18" i="11" s="1"/>
  <c r="D13" i="11"/>
  <c r="D14" i="11" s="1"/>
  <c r="D9" i="11"/>
  <c r="D10" i="11" s="1"/>
  <c r="C23" i="13"/>
  <c r="C24" i="13" s="1"/>
  <c r="C9" i="13"/>
  <c r="B80" i="16"/>
  <c r="C80" i="16" s="1"/>
  <c r="G13" i="15"/>
  <c r="G14" i="15" s="1"/>
  <c r="G23" i="15" s="1"/>
  <c r="B21" i="11"/>
  <c r="B17" i="11"/>
  <c r="B18" i="11" s="1"/>
  <c r="B13" i="11"/>
  <c r="B14" i="11" s="1"/>
  <c r="B9" i="11"/>
  <c r="B10" i="11" s="1"/>
  <c r="G9" i="13"/>
  <c r="G23" i="13"/>
  <c r="G24" i="13" s="1"/>
  <c r="G26" i="13"/>
  <c r="I21" i="11"/>
  <c r="I17" i="11"/>
  <c r="I18" i="11" s="1"/>
  <c r="I13" i="11"/>
  <c r="I14" i="11" s="1"/>
  <c r="I9" i="11"/>
  <c r="I10" i="11" s="1"/>
  <c r="B12" i="2"/>
  <c r="E23" i="13"/>
  <c r="E24" i="13" s="1"/>
  <c r="E26" i="13"/>
  <c r="E9" i="13"/>
  <c r="F12" i="2"/>
  <c r="L17" i="11"/>
  <c r="L18" i="11" s="1"/>
  <c r="L13" i="11"/>
  <c r="L14" i="11" s="1"/>
  <c r="L9" i="11"/>
  <c r="L10" i="11" s="1"/>
  <c r="L21" i="11"/>
  <c r="F21" i="11"/>
  <c r="F17" i="11"/>
  <c r="F18" i="11" s="1"/>
  <c r="F13" i="11"/>
  <c r="F14" i="11" s="1"/>
  <c r="F9" i="11"/>
  <c r="F10" i="11" s="1"/>
  <c r="H13" i="15"/>
  <c r="H14" i="15" s="1"/>
  <c r="H23" i="15" s="1"/>
  <c r="B32" i="2" s="1"/>
  <c r="H21" i="11"/>
  <c r="H17" i="11"/>
  <c r="H18" i="11" s="1"/>
  <c r="H13" i="11"/>
  <c r="H14" i="11" s="1"/>
  <c r="H9" i="11"/>
  <c r="H10" i="11" s="1"/>
  <c r="E10" i="2"/>
  <c r="I14" i="15"/>
  <c r="I23" i="15" s="1"/>
  <c r="C32" i="2" s="1"/>
  <c r="I24" i="15"/>
  <c r="C33" i="2" s="1"/>
  <c r="E21" i="11"/>
  <c r="E22" i="11" s="1"/>
  <c r="E17" i="11"/>
  <c r="E18" i="11" s="1"/>
  <c r="E13" i="11"/>
  <c r="E14" i="11" s="1"/>
  <c r="E9" i="11"/>
  <c r="E10" i="11" s="1"/>
  <c r="L9" i="13"/>
  <c r="L17" i="13"/>
  <c r="M17" i="13" s="1"/>
  <c r="L18" i="13"/>
  <c r="L23" i="13"/>
  <c r="L24" i="13" s="1"/>
  <c r="J21" i="11"/>
  <c r="J17" i="11"/>
  <c r="J18" i="11" s="1"/>
  <c r="J13" i="11"/>
  <c r="J14" i="11" s="1"/>
  <c r="J9" i="11"/>
  <c r="J10" i="11" s="1"/>
  <c r="C14" i="15"/>
  <c r="C23" i="15" s="1"/>
  <c r="C24" i="15"/>
  <c r="C26" i="13"/>
  <c r="E24" i="15"/>
  <c r="E14" i="15"/>
  <c r="E23" i="15" s="1"/>
  <c r="H24" i="15"/>
  <c r="B33" i="2" s="1"/>
  <c r="G24" i="15"/>
  <c r="J24" i="15"/>
  <c r="D33" i="2" s="1"/>
  <c r="M13" i="13"/>
  <c r="N10" i="13"/>
  <c r="M19" i="12"/>
  <c r="G21" i="2"/>
  <c r="D10" i="2"/>
  <c r="F9" i="13"/>
  <c r="F23" i="13"/>
  <c r="F24" i="13" s="1"/>
  <c r="D13" i="15"/>
  <c r="D14" i="15" s="1"/>
  <c r="D23" i="15" s="1"/>
  <c r="J23" i="13"/>
  <c r="J24" i="13" s="1"/>
  <c r="J26" i="13"/>
  <c r="J9" i="13"/>
  <c r="H9" i="13"/>
  <c r="H23" i="13"/>
  <c r="H24" i="13" s="1"/>
  <c r="J13" i="15"/>
  <c r="J14" i="15" s="1"/>
  <c r="J23" i="15" s="1"/>
  <c r="D32" i="2" s="1"/>
  <c r="D23" i="13"/>
  <c r="D24" i="13" s="1"/>
  <c r="D26" i="13"/>
  <c r="D9" i="13"/>
  <c r="I23" i="13"/>
  <c r="I24" i="13" s="1"/>
  <c r="I9" i="13"/>
  <c r="B24" i="16"/>
  <c r="C24" i="16" s="1"/>
  <c r="K24" i="15"/>
  <c r="E33" i="2" s="1"/>
  <c r="K14" i="15"/>
  <c r="K23" i="15" s="1"/>
  <c r="E32" i="2" s="1"/>
  <c r="L24" i="15"/>
  <c r="F33" i="2" s="1"/>
  <c r="L14" i="15"/>
  <c r="L23" i="15" s="1"/>
  <c r="F32" i="2" s="1"/>
  <c r="B26" i="13"/>
  <c r="B24" i="15"/>
  <c r="D24" i="15"/>
  <c r="K17" i="11"/>
  <c r="K18" i="11" s="1"/>
  <c r="K13" i="11"/>
  <c r="K14" i="11" s="1"/>
  <c r="K9" i="11"/>
  <c r="K10" i="11" s="1"/>
  <c r="K21" i="11"/>
  <c r="K23" i="13"/>
  <c r="K24" i="13" s="1"/>
  <c r="K26" i="13"/>
  <c r="K9" i="13"/>
  <c r="B56" i="16"/>
  <c r="C56" i="16" s="1"/>
  <c r="M7" i="15"/>
  <c r="M8" i="15" s="1"/>
  <c r="N29" i="7"/>
  <c r="AU25" i="6"/>
  <c r="AW25" i="6"/>
  <c r="AV25" i="6"/>
  <c r="C10" i="2"/>
  <c r="D12" i="2"/>
  <c r="B13" i="15"/>
  <c r="B14" i="15" s="1"/>
  <c r="B23" i="15" s="1"/>
  <c r="C21" i="11"/>
  <c r="C17" i="11"/>
  <c r="C18" i="11" s="1"/>
  <c r="C13" i="11"/>
  <c r="C14" i="11" s="1"/>
  <c r="C9" i="11"/>
  <c r="C10" i="11" s="1"/>
  <c r="C11" i="11" s="1"/>
  <c r="B72" i="16"/>
  <c r="C72" i="16" s="1"/>
  <c r="E114" i="7" l="1"/>
  <c r="E113" i="7"/>
  <c r="B38" i="16" s="1"/>
  <c r="C38" i="16" s="1"/>
  <c r="E135" i="7"/>
  <c r="E138" i="7" s="1"/>
  <c r="E140" i="7" s="1"/>
  <c r="B41" i="16" s="1"/>
  <c r="C41" i="16" s="1"/>
  <c r="E141" i="7"/>
  <c r="E142" i="7" s="1"/>
  <c r="L114" i="7"/>
  <c r="L135" i="7"/>
  <c r="L138" i="7" s="1"/>
  <c r="L141" i="7"/>
  <c r="L142" i="7" s="1"/>
  <c r="L113" i="7"/>
  <c r="B94" i="16" s="1"/>
  <c r="C94" i="16" s="1"/>
  <c r="F15" i="2"/>
  <c r="G114" i="7"/>
  <c r="G135" i="7"/>
  <c r="G138" i="7" s="1"/>
  <c r="G140" i="7" s="1"/>
  <c r="G113" i="7"/>
  <c r="B54" i="16" s="1"/>
  <c r="C54" i="16" s="1"/>
  <c r="G141" i="7"/>
  <c r="G142" i="7" s="1"/>
  <c r="C113" i="7"/>
  <c r="B22" i="16" s="1"/>
  <c r="C22" i="16" s="1"/>
  <c r="C135" i="7"/>
  <c r="C138" i="7" s="1"/>
  <c r="C140" i="7" s="1"/>
  <c r="C141" i="7"/>
  <c r="C142" i="7" s="1"/>
  <c r="C114" i="7"/>
  <c r="H113" i="7"/>
  <c r="B62" i="16" s="1"/>
  <c r="C62" i="16" s="1"/>
  <c r="H135" i="7"/>
  <c r="H138" i="7" s="1"/>
  <c r="H140" i="7" s="1"/>
  <c r="H141" i="7"/>
  <c r="H142" i="7" s="1"/>
  <c r="H114" i="7"/>
  <c r="B15" i="2"/>
  <c r="F114" i="7"/>
  <c r="F135" i="7"/>
  <c r="F138" i="7" s="1"/>
  <c r="F140" i="7" s="1"/>
  <c r="B49" i="16" s="1"/>
  <c r="C49" i="16" s="1"/>
  <c r="F113" i="7"/>
  <c r="B46" i="16" s="1"/>
  <c r="C46" i="16" s="1"/>
  <c r="F141" i="7"/>
  <c r="F142" i="7" s="1"/>
  <c r="D113" i="7"/>
  <c r="B30" i="16" s="1"/>
  <c r="C30" i="16" s="1"/>
  <c r="D135" i="7"/>
  <c r="D138" i="7" s="1"/>
  <c r="D140" i="7" s="1"/>
  <c r="D141" i="7"/>
  <c r="D142" i="7" s="1"/>
  <c r="D114" i="7"/>
  <c r="J113" i="7"/>
  <c r="B78" i="16" s="1"/>
  <c r="C78" i="16" s="1"/>
  <c r="J135" i="7"/>
  <c r="J138" i="7" s="1"/>
  <c r="J140" i="7" s="1"/>
  <c r="J141" i="7"/>
  <c r="J142" i="7" s="1"/>
  <c r="J114" i="7"/>
  <c r="F11" i="11"/>
  <c r="B113" i="7"/>
  <c r="B14" i="16" s="1"/>
  <c r="C14" i="16" s="1"/>
  <c r="B135" i="7"/>
  <c r="B138" i="7" s="1"/>
  <c r="B140" i="7" s="1"/>
  <c r="B17" i="16" s="1"/>
  <c r="C17" i="16" s="1"/>
  <c r="B141" i="7"/>
  <c r="B142" i="7" s="1"/>
  <c r="B114" i="7"/>
  <c r="C15" i="11"/>
  <c r="J22" i="11"/>
  <c r="H11" i="11"/>
  <c r="F15" i="11"/>
  <c r="I113" i="7"/>
  <c r="B70" i="16" s="1"/>
  <c r="C70" i="16" s="1"/>
  <c r="I135" i="7"/>
  <c r="I138" i="7" s="1"/>
  <c r="I140" i="7" s="1"/>
  <c r="I141" i="7"/>
  <c r="I142" i="7" s="1"/>
  <c r="I114" i="7"/>
  <c r="C19" i="11"/>
  <c r="C15" i="2"/>
  <c r="E19" i="11"/>
  <c r="H15" i="11"/>
  <c r="L19" i="11"/>
  <c r="G19" i="11"/>
  <c r="P84" i="7"/>
  <c r="H19" i="11"/>
  <c r="T33" i="6"/>
  <c r="J15" i="11"/>
  <c r="AL33" i="6"/>
  <c r="AL39" i="6"/>
  <c r="AF36" i="6"/>
  <c r="AR33" i="6"/>
  <c r="H22" i="11"/>
  <c r="F22" i="11"/>
  <c r="T42" i="6"/>
  <c r="K22" i="11"/>
  <c r="J19" i="11"/>
  <c r="E11" i="11"/>
  <c r="L11" i="11"/>
  <c r="AR36" i="6"/>
  <c r="AW43" i="6"/>
  <c r="AX31" i="6"/>
  <c r="AL42" i="6"/>
  <c r="AF42" i="6"/>
  <c r="AL36" i="6"/>
  <c r="K11" i="11"/>
  <c r="E15" i="11"/>
  <c r="L15" i="11"/>
  <c r="W36" i="6"/>
  <c r="AR39" i="6"/>
  <c r="B64" i="16"/>
  <c r="C64" i="16" s="1"/>
  <c r="B32" i="16"/>
  <c r="C32" i="16" s="1"/>
  <c r="B33" i="16"/>
  <c r="C33" i="16" s="1"/>
  <c r="B89" i="16"/>
  <c r="C89" i="16" s="1"/>
  <c r="E17" i="2"/>
  <c r="F16" i="2"/>
  <c r="I15" i="11"/>
  <c r="D11" i="11"/>
  <c r="G11" i="11"/>
  <c r="E16" i="2"/>
  <c r="N7" i="15"/>
  <c r="N8" i="15" s="1"/>
  <c r="BA25" i="6"/>
  <c r="O29" i="7"/>
  <c r="AZ25" i="6"/>
  <c r="AY25" i="6"/>
  <c r="AX25" i="6"/>
  <c r="K15" i="11"/>
  <c r="F19" i="11"/>
  <c r="I19" i="11"/>
  <c r="D15" i="11"/>
  <c r="G15" i="11"/>
  <c r="B25" i="16"/>
  <c r="C25" i="16" s="1"/>
  <c r="I22" i="11"/>
  <c r="D19" i="11"/>
  <c r="N17" i="13"/>
  <c r="M18" i="13"/>
  <c r="M23" i="13" s="1"/>
  <c r="C16" i="2"/>
  <c r="I11" i="11"/>
  <c r="K19" i="11"/>
  <c r="C22" i="11"/>
  <c r="N13" i="13"/>
  <c r="O10" i="13"/>
  <c r="N19" i="12"/>
  <c r="H21" i="2"/>
  <c r="J11" i="11"/>
  <c r="L22" i="11"/>
  <c r="D22" i="11"/>
  <c r="G22" i="11"/>
  <c r="D16" i="2"/>
  <c r="B57" i="16"/>
  <c r="C57" i="16" s="1"/>
  <c r="L140" i="7" l="1"/>
  <c r="B97" i="16" s="1"/>
  <c r="C97" i="16" s="1"/>
  <c r="M136" i="7"/>
  <c r="F17" i="2"/>
  <c r="B16" i="2"/>
  <c r="AX43" i="6"/>
  <c r="AY31" i="6"/>
  <c r="O7" i="15"/>
  <c r="O8" i="15" s="1"/>
  <c r="BB25" i="6"/>
  <c r="BE25" i="6"/>
  <c r="BD25" i="6"/>
  <c r="P29" i="7"/>
  <c r="BC25" i="6"/>
  <c r="B73" i="16"/>
  <c r="C73" i="16" s="1"/>
  <c r="C17" i="2"/>
  <c r="M8" i="13"/>
  <c r="M6" i="7"/>
  <c r="O13" i="13"/>
  <c r="P10" i="13"/>
  <c r="O19" i="12"/>
  <c r="I21" i="2"/>
  <c r="O17" i="13"/>
  <c r="N18" i="13"/>
  <c r="N23" i="13" s="1"/>
  <c r="B65" i="16"/>
  <c r="C65" i="16" s="1"/>
  <c r="B17" i="2"/>
  <c r="B81" i="16"/>
  <c r="C81" i="16" s="1"/>
  <c r="D17" i="2"/>
  <c r="M100" i="7" l="1"/>
  <c r="M117" i="7"/>
  <c r="M128" i="7"/>
  <c r="M120" i="7"/>
  <c r="M116" i="7"/>
  <c r="M118" i="7"/>
  <c r="M24" i="13"/>
  <c r="B147" i="16" s="1"/>
  <c r="C147" i="16" s="1"/>
  <c r="M137" i="7"/>
  <c r="M38" i="7"/>
  <c r="M40" i="7"/>
  <c r="M42" i="7"/>
  <c r="M44" i="7"/>
  <c r="M46" i="7"/>
  <c r="M48" i="7"/>
  <c r="M50" i="7"/>
  <c r="M56" i="7"/>
  <c r="M61" i="7"/>
  <c r="M106" i="7" s="1"/>
  <c r="M65" i="7"/>
  <c r="M67" i="7"/>
  <c r="M69" i="7"/>
  <c r="M75" i="7"/>
  <c r="M77" i="7"/>
  <c r="M79" i="7"/>
  <c r="M39" i="7"/>
  <c r="M41" i="7"/>
  <c r="M43" i="7"/>
  <c r="M47" i="7"/>
  <c r="M49" i="7"/>
  <c r="M51" i="7"/>
  <c r="M53" i="7"/>
  <c r="M55" i="7"/>
  <c r="M57" i="7"/>
  <c r="M64" i="7"/>
  <c r="M66" i="7"/>
  <c r="M107" i="7" s="1"/>
  <c r="M68" i="7"/>
  <c r="M70" i="7"/>
  <c r="M74" i="7"/>
  <c r="M76" i="7"/>
  <c r="M9" i="13"/>
  <c r="M27" i="13"/>
  <c r="AY43" i="6"/>
  <c r="AZ31" i="6"/>
  <c r="N8" i="13"/>
  <c r="N9" i="13" s="1"/>
  <c r="N6" i="7"/>
  <c r="P17" i="13"/>
  <c r="O18" i="13"/>
  <c r="O23" i="13" s="1"/>
  <c r="P13" i="13"/>
  <c r="P19" i="12"/>
  <c r="J21" i="2"/>
  <c r="M7" i="11"/>
  <c r="M39" i="10"/>
  <c r="M27" i="10"/>
  <c r="M37" i="10"/>
  <c r="M16" i="15"/>
  <c r="M10" i="15"/>
  <c r="M35" i="10"/>
  <c r="M15" i="7"/>
  <c r="M8" i="7"/>
  <c r="M9" i="7" s="1"/>
  <c r="AW6" i="6"/>
  <c r="AW30" i="6" s="1"/>
  <c r="AV6" i="6"/>
  <c r="AV30" i="6" s="1"/>
  <c r="M7" i="7"/>
  <c r="M13" i="7"/>
  <c r="M12" i="7" s="1"/>
  <c r="G7" i="2"/>
  <c r="AU6" i="6"/>
  <c r="AU30" i="6" s="1"/>
  <c r="B48" i="2"/>
  <c r="M31" i="10"/>
  <c r="M41" i="10"/>
  <c r="M29" i="10"/>
  <c r="M13" i="10"/>
  <c r="M19" i="10"/>
  <c r="M9" i="10"/>
  <c r="M15" i="10"/>
  <c r="M21" i="10"/>
  <c r="M11" i="10"/>
  <c r="M17" i="10"/>
  <c r="M33" i="10"/>
  <c r="P7" i="15"/>
  <c r="P8" i="15" s="1"/>
  <c r="BG25" i="6"/>
  <c r="BI25" i="6"/>
  <c r="BH25" i="6"/>
  <c r="BF25" i="6"/>
  <c r="M121" i="7" l="1"/>
  <c r="N127" i="7"/>
  <c r="M104" i="7"/>
  <c r="N116" i="7"/>
  <c r="N118" i="7"/>
  <c r="N120" i="7"/>
  <c r="N100" i="7"/>
  <c r="N117" i="7"/>
  <c r="N128" i="7"/>
  <c r="N105" i="7"/>
  <c r="M105" i="7"/>
  <c r="M103" i="7"/>
  <c r="M108" i="7"/>
  <c r="M81" i="7"/>
  <c r="M71" i="7"/>
  <c r="N39" i="7"/>
  <c r="N103" i="7" s="1"/>
  <c r="N41" i="7"/>
  <c r="N43" i="7"/>
  <c r="N47" i="7"/>
  <c r="N49" i="7"/>
  <c r="N51" i="7"/>
  <c r="N53" i="7"/>
  <c r="N55" i="7"/>
  <c r="N57" i="7"/>
  <c r="N64" i="7"/>
  <c r="O127" i="7" s="1"/>
  <c r="N66" i="7"/>
  <c r="N107" i="7" s="1"/>
  <c r="N68" i="7"/>
  <c r="N70" i="7"/>
  <c r="N74" i="7"/>
  <c r="N76" i="7"/>
  <c r="N38" i="7"/>
  <c r="N40" i="7"/>
  <c r="N42" i="7"/>
  <c r="N44" i="7"/>
  <c r="N46" i="7"/>
  <c r="N48" i="7"/>
  <c r="N50" i="7"/>
  <c r="N56" i="7"/>
  <c r="N61" i="7"/>
  <c r="N106" i="7" s="1"/>
  <c r="N65" i="7"/>
  <c r="N67" i="7"/>
  <c r="N69" i="7"/>
  <c r="N75" i="7"/>
  <c r="N77" i="7"/>
  <c r="N79" i="7"/>
  <c r="M58" i="7"/>
  <c r="AU41" i="6"/>
  <c r="AU42" i="6" s="1"/>
  <c r="AU38" i="6"/>
  <c r="AU39" i="6" s="1"/>
  <c r="AU35" i="6"/>
  <c r="AU36" i="6" s="1"/>
  <c r="AU32" i="6"/>
  <c r="AU33" i="6" s="1"/>
  <c r="AV41" i="6"/>
  <c r="AV42" i="6" s="1"/>
  <c r="AV38" i="6"/>
  <c r="AV39" i="6" s="1"/>
  <c r="AV35" i="6"/>
  <c r="AV36" i="6" s="1"/>
  <c r="AV32" i="6"/>
  <c r="AV33" i="6" s="1"/>
  <c r="AZ43" i="6"/>
  <c r="BA31" i="6"/>
  <c r="AW41" i="6"/>
  <c r="AW42" i="6" s="1"/>
  <c r="AW38" i="6"/>
  <c r="AW39" i="6" s="1"/>
  <c r="AW35" i="6"/>
  <c r="AW36" i="6" s="1"/>
  <c r="AW32" i="6"/>
  <c r="AW33" i="6" s="1"/>
  <c r="AW10" i="6"/>
  <c r="AW11" i="6" s="1"/>
  <c r="AV10" i="6"/>
  <c r="AV11" i="6" s="1"/>
  <c r="AU10" i="6"/>
  <c r="AU11" i="6" s="1"/>
  <c r="M10" i="7"/>
  <c r="N7" i="11"/>
  <c r="N37" i="10"/>
  <c r="N35" i="10"/>
  <c r="N10" i="15"/>
  <c r="N15" i="7"/>
  <c r="N13" i="7"/>
  <c r="N7" i="7"/>
  <c r="N33" i="10"/>
  <c r="N16" i="15"/>
  <c r="AY6" i="6"/>
  <c r="AY30" i="6" s="1"/>
  <c r="N12" i="7"/>
  <c r="N8" i="7"/>
  <c r="AX6" i="6"/>
  <c r="AZ6" i="6"/>
  <c r="AZ30" i="6" s="1"/>
  <c r="B49" i="2"/>
  <c r="H7" i="2"/>
  <c r="BA6" i="6"/>
  <c r="BA30" i="6" s="1"/>
  <c r="N41" i="10"/>
  <c r="N13" i="10"/>
  <c r="N17" i="10"/>
  <c r="N21" i="10"/>
  <c r="N27" i="10"/>
  <c r="N11" i="10"/>
  <c r="N15" i="10"/>
  <c r="N19" i="10"/>
  <c r="N31" i="10"/>
  <c r="N29" i="10"/>
  <c r="N39" i="10"/>
  <c r="N9" i="10"/>
  <c r="AW15" i="6"/>
  <c r="AV15" i="6"/>
  <c r="AU15" i="6"/>
  <c r="M17" i="11"/>
  <c r="M18" i="11" s="1"/>
  <c r="M19" i="11" s="1"/>
  <c r="M13" i="11"/>
  <c r="M14" i="11" s="1"/>
  <c r="M15" i="11" s="1"/>
  <c r="M10" i="11"/>
  <c r="M11" i="11" s="1"/>
  <c r="M21" i="11"/>
  <c r="M22" i="11" s="1"/>
  <c r="AW8" i="6"/>
  <c r="AW7" i="6"/>
  <c r="AU8" i="6"/>
  <c r="AU7" i="6"/>
  <c r="M8" i="4"/>
  <c r="G8" i="2"/>
  <c r="AW9" i="6"/>
  <c r="AV9" i="6"/>
  <c r="AU9" i="6"/>
  <c r="AV8" i="6"/>
  <c r="AV7" i="6"/>
  <c r="AW12" i="6"/>
  <c r="AV12" i="6"/>
  <c r="M11" i="7"/>
  <c r="AU12" i="6"/>
  <c r="M12" i="15"/>
  <c r="M15" i="15"/>
  <c r="M17" i="15" s="1"/>
  <c r="M16" i="7"/>
  <c r="AW13" i="6"/>
  <c r="AW14" i="6" s="1"/>
  <c r="AV13" i="6"/>
  <c r="AV14" i="6" s="1"/>
  <c r="AU13" i="6"/>
  <c r="AU14" i="6" s="1"/>
  <c r="M14" i="7"/>
  <c r="G10" i="2" s="1"/>
  <c r="C48" i="2"/>
  <c r="G9" i="2"/>
  <c r="B143" i="16"/>
  <c r="C143" i="16" s="1"/>
  <c r="O8" i="13"/>
  <c r="O9" i="13" s="1"/>
  <c r="O6" i="7"/>
  <c r="N24" i="13"/>
  <c r="B148" i="16" s="1"/>
  <c r="C148" i="16" s="1"/>
  <c r="P18" i="13"/>
  <c r="P23" i="13" s="1"/>
  <c r="O116" i="7" l="1"/>
  <c r="O118" i="7"/>
  <c r="O120" i="7"/>
  <c r="O128" i="7"/>
  <c r="O117" i="7"/>
  <c r="O100" i="7"/>
  <c r="N121" i="7"/>
  <c r="N104" i="7"/>
  <c r="O105" i="7"/>
  <c r="N108" i="7"/>
  <c r="M122" i="7"/>
  <c r="M123" i="7" s="1"/>
  <c r="B103" i="16" s="1"/>
  <c r="C103" i="16" s="1"/>
  <c r="N58" i="7"/>
  <c r="N81" i="7"/>
  <c r="O39" i="7"/>
  <c r="O103" i="7" s="1"/>
  <c r="O41" i="7"/>
  <c r="O43" i="7"/>
  <c r="O47" i="7"/>
  <c r="O49" i="7"/>
  <c r="O51" i="7"/>
  <c r="O53" i="7"/>
  <c r="O55" i="7"/>
  <c r="O57" i="7"/>
  <c r="O64" i="7"/>
  <c r="P127" i="7" s="1"/>
  <c r="O66" i="7"/>
  <c r="O107" i="7" s="1"/>
  <c r="O68" i="7"/>
  <c r="O70" i="7"/>
  <c r="O74" i="7"/>
  <c r="O76" i="7"/>
  <c r="O38" i="7"/>
  <c r="O40" i="7"/>
  <c r="O10" i="15" s="1"/>
  <c r="O42" i="7"/>
  <c r="O44" i="7"/>
  <c r="O46" i="7"/>
  <c r="O48" i="7"/>
  <c r="O50" i="7"/>
  <c r="O56" i="7"/>
  <c r="O61" i="7"/>
  <c r="O106" i="7" s="1"/>
  <c r="O65" i="7"/>
  <c r="O67" i="7"/>
  <c r="O69" i="7"/>
  <c r="O75" i="7"/>
  <c r="O77" i="7"/>
  <c r="O79" i="7"/>
  <c r="N71" i="7"/>
  <c r="M82" i="7"/>
  <c r="BA43" i="6"/>
  <c r="BB31" i="6"/>
  <c r="AZ41" i="6"/>
  <c r="AZ42" i="6" s="1"/>
  <c r="AZ32" i="6"/>
  <c r="AZ33" i="6" s="1"/>
  <c r="AZ38" i="6"/>
  <c r="AZ39" i="6" s="1"/>
  <c r="AZ35" i="6"/>
  <c r="AZ36" i="6" s="1"/>
  <c r="B144" i="16"/>
  <c r="C144" i="16" s="1"/>
  <c r="AX30" i="6"/>
  <c r="BA41" i="6"/>
  <c r="BA42" i="6" s="1"/>
  <c r="BA38" i="6"/>
  <c r="BA39" i="6" s="1"/>
  <c r="BA35" i="6"/>
  <c r="BA36" i="6" s="1"/>
  <c r="BA32" i="6"/>
  <c r="BA33" i="6" s="1"/>
  <c r="AY41" i="6"/>
  <c r="AY42" i="6" s="1"/>
  <c r="AY35" i="6"/>
  <c r="AY36" i="6" s="1"/>
  <c r="AY32" i="6"/>
  <c r="AY33" i="6" s="1"/>
  <c r="AY38" i="6"/>
  <c r="AY39" i="6" s="1"/>
  <c r="AZ8" i="6"/>
  <c r="AZ7" i="6"/>
  <c r="N8" i="4"/>
  <c r="H8" i="2"/>
  <c r="N17" i="11"/>
  <c r="N18" i="11" s="1"/>
  <c r="N19" i="11" s="1"/>
  <c r="N13" i="11"/>
  <c r="N14" i="11" s="1"/>
  <c r="N15" i="11" s="1"/>
  <c r="N9" i="11"/>
  <c r="N10" i="11" s="1"/>
  <c r="N11" i="11" s="1"/>
  <c r="N21" i="11"/>
  <c r="N22" i="11" s="1"/>
  <c r="AW16" i="6"/>
  <c r="M18" i="7"/>
  <c r="AV16" i="6"/>
  <c r="AU16" i="6"/>
  <c r="M17" i="7"/>
  <c r="AY9" i="6"/>
  <c r="AX9" i="6"/>
  <c r="BA9" i="6"/>
  <c r="AZ9" i="6"/>
  <c r="O7" i="11"/>
  <c r="O35" i="10"/>
  <c r="O33" i="10"/>
  <c r="O21" i="10"/>
  <c r="O19" i="10"/>
  <c r="O17" i="10"/>
  <c r="O15" i="10"/>
  <c r="O13" i="10"/>
  <c r="O11" i="10"/>
  <c r="O9" i="10"/>
  <c r="O31" i="10"/>
  <c r="O16" i="15"/>
  <c r="O8" i="7"/>
  <c r="O9" i="7" s="1"/>
  <c r="BE6" i="6"/>
  <c r="BE30" i="6" s="1"/>
  <c r="O15" i="7"/>
  <c r="BD6" i="6"/>
  <c r="BD30" i="6" s="1"/>
  <c r="BC6" i="6"/>
  <c r="O7" i="7"/>
  <c r="BB6" i="6"/>
  <c r="BB30" i="6" s="1"/>
  <c r="O13" i="7"/>
  <c r="O12" i="7" s="1"/>
  <c r="I7" i="2"/>
  <c r="B50" i="2"/>
  <c r="O37" i="10"/>
  <c r="O29" i="10"/>
  <c r="O39" i="10"/>
  <c r="O41" i="10"/>
  <c r="O27" i="10"/>
  <c r="N11" i="7"/>
  <c r="AY12" i="6"/>
  <c r="AX12" i="6"/>
  <c r="BA12" i="6"/>
  <c r="AZ12" i="6"/>
  <c r="O24" i="13"/>
  <c r="B149" i="16" s="1"/>
  <c r="C149" i="16" s="1"/>
  <c r="B100" i="16"/>
  <c r="C100" i="16" s="1"/>
  <c r="BA8" i="6"/>
  <c r="BA7" i="6"/>
  <c r="AY8" i="6"/>
  <c r="AY7" i="6"/>
  <c r="AY15" i="6"/>
  <c r="AX15" i="6"/>
  <c r="BA15" i="6"/>
  <c r="AZ15" i="6"/>
  <c r="AX8" i="6"/>
  <c r="AX7" i="6"/>
  <c r="P8" i="13"/>
  <c r="P9" i="13" s="1"/>
  <c r="P6" i="7"/>
  <c r="N12" i="15"/>
  <c r="N9" i="7"/>
  <c r="N15" i="15"/>
  <c r="N17" i="15" s="1"/>
  <c r="AY13" i="6"/>
  <c r="AY14" i="6" s="1"/>
  <c r="AX13" i="6"/>
  <c r="AX14" i="6" s="1"/>
  <c r="N14" i="7"/>
  <c r="H10" i="2" s="1"/>
  <c r="BA13" i="6"/>
  <c r="BA14" i="6" s="1"/>
  <c r="N16" i="7"/>
  <c r="AZ13" i="6"/>
  <c r="AZ14" i="6" s="1"/>
  <c r="H9" i="2"/>
  <c r="C49" i="2"/>
  <c r="P116" i="7" l="1"/>
  <c r="P118" i="7"/>
  <c r="P120" i="7"/>
  <c r="P128" i="7"/>
  <c r="P100" i="7"/>
  <c r="P117" i="7"/>
  <c r="M110" i="7"/>
  <c r="M101" i="7"/>
  <c r="P104" i="7"/>
  <c r="N122" i="7"/>
  <c r="N123" i="7" s="1"/>
  <c r="B111" i="16" s="1"/>
  <c r="C111" i="16" s="1"/>
  <c r="O121" i="7"/>
  <c r="N82" i="7"/>
  <c r="O108" i="7"/>
  <c r="P103" i="7"/>
  <c r="O104" i="7"/>
  <c r="O58" i="7"/>
  <c r="O81" i="7"/>
  <c r="O71" i="7"/>
  <c r="O82" i="7" s="1"/>
  <c r="P39" i="7"/>
  <c r="P41" i="7"/>
  <c r="P105" i="7" s="1"/>
  <c r="P43" i="7"/>
  <c r="P47" i="7"/>
  <c r="P49" i="7"/>
  <c r="P51" i="7"/>
  <c r="P53" i="7"/>
  <c r="P55" i="7"/>
  <c r="P57" i="7"/>
  <c r="P64" i="7"/>
  <c r="P66" i="7"/>
  <c r="P68" i="7"/>
  <c r="P70" i="7"/>
  <c r="P74" i="7"/>
  <c r="P76" i="7"/>
  <c r="P38" i="7"/>
  <c r="P40" i="7"/>
  <c r="P42" i="7"/>
  <c r="P44" i="7"/>
  <c r="P46" i="7"/>
  <c r="P48" i="7"/>
  <c r="P50" i="7"/>
  <c r="P56" i="7"/>
  <c r="P61" i="7"/>
  <c r="P106" i="7" s="1"/>
  <c r="P65" i="7"/>
  <c r="P67" i="7"/>
  <c r="P69" i="7"/>
  <c r="P75" i="7"/>
  <c r="P77" i="7"/>
  <c r="P79" i="7"/>
  <c r="B145" i="16"/>
  <c r="C145" i="16" s="1"/>
  <c r="BC30" i="6"/>
  <c r="BB41" i="6"/>
  <c r="BB38" i="6"/>
  <c r="BB35" i="6"/>
  <c r="BB32" i="6"/>
  <c r="BD38" i="6"/>
  <c r="BD39" i="6" s="1"/>
  <c r="BD35" i="6"/>
  <c r="BD36" i="6" s="1"/>
  <c r="BD41" i="6"/>
  <c r="BD42" i="6" s="1"/>
  <c r="BE35" i="6"/>
  <c r="BE36" i="6" s="1"/>
  <c r="BE41" i="6"/>
  <c r="BE42" i="6" s="1"/>
  <c r="BE38" i="6"/>
  <c r="BE39" i="6" s="1"/>
  <c r="AX41" i="6"/>
  <c r="AX42" i="6" s="1"/>
  <c r="AX35" i="6"/>
  <c r="AX36" i="6" s="1"/>
  <c r="AX32" i="6"/>
  <c r="AX33" i="6" s="1"/>
  <c r="AX38" i="6"/>
  <c r="AX39" i="6" s="1"/>
  <c r="BB43" i="6"/>
  <c r="BC31" i="6"/>
  <c r="AY10" i="6"/>
  <c r="AY11" i="6" s="1"/>
  <c r="AX10" i="6"/>
  <c r="AX11" i="6" s="1"/>
  <c r="N10" i="7"/>
  <c r="BA10" i="6"/>
  <c r="BA11" i="6" s="1"/>
  <c r="AZ10" i="6"/>
  <c r="AZ11" i="6" s="1"/>
  <c r="BE10" i="6"/>
  <c r="BE11" i="6" s="1"/>
  <c r="BD10" i="6"/>
  <c r="BD11" i="6" s="1"/>
  <c r="BC10" i="6"/>
  <c r="BC11" i="6" s="1"/>
  <c r="O10" i="7"/>
  <c r="BB10" i="6"/>
  <c r="BB11" i="6" s="1"/>
  <c r="BB8" i="6"/>
  <c r="BB7" i="6"/>
  <c r="BE12" i="6"/>
  <c r="BD12" i="6"/>
  <c r="BC12" i="6"/>
  <c r="O11" i="7"/>
  <c r="BB12" i="6"/>
  <c r="M19" i="7"/>
  <c r="AW17" i="6"/>
  <c r="AV17" i="6"/>
  <c r="AU17" i="6"/>
  <c r="N17" i="7"/>
  <c r="AY16" i="6"/>
  <c r="AX16" i="6"/>
  <c r="N18" i="7"/>
  <c r="BA16" i="6"/>
  <c r="N20" i="7"/>
  <c r="N99" i="7" s="1"/>
  <c r="AZ16" i="6"/>
  <c r="P33" i="10"/>
  <c r="P31" i="10"/>
  <c r="P21" i="10"/>
  <c r="P19" i="10"/>
  <c r="P17" i="10"/>
  <c r="P15" i="10"/>
  <c r="P13" i="10"/>
  <c r="P11" i="10"/>
  <c r="P9" i="10"/>
  <c r="P29" i="10"/>
  <c r="P7" i="11"/>
  <c r="P16" i="15"/>
  <c r="P41" i="10"/>
  <c r="P15" i="7"/>
  <c r="P7" i="7"/>
  <c r="BI6" i="6"/>
  <c r="BI30" i="6" s="1"/>
  <c r="P10" i="15"/>
  <c r="P13" i="7"/>
  <c r="P12" i="7" s="1"/>
  <c r="BH6" i="6"/>
  <c r="BH30" i="6" s="1"/>
  <c r="P8" i="7"/>
  <c r="P9" i="7" s="1"/>
  <c r="B51" i="2"/>
  <c r="BG6" i="6"/>
  <c r="BG30" i="6" s="1"/>
  <c r="BF6" i="6"/>
  <c r="BF30" i="6" s="1"/>
  <c r="J7" i="2"/>
  <c r="P35" i="10"/>
  <c r="P27" i="10"/>
  <c r="P37" i="10"/>
  <c r="P39" i="10"/>
  <c r="P24" i="13"/>
  <c r="B150" i="16" s="1"/>
  <c r="C150" i="16" s="1"/>
  <c r="O12" i="15"/>
  <c r="O15" i="15"/>
  <c r="O17" i="15" s="1"/>
  <c r="BE13" i="6"/>
  <c r="BE14" i="6" s="1"/>
  <c r="BD13" i="6"/>
  <c r="BD14" i="6" s="1"/>
  <c r="BC13" i="6"/>
  <c r="BC14" i="6" s="1"/>
  <c r="O14" i="7"/>
  <c r="I10" i="2" s="1"/>
  <c r="BB13" i="6"/>
  <c r="BB14" i="6" s="1"/>
  <c r="O16" i="7"/>
  <c r="B116" i="16" s="1"/>
  <c r="C116" i="16" s="1"/>
  <c r="C50" i="2"/>
  <c r="I9" i="2"/>
  <c r="O8" i="4"/>
  <c r="I8" i="2"/>
  <c r="BD8" i="6"/>
  <c r="BD7" i="6"/>
  <c r="BE8" i="6"/>
  <c r="BE7" i="6"/>
  <c r="B108" i="16"/>
  <c r="C108" i="16" s="1"/>
  <c r="BC8" i="6"/>
  <c r="BC7" i="6"/>
  <c r="O21" i="11"/>
  <c r="O22" i="11" s="1"/>
  <c r="O17" i="11"/>
  <c r="O18" i="11" s="1"/>
  <c r="O19" i="11" s="1"/>
  <c r="O13" i="11"/>
  <c r="O14" i="11" s="1"/>
  <c r="O15" i="11" s="1"/>
  <c r="O9" i="11"/>
  <c r="O10" i="11" s="1"/>
  <c r="O11" i="11" s="1"/>
  <c r="M20" i="7"/>
  <c r="M99" i="7" s="1"/>
  <c r="M102" i="7" s="1"/>
  <c r="M109" i="7" s="1"/>
  <c r="BE15" i="6"/>
  <c r="BD15" i="6"/>
  <c r="BC15" i="6"/>
  <c r="BB15" i="6"/>
  <c r="BE9" i="6"/>
  <c r="BD9" i="6"/>
  <c r="BC9" i="6"/>
  <c r="BB9" i="6"/>
  <c r="P108" i="7" l="1"/>
  <c r="N101" i="7"/>
  <c r="N110" i="7"/>
  <c r="BB33" i="6"/>
  <c r="N102" i="7"/>
  <c r="N109" i="7" s="1"/>
  <c r="N111" i="7" s="1"/>
  <c r="M111" i="7"/>
  <c r="P107" i="7"/>
  <c r="O122" i="7"/>
  <c r="O123" i="7" s="1"/>
  <c r="B119" i="16" s="1"/>
  <c r="C119" i="16" s="1"/>
  <c r="P121" i="7"/>
  <c r="P71" i="7"/>
  <c r="P58" i="7"/>
  <c r="P81" i="7"/>
  <c r="B146" i="16"/>
  <c r="C146" i="16" s="1"/>
  <c r="BH41" i="6"/>
  <c r="BH42" i="6" s="1"/>
  <c r="BH38" i="6"/>
  <c r="BH39" i="6" s="1"/>
  <c r="BH35" i="6"/>
  <c r="BH36" i="6" s="1"/>
  <c r="BF41" i="6"/>
  <c r="BF42" i="6" s="1"/>
  <c r="BF38" i="6"/>
  <c r="BF39" i="6" s="1"/>
  <c r="BF35" i="6"/>
  <c r="BF36" i="6" s="1"/>
  <c r="BB36" i="6"/>
  <c r="BG41" i="6"/>
  <c r="BG38" i="6"/>
  <c r="BG35" i="6"/>
  <c r="BI41" i="6"/>
  <c r="BI42" i="6" s="1"/>
  <c r="BI38" i="6"/>
  <c r="BI39" i="6" s="1"/>
  <c r="BI35" i="6"/>
  <c r="BI36" i="6" s="1"/>
  <c r="BC43" i="6"/>
  <c r="BD31" i="6"/>
  <c r="BC41" i="6"/>
  <c r="BC42" i="6" s="1"/>
  <c r="BC38" i="6"/>
  <c r="BC39" i="6" s="1"/>
  <c r="BC35" i="6"/>
  <c r="BC36" i="6" s="1"/>
  <c r="BC32" i="6"/>
  <c r="BC33" i="6" s="1"/>
  <c r="BB39" i="6"/>
  <c r="BB42" i="6"/>
  <c r="BG7" i="6"/>
  <c r="BG8" i="6"/>
  <c r="P12" i="15"/>
  <c r="N21" i="7"/>
  <c r="AY18" i="6"/>
  <c r="AX18" i="6"/>
  <c r="BA18" i="6"/>
  <c r="AZ18" i="6"/>
  <c r="P8" i="4"/>
  <c r="J8" i="2"/>
  <c r="P21" i="11"/>
  <c r="P22" i="11" s="1"/>
  <c r="P17" i="11"/>
  <c r="P18" i="11" s="1"/>
  <c r="P19" i="11" s="1"/>
  <c r="P13" i="11"/>
  <c r="P14" i="11" s="1"/>
  <c r="P15" i="11" s="1"/>
  <c r="P9" i="11"/>
  <c r="P10" i="11" s="1"/>
  <c r="P11" i="11" s="1"/>
  <c r="P15" i="15"/>
  <c r="P17" i="15" s="1"/>
  <c r="P14" i="7"/>
  <c r="J10" i="2" s="1"/>
  <c r="BI13" i="6"/>
  <c r="BI14" i="6" s="1"/>
  <c r="P16" i="7"/>
  <c r="B124" i="16" s="1"/>
  <c r="C124" i="16" s="1"/>
  <c r="BH13" i="6"/>
  <c r="BH14" i="6" s="1"/>
  <c r="BG13" i="6"/>
  <c r="BG14" i="6" s="1"/>
  <c r="BF13" i="6"/>
  <c r="BF14" i="6" s="1"/>
  <c r="C51" i="2"/>
  <c r="J9" i="2"/>
  <c r="BI15" i="6"/>
  <c r="BH15" i="6"/>
  <c r="BG15" i="6"/>
  <c r="BF15" i="6"/>
  <c r="P11" i="7"/>
  <c r="BI12" i="6"/>
  <c r="BH12" i="6"/>
  <c r="BG12" i="6"/>
  <c r="BF12" i="6"/>
  <c r="P10" i="7"/>
  <c r="BI10" i="6"/>
  <c r="BI11" i="6" s="1"/>
  <c r="BH10" i="6"/>
  <c r="BH11" i="6" s="1"/>
  <c r="BG10" i="6"/>
  <c r="BG11" i="6" s="1"/>
  <c r="BF10" i="6"/>
  <c r="BF11" i="6" s="1"/>
  <c r="BF7" i="6"/>
  <c r="BF8" i="6"/>
  <c r="AW18" i="6"/>
  <c r="M21" i="7"/>
  <c r="M89" i="7" s="1"/>
  <c r="N89" i="7" s="1"/>
  <c r="AV18" i="6"/>
  <c r="AU18" i="6"/>
  <c r="BE16" i="6"/>
  <c r="O18" i="7"/>
  <c r="BD16" i="6"/>
  <c r="BC16" i="6"/>
  <c r="BB16" i="6"/>
  <c r="O20" i="7"/>
  <c r="O99" i="7" s="1"/>
  <c r="O17" i="7"/>
  <c r="BI9" i="6"/>
  <c r="BH9" i="6"/>
  <c r="BG9" i="6"/>
  <c r="BF9" i="6"/>
  <c r="BH8" i="6"/>
  <c r="BH7" i="6"/>
  <c r="BI8" i="6"/>
  <c r="BI7" i="6"/>
  <c r="N19" i="7"/>
  <c r="AY17" i="6"/>
  <c r="AX17" i="6"/>
  <c r="BA17" i="6"/>
  <c r="AZ17" i="6"/>
  <c r="O102" i="7" l="1"/>
  <c r="O109" i="7" s="1"/>
  <c r="O111" i="7" s="1"/>
  <c r="N141" i="7"/>
  <c r="N142" i="7" s="1"/>
  <c r="N112" i="7"/>
  <c r="N113" i="7" s="1"/>
  <c r="B110" i="16" s="1"/>
  <c r="C110" i="16" s="1"/>
  <c r="N114" i="7"/>
  <c r="P122" i="7"/>
  <c r="P123" i="7" s="1"/>
  <c r="B127" i="16" s="1"/>
  <c r="C127" i="16" s="1"/>
  <c r="O101" i="7"/>
  <c r="O110" i="7"/>
  <c r="M112" i="7"/>
  <c r="M113" i="7" s="1"/>
  <c r="B102" i="16" s="1"/>
  <c r="C102" i="16" s="1"/>
  <c r="M114" i="7"/>
  <c r="M141" i="7"/>
  <c r="M142" i="7" s="1"/>
  <c r="BG36" i="6"/>
  <c r="BG39" i="6"/>
  <c r="BG42" i="6"/>
  <c r="P82" i="7"/>
  <c r="BD43" i="6"/>
  <c r="BE31" i="6"/>
  <c r="BD32" i="6"/>
  <c r="BD33" i="6" s="1"/>
  <c r="BE18" i="6"/>
  <c r="BD18" i="6"/>
  <c r="O21" i="7"/>
  <c r="O89" i="7" s="1"/>
  <c r="BC18" i="6"/>
  <c r="BB18" i="6"/>
  <c r="AW19" i="6"/>
  <c r="AV19" i="6"/>
  <c r="AU19" i="6"/>
  <c r="AY19" i="6"/>
  <c r="AX19" i="6"/>
  <c r="BA19" i="6"/>
  <c r="AZ19" i="6"/>
  <c r="H15" i="2"/>
  <c r="BE17" i="6"/>
  <c r="O19" i="7"/>
  <c r="BD17" i="6"/>
  <c r="BC17" i="6"/>
  <c r="BB17" i="6"/>
  <c r="M22" i="7"/>
  <c r="G15" i="2"/>
  <c r="P18" i="7"/>
  <c r="BI16" i="6"/>
  <c r="P17" i="7"/>
  <c r="BH16" i="6"/>
  <c r="BG16" i="6"/>
  <c r="BF16" i="6"/>
  <c r="N22" i="7"/>
  <c r="P20" i="7" l="1"/>
  <c r="P99" i="7" s="1"/>
  <c r="P101" i="7"/>
  <c r="P110" i="7"/>
  <c r="O113" i="7"/>
  <c r="O141" i="7"/>
  <c r="O142" i="7" s="1"/>
  <c r="O112" i="7"/>
  <c r="O114" i="7"/>
  <c r="BE43" i="6"/>
  <c r="BF31" i="6"/>
  <c r="BE32" i="6"/>
  <c r="BE33" i="6" s="1"/>
  <c r="P21" i="7"/>
  <c r="P89" i="7" s="1"/>
  <c r="BI18" i="6"/>
  <c r="BH18" i="6"/>
  <c r="BG18" i="6"/>
  <c r="BF18" i="6"/>
  <c r="N18" i="15"/>
  <c r="N23" i="7"/>
  <c r="H12" i="2" s="1"/>
  <c r="AY20" i="6"/>
  <c r="AX20" i="6"/>
  <c r="N24" i="7"/>
  <c r="BA20" i="6"/>
  <c r="AZ20" i="6"/>
  <c r="H11" i="2"/>
  <c r="D49" i="2"/>
  <c r="H16" i="2"/>
  <c r="BE19" i="6"/>
  <c r="BD19" i="6"/>
  <c r="BC19" i="6"/>
  <c r="BB19" i="6"/>
  <c r="P19" i="7"/>
  <c r="BI17" i="6"/>
  <c r="BH17" i="6"/>
  <c r="BG17" i="6"/>
  <c r="BF17" i="6"/>
  <c r="G16" i="2"/>
  <c r="M18" i="15"/>
  <c r="M23" i="7"/>
  <c r="G12" i="2" s="1"/>
  <c r="AW20" i="6"/>
  <c r="AV20" i="6"/>
  <c r="M24" i="7"/>
  <c r="AU20" i="6"/>
  <c r="G11" i="2"/>
  <c r="D48" i="2"/>
  <c r="O22" i="7"/>
  <c r="P22" i="7" l="1"/>
  <c r="P102" i="7"/>
  <c r="P109" i="7" s="1"/>
  <c r="P111" i="7" s="1"/>
  <c r="BF43" i="6"/>
  <c r="BG31" i="6"/>
  <c r="BF32" i="6"/>
  <c r="BF33" i="6" s="1"/>
  <c r="N20" i="15"/>
  <c r="N27" i="7"/>
  <c r="N129" i="7" s="1"/>
  <c r="N132" i="7" s="1"/>
  <c r="N25" i="7"/>
  <c r="N26" i="7"/>
  <c r="H13" i="2"/>
  <c r="M20" i="15"/>
  <c r="M26" i="7"/>
  <c r="M25" i="7"/>
  <c r="M27" i="7"/>
  <c r="G13" i="2"/>
  <c r="AX22" i="6"/>
  <c r="AX23" i="6" s="1"/>
  <c r="AX21" i="6"/>
  <c r="B118" i="16"/>
  <c r="C118" i="16" s="1"/>
  <c r="I15" i="2"/>
  <c r="AV22" i="6"/>
  <c r="AV23" i="6" s="1"/>
  <c r="AV21" i="6"/>
  <c r="AY21" i="6"/>
  <c r="AY22" i="6"/>
  <c r="AY23" i="6" s="1"/>
  <c r="O18" i="15"/>
  <c r="BE20" i="6"/>
  <c r="BD20" i="6"/>
  <c r="O24" i="7"/>
  <c r="BC20" i="6"/>
  <c r="BB20" i="6"/>
  <c r="O23" i="7"/>
  <c r="I12" i="2" s="1"/>
  <c r="I11" i="2"/>
  <c r="D50" i="2"/>
  <c r="AW22" i="6"/>
  <c r="AW23" i="6" s="1"/>
  <c r="AW21" i="6"/>
  <c r="AZ21" i="6"/>
  <c r="AZ22" i="6"/>
  <c r="AZ23" i="6" s="1"/>
  <c r="BI19" i="6"/>
  <c r="BH19" i="6"/>
  <c r="BG19" i="6"/>
  <c r="BF19" i="6"/>
  <c r="AU22" i="6"/>
  <c r="AU23" i="6" s="1"/>
  <c r="AU21" i="6"/>
  <c r="P18" i="15"/>
  <c r="P24" i="7"/>
  <c r="BI20" i="6"/>
  <c r="BH20" i="6"/>
  <c r="P23" i="7"/>
  <c r="J12" i="2" s="1"/>
  <c r="BG20" i="6"/>
  <c r="BF20" i="6"/>
  <c r="D51" i="2"/>
  <c r="J11" i="2"/>
  <c r="BA22" i="6"/>
  <c r="BA23" i="6" s="1"/>
  <c r="BA21" i="6"/>
  <c r="M87" i="7" l="1"/>
  <c r="N87" i="7" s="1"/>
  <c r="M129" i="7"/>
  <c r="M132" i="7" s="1"/>
  <c r="P141" i="7"/>
  <c r="P142" i="7" s="1"/>
  <c r="P112" i="7"/>
  <c r="P113" i="7" s="1"/>
  <c r="B126" i="16" s="1"/>
  <c r="C126" i="16" s="1"/>
  <c r="P114" i="7"/>
  <c r="N133" i="7"/>
  <c r="N134" i="7"/>
  <c r="N135" i="7"/>
  <c r="BG43" i="6"/>
  <c r="BH31" i="6"/>
  <c r="BG32" i="6"/>
  <c r="BG33" i="6" s="1"/>
  <c r="BB21" i="6"/>
  <c r="BB22" i="6"/>
  <c r="BB23" i="6" s="1"/>
  <c r="BG22" i="6"/>
  <c r="BG23" i="6" s="1"/>
  <c r="BG21" i="6"/>
  <c r="J15" i="2"/>
  <c r="BH21" i="6"/>
  <c r="BH22" i="6"/>
  <c r="BH23" i="6" s="1"/>
  <c r="BC22" i="6"/>
  <c r="BC23" i="6" s="1"/>
  <c r="BC21" i="6"/>
  <c r="M21" i="15"/>
  <c r="M25" i="15" s="1"/>
  <c r="G34" i="2" s="1"/>
  <c r="AU24" i="6"/>
  <c r="AW24" i="6"/>
  <c r="AV24" i="6"/>
  <c r="M28" i="7"/>
  <c r="G14" i="2"/>
  <c r="BE22" i="6"/>
  <c r="BE23" i="6" s="1"/>
  <c r="BE21" i="6"/>
  <c r="BI21" i="6"/>
  <c r="BI22" i="6"/>
  <c r="BI23" i="6" s="1"/>
  <c r="O20" i="15"/>
  <c r="O25" i="7"/>
  <c r="O27" i="7"/>
  <c r="O26" i="7"/>
  <c r="I13" i="2"/>
  <c r="N21" i="15"/>
  <c r="N25" i="15" s="1"/>
  <c r="H34" i="2" s="1"/>
  <c r="BA24" i="6"/>
  <c r="AX24" i="6"/>
  <c r="N28" i="7"/>
  <c r="AZ24" i="6"/>
  <c r="AY24" i="6"/>
  <c r="H14" i="2"/>
  <c r="BF21" i="6"/>
  <c r="BF22" i="6"/>
  <c r="BF23" i="6" s="1"/>
  <c r="M27" i="15"/>
  <c r="M22" i="15"/>
  <c r="G31" i="2" s="1"/>
  <c r="P20" i="15"/>
  <c r="P27" i="7"/>
  <c r="P129" i="7" s="1"/>
  <c r="P132" i="7" s="1"/>
  <c r="P135" i="7" s="1"/>
  <c r="P26" i="7"/>
  <c r="P25" i="7"/>
  <c r="J13" i="2"/>
  <c r="BD22" i="6"/>
  <c r="BD23" i="6" s="1"/>
  <c r="BD21" i="6"/>
  <c r="I16" i="2"/>
  <c r="N27" i="15"/>
  <c r="N22" i="15"/>
  <c r="H31" i="2" s="1"/>
  <c r="P133" i="7" l="1"/>
  <c r="P134" i="7"/>
  <c r="M133" i="7"/>
  <c r="M134" i="7" s="1"/>
  <c r="B104" i="16" s="1"/>
  <c r="C104" i="16" s="1"/>
  <c r="M135" i="7"/>
  <c r="M138" i="7" s="1"/>
  <c r="O87" i="7"/>
  <c r="P87" i="7" s="1"/>
  <c r="O129" i="7"/>
  <c r="O132" i="7" s="1"/>
  <c r="BH43" i="6"/>
  <c r="BI31" i="6"/>
  <c r="BH32" i="6"/>
  <c r="BH33" i="6" s="1"/>
  <c r="P21" i="15"/>
  <c r="P25" i="15" s="1"/>
  <c r="J34" i="2" s="1"/>
  <c r="BG24" i="6"/>
  <c r="P28" i="7"/>
  <c r="BI24" i="6"/>
  <c r="BH24" i="6"/>
  <c r="BF24" i="6"/>
  <c r="J14" i="2"/>
  <c r="B112" i="16"/>
  <c r="C112" i="16" s="1"/>
  <c r="O27" i="15"/>
  <c r="O22" i="15"/>
  <c r="I31" i="2" s="1"/>
  <c r="P27" i="15"/>
  <c r="P22" i="15"/>
  <c r="J31" i="2" s="1"/>
  <c r="N28" i="15"/>
  <c r="O21" i="15"/>
  <c r="O25" i="15" s="1"/>
  <c r="I34" i="2" s="1"/>
  <c r="BE24" i="6"/>
  <c r="BD24" i="6"/>
  <c r="O28" i="7"/>
  <c r="BC24" i="6"/>
  <c r="BB24" i="6"/>
  <c r="I14" i="2"/>
  <c r="J16" i="2"/>
  <c r="M28" i="15"/>
  <c r="N136" i="7" l="1"/>
  <c r="M37" i="7"/>
  <c r="O133" i="7"/>
  <c r="O134" i="7"/>
  <c r="B120" i="16" s="1"/>
  <c r="C120" i="16" s="1"/>
  <c r="O135" i="7"/>
  <c r="BI43" i="6"/>
  <c r="BI32" i="6"/>
  <c r="BI33" i="6" s="1"/>
  <c r="G17" i="2"/>
  <c r="O28" i="15"/>
  <c r="B128" i="16"/>
  <c r="C128" i="16" s="1"/>
  <c r="P28" i="15"/>
  <c r="M45" i="7" l="1"/>
  <c r="M59" i="7" s="1"/>
  <c r="M86" i="7" s="1"/>
  <c r="M88" i="7" s="1"/>
  <c r="M90" i="7" s="1"/>
  <c r="M91" i="7" s="1"/>
  <c r="M139" i="7"/>
  <c r="M140" i="7" s="1"/>
  <c r="N137" i="7"/>
  <c r="N138" i="7" s="1"/>
  <c r="M9" i="15"/>
  <c r="M13" i="15" s="1"/>
  <c r="B105" i="16"/>
  <c r="C105" i="16" s="1"/>
  <c r="O136" i="7" l="1"/>
  <c r="N37" i="7"/>
  <c r="H17" i="2"/>
  <c r="M14" i="15"/>
  <c r="M23" i="15" s="1"/>
  <c r="G32" i="2" s="1"/>
  <c r="M30" i="15"/>
  <c r="N45" i="7" l="1"/>
  <c r="N59" i="7" s="1"/>
  <c r="N86" i="7" s="1"/>
  <c r="N88" i="7" s="1"/>
  <c r="N90" i="7" s="1"/>
  <c r="N91" i="7" s="1"/>
  <c r="N139" i="7"/>
  <c r="N140" i="7" s="1"/>
  <c r="O137" i="7"/>
  <c r="O138" i="7"/>
  <c r="M19" i="15"/>
  <c r="B101" i="16"/>
  <c r="C101" i="16" s="1"/>
  <c r="N9" i="15"/>
  <c r="N13" i="15" s="1"/>
  <c r="B113" i="16"/>
  <c r="C113" i="16" s="1"/>
  <c r="P136" i="7" l="1"/>
  <c r="O37" i="7"/>
  <c r="I17" i="2"/>
  <c r="N14" i="15"/>
  <c r="N23" i="15" s="1"/>
  <c r="H32" i="2" s="1"/>
  <c r="N30" i="15"/>
  <c r="M32" i="15"/>
  <c r="M33" i="15" s="1"/>
  <c r="G35" i="2" s="1"/>
  <c r="M24" i="15"/>
  <c r="G33" i="2" s="1"/>
  <c r="O45" i="7" l="1"/>
  <c r="O59" i="7" s="1"/>
  <c r="O86" i="7" s="1"/>
  <c r="O88" i="7" s="1"/>
  <c r="O90" i="7" s="1"/>
  <c r="O91" i="7" s="1"/>
  <c r="O139" i="7"/>
  <c r="O140" i="7" s="1"/>
  <c r="P137" i="7"/>
  <c r="P138" i="7"/>
  <c r="O9" i="15"/>
  <c r="O13" i="15" s="1"/>
  <c r="B121" i="16"/>
  <c r="C121" i="16" s="1"/>
  <c r="N19" i="15"/>
  <c r="B109" i="16"/>
  <c r="C109" i="16" s="1"/>
  <c r="P37" i="7" l="1"/>
  <c r="N32" i="15"/>
  <c r="N33" i="15" s="1"/>
  <c r="H35" i="2" s="1"/>
  <c r="N24" i="15"/>
  <c r="H33" i="2" s="1"/>
  <c r="J17" i="2"/>
  <c r="O14" i="15"/>
  <c r="O23" i="15" s="1"/>
  <c r="I32" i="2" s="1"/>
  <c r="O30" i="15"/>
  <c r="P45" i="7" l="1"/>
  <c r="P59" i="7" s="1"/>
  <c r="P86" i="7" s="1"/>
  <c r="P88" i="7" s="1"/>
  <c r="P90" i="7" s="1"/>
  <c r="P91" i="7" s="1"/>
  <c r="P139" i="7"/>
  <c r="P140" i="7" s="1"/>
  <c r="P9" i="15"/>
  <c r="P13" i="15" s="1"/>
  <c r="B129" i="16"/>
  <c r="C129" i="16" s="1"/>
  <c r="O19" i="15"/>
  <c r="B117" i="16"/>
  <c r="C117" i="16" s="1"/>
  <c r="O32" i="15" l="1"/>
  <c r="O33" i="15" s="1"/>
  <c r="I35" i="2" s="1"/>
  <c r="O24" i="15"/>
  <c r="I33" i="2" s="1"/>
  <c r="P14" i="15"/>
  <c r="P23" i="15" s="1"/>
  <c r="J32" i="2" s="1"/>
  <c r="P30" i="15"/>
  <c r="P19" i="15" l="1"/>
  <c r="B125" i="16"/>
  <c r="C125" i="16" s="1"/>
  <c r="B7" i="16" s="1"/>
  <c r="B8" i="16" s="1"/>
  <c r="B39" i="2" s="1"/>
  <c r="P32" i="15" l="1"/>
  <c r="P33" i="15" s="1"/>
  <c r="J35" i="2" s="1"/>
  <c r="P24" i="15"/>
  <c r="J33" i="2" s="1"/>
</calcChain>
</file>

<file path=xl/sharedStrings.xml><?xml version="1.0" encoding="utf-8"?>
<sst xmlns="http://schemas.openxmlformats.org/spreadsheetml/2006/main" count="2987" uniqueCount="867">
  <si>
    <t>Tata Consultancy Services — Fresh Integrated Financial Model</t>
  </si>
  <si>
    <t>FY16A–FY26A historicals | FY27E–FY30E forecasts | INR million unless stated otherwise</t>
  </si>
  <si>
    <t>Built from scratch. No formulas, assumptions or outputs have been imported from the discarded TCS model.</t>
  </si>
  <si>
    <t>Model architecture</t>
  </si>
  <si>
    <t>Tab</t>
  </si>
  <si>
    <t>Purpose</t>
  </si>
  <si>
    <t>Summary</t>
  </si>
  <si>
    <t>Executive financial, operating and valuation dashboard</t>
  </si>
  <si>
    <t>Sources</t>
  </si>
  <si>
    <t>Official reports and source notes</t>
  </si>
  <si>
    <t>Assumptions</t>
  </si>
  <si>
    <t>Editable forecast drivers and scenario assumptions</t>
  </si>
  <si>
    <t>Raw Financials</t>
  </si>
  <si>
    <t>Reported source layer; reported figures override ex-adjusted cells</t>
  </si>
  <si>
    <t>Quarterly P&amp;L</t>
  </si>
  <si>
    <t>Quarterly profit and loss only; FY16–FY30</t>
  </si>
  <si>
    <t>Annual P&amp;L</t>
  </si>
  <si>
    <t>Annual income statement, margins, EPS and dividends</t>
  </si>
  <si>
    <t>Annual Balance Sheet</t>
  </si>
  <si>
    <t>Detailed current/non-current assets and liabilities</t>
  </si>
  <si>
    <t>Annual Cash Flow</t>
  </si>
  <si>
    <t>Line-by-line cash flow with reported controls and cash anchoring</t>
  </si>
  <si>
    <t>Segment Revenue</t>
  </si>
  <si>
    <t>Geography and industry mix, absolutes and growth</t>
  </si>
  <si>
    <t>Currency Revenue</t>
  </si>
  <si>
    <t>USD/GBP/EUR/Other mix, absolute revenue and growth</t>
  </si>
  <si>
    <t>Client Data</t>
  </si>
  <si>
    <t>Client revenue bands and related operating metrics</t>
  </si>
  <si>
    <t>Revenue Drivers</t>
  </si>
  <si>
    <t>Headcount, billable/T&amp;M, AI deflation and AI uplift bridge</t>
  </si>
  <si>
    <t>TCS Prices</t>
  </si>
  <si>
    <t>TCS.NS monthly and fiscal-year-end price history</t>
  </si>
  <si>
    <t>Valuation</t>
  </si>
  <si>
    <t>P/E, EV/EBITDA, P/B, dividend yield and target-price scenarios</t>
  </si>
  <si>
    <t>Checks</t>
  </si>
  <si>
    <t>Accounting, cash, currency and formula integrity checks</t>
  </si>
  <si>
    <t>Formatting legend</t>
  </si>
  <si>
    <t>Blue font / yellow fill</t>
  </si>
  <si>
    <t>Editable assumption or input</t>
  </si>
  <si>
    <t>Green font</t>
  </si>
  <si>
    <t>Formula linking another tab</t>
  </si>
  <si>
    <t>Black font</t>
  </si>
  <si>
    <t>Formula calculated on the same tab</t>
  </si>
  <si>
    <t>Light green shading</t>
  </si>
  <si>
    <t>Forecast period</t>
  </si>
  <si>
    <t>Blue font in Raw Financials</t>
  </si>
  <si>
    <t>Reported source data</t>
  </si>
  <si>
    <t>TCS Financial Model Summary</t>
  </si>
  <si>
    <t>Reported historicals, operating drivers, currency analysis, valuation and checks.</t>
  </si>
  <si>
    <t>Financial overview</t>
  </si>
  <si>
    <t>FY22</t>
  </si>
  <si>
    <t>FY23</t>
  </si>
  <si>
    <t>FY24</t>
  </si>
  <si>
    <t>FY25</t>
  </si>
  <si>
    <t>FY26</t>
  </si>
  <si>
    <t>FY27E</t>
  </si>
  <si>
    <t>FY28E</t>
  </si>
  <si>
    <t>FY29E</t>
  </si>
  <si>
    <t>FY30E</t>
  </si>
  <si>
    <t>Revenue</t>
  </si>
  <si>
    <t>Revenue growth</t>
  </si>
  <si>
    <t>Operating income</t>
  </si>
  <si>
    <t>Operating margin</t>
  </si>
  <si>
    <t>Net income attributable</t>
  </si>
  <si>
    <t>Net margin</t>
  </si>
  <si>
    <t>EPS — basic</t>
  </si>
  <si>
    <t>DPS</t>
  </si>
  <si>
    <t>CFO</t>
  </si>
  <si>
    <t>Free cash flow</t>
  </si>
  <si>
    <t>Closing cash</t>
  </si>
  <si>
    <t>Operating and demand indicators</t>
  </si>
  <si>
    <t>Headcount</t>
  </si>
  <si>
    <t>Attrition</t>
  </si>
  <si>
    <t>TCV (USD bn)</t>
  </si>
  <si>
    <t>AI exit run-rate (USD bn)</t>
  </si>
  <si>
    <t>AI revenue uplift (INR m)</t>
  </si>
  <si>
    <t>Valuation snapshot</t>
  </si>
  <si>
    <t>Share price</t>
  </si>
  <si>
    <t>P/E</t>
  </si>
  <si>
    <t>EV / EBITDA</t>
  </si>
  <si>
    <t>P/B</t>
  </si>
  <si>
    <t>Dividend yield</t>
  </si>
  <si>
    <t>Average implied value</t>
  </si>
  <si>
    <t>Model integrity</t>
  </si>
  <si>
    <t>Overall model check</t>
  </si>
  <si>
    <t>Period</t>
  </si>
  <si>
    <t>Net income</t>
  </si>
  <si>
    <t>Sources and Model Notes</t>
  </si>
  <si>
    <t>Primary-source hierarchy, accounting basis and forecast treatment</t>
  </si>
  <si>
    <t>Primary sources</t>
  </si>
  <si>
    <t>#</t>
  </si>
  <si>
    <t>Source</t>
  </si>
  <si>
    <t>URL</t>
  </si>
  <si>
    <t>Use</t>
  </si>
  <si>
    <t>TCS Financial Statements</t>
  </si>
  <si>
    <t>https://www.tcs.com/investor-relations/financial-statements</t>
  </si>
  <si>
    <t>Official TCS source</t>
  </si>
  <si>
    <t>TCS FY26 Annual Report</t>
  </si>
  <si>
    <t>https://www.tcs.com/content/dam/tcs/investor-relations/financial-statements/2025-26/ar/annual-report-2025-2026.pdf</t>
  </si>
  <si>
    <t>TCS FY25 Annual Report</t>
  </si>
  <si>
    <t>https://www.tcs.com/content/dam/tcs/investor-relations/financial-statements/2024-25/ar/annual-report-2024-2025.pdf</t>
  </si>
  <si>
    <t>TCS FY24 Annual Report</t>
  </si>
  <si>
    <t>https://www.tcs.com/content/dam/tcs/investor-relations/financial-statements/2023-24/ar/annual-report-2023-2024.pdf</t>
  </si>
  <si>
    <t>TCS FY22 Annual Report</t>
  </si>
  <si>
    <t>https://www.tcs.com/content/dam/tcs/investor-relations/financial-statements/2021-22/ar/annual-report-2021-2022.pdf</t>
  </si>
  <si>
    <t>TCS FY20 Annual Report</t>
  </si>
  <si>
    <t>https://www.tcs.com/content/dam/tcs/investor-relations/financial-statements/2019-20/ar/annual-report-2019-2020.pdf</t>
  </si>
  <si>
    <t>TCS FY18 Annual Report</t>
  </si>
  <si>
    <t>https://www.tcs.com/content/dam/tcs/investor-relations/financial-statements/2017-18/ar/annual-report-2017-2018.pdf</t>
  </si>
  <si>
    <t>TCS FY16 Annual Report</t>
  </si>
  <si>
    <t>https://www.tcs.com/content/dam/tcs/pdf/discover-tcs/investor-relations/key-events/TCS_Annual_Report_2015-2016.pdf</t>
  </si>
  <si>
    <t>TCS Q1 FY27 Results</t>
  </si>
  <si>
    <t>https://www.tcs.com/who-we-are/newsroom/press-release/tcs-financial-results-q1-fy-2027</t>
  </si>
  <si>
    <t>Model policies</t>
  </si>
  <si>
    <t>Topic</t>
  </si>
  <si>
    <t>Policy</t>
  </si>
  <si>
    <t>Reported vs adjusted</t>
  </si>
  <si>
    <t>Historical P&amp;L uses reported figures. Where the official data sheet stores an ex-adjusted cell and the reported figure in the comment, the reported comment value is used.</t>
  </si>
  <si>
    <t>Cash flow basis</t>
  </si>
  <si>
    <t>Historical CFO/CFI/CFF controls are taken from consolidated annual cash-flow statements. Detailed working-capital lines are calculated from the balance sheet; a clearly labelled residual captures translation/reclassification differences.</t>
  </si>
  <si>
    <t>Cash anchoring</t>
  </si>
  <si>
    <t>Historical closing cash is linked to reported balance-sheet cash. Forecast balance-sheet cash links to the cash-flow roll-forward.</t>
  </si>
  <si>
    <t>Segment classifications</t>
  </si>
  <si>
    <t>Industry classifications changed over time. The model does not manufacture a restated series; separate disclosed classification blocks are retained.</t>
  </si>
  <si>
    <t>AI revenue</t>
  </si>
  <si>
    <t>TCS discloses annualised AI run-rate, not reported AI revenue. Forecast AI uplift is time-weighted from opening/closing run-rate and shown separately from core billable revenue.</t>
  </si>
  <si>
    <t>T&amp;M mix</t>
  </si>
  <si>
    <t>Recent T&amp;M mix is not disclosed. FY26 base and forecast T&amp;M mix are explicit editable assumptions, not historical facts.</t>
  </si>
  <si>
    <t>Market price</t>
  </si>
  <si>
    <t>TCS Prices contains the TCS.NS source series. Valuation price assumptions are formula-linked and separately visible.</t>
  </si>
  <si>
    <t>Forecast Assumptions</t>
  </si>
  <si>
    <t>Blue-font/yellow-fill cells are editable. Historical metrics are formula-linked and are not forecast inputs.</t>
  </si>
  <si>
    <t>FY16</t>
  </si>
  <si>
    <t>FY17</t>
  </si>
  <si>
    <t>FY18</t>
  </si>
  <si>
    <t>FY19</t>
  </si>
  <si>
    <t>FY20</t>
  </si>
  <si>
    <t>FY21</t>
  </si>
  <si>
    <t>Revenue and operating drivers</t>
  </si>
  <si>
    <t>Headcount growth</t>
  </si>
  <si>
    <t>Billable employee share (model assumption)</t>
  </si>
  <si>
    <t>T&amp;M mix (model assumption)</t>
  </si>
  <si>
    <t>Pricing / productivity uplift</t>
  </si>
  <si>
    <t>AI deflation on T&amp;M work</t>
  </si>
  <si>
    <t>AI annualised exit run-rate (USD bn)</t>
  </si>
  <si>
    <t>Average USD/INR</t>
  </si>
  <si>
    <t>Average GBP/INR</t>
  </si>
  <si>
    <t>Average EUR/INR</t>
  </si>
  <si>
    <t>Client-band growth</t>
  </si>
  <si>
    <t>P&amp;L assumptions</t>
  </si>
  <si>
    <t>Cost of revenue / revenue</t>
  </si>
  <si>
    <t>Other income / revenue</t>
  </si>
  <si>
    <t>Effective tax rate</t>
  </si>
  <si>
    <t>NCI / net profit incl. NCI</t>
  </si>
  <si>
    <t>D&amp;A / revenue</t>
  </si>
  <si>
    <t>Dividend payout ratio</t>
  </si>
  <si>
    <t>Balance-sheet assumptions</t>
  </si>
  <si>
    <t>Trade receivables / revenue</t>
  </si>
  <si>
    <t>Unbilled receivables / revenue</t>
  </si>
  <si>
    <t>Bank deposits / revenue</t>
  </si>
  <si>
    <t>Current investments / revenue</t>
  </si>
  <si>
    <t>Other current assets / revenue</t>
  </si>
  <si>
    <t>PPE / revenue</t>
  </si>
  <si>
    <t>ROU assets / revenue</t>
  </si>
  <si>
    <t>Trade payables / revenue</t>
  </si>
  <si>
    <t>Other operating current liabilities / revenue</t>
  </si>
  <si>
    <t>Current tax liabilities / revenue</t>
  </si>
  <si>
    <t>Current lease liabilities / revenue</t>
  </si>
  <si>
    <t>Non-current lease liabilities / revenue</t>
  </si>
  <si>
    <t>Cash-flow assumptions</t>
  </si>
  <si>
    <t>PPE capex / revenue</t>
  </si>
  <si>
    <t>ROU capex / revenue</t>
  </si>
  <si>
    <t>Intangible capex / revenue</t>
  </si>
  <si>
    <t>Other non-cash adjustments / revenue</t>
  </si>
  <si>
    <t>Interest &amp; dividend received / revenue</t>
  </si>
  <si>
    <t>Acquisitions (INR m)</t>
  </si>
  <si>
    <t>Buybacks (INR m)</t>
  </si>
  <si>
    <t>FX effect / opening cash</t>
  </si>
  <si>
    <t>Valuation assumptions</t>
  </si>
  <si>
    <t>Share price assumption (INR)</t>
  </si>
  <si>
    <t>Target P/E</t>
  </si>
  <si>
    <t>Target EV / EBITDA</t>
  </si>
  <si>
    <t>Target P/B</t>
  </si>
  <si>
    <t>Currency-mix assumptions</t>
  </si>
  <si>
    <t>USD mix</t>
  </si>
  <si>
    <t>GBP mix</t>
  </si>
  <si>
    <t>EUR mix</t>
  </si>
  <si>
    <t>Other currency mix</t>
  </si>
  <si>
    <t>Geography-mix assumptions</t>
  </si>
  <si>
    <t>North America</t>
  </si>
  <si>
    <t>Latin America</t>
  </si>
  <si>
    <t>UK</t>
  </si>
  <si>
    <t>Continental Europe</t>
  </si>
  <si>
    <t>India</t>
  </si>
  <si>
    <t>Asia Pacific</t>
  </si>
  <si>
    <t>MEA</t>
  </si>
  <si>
    <t>Industry-mix assumptions — latest disclosed classification</t>
  </si>
  <si>
    <t>BFSI</t>
  </si>
  <si>
    <t>Consumer Business</t>
  </si>
  <si>
    <t>Life Sciences &amp; Healthcare</t>
  </si>
  <si>
    <t>Technology &amp; Services</t>
  </si>
  <si>
    <t>Manufacturing</t>
  </si>
  <si>
    <t>Communication &amp; Media</t>
  </si>
  <si>
    <t>Energy, Resources &amp; Utilities</t>
  </si>
  <si>
    <t>Regional Markets &amp; Others</t>
  </si>
  <si>
    <t>Raw Reported Financials — Source Layer</t>
  </si>
  <si>
    <t>Blue-font cells are sourced values; reported values replace ex-adjusted figures where official cell comments provide the reported number.</t>
  </si>
  <si>
    <t>Annual reported P&amp;L (INR m)</t>
  </si>
  <si>
    <t>Cost of revenue</t>
  </si>
  <si>
    <t>Gross profit</t>
  </si>
  <si>
    <t>Employee cost</t>
  </si>
  <si>
    <t>External consultants</t>
  </si>
  <si>
    <t>Equipment &amp; software</t>
  </si>
  <si>
    <t>Project expenses / service delivery software</t>
  </si>
  <si>
    <t>D&amp;A</t>
  </si>
  <si>
    <t>Facility</t>
  </si>
  <si>
    <t>Communication</t>
  </si>
  <si>
    <t>Travel</t>
  </si>
  <si>
    <t>Branding &amp; marketing</t>
  </si>
  <si>
    <t>Recruitment &amp; training</t>
  </si>
  <si>
    <t>Legal &amp; professional</t>
  </si>
  <si>
    <t>Provision for doubtful debts</t>
  </si>
  <si>
    <t>Other operating expenses</t>
  </si>
  <si>
    <t>Total operating expenses</t>
  </si>
  <si>
    <t>Other income / (expense)</t>
  </si>
  <si>
    <t>PBT</t>
  </si>
  <si>
    <t>Income tax</t>
  </si>
  <si>
    <t>Net profit incl. NCI</t>
  </si>
  <si>
    <t>NCI</t>
  </si>
  <si>
    <t>EPS — diluted</t>
  </si>
  <si>
    <t>Weighted average shares</t>
  </si>
  <si>
    <t>Quarterly reported P&amp;L (INR m)</t>
  </si>
  <si>
    <t>1Q16</t>
  </si>
  <si>
    <t>2Q16</t>
  </si>
  <si>
    <t>3Q16</t>
  </si>
  <si>
    <t>4Q16</t>
  </si>
  <si>
    <t>1Q17</t>
  </si>
  <si>
    <t>2Q17</t>
  </si>
  <si>
    <t>3Q17</t>
  </si>
  <si>
    <t>4Q17</t>
  </si>
  <si>
    <t>1Q18</t>
  </si>
  <si>
    <t>2Q18</t>
  </si>
  <si>
    <t>3Q18</t>
  </si>
  <si>
    <t>4Q18</t>
  </si>
  <si>
    <t>1Q19</t>
  </si>
  <si>
    <t>2Q19</t>
  </si>
  <si>
    <t>3Q19</t>
  </si>
  <si>
    <t>4Q19</t>
  </si>
  <si>
    <t>1Q20</t>
  </si>
  <si>
    <t>2Q20</t>
  </si>
  <si>
    <t>3Q20</t>
  </si>
  <si>
    <t>4Q20</t>
  </si>
  <si>
    <t>1Q21</t>
  </si>
  <si>
    <t>2Q21</t>
  </si>
  <si>
    <t>3Q21</t>
  </si>
  <si>
    <t>4Q21</t>
  </si>
  <si>
    <t>1Q22</t>
  </si>
  <si>
    <t>2Q22</t>
  </si>
  <si>
    <t>3Q22</t>
  </si>
  <si>
    <t>4Q22</t>
  </si>
  <si>
    <t>1Q23</t>
  </si>
  <si>
    <t>2Q23</t>
  </si>
  <si>
    <t>3Q23</t>
  </si>
  <si>
    <t>4Q23</t>
  </si>
  <si>
    <t>1Q24</t>
  </si>
  <si>
    <t>2Q24</t>
  </si>
  <si>
    <t>3Q24</t>
  </si>
  <si>
    <t>4Q24</t>
  </si>
  <si>
    <t>1Q25</t>
  </si>
  <si>
    <t>2Q25</t>
  </si>
  <si>
    <t>3Q25</t>
  </si>
  <si>
    <t>4Q25</t>
  </si>
  <si>
    <t>1Q26</t>
  </si>
  <si>
    <t>2Q26</t>
  </si>
  <si>
    <t>3Q26</t>
  </si>
  <si>
    <t>4Q26</t>
  </si>
  <si>
    <t>1Q27</t>
  </si>
  <si>
    <t>Annual reported balance sheet (INR m)</t>
  </si>
  <si>
    <t>Cash &amp; cash equivalents</t>
  </si>
  <si>
    <t>Current bank deposits</t>
  </si>
  <si>
    <t>Trade receivables</t>
  </si>
  <si>
    <t>Current investments</t>
  </si>
  <si>
    <t>Other current financial assets</t>
  </si>
  <si>
    <t>Unbilled receivables</t>
  </si>
  <si>
    <t>Current tax assets</t>
  </si>
  <si>
    <t>Other current assets</t>
  </si>
  <si>
    <t>Total current assets</t>
  </si>
  <si>
    <t>Non-current bank deposits</t>
  </si>
  <si>
    <t>Other non-current financial assets</t>
  </si>
  <si>
    <t>Non-current tax assets</t>
  </si>
  <si>
    <t>Deferred tax assets</t>
  </si>
  <si>
    <t>PPE, net</t>
  </si>
  <si>
    <t>Right-of-use assets</t>
  </si>
  <si>
    <t>Goodwill</t>
  </si>
  <si>
    <t>Other intangible assets</t>
  </si>
  <si>
    <t>Non-current investments</t>
  </si>
  <si>
    <t>Non-current trade receivables</t>
  </si>
  <si>
    <t>Non-current unbilled receivables</t>
  </si>
  <si>
    <t>Other non-current assets</t>
  </si>
  <si>
    <t>Total non-current assets</t>
  </si>
  <si>
    <t>Total assets</t>
  </si>
  <si>
    <t>Trade and other payables</t>
  </si>
  <si>
    <t>Short-term borrowings</t>
  </si>
  <si>
    <t>Redeemable preference shares</t>
  </si>
  <si>
    <t>Current lease liabilities</t>
  </si>
  <si>
    <t>Other current financial liabilities</t>
  </si>
  <si>
    <t>Unearned revenue — current</t>
  </si>
  <si>
    <t>Employee benefits — current</t>
  </si>
  <si>
    <t>Other provisions — current</t>
  </si>
  <si>
    <t>Current tax liabilities</t>
  </si>
  <si>
    <t>Accrued &amp; other current liabilities</t>
  </si>
  <si>
    <t>Total current liabilities</t>
  </si>
  <si>
    <t>Long-term borrowings</t>
  </si>
  <si>
    <t>Class B preference shares</t>
  </si>
  <si>
    <t>Non-current lease liabilities</t>
  </si>
  <si>
    <t>Other non-current financial liabilities</t>
  </si>
  <si>
    <t>Unearned revenue — non-current</t>
  </si>
  <si>
    <t>Employee benefits — non-current</t>
  </si>
  <si>
    <t>Other provisions — non-current</t>
  </si>
  <si>
    <t>Deferred tax liabilities</t>
  </si>
  <si>
    <t>Other non-current liabilities</t>
  </si>
  <si>
    <t>Total non-current liabilities</t>
  </si>
  <si>
    <t>Total liabilities</t>
  </si>
  <si>
    <t>Share capital</t>
  </si>
  <si>
    <t>Share premium</t>
  </si>
  <si>
    <t>Other reserves</t>
  </si>
  <si>
    <t>Retained earnings</t>
  </si>
  <si>
    <t>Total shareholders equity</t>
  </si>
  <si>
    <t>Total liabilities &amp; equity</t>
  </si>
  <si>
    <t>Annual operating metrics</t>
  </si>
  <si>
    <t>Net addition</t>
  </si>
  <si>
    <t>Women share</t>
  </si>
  <si>
    <t>CC revenue growth</t>
  </si>
  <si>
    <t>North America mix</t>
  </si>
  <si>
    <t>Latin America mix</t>
  </si>
  <si>
    <t>UK mix</t>
  </si>
  <si>
    <t>Continental Europe mix</t>
  </si>
  <si>
    <t>India mix</t>
  </si>
  <si>
    <t>Asia Pacific mix</t>
  </si>
  <si>
    <t>MEA mix</t>
  </si>
  <si>
    <t>USD revenue mix</t>
  </si>
  <si>
    <t>GBP revenue mix</t>
  </si>
  <si>
    <t>EUR revenue mix</t>
  </si>
  <si>
    <t>USD/INR realised rate</t>
  </si>
  <si>
    <t>GBP/INR realised rate</t>
  </si>
  <si>
    <t>EUR/INR realised rate</t>
  </si>
  <si>
    <t>$1m+ clients</t>
  </si>
  <si>
    <t>$5m+ clients</t>
  </si>
  <si>
    <t>$10m+ clients</t>
  </si>
  <si>
    <t>$20m+ clients</t>
  </si>
  <si>
    <t>$50m+ clients</t>
  </si>
  <si>
    <t>$100m+ clients</t>
  </si>
  <si>
    <t>Quarterly operating metrics</t>
  </si>
  <si>
    <t>Annual cash-flow reported controls (INR m)</t>
  </si>
  <si>
    <t>Reported CFO</t>
  </si>
  <si>
    <t>Reported CFI</t>
  </si>
  <si>
    <t>Reported CFF</t>
  </si>
  <si>
    <t>FX effect</t>
  </si>
  <si>
    <t>Opening cash</t>
  </si>
  <si>
    <t>Taxes paid</t>
  </si>
  <si>
    <t>PPE capex</t>
  </si>
  <si>
    <t>ROU capex</t>
  </si>
  <si>
    <t>Intangible capex</t>
  </si>
  <si>
    <t>Dividends paid</t>
  </si>
  <si>
    <t>Lease principal paid</t>
  </si>
  <si>
    <t>Interest paid</t>
  </si>
  <si>
    <t>Buybacks</t>
  </si>
  <si>
    <t>Quarterly Profit &amp; Loss Statement</t>
  </si>
  <si>
    <t>Only P&amp;L is quarterly. Actuals through Q1 FY27; forecasts roll to the annual P&amp;L. INR million except per-share data.</t>
  </si>
  <si>
    <t>Q1 FY16</t>
  </si>
  <si>
    <t>Q2 FY16</t>
  </si>
  <si>
    <t>Q3 FY16</t>
  </si>
  <si>
    <t>Q4 FY16</t>
  </si>
  <si>
    <t>Q1 FY17</t>
  </si>
  <si>
    <t>Q2 FY17</t>
  </si>
  <si>
    <t>Q3 FY17</t>
  </si>
  <si>
    <t>Q4 FY17</t>
  </si>
  <si>
    <t>Q1 FY18</t>
  </si>
  <si>
    <t>Q2 FY18</t>
  </si>
  <si>
    <t>Q3 FY18</t>
  </si>
  <si>
    <t>Q4 FY18</t>
  </si>
  <si>
    <t>Q1 FY19</t>
  </si>
  <si>
    <t>Q2 FY19</t>
  </si>
  <si>
    <t>Q3 FY19</t>
  </si>
  <si>
    <t>Q4 FY19</t>
  </si>
  <si>
    <t>Q1 FY20</t>
  </si>
  <si>
    <t>Q2 FY20</t>
  </si>
  <si>
    <t>Q3 FY20</t>
  </si>
  <si>
    <t>Q4 FY20</t>
  </si>
  <si>
    <t>Q1 FY21</t>
  </si>
  <si>
    <t>Q2 FY21</t>
  </si>
  <si>
    <t>Q3 FY21</t>
  </si>
  <si>
    <t>Q4 FY21</t>
  </si>
  <si>
    <t>Q1 FY22</t>
  </si>
  <si>
    <t>Q2 FY22</t>
  </si>
  <si>
    <t>Q3 FY22</t>
  </si>
  <si>
    <t>Q4 FY22</t>
  </si>
  <si>
    <t>Q1 FY23</t>
  </si>
  <si>
    <t>Q2 FY23</t>
  </si>
  <si>
    <t>Q3 FY23</t>
  </si>
  <si>
    <t>Q4 FY23</t>
  </si>
  <si>
    <t>Q1 FY24</t>
  </si>
  <si>
    <t>Q2 FY24</t>
  </si>
  <si>
    <t>Q3 FY24</t>
  </si>
  <si>
    <t>Q4 FY24</t>
  </si>
  <si>
    <t>Q1 FY25</t>
  </si>
  <si>
    <t>Q2 FY25</t>
  </si>
  <si>
    <t>Q3 FY25</t>
  </si>
  <si>
    <t>Q4 FY25</t>
  </si>
  <si>
    <t>Q1 FY26</t>
  </si>
  <si>
    <t>Q2 FY26</t>
  </si>
  <si>
    <t>Q3 FY26</t>
  </si>
  <si>
    <t>Q4 FY26</t>
  </si>
  <si>
    <t>Q1 FY27</t>
  </si>
  <si>
    <t>Q2 FY27</t>
  </si>
  <si>
    <t>Q3 FY27</t>
  </si>
  <si>
    <t>Q4 FY27</t>
  </si>
  <si>
    <t>Q1 FY28</t>
  </si>
  <si>
    <t>Q2 FY28</t>
  </si>
  <si>
    <t>Q3 FY28</t>
  </si>
  <si>
    <t>Q4 FY28</t>
  </si>
  <si>
    <t>Q1 FY29</t>
  </si>
  <si>
    <t>Q2 FY29</t>
  </si>
  <si>
    <t>Q3 FY29</t>
  </si>
  <si>
    <t>Q4 FY29</t>
  </si>
  <si>
    <t>Q1 FY30</t>
  </si>
  <si>
    <t>Q2 FY30</t>
  </si>
  <si>
    <t>Q3 FY30</t>
  </si>
  <si>
    <t>Q4 FY30</t>
  </si>
  <si>
    <t>QoQ growth</t>
  </si>
  <si>
    <t>YoY growth</t>
  </si>
  <si>
    <t>Gross margin</t>
  </si>
  <si>
    <t>Annual Profit &amp; Loss Statement</t>
  </si>
  <si>
    <t>Reported historicals; formula-driven forecast. INR million except per-share data.</t>
  </si>
  <si>
    <t>SG&amp;A and other operating expenses</t>
  </si>
  <si>
    <t>PBT margin</t>
  </si>
  <si>
    <t>EPS growth</t>
  </si>
  <si>
    <t>Dividend per share</t>
  </si>
  <si>
    <t>Detailed current and non-current classification. Forecast cash is linked to the cash-flow roll-forward.</t>
  </si>
  <si>
    <t>ASSETS</t>
  </si>
  <si>
    <t>LIABILITIES</t>
  </si>
  <si>
    <t>EQUITY</t>
  </si>
  <si>
    <t>Other reserves / OCI &amp; translation balancing reserve</t>
  </si>
  <si>
    <t>Balance-sheet check</t>
  </si>
  <si>
    <t>Annual Cash Flow Statement</t>
  </si>
  <si>
    <t>Historical controls reconcile to reported statements; closing cash is anchored to the balance sheet. INR million.</t>
  </si>
  <si>
    <t>CASH FLOWS FROM OPERATING ACTIVITIES</t>
  </si>
  <si>
    <t>Other non-cash, tax and reclassification adjustments</t>
  </si>
  <si>
    <t>Operating profit before working-capital changes</t>
  </si>
  <si>
    <t>Trade receivables change</t>
  </si>
  <si>
    <t>Unbilled receivables change</t>
  </si>
  <si>
    <t>Other operating assets change</t>
  </si>
  <si>
    <t>Trade payables change</t>
  </si>
  <si>
    <t>Unearned revenue change</t>
  </si>
  <si>
    <t>Other operating liabilities change</t>
  </si>
  <si>
    <t>Cash generated from operations</t>
  </si>
  <si>
    <t>Cash flow from operations — calculated</t>
  </si>
  <si>
    <t>Cash flow from operations — reported control</t>
  </si>
  <si>
    <t>CFO check</t>
  </si>
  <si>
    <t>CFO / net income</t>
  </si>
  <si>
    <t>CASH FLOWS FROM INVESTING ACTIVITIES</t>
  </si>
  <si>
    <t>ROU asset capex</t>
  </si>
  <si>
    <t>Acquisitions / purchase of subsidiaries</t>
  </si>
  <si>
    <t>Net deposits, investments, interest receipts and other investing</t>
  </si>
  <si>
    <t>Cash flow from investing — calculated</t>
  </si>
  <si>
    <t>Cash flow from investing — reported control</t>
  </si>
  <si>
    <t>CFI check</t>
  </si>
  <si>
    <t>CASH FLOWS FROM FINANCING ACTIVITIES</t>
  </si>
  <si>
    <t>Short-term borrowings change</t>
  </si>
  <si>
    <t>Long-term borrowings change</t>
  </si>
  <si>
    <t>NCI, preference shares and other financing</t>
  </si>
  <si>
    <t>Cash flow from financing — calculated</t>
  </si>
  <si>
    <t>Cash flow from financing — reported control</t>
  </si>
  <si>
    <t>CFF check</t>
  </si>
  <si>
    <t>Net change in cash before FX</t>
  </si>
  <si>
    <t>Closing cash — calculated</t>
  </si>
  <si>
    <t>Closing cash — balance sheet</t>
  </si>
  <si>
    <t>Cash tie check</t>
  </si>
  <si>
    <t>FCF / net income</t>
  </si>
  <si>
    <t>Segment Revenue — Geography and Industry</t>
  </si>
  <si>
    <t>Mix is reported where disclosed; absolute revenue is calculated. Classification changes are not backfilled.</t>
  </si>
  <si>
    <t>Geography mix</t>
  </si>
  <si>
    <t>North America revenue (INR m)</t>
  </si>
  <si>
    <t>Latin America revenue (INR m)</t>
  </si>
  <si>
    <t>UK revenue (INR m)</t>
  </si>
  <si>
    <t>Continental Europe revenue (INR m)</t>
  </si>
  <si>
    <t>India revenue (INR m)</t>
  </si>
  <si>
    <t>Asia Pacific revenue (INR m)</t>
  </si>
  <si>
    <t>MEA revenue (INR m)</t>
  </si>
  <si>
    <t>Geography mix check</t>
  </si>
  <si>
    <t>Industry mix — latest disclosed classification (FY23 onward)</t>
  </si>
  <si>
    <t>BFSI mix</t>
  </si>
  <si>
    <t>BFSI revenue (INR m)</t>
  </si>
  <si>
    <t>Consumer Business mix</t>
  </si>
  <si>
    <t>Consumer Business revenue (INR m)</t>
  </si>
  <si>
    <t>Life Sciences &amp; Healthcare mix</t>
  </si>
  <si>
    <t>Life Sciences &amp; Healthcare revenue (INR m)</t>
  </si>
  <si>
    <t>Technology &amp; Services mix</t>
  </si>
  <si>
    <t>Technology &amp; Services revenue (INR m)</t>
  </si>
  <si>
    <t>Manufacturing mix</t>
  </si>
  <si>
    <t>Manufacturing revenue (INR m)</t>
  </si>
  <si>
    <t>Communication &amp; Media mix</t>
  </si>
  <si>
    <t>Communication &amp; Media revenue (INR m)</t>
  </si>
  <si>
    <t>Energy, Resources &amp; Utilities mix</t>
  </si>
  <si>
    <t>Energy, Resources &amp; Utilities revenue (INR m)</t>
  </si>
  <si>
    <t>Regional Markets &amp; Others mix</t>
  </si>
  <si>
    <t>Regional Markets &amp; Others revenue (INR m)</t>
  </si>
  <si>
    <t>Industry mix check</t>
  </si>
  <si>
    <t>Revenue by Currency</t>
  </si>
  <si>
    <t>Reported currency mix and realised rates; absolute revenue and growth are calculated from total revenue.</t>
  </si>
  <si>
    <t>Annual revenue by currency</t>
  </si>
  <si>
    <t>Total revenue (INR m)</t>
  </si>
  <si>
    <t>USD revenue (INR m)</t>
  </si>
  <si>
    <t>USD revenue (USD m)</t>
  </si>
  <si>
    <t>USD revenue growth</t>
  </si>
  <si>
    <t>GBP revenue (INR m)</t>
  </si>
  <si>
    <t>GBP revenue (GBP m)</t>
  </si>
  <si>
    <t>GBP revenue growth</t>
  </si>
  <si>
    <t>EUR revenue (INR m)</t>
  </si>
  <si>
    <t>EUR revenue (EUR m)</t>
  </si>
  <si>
    <t>EUR revenue growth</t>
  </si>
  <si>
    <t>Other currencies mix</t>
  </si>
  <si>
    <t>Other-currency revenue (INR m)</t>
  </si>
  <si>
    <t>Other-currency revenue growth</t>
  </si>
  <si>
    <t>Currency mix check</t>
  </si>
  <si>
    <t>USD/INR realised / assumed</t>
  </si>
  <si>
    <t>GBP/INR realised / assumed</t>
  </si>
  <si>
    <t>EUR/INR realised / assumed</t>
  </si>
  <si>
    <t>Quarterly revenue by currency</t>
  </si>
  <si>
    <t>Quarterly revenue (INR m)</t>
  </si>
  <si>
    <t>USD revenue growth — YoY</t>
  </si>
  <si>
    <t>GBP revenue growth — YoY</t>
  </si>
  <si>
    <t>EUR revenue growth — YoY</t>
  </si>
  <si>
    <t>Other mix</t>
  </si>
  <si>
    <t>Other-currency revenue growth — YoY</t>
  </si>
  <si>
    <t>Mix check</t>
  </si>
  <si>
    <t>Client Revenue Bands</t>
  </si>
  <si>
    <t>Reported LTM client-band counts. Forecasts are calculated from the explicit client-band growth assumption.</t>
  </si>
  <si>
    <t>Client bands</t>
  </si>
  <si>
    <t>Client-band growth assumption</t>
  </si>
  <si>
    <t>Annual TCV (USD bn)</t>
  </si>
  <si>
    <t>Annualised AI exit run-rate (USD bn)</t>
  </si>
  <si>
    <t>Revenue Drivers — Core Billable Revenue + AI Uplift</t>
  </si>
  <si>
    <t>Forecast revenue is not a standalone growth assumption. It is built from headcount/billable productivity, T&amp;M deflation and incremental AI run-rate.</t>
  </si>
  <si>
    <t>Revenue bridge</t>
  </si>
  <si>
    <t>Reported / modelled total revenue</t>
  </si>
  <si>
    <t>Total headcount</t>
  </si>
  <si>
    <t>Billable share</t>
  </si>
  <si>
    <t>Billable employees</t>
  </si>
  <si>
    <t>Core revenue / billable employee (INR m)</t>
  </si>
  <si>
    <t>Core billable revenue</t>
  </si>
  <si>
    <t>AI opening run-rate (USD bn)</t>
  </si>
  <si>
    <t>Time-weighted average AI run-rate (USD bn)</t>
  </si>
  <si>
    <t>Incremental AI revenue uplift vs FY26 exit ARR</t>
  </si>
  <si>
    <t>Revenue build</t>
  </si>
  <si>
    <t>Build less Annual P&amp;L revenue</t>
  </si>
  <si>
    <t>TCV / revenue (x, USD proxy)</t>
  </si>
  <si>
    <t>TCS.NS monthly market-price history through 2026-07-29. Current source reference price: INR 2446.60.</t>
  </si>
  <si>
    <t>Price summary</t>
  </si>
  <si>
    <t>Metric</t>
  </si>
  <si>
    <t>Value</t>
  </si>
  <si>
    <t>As of / note</t>
  </si>
  <si>
    <t>Latest close</t>
  </si>
  <si>
    <t>2026-07-29</t>
  </si>
  <si>
    <t>52-week high (source metadata)</t>
  </si>
  <si>
    <t>Source metadata</t>
  </si>
  <si>
    <t>52-week low (source metadata)</t>
  </si>
  <si>
    <t>Currency</t>
  </si>
  <si>
    <t>INR</t>
  </si>
  <si>
    <t>TCS.NS</t>
  </si>
  <si>
    <t>Fiscal-year-end prices</t>
  </si>
  <si>
    <t>Fiscal year</t>
  </si>
  <si>
    <t>Closing price (INR)</t>
  </si>
  <si>
    <t>FY27</t>
  </si>
  <si>
    <t>Monthly price history</t>
  </si>
  <si>
    <t>Month-end date</t>
  </si>
  <si>
    <t>Open</t>
  </si>
  <si>
    <t>High</t>
  </si>
  <si>
    <t>Low</t>
  </si>
  <si>
    <t>Close</t>
  </si>
  <si>
    <t>Adjusted close</t>
  </si>
  <si>
    <t>Volume</t>
  </si>
  <si>
    <t>2016-03-31</t>
  </si>
  <si>
    <t>2016-04-29</t>
  </si>
  <si>
    <t>2016-05-31</t>
  </si>
  <si>
    <t>2016-06-30</t>
  </si>
  <si>
    <t>2016-07-29</t>
  </si>
  <si>
    <t>2016-08-31</t>
  </si>
  <si>
    <t>2016-09-30</t>
  </si>
  <si>
    <t>2016-10-28</t>
  </si>
  <si>
    <t>2016-11-30</t>
  </si>
  <si>
    <t>2016-12-30</t>
  </si>
  <si>
    <t>2017-01-31</t>
  </si>
  <si>
    <t>2017-02-28</t>
  </si>
  <si>
    <t>2017-03-31</t>
  </si>
  <si>
    <t>2017-04-28</t>
  </si>
  <si>
    <t>2017-05-31</t>
  </si>
  <si>
    <t>2017-06-30</t>
  </si>
  <si>
    <t>2017-07-31</t>
  </si>
  <si>
    <t>2017-08-31</t>
  </si>
  <si>
    <t>2017-09-29</t>
  </si>
  <si>
    <t>2017-10-31</t>
  </si>
  <si>
    <t>2017-11-30</t>
  </si>
  <si>
    <t>2017-12-29</t>
  </si>
  <si>
    <t>2018-01-31</t>
  </si>
  <si>
    <t>2018-02-28</t>
  </si>
  <si>
    <t>2018-03-28</t>
  </si>
  <si>
    <t>2018-04-30</t>
  </si>
  <si>
    <t>2018-05-31</t>
  </si>
  <si>
    <t>2018-06-29</t>
  </si>
  <si>
    <t>2018-07-31</t>
  </si>
  <si>
    <t>2018-08-31</t>
  </si>
  <si>
    <t>2018-09-28</t>
  </si>
  <si>
    <t>2018-10-31</t>
  </si>
  <si>
    <t>2018-11-30</t>
  </si>
  <si>
    <t>2018-12-31</t>
  </si>
  <si>
    <t>2019-01-31</t>
  </si>
  <si>
    <t>2019-02-28</t>
  </si>
  <si>
    <t>2019-03-28</t>
  </si>
  <si>
    <t>2019-04-30</t>
  </si>
  <si>
    <t>2019-05-31</t>
  </si>
  <si>
    <t>2019-06-28</t>
  </si>
  <si>
    <t>2019-07-31</t>
  </si>
  <si>
    <t>2019-08-30</t>
  </si>
  <si>
    <t>2019-09-30</t>
  </si>
  <si>
    <t>2019-10-31</t>
  </si>
  <si>
    <t>2019-11-29</t>
  </si>
  <si>
    <t>2019-12-31</t>
  </si>
  <si>
    <t>2020-01-31</t>
  </si>
  <si>
    <t>2020-02-28</t>
  </si>
  <si>
    <t>2020-03-31</t>
  </si>
  <si>
    <t>2020-04-30</t>
  </si>
  <si>
    <t>2020-05-29</t>
  </si>
  <si>
    <t>2020-06-30</t>
  </si>
  <si>
    <t>2020-07-31</t>
  </si>
  <si>
    <t>2020-08-31</t>
  </si>
  <si>
    <t>2020-09-30</t>
  </si>
  <si>
    <t>2020-10-30</t>
  </si>
  <si>
    <t>2020-11-27</t>
  </si>
  <si>
    <t>2020-12-31</t>
  </si>
  <si>
    <t>2021-01-29</t>
  </si>
  <si>
    <t>2021-02-26</t>
  </si>
  <si>
    <t>2021-03-31</t>
  </si>
  <si>
    <t>2021-04-30</t>
  </si>
  <si>
    <t>2021-05-31</t>
  </si>
  <si>
    <t>2021-06-30</t>
  </si>
  <si>
    <t>2021-07-30</t>
  </si>
  <si>
    <t>2021-08-31</t>
  </si>
  <si>
    <t>2021-09-30</t>
  </si>
  <si>
    <t>2021-10-29</t>
  </si>
  <si>
    <t>2021-11-30</t>
  </si>
  <si>
    <t>2021-12-31</t>
  </si>
  <si>
    <t>2022-01-31</t>
  </si>
  <si>
    <t>2022-02-28</t>
  </si>
  <si>
    <t>2022-03-31</t>
  </si>
  <si>
    <t>2022-04-29</t>
  </si>
  <si>
    <t>2022-05-31</t>
  </si>
  <si>
    <t>2022-06-30</t>
  </si>
  <si>
    <t>2022-07-29</t>
  </si>
  <si>
    <t>2022-08-30</t>
  </si>
  <si>
    <t>2022-09-30</t>
  </si>
  <si>
    <t>2022-10-31</t>
  </si>
  <si>
    <t>2022-11-30</t>
  </si>
  <si>
    <t>2022-12-30</t>
  </si>
  <si>
    <t>2023-01-31</t>
  </si>
  <si>
    <t>2023-02-28</t>
  </si>
  <si>
    <t>2023-03-31</t>
  </si>
  <si>
    <t>2023-04-28</t>
  </si>
  <si>
    <t>2023-05-31</t>
  </si>
  <si>
    <t>2023-06-30</t>
  </si>
  <si>
    <t>2023-07-31</t>
  </si>
  <si>
    <t>2023-08-31</t>
  </si>
  <si>
    <t>2023-09-29</t>
  </si>
  <si>
    <t>2023-10-31</t>
  </si>
  <si>
    <t>2023-11-30</t>
  </si>
  <si>
    <t>2023-12-29</t>
  </si>
  <si>
    <t>2024-01-31</t>
  </si>
  <si>
    <t>2024-02-29</t>
  </si>
  <si>
    <t>2024-03-28</t>
  </si>
  <si>
    <t>2024-04-30</t>
  </si>
  <si>
    <t>2024-05-31</t>
  </si>
  <si>
    <t>2024-06-28</t>
  </si>
  <si>
    <t>2024-07-31</t>
  </si>
  <si>
    <t>2024-08-30</t>
  </si>
  <si>
    <t>2024-09-30</t>
  </si>
  <si>
    <t>2024-10-31</t>
  </si>
  <si>
    <t>2024-11-29</t>
  </si>
  <si>
    <t>2024-12-31</t>
  </si>
  <si>
    <t>2025-01-31</t>
  </si>
  <si>
    <t>2025-02-28</t>
  </si>
  <si>
    <t>2025-03-28</t>
  </si>
  <si>
    <t>2025-04-30</t>
  </si>
  <si>
    <t>2025-05-30</t>
  </si>
  <si>
    <t>2025-06-30</t>
  </si>
  <si>
    <t>2025-07-31</t>
  </si>
  <si>
    <t>2025-08-29</t>
  </si>
  <si>
    <t>2025-09-30</t>
  </si>
  <si>
    <t>2025-10-31</t>
  </si>
  <si>
    <t>2025-11-28</t>
  </si>
  <si>
    <t>2025-12-31</t>
  </si>
  <si>
    <t>2026-01-30</t>
  </si>
  <si>
    <t>2026-02-27</t>
  </si>
  <si>
    <t>2026-03-30</t>
  </si>
  <si>
    <t>2026-04-30</t>
  </si>
  <si>
    <t>2026-05-29</t>
  </si>
  <si>
    <t>2026-06-30</t>
  </si>
  <si>
    <t>Price, market capitalisation, enterprise value and implied target-price scenarios. INR million except per-share data and multiples.</t>
  </si>
  <si>
    <t>Share price (INR)</t>
  </si>
  <si>
    <t>Market capitalisation</t>
  </si>
  <si>
    <t>Cash &amp; bank deposits</t>
  </si>
  <si>
    <t>Investments</t>
  </si>
  <si>
    <t>Short + long-term borrowings</t>
  </si>
  <si>
    <t>Lease liabilities</t>
  </si>
  <si>
    <t>Net cash / (debt)</t>
  </si>
  <si>
    <t>Enterprise value</t>
  </si>
  <si>
    <t>EBITDA</t>
  </si>
  <si>
    <t>Book value attributable</t>
  </si>
  <si>
    <t>EPS</t>
  </si>
  <si>
    <t>P/E-implied target price</t>
  </si>
  <si>
    <t>Upside / (downside)</t>
  </si>
  <si>
    <t>EV/EBITDA-implied equity value / share</t>
  </si>
  <si>
    <t>P/B-implied price</t>
  </si>
  <si>
    <t>Model Checks</t>
  </si>
  <si>
    <t>Zero / PASS is expected. Any non-zero item should be investigated before using outputs.</t>
  </si>
  <si>
    <t>Overall status</t>
  </si>
  <si>
    <t>Failed checks</t>
  </si>
  <si>
    <t>Check</t>
  </si>
  <si>
    <t>Status</t>
  </si>
  <si>
    <t>FY16: P&amp;L PBT arithmetic</t>
  </si>
  <si>
    <t>FY16: BS balance</t>
  </si>
  <si>
    <t>FY16: CFO check</t>
  </si>
  <si>
    <t>FY16: CFI check</t>
  </si>
  <si>
    <t>FY16: CFF check</t>
  </si>
  <si>
    <t>FY16: Cash tie</t>
  </si>
  <si>
    <t>FY16: Currency mix</t>
  </si>
  <si>
    <t>FY16: Geography mix</t>
  </si>
  <si>
    <t>FY17: P&amp;L PBT arithmetic</t>
  </si>
  <si>
    <t>FY17: BS balance</t>
  </si>
  <si>
    <t>FY17: CFO check</t>
  </si>
  <si>
    <t>FY17: CFI check</t>
  </si>
  <si>
    <t>FY17: CFF check</t>
  </si>
  <si>
    <t>FY17: Cash tie</t>
  </si>
  <si>
    <t>FY17: Currency mix</t>
  </si>
  <si>
    <t>FY17: Geography mix</t>
  </si>
  <si>
    <t>FY18: P&amp;L PBT arithmetic</t>
  </si>
  <si>
    <t>FY18: BS balance</t>
  </si>
  <si>
    <t>FY18: CFO check</t>
  </si>
  <si>
    <t>FY18: CFI check</t>
  </si>
  <si>
    <t>FY18: CFF check</t>
  </si>
  <si>
    <t>FY18: Cash tie</t>
  </si>
  <si>
    <t>FY18: Currency mix</t>
  </si>
  <si>
    <t>FY18: Geography mix</t>
  </si>
  <si>
    <t>FY19: P&amp;L PBT arithmetic</t>
  </si>
  <si>
    <t>FY19: BS balance</t>
  </si>
  <si>
    <t>FY19: CFO check</t>
  </si>
  <si>
    <t>FY19: CFI check</t>
  </si>
  <si>
    <t>FY19: CFF check</t>
  </si>
  <si>
    <t>FY19: Cash tie</t>
  </si>
  <si>
    <t>FY19: Currency mix</t>
  </si>
  <si>
    <t>FY19: Geography mix</t>
  </si>
  <si>
    <t>FY20: P&amp;L PBT arithmetic</t>
  </si>
  <si>
    <t>FY20: BS balance</t>
  </si>
  <si>
    <t>FY20: CFO check</t>
  </si>
  <si>
    <t>FY20: CFI check</t>
  </si>
  <si>
    <t>FY20: CFF check</t>
  </si>
  <si>
    <t>FY20: Cash tie</t>
  </si>
  <si>
    <t>FY20: Currency mix</t>
  </si>
  <si>
    <t>FY20: Geography mix</t>
  </si>
  <si>
    <t>FY21: P&amp;L PBT arithmetic</t>
  </si>
  <si>
    <t>FY21: BS balance</t>
  </si>
  <si>
    <t>FY21: CFO check</t>
  </si>
  <si>
    <t>FY21: CFI check</t>
  </si>
  <si>
    <t>FY21: CFF check</t>
  </si>
  <si>
    <t>FY21: Cash tie</t>
  </si>
  <si>
    <t>FY21: Currency mix</t>
  </si>
  <si>
    <t>FY21: Geography mix</t>
  </si>
  <si>
    <t>FY22: P&amp;L PBT arithmetic</t>
  </si>
  <si>
    <t>FY22: BS balance</t>
  </si>
  <si>
    <t>FY22: CFO check</t>
  </si>
  <si>
    <t>FY22: CFI check</t>
  </si>
  <si>
    <t>FY22: CFF check</t>
  </si>
  <si>
    <t>FY22: Cash tie</t>
  </si>
  <si>
    <t>FY22: Currency mix</t>
  </si>
  <si>
    <t>FY22: Geography mix</t>
  </si>
  <si>
    <t>FY23: P&amp;L PBT arithmetic</t>
  </si>
  <si>
    <t>FY23: BS balance</t>
  </si>
  <si>
    <t>FY23: CFO check</t>
  </si>
  <si>
    <t>FY23: CFI check</t>
  </si>
  <si>
    <t>FY23: CFF check</t>
  </si>
  <si>
    <t>FY23: Cash tie</t>
  </si>
  <si>
    <t>FY23: Currency mix</t>
  </si>
  <si>
    <t>FY23: Geography mix</t>
  </si>
  <si>
    <t>FY24: P&amp;L PBT arithmetic</t>
  </si>
  <si>
    <t>FY24: BS balance</t>
  </si>
  <si>
    <t>FY24: CFO check</t>
  </si>
  <si>
    <t>FY24: CFI check</t>
  </si>
  <si>
    <t>FY24: CFF check</t>
  </si>
  <si>
    <t>FY24: Cash tie</t>
  </si>
  <si>
    <t>FY24: Currency mix</t>
  </si>
  <si>
    <t>FY24: Geography mix</t>
  </si>
  <si>
    <t>FY25: P&amp;L PBT arithmetic</t>
  </si>
  <si>
    <t>FY25: BS balance</t>
  </si>
  <si>
    <t>FY25: CFO check</t>
  </si>
  <si>
    <t>FY25: CFI check</t>
  </si>
  <si>
    <t>FY25: CFF check</t>
  </si>
  <si>
    <t>FY25: Cash tie</t>
  </si>
  <si>
    <t>FY25: Currency mix</t>
  </si>
  <si>
    <t>FY25: Geography mix</t>
  </si>
  <si>
    <t>FY26: P&amp;L PBT arithmetic</t>
  </si>
  <si>
    <t>FY26: BS balance</t>
  </si>
  <si>
    <t>FY26: CFO check</t>
  </si>
  <si>
    <t>FY26: CFI check</t>
  </si>
  <si>
    <t>FY26: CFF check</t>
  </si>
  <si>
    <t>FY26: Cash tie</t>
  </si>
  <si>
    <t>FY26: Currency mix</t>
  </si>
  <si>
    <t>FY26: Geography mix</t>
  </si>
  <si>
    <t>FY27E: P&amp;L PBT arithmetic</t>
  </si>
  <si>
    <t>FY27E: BS balance</t>
  </si>
  <si>
    <t>FY27E: CFO check</t>
  </si>
  <si>
    <t>FY27E: CFI check</t>
  </si>
  <si>
    <t>FY27E: CFF check</t>
  </si>
  <si>
    <t>FY27E: Cash tie</t>
  </si>
  <si>
    <t>FY27E: Currency mix</t>
  </si>
  <si>
    <t>FY27E: Geography mix</t>
  </si>
  <si>
    <t>FY28E: P&amp;L PBT arithmetic</t>
  </si>
  <si>
    <t>FY28E: BS balance</t>
  </si>
  <si>
    <t>FY28E: CFO check</t>
  </si>
  <si>
    <t>FY28E: CFI check</t>
  </si>
  <si>
    <t>FY28E: CFF check</t>
  </si>
  <si>
    <t>FY28E: Cash tie</t>
  </si>
  <si>
    <t>FY28E: Currency mix</t>
  </si>
  <si>
    <t>FY28E: Geography mix</t>
  </si>
  <si>
    <t>FY29E: P&amp;L PBT arithmetic</t>
  </si>
  <si>
    <t>FY29E: BS balance</t>
  </si>
  <si>
    <t>FY29E: CFO check</t>
  </si>
  <si>
    <t>FY29E: CFI check</t>
  </si>
  <si>
    <t>FY29E: CFF check</t>
  </si>
  <si>
    <t>FY29E: Cash tie</t>
  </si>
  <si>
    <t>FY29E: Currency mix</t>
  </si>
  <si>
    <t>FY29E: Geography mix</t>
  </si>
  <si>
    <t>FY30E: P&amp;L PBT arithmetic</t>
  </si>
  <si>
    <t>FY30E: BS balance</t>
  </si>
  <si>
    <t>FY30E: CFO check</t>
  </si>
  <si>
    <t>FY30E: CFI check</t>
  </si>
  <si>
    <t>FY30E: CFF check</t>
  </si>
  <si>
    <t>FY30E: Cash tie</t>
  </si>
  <si>
    <t>FY30E: Currency mix</t>
  </si>
  <si>
    <t>FY30E: Geography mix</t>
  </si>
  <si>
    <t>FY16: quarterly revenue sums to annual</t>
  </si>
  <si>
    <t>FY17: quarterly revenue sums to annual</t>
  </si>
  <si>
    <t>FY18: quarterly revenue sums to annual</t>
  </si>
  <si>
    <t>FY19: quarterly revenue sums to annual</t>
  </si>
  <si>
    <t>FY20: quarterly revenue sums to annual</t>
  </si>
  <si>
    <t>FY21: quarterly revenue sums to annual</t>
  </si>
  <si>
    <t>FY22: quarterly revenue sums to annual</t>
  </si>
  <si>
    <t>FY23: quarterly revenue sums to annual</t>
  </si>
  <si>
    <t>FY24: quarterly revenue sums to annual</t>
  </si>
  <si>
    <t>FY25: quarterly revenue sums to annual</t>
  </si>
  <si>
    <t>FY26: quarterly revenue sums to annual</t>
  </si>
  <si>
    <t>FY27: quarterly revenue sums to annual</t>
  </si>
  <si>
    <t>FY28: quarterly revenue sums to annual</t>
  </si>
  <si>
    <t>FY29: quarterly revenue sums to annual</t>
  </si>
  <si>
    <t>FY30: quarterly revenue sums to annual</t>
  </si>
  <si>
    <t>Forecast revenue driver check FY27E</t>
  </si>
  <si>
    <t>Forecast revenue driver check FY28E</t>
  </si>
  <si>
    <t>Forecast revenue driver check FY29E</t>
  </si>
  <si>
    <t>Forecast revenue driver check FY30E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</si>
</sst>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;[Red]\(#,##0\);\-"/>
    <numFmt numFmtId="165" formatCode="#,##0.00;[Red]\(#,##0.00\);\-"/>
    <numFmt numFmtId="166" formatCode="0.0%;[Red]\(0.0%\);\-"/>
    <numFmt numFmtId="167" formatCode="0.0\x;[Red]\(0.0\x\);\-"/>
    <numFmt numFmtId="168" formatCode="#,##0.0;[Red]\(#,##0.0\);\-"/>
  </numFmts>
  <fonts count="12">
    <font>
      <sz val="11"/>
      <name val="Carlito"/>
    </font>
    <font>
      <sz val="10"/>
      <color rgb="FF000000"/>
      <name val="Arial"/>
    </font>
    <font>
      <b/>
      <sz val="16"/>
      <color rgb="FFFFFFFF"/>
      <name val="Arial"/>
    </font>
    <font>
      <i/>
      <sz val="9"/>
      <color rgb="FF666666"/>
      <name val="Arial"/>
    </font>
    <font>
      <b/>
      <sz val="10"/>
      <color rgb="FFC00000"/>
      <name val="Arial"/>
    </font>
    <font>
      <b/>
      <sz val="10"/>
      <color rgb="FF17365D"/>
      <name val="Arial"/>
    </font>
    <font>
      <b/>
      <sz val="10"/>
      <color rgb="FFFFFFFF"/>
      <name val="Arial"/>
    </font>
    <font>
      <sz val="10"/>
      <color rgb="FF0000FF"/>
      <name val="Arial"/>
    </font>
    <font>
      <sz val="10"/>
      <color rgb="FF008000"/>
      <name val="Arial"/>
    </font>
    <font>
      <b/>
      <sz val="10"/>
      <color rgb="FF000000"/>
      <name val="Arial"/>
    </font>
    <font>
      <b/>
      <sz val="10"/>
      <color rgb="FF548235"/>
      <name val="Arial"/>
    </font>
    <font>
      <b/>
      <sz val="10"/>
      <color rgb="FF008000"/>
      <name val="Arial"/>
    </font>
  </fonts>
  <fills count="10">
    <fill>
      <patternFill patternType="none"/>
    </fill>
    <fill>
      <patternFill patternType="gray125"/>
    </fill>
    <fill>
      <patternFill patternType="solid">
        <fgColor rgb="FF17365D"/>
      </patternFill>
    </fill>
    <fill>
      <patternFill patternType="solid">
        <fgColor rgb="FFEAF3F8"/>
      </patternFill>
    </fill>
    <fill>
      <patternFill patternType="solid">
        <fgColor rgb="FFFCE4D6"/>
      </patternFill>
    </fill>
    <fill>
      <patternFill patternType="solid">
        <fgColor rgb="FFD9EAF7"/>
      </patternFill>
    </fill>
    <fill>
      <patternFill patternType="solid">
        <fgColor rgb="FF4472C4"/>
      </patternFill>
    </fill>
    <fill>
      <patternFill patternType="solid">
        <fgColor rgb="FFFFF2CC"/>
      </patternFill>
    </fill>
    <fill>
      <patternFill patternType="solid">
        <fgColor rgb="FFE2F0D9"/>
      </patternFill>
    </fill>
    <fill>
      <patternFill patternType="solid">
        <fgColor rgb="FFF2F2F2"/>
      </patternFill>
    </fill>
  </fills>
  <borders count="6">
    <border>
      <left/>
      <right/>
      <top/>
      <bottom/>
      <diagonal/>
    </border>
    <border>
      <left/>
      <right/>
      <top/>
      <bottom style="thin">
        <color rgb="FF4472C4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/>
      <right/>
      <top/>
      <bottom style="thin">
        <color rgb="FF666666"/>
      </bottom>
      <diagonal/>
    </border>
    <border>
      <left/>
      <right/>
      <top/>
      <bottom style="thin">
        <color rgb="FF548235"/>
      </bottom>
      <diagonal/>
    </border>
    <border>
      <left style="thin">
        <color rgb="FFE7E6E6"/>
      </left>
      <right style="thin">
        <color rgb="FFE7E6E6"/>
      </right>
      <top style="thin">
        <color rgb="FFE7E6E6"/>
      </top>
      <bottom style="thin">
        <color rgb="FFE7E6E6"/>
      </bottom>
      <diagonal/>
    </border>
  </borders>
  <cellStyleXfs count="1">
    <xf numFmtId="0" fontId="0" fillId="0" borderId="0"/>
  </cellStyleXfs>
  <cellXfs count="64">
    <xf numFmtId="0" fontId="0" fillId="0" borderId="0" xfId="0"/>
    <xf numFmtId="0" fontId="1" fillId="0" borderId="0" xfId="0" applyFont="1" applyAlignment="1">
      <alignment vertical="center"/>
    </xf>
    <xf numFmtId="0" fontId="6" fillId="6" borderId="0" xfId="0" applyFont="1" applyFill="1" applyAlignment="1">
      <alignment vertical="center"/>
    </xf>
    <xf numFmtId="0" fontId="5" fillId="0" borderId="2" xfId="0" applyFont="1" applyBorder="1" applyAlignment="1">
      <alignment vertical="center"/>
    </xf>
    <xf numFmtId="0" fontId="1" fillId="0" borderId="2" xfId="0" applyFont="1" applyBorder="1" applyAlignment="1">
      <alignment vertical="center"/>
    </xf>
    <xf numFmtId="0" fontId="7" fillId="7" borderId="0" xfId="0" applyFont="1" applyFill="1" applyAlignment="1">
      <alignment vertical="center"/>
    </xf>
    <xf numFmtId="0" fontId="8" fillId="0" borderId="0" xfId="0" applyFont="1" applyAlignment="1">
      <alignment vertical="center"/>
    </xf>
    <xf numFmtId="0" fontId="1" fillId="8" borderId="0" xfId="0" applyFont="1" applyFill="1" applyAlignment="1">
      <alignment vertical="center"/>
    </xf>
    <xf numFmtId="0" fontId="7" fillId="0" borderId="0" xfId="0" applyFont="1" applyAlignment="1">
      <alignment vertical="center"/>
    </xf>
    <xf numFmtId="0" fontId="9" fillId="9" borderId="3" xfId="0" applyFont="1" applyFill="1" applyBorder="1" applyAlignment="1">
      <alignment horizontal="center" vertical="center"/>
    </xf>
    <xf numFmtId="0" fontId="10" fillId="8" borderId="4" xfId="0" applyFont="1" applyFill="1" applyBorder="1" applyAlignment="1">
      <alignment horizontal="center" vertical="center"/>
    </xf>
    <xf numFmtId="164" fontId="8" fillId="0" borderId="0" xfId="0" applyNumberFormat="1" applyFont="1" applyAlignment="1">
      <alignment vertical="center"/>
    </xf>
    <xf numFmtId="164" fontId="8" fillId="8" borderId="0" xfId="0" applyNumberFormat="1" applyFont="1" applyFill="1" applyAlignment="1">
      <alignment vertical="center"/>
    </xf>
    <xf numFmtId="166" fontId="8" fillId="0" borderId="0" xfId="0" applyNumberFormat="1" applyFont="1" applyAlignment="1">
      <alignment vertical="center"/>
    </xf>
    <xf numFmtId="166" fontId="8" fillId="8" borderId="0" xfId="0" applyNumberFormat="1" applyFont="1" applyFill="1" applyAlignment="1">
      <alignment vertical="center"/>
    </xf>
    <xf numFmtId="165" fontId="8" fillId="0" borderId="0" xfId="0" applyNumberFormat="1" applyFont="1" applyAlignment="1">
      <alignment vertical="center"/>
    </xf>
    <xf numFmtId="165" fontId="8" fillId="8" borderId="0" xfId="0" applyNumberFormat="1" applyFont="1" applyFill="1" applyAlignment="1">
      <alignment vertical="center"/>
    </xf>
    <xf numFmtId="168" fontId="8" fillId="0" borderId="0" xfId="0" applyNumberFormat="1" applyFont="1" applyAlignment="1">
      <alignment vertical="center"/>
    </xf>
    <xf numFmtId="168" fontId="8" fillId="8" borderId="0" xfId="0" applyNumberFormat="1" applyFont="1" applyFill="1" applyAlignment="1">
      <alignment vertical="center"/>
    </xf>
    <xf numFmtId="167" fontId="8" fillId="0" borderId="0" xfId="0" applyNumberFormat="1" applyFont="1" applyAlignment="1">
      <alignment vertical="center"/>
    </xf>
    <xf numFmtId="167" fontId="8" fillId="8" borderId="0" xfId="0" applyNumberFormat="1" applyFont="1" applyFill="1" applyAlignment="1">
      <alignment vertical="center"/>
    </xf>
    <xf numFmtId="0" fontId="10" fillId="8" borderId="0" xfId="0" applyFont="1" applyFill="1" applyAlignment="1">
      <alignment vertical="center"/>
    </xf>
    <xf numFmtId="164" fontId="1" fillId="0" borderId="0" xfId="0" applyNumberFormat="1" applyFont="1" applyAlignment="1">
      <alignment vertical="center"/>
    </xf>
    <xf numFmtId="0" fontId="6" fillId="6" borderId="2" xfId="0" applyFont="1" applyFill="1" applyBorder="1" applyAlignment="1">
      <alignment vertical="center"/>
    </xf>
    <xf numFmtId="0" fontId="1" fillId="0" borderId="2" xfId="0" applyFont="1" applyBorder="1" applyAlignment="1">
      <alignment vertical="center" wrapText="1"/>
    </xf>
    <xf numFmtId="166" fontId="1" fillId="8" borderId="0" xfId="0" applyNumberFormat="1" applyFont="1" applyFill="1" applyAlignment="1">
      <alignment vertical="center"/>
    </xf>
    <xf numFmtId="166" fontId="7" fillId="8" borderId="0" xfId="0" applyNumberFormat="1" applyFont="1" applyFill="1" applyAlignment="1">
      <alignment vertical="center"/>
    </xf>
    <xf numFmtId="166" fontId="8" fillId="7" borderId="0" xfId="0" applyNumberFormat="1" applyFont="1" applyFill="1" applyAlignment="1">
      <alignment vertical="center"/>
    </xf>
    <xf numFmtId="167" fontId="7" fillId="8" borderId="0" xfId="0" applyNumberFormat="1" applyFont="1" applyFill="1" applyAlignment="1">
      <alignment vertical="center"/>
    </xf>
    <xf numFmtId="165" fontId="7" fillId="8" borderId="0" xfId="0" applyNumberFormat="1" applyFont="1" applyFill="1" applyAlignment="1">
      <alignment vertical="center"/>
    </xf>
    <xf numFmtId="164" fontId="7" fillId="8" borderId="0" xfId="0" applyNumberFormat="1" applyFont="1" applyFill="1" applyAlignment="1">
      <alignment vertical="center"/>
    </xf>
    <xf numFmtId="164" fontId="7" fillId="0" borderId="0" xfId="0" applyNumberFormat="1" applyFont="1" applyAlignment="1">
      <alignment vertical="center"/>
    </xf>
    <xf numFmtId="165" fontId="7" fillId="0" borderId="0" xfId="0" applyNumberFormat="1" applyFont="1" applyAlignment="1">
      <alignment vertical="center"/>
    </xf>
    <xf numFmtId="166" fontId="7" fillId="0" borderId="0" xfId="0" applyNumberFormat="1" applyFont="1" applyAlignment="1">
      <alignment vertical="center"/>
    </xf>
    <xf numFmtId="0" fontId="5" fillId="0" borderId="0" xfId="0" applyFont="1" applyAlignment="1">
      <alignment vertical="center"/>
    </xf>
    <xf numFmtId="164" fontId="11" fillId="0" borderId="0" xfId="0" applyNumberFormat="1" applyFont="1" applyAlignment="1">
      <alignment vertical="center"/>
    </xf>
    <xf numFmtId="164" fontId="5" fillId="8" borderId="0" xfId="0" applyNumberFormat="1" applyFont="1" applyFill="1" applyAlignment="1">
      <alignment vertical="center"/>
    </xf>
    <xf numFmtId="164" fontId="1" fillId="8" borderId="0" xfId="0" applyNumberFormat="1" applyFont="1" applyFill="1" applyAlignment="1">
      <alignment vertical="center"/>
    </xf>
    <xf numFmtId="165" fontId="11" fillId="0" borderId="0" xfId="0" applyNumberFormat="1" applyFont="1" applyAlignment="1">
      <alignment vertical="center"/>
    </xf>
    <xf numFmtId="165" fontId="5" fillId="8" borderId="0" xfId="0" applyNumberFormat="1" applyFont="1" applyFill="1" applyAlignment="1">
      <alignment vertical="center"/>
    </xf>
    <xf numFmtId="165" fontId="1" fillId="8" borderId="0" xfId="0" applyNumberFormat="1" applyFont="1" applyFill="1" applyAlignment="1">
      <alignment vertical="center"/>
    </xf>
    <xf numFmtId="0" fontId="5" fillId="0" borderId="0" xfId="0" applyFont="1" applyAlignment="1">
      <alignment vertical="center" wrapText="1"/>
    </xf>
    <xf numFmtId="0" fontId="1" fillId="0" borderId="0" xfId="0" applyFont="1" applyAlignment="1">
      <alignment vertical="center" wrapText="1"/>
    </xf>
    <xf numFmtId="0" fontId="5" fillId="5" borderId="0" xfId="0" applyFont="1" applyFill="1" applyAlignment="1">
      <alignment vertical="center"/>
    </xf>
    <xf numFmtId="0" fontId="11" fillId="5" borderId="0" xfId="0" applyFont="1" applyFill="1" applyAlignment="1">
      <alignment vertical="center"/>
    </xf>
    <xf numFmtId="0" fontId="5" fillId="8" borderId="0" xfId="0" applyFont="1" applyFill="1" applyAlignment="1">
      <alignment vertical="center"/>
    </xf>
    <xf numFmtId="164" fontId="11" fillId="5" borderId="0" xfId="0" applyNumberFormat="1" applyFont="1" applyFill="1" applyAlignment="1">
      <alignment vertical="center"/>
    </xf>
    <xf numFmtId="168" fontId="1" fillId="8" borderId="0" xfId="0" applyNumberFormat="1" applyFont="1" applyFill="1" applyAlignment="1">
      <alignment vertical="center"/>
    </xf>
    <xf numFmtId="164" fontId="5" fillId="0" borderId="0" xfId="0" applyNumberFormat="1" applyFont="1" applyAlignment="1">
      <alignment vertical="center"/>
    </xf>
    <xf numFmtId="164" fontId="5" fillId="5" borderId="0" xfId="0" applyNumberFormat="1" applyFont="1" applyFill="1" applyAlignment="1">
      <alignment vertical="center"/>
    </xf>
    <xf numFmtId="168" fontId="1" fillId="0" borderId="0" xfId="0" applyNumberFormat="1" applyFont="1" applyAlignment="1">
      <alignment vertical="center"/>
    </xf>
    <xf numFmtId="165" fontId="1" fillId="0" borderId="2" xfId="0" applyNumberFormat="1" applyFont="1" applyBorder="1" applyAlignment="1">
      <alignment vertical="center"/>
    </xf>
    <xf numFmtId="0" fontId="6" fillId="6" borderId="5" xfId="0" applyFont="1" applyFill="1" applyBorder="1" applyAlignment="1">
      <alignment vertical="center"/>
    </xf>
    <xf numFmtId="0" fontId="1" fillId="0" borderId="5" xfId="0" applyFont="1" applyBorder="1" applyAlignment="1">
      <alignment vertical="center"/>
    </xf>
    <xf numFmtId="165" fontId="1" fillId="0" borderId="5" xfId="0" applyNumberFormat="1" applyFont="1" applyBorder="1" applyAlignment="1">
      <alignment vertical="center"/>
    </xf>
    <xf numFmtId="164" fontId="1" fillId="0" borderId="5" xfId="0" applyNumberFormat="1" applyFont="1" applyBorder="1" applyAlignment="1">
      <alignment vertical="center"/>
    </xf>
    <xf numFmtId="167" fontId="1" fillId="8" borderId="0" xfId="0" applyNumberFormat="1" applyFont="1" applyFill="1" applyAlignment="1">
      <alignment vertical="center"/>
    </xf>
    <xf numFmtId="168" fontId="1" fillId="0" borderId="2" xfId="0" applyNumberFormat="1" applyFont="1" applyBorder="1" applyAlignment="1">
      <alignment vertical="center"/>
    </xf>
    <xf numFmtId="0" fontId="2" fillId="2" borderId="0" xfId="0" applyFont="1" applyFill="1" applyAlignment="1">
      <alignment vertical="center"/>
    </xf>
    <xf numFmtId="0" fontId="3" fillId="3" borderId="0" xfId="0" applyFont="1" applyFill="1" applyAlignment="1">
      <alignment vertical="center" wrapText="1"/>
    </xf>
    <xf numFmtId="0" fontId="4" fillId="4" borderId="0" xfId="0" applyFont="1" applyFill="1" applyAlignment="1">
      <alignment vertical="center" wrapText="1"/>
    </xf>
    <xf numFmtId="0" fontId="5" fillId="5" borderId="1" xfId="0" applyFont="1" applyFill="1" applyBorder="1" applyAlignment="1">
      <alignment vertical="center"/>
    </xf>
    <xf numFmtId="0" fontId="11" fillId="5" borderId="1" xfId="0" applyFont="1" applyFill="1" applyBorder="1" applyAlignment="1">
      <alignment vertical="center"/>
    </xf>
    <xf numFmtId="0" fontId="5" fillId="8" borderId="1" xfId="0" applyFont="1" applyFill="1" applyBorder="1" applyAlignment="1">
      <alignment vertical="center"/>
    </xf>
  </cellXfs>
  <cellStyles count="1">
    <cellStyle name="Normal" xfId="0" builtinId="0"/>
  </cellStyles>
  <dxfs count="10">
    <dxf>
      <font>
        <b/>
        <color rgb="FF548235"/>
      </font>
      <fill>
        <patternFill patternType="solid">
          <bgColor rgb="FFE2F0D9"/>
        </patternFill>
      </fill>
    </dxf>
    <dxf>
      <font>
        <b/>
        <color rgb="FFC00000"/>
      </font>
      <fill>
        <patternFill patternType="solid">
          <bgColor rgb="FFFCE4D6"/>
        </patternFill>
      </fill>
    </dxf>
    <dxf>
      <font>
        <b/>
        <color rgb="FF548235"/>
      </font>
      <fill>
        <patternFill patternType="solid">
          <bgColor rgb="FFE2F0D9"/>
        </patternFill>
      </fill>
    </dxf>
    <dxf>
      <font>
        <b/>
        <color rgb="FFC00000"/>
      </font>
      <fill>
        <patternFill patternType="solid">
          <bgColor rgb="FFFCE4D6"/>
        </patternFill>
      </fill>
    </dxf>
    <dxf>
      <font>
        <b/>
        <color rgb="FFC00000"/>
      </font>
      <fill>
        <patternFill patternType="solid">
          <bgColor rgb="FFFCE4D6"/>
        </patternFill>
      </fill>
    </dxf>
    <dxf>
      <font>
        <b/>
        <color rgb="FFC00000"/>
      </font>
      <fill>
        <patternFill patternType="solid">
          <bgColor rgb="FFFCE4D6"/>
        </patternFill>
      </fill>
    </dxf>
    <dxf>
      <font>
        <b/>
        <color rgb="FFC00000"/>
      </font>
      <fill>
        <patternFill patternType="solid">
          <bgColor rgb="FFFCE4D6"/>
        </patternFill>
      </fill>
    </dxf>
    <dxf>
      <font>
        <b/>
        <color rgb="FFC00000"/>
      </font>
      <fill>
        <patternFill patternType="solid">
          <bgColor rgb="FFFCE4D6"/>
        </patternFill>
      </fill>
    </dxf>
    <dxf>
      <font>
        <b/>
        <color rgb="FFC00000"/>
      </font>
      <fill>
        <patternFill patternType="solid">
          <bgColor rgb="FFFCE4D6"/>
        </patternFill>
      </fill>
    </dxf>
    <dxf>
      <font>
        <b/>
        <color rgb="FFC00000"/>
      </font>
      <fill>
        <patternFill patternType="solid">
          <bgColor rgb="FFFCE4D6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c:style val="2"/>
  <c:chart>
    <c:title>
      <c:tx>
        <c:rich>
          <a:bodyPr/>
          <a:lstStyle/>
          <a:p>
            <a:r>
              <a:rPr lang="en-GB"/>
              <a:t>Revenue and Profit Trend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Revenue</c:v>
          </c:tx>
          <c:marker>
            <c:symbol val="none"/>
          </c:marker>
          <c:cat>
            <c:strRef>
              <c:f>Summary!$A$43:$A$51</c:f>
              <c:strCache>
                <c:ptCount val="9"/>
                <c:pt idx="0">
                  <c:v>FY22</c:v>
                </c:pt>
                <c:pt idx="1">
                  <c:v>FY23</c:v>
                </c:pt>
                <c:pt idx="2">
                  <c:v>FY24</c:v>
                </c:pt>
                <c:pt idx="3">
                  <c:v>FY25</c:v>
                </c:pt>
                <c:pt idx="4">
                  <c:v>FY26</c:v>
                </c:pt>
                <c:pt idx="5">
                  <c:v>FY27E</c:v>
                </c:pt>
                <c:pt idx="6">
                  <c:v>FY28E</c:v>
                </c:pt>
                <c:pt idx="7">
                  <c:v>FY29E</c:v>
                </c:pt>
                <c:pt idx="8">
                  <c:v>FY30E</c:v>
                </c:pt>
              </c:strCache>
            </c:strRef>
          </c:cat>
          <c:val>
            <c:numRef>
              <c:f>Summary!$B$43:$B$51</c:f>
              <c:numCache>
                <c:formatCode>#,##0;[Red]\(#,##0\);\-</c:formatCode>
                <c:ptCount val="9"/>
                <c:pt idx="0">
                  <c:v>1917540</c:v>
                </c:pt>
                <c:pt idx="1">
                  <c:v>2254580</c:v>
                </c:pt>
                <c:pt idx="2">
                  <c:v>2408930</c:v>
                </c:pt>
                <c:pt idx="3">
                  <c:v>2553240</c:v>
                </c:pt>
                <c:pt idx="4">
                  <c:v>2670210</c:v>
                </c:pt>
                <c:pt idx="5">
                  <c:v>2755881.9321421809</c:v>
                </c:pt>
                <c:pt idx="6">
                  <c:v>2901779.8410668718</c:v>
                </c:pt>
                <c:pt idx="7">
                  <c:v>3046125.9852241497</c:v>
                </c:pt>
                <c:pt idx="8">
                  <c:v>3195140.9302684031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D3C-41D6-91E5-5F252D17D4ED}"/>
            </c:ext>
          </c:extLst>
        </c:ser>
        <c:ser>
          <c:idx val="1"/>
          <c:order val="1"/>
          <c:tx>
            <c:v>Operating income</c:v>
          </c:tx>
          <c:marker>
            <c:symbol val="none"/>
          </c:marker>
          <c:cat>
            <c:strRef>
              <c:f>Summary!$A$43:$A$51</c:f>
              <c:strCache>
                <c:ptCount val="9"/>
                <c:pt idx="0">
                  <c:v>FY22</c:v>
                </c:pt>
                <c:pt idx="1">
                  <c:v>FY23</c:v>
                </c:pt>
                <c:pt idx="2">
                  <c:v>FY24</c:v>
                </c:pt>
                <c:pt idx="3">
                  <c:v>FY25</c:v>
                </c:pt>
                <c:pt idx="4">
                  <c:v>FY26</c:v>
                </c:pt>
                <c:pt idx="5">
                  <c:v>FY27E</c:v>
                </c:pt>
                <c:pt idx="6">
                  <c:v>FY28E</c:v>
                </c:pt>
                <c:pt idx="7">
                  <c:v>FY29E</c:v>
                </c:pt>
                <c:pt idx="8">
                  <c:v>FY30E</c:v>
                </c:pt>
              </c:strCache>
            </c:strRef>
          </c:cat>
          <c:val>
            <c:numRef>
              <c:f>Summary!$C$43:$C$51</c:f>
              <c:numCache>
                <c:formatCode>#,##0;[Red]\(#,##0\);\-</c:formatCode>
                <c:ptCount val="9"/>
                <c:pt idx="0">
                  <c:v>484530</c:v>
                </c:pt>
                <c:pt idx="1">
                  <c:v>542370</c:v>
                </c:pt>
                <c:pt idx="2">
                  <c:v>583530</c:v>
                </c:pt>
                <c:pt idx="3">
                  <c:v>621650</c:v>
                </c:pt>
                <c:pt idx="4">
                  <c:v>623120</c:v>
                </c:pt>
                <c:pt idx="5">
                  <c:v>666923.42757840781</c:v>
                </c:pt>
                <c:pt idx="6">
                  <c:v>710936.06106138357</c:v>
                </c:pt>
                <c:pt idx="7">
                  <c:v>755439.24433558912</c:v>
                </c:pt>
                <c:pt idx="8">
                  <c:v>798785.23256710079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D3C-41D6-91E5-5F252D17D4ED}"/>
            </c:ext>
          </c:extLst>
        </c:ser>
        <c:ser>
          <c:idx val="2"/>
          <c:order val="2"/>
          <c:tx>
            <c:v>Net income</c:v>
          </c:tx>
          <c:marker>
            <c:symbol val="none"/>
          </c:marker>
          <c:cat>
            <c:strRef>
              <c:f>Summary!$A$43:$A$51</c:f>
              <c:strCache>
                <c:ptCount val="9"/>
                <c:pt idx="0">
                  <c:v>FY22</c:v>
                </c:pt>
                <c:pt idx="1">
                  <c:v>FY23</c:v>
                </c:pt>
                <c:pt idx="2">
                  <c:v>FY24</c:v>
                </c:pt>
                <c:pt idx="3">
                  <c:v>FY25</c:v>
                </c:pt>
                <c:pt idx="4">
                  <c:v>FY26</c:v>
                </c:pt>
                <c:pt idx="5">
                  <c:v>FY27E</c:v>
                </c:pt>
                <c:pt idx="6">
                  <c:v>FY28E</c:v>
                </c:pt>
                <c:pt idx="7">
                  <c:v>FY29E</c:v>
                </c:pt>
                <c:pt idx="8">
                  <c:v>FY30E</c:v>
                </c:pt>
              </c:strCache>
            </c:strRef>
          </c:cat>
          <c:val>
            <c:numRef>
              <c:f>Summary!$D$43:$D$51</c:f>
              <c:numCache>
                <c:formatCode>#,##0;[Red]\(#,##0\);\-</c:formatCode>
                <c:ptCount val="9"/>
                <c:pt idx="0">
                  <c:v>383270</c:v>
                </c:pt>
                <c:pt idx="1">
                  <c:v>421470</c:v>
                </c:pt>
                <c:pt idx="2">
                  <c:v>459080</c:v>
                </c:pt>
                <c:pt idx="3">
                  <c:v>485530</c:v>
                </c:pt>
                <c:pt idx="4">
                  <c:v>492100</c:v>
                </c:pt>
                <c:pt idx="5">
                  <c:v>529993.57554521866</c:v>
                </c:pt>
                <c:pt idx="6">
                  <c:v>564591.39632631431</c:v>
                </c:pt>
                <c:pt idx="7">
                  <c:v>599541.41023150308</c:v>
                </c:pt>
                <c:pt idx="8">
                  <c:v>633671.21276999265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ED3C-41D6-91E5-5F252D17D4E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72768"/>
        <c:crosses val="autoZero"/>
        <c:auto val="1"/>
        <c:lblAlgn val="ctr"/>
        <c:lblOffset val="100"/>
        <c:noMultiLvlLbl val="1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#,##0;[Red]\(#,##0\);\-" sourceLinked="1"/>
        <c:majorTickMark val="none"/>
        <c:minorTickMark val="none"/>
        <c:tickLblPos val="nextTo"/>
        <c:crossAx val="48650112"/>
        <c:crosses val="autoZero"/>
        <c:crossBetween val="between"/>
      </c:valAx>
    </c:plotArea>
    <c:legend>
      <c:legendPos val="b"/>
      <c:overlay val="0"/>
    </c:legend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c:style val="2"/>
  <c:chart>
    <c:title>
      <c:tx>
        <c:rich>
          <a:bodyPr/>
          <a:lstStyle/>
          <a:p>
            <a:r>
              <a:rPr lang="en-GB"/>
              <a:t>Operating and Net Margin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Operating margin</c:v>
          </c:tx>
          <c:marker>
            <c:symbol val="none"/>
          </c:marker>
          <c:cat>
            <c:strRef>
              <c:f>Summary!$A$43:$A$51</c:f>
              <c:strCache>
                <c:ptCount val="9"/>
                <c:pt idx="0">
                  <c:v>FY22</c:v>
                </c:pt>
                <c:pt idx="1">
                  <c:v>FY23</c:v>
                </c:pt>
                <c:pt idx="2">
                  <c:v>FY24</c:v>
                </c:pt>
                <c:pt idx="3">
                  <c:v>FY25</c:v>
                </c:pt>
                <c:pt idx="4">
                  <c:v>FY26</c:v>
                </c:pt>
                <c:pt idx="5">
                  <c:v>FY27E</c:v>
                </c:pt>
                <c:pt idx="6">
                  <c:v>FY28E</c:v>
                </c:pt>
                <c:pt idx="7">
                  <c:v>FY29E</c:v>
                </c:pt>
                <c:pt idx="8">
                  <c:v>FY30E</c:v>
                </c:pt>
              </c:strCache>
            </c:strRef>
          </c:cat>
          <c:val>
            <c:numRef>
              <c:f>Summary!$B$10:$J$10</c:f>
              <c:numCache>
                <c:formatCode>0.0%;[Red]\(0.0%\);\-</c:formatCode>
                <c:ptCount val="9"/>
                <c:pt idx="0">
                  <c:v>0.25268312525423198</c:v>
                </c:pt>
                <c:pt idx="1">
                  <c:v>0.24056365265370933</c:v>
                </c:pt>
                <c:pt idx="2">
                  <c:v>0.24223617954859628</c:v>
                </c:pt>
                <c:pt idx="3">
                  <c:v>0.24347495730914445</c:v>
                </c:pt>
                <c:pt idx="4">
                  <c:v>0.23335992300231068</c:v>
                </c:pt>
                <c:pt idx="5">
                  <c:v>0.24200000000000002</c:v>
                </c:pt>
                <c:pt idx="6">
                  <c:v>0.245</c:v>
                </c:pt>
                <c:pt idx="7">
                  <c:v>0.248</c:v>
                </c:pt>
                <c:pt idx="8">
                  <c:v>0.25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569-47FD-8E52-B853C1611B5F}"/>
            </c:ext>
          </c:extLst>
        </c:ser>
        <c:ser>
          <c:idx val="1"/>
          <c:order val="1"/>
          <c:tx>
            <c:v>Net margin</c:v>
          </c:tx>
          <c:marker>
            <c:symbol val="none"/>
          </c:marker>
          <c:cat>
            <c:strRef>
              <c:f>Summary!$A$43:$A$51</c:f>
              <c:strCache>
                <c:ptCount val="9"/>
                <c:pt idx="0">
                  <c:v>FY22</c:v>
                </c:pt>
                <c:pt idx="1">
                  <c:v>FY23</c:v>
                </c:pt>
                <c:pt idx="2">
                  <c:v>FY24</c:v>
                </c:pt>
                <c:pt idx="3">
                  <c:v>FY25</c:v>
                </c:pt>
                <c:pt idx="4">
                  <c:v>FY26</c:v>
                </c:pt>
                <c:pt idx="5">
                  <c:v>FY27E</c:v>
                </c:pt>
                <c:pt idx="6">
                  <c:v>FY28E</c:v>
                </c:pt>
                <c:pt idx="7">
                  <c:v>FY29E</c:v>
                </c:pt>
                <c:pt idx="8">
                  <c:v>FY30E</c:v>
                </c:pt>
              </c:strCache>
            </c:strRef>
          </c:cat>
          <c:val>
            <c:numRef>
              <c:f>Summary!$B$12:$J$12</c:f>
              <c:numCache>
                <c:formatCode>0.0%;[Red]\(0.0%\);\-</c:formatCode>
                <c:ptCount val="9"/>
                <c:pt idx="0">
                  <c:v>0.19987588264130082</c:v>
                </c:pt>
                <c:pt idx="1">
                  <c:v>0.18693947431450647</c:v>
                </c:pt>
                <c:pt idx="2">
                  <c:v>0.19057423835478823</c:v>
                </c:pt>
                <c:pt idx="3">
                  <c:v>0.1901623035828986</c:v>
                </c:pt>
                <c:pt idx="4">
                  <c:v>0.1842926211796076</c:v>
                </c:pt>
                <c:pt idx="5">
                  <c:v>0.19231360000000006</c:v>
                </c:pt>
                <c:pt idx="6">
                  <c:v>0.19456727499999998</c:v>
                </c:pt>
                <c:pt idx="7">
                  <c:v>0.19682094999999999</c:v>
                </c:pt>
                <c:pt idx="8">
                  <c:v>0.19832340000000001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569-47FD-8E52-B853C1611B5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72768"/>
        <c:crosses val="autoZero"/>
        <c:auto val="1"/>
        <c:lblAlgn val="ctr"/>
        <c:lblOffset val="100"/>
        <c:noMultiLvlLbl val="1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0.0%;[Red]\(0.0%\);\-" sourceLinked="1"/>
        <c:majorTickMark val="none"/>
        <c:minorTickMark val="none"/>
        <c:tickLblPos val="nextTo"/>
        <c:crossAx val="48650112"/>
        <c:crosses val="autoZero"/>
        <c:crossBetween val="between"/>
      </c:valAx>
    </c:plotArea>
    <c:legend>
      <c:legendPos val="b"/>
      <c:overlay val="0"/>
    </c:legend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c:style val="2"/>
  <c:chart>
    <c:title>
      <c:tx>
        <c:rich>
          <a:bodyPr/>
          <a:lstStyle/>
          <a:p>
            <a:r>
              <a:rPr lang="en-GB"/>
              <a:t>TCS Monthly Closing Price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Close</c:v>
          </c:tx>
          <c:spPr>
            <a:ln w="19050">
              <a:solidFill>
                <a:srgbClr val="4472C4"/>
              </a:solidFill>
            </a:ln>
          </c:spPr>
          <c:marker>
            <c:symbol val="none"/>
          </c:marker>
          <c:cat>
            <c:strRef>
              <c:f>'TCS Prices'!$A$30:$A$154</c:f>
              <c:strCache>
                <c:ptCount val="125"/>
                <c:pt idx="0">
                  <c:v>2016-03-31</c:v>
                </c:pt>
                <c:pt idx="1">
                  <c:v>2016-04-29</c:v>
                </c:pt>
                <c:pt idx="2">
                  <c:v>2016-05-31</c:v>
                </c:pt>
                <c:pt idx="3">
                  <c:v>2016-06-30</c:v>
                </c:pt>
                <c:pt idx="4">
                  <c:v>2016-07-29</c:v>
                </c:pt>
                <c:pt idx="5">
                  <c:v>2016-08-31</c:v>
                </c:pt>
                <c:pt idx="6">
                  <c:v>2016-09-30</c:v>
                </c:pt>
                <c:pt idx="7">
                  <c:v>2016-10-28</c:v>
                </c:pt>
                <c:pt idx="8">
                  <c:v>2016-11-30</c:v>
                </c:pt>
                <c:pt idx="9">
                  <c:v>2016-12-30</c:v>
                </c:pt>
                <c:pt idx="10">
                  <c:v>2017-01-31</c:v>
                </c:pt>
                <c:pt idx="11">
                  <c:v>2017-02-28</c:v>
                </c:pt>
                <c:pt idx="12">
                  <c:v>2017-03-31</c:v>
                </c:pt>
                <c:pt idx="13">
                  <c:v>2017-04-28</c:v>
                </c:pt>
                <c:pt idx="14">
                  <c:v>2017-05-31</c:v>
                </c:pt>
                <c:pt idx="15">
                  <c:v>2017-06-30</c:v>
                </c:pt>
                <c:pt idx="16">
                  <c:v>2017-07-31</c:v>
                </c:pt>
                <c:pt idx="17">
                  <c:v>2017-08-31</c:v>
                </c:pt>
                <c:pt idx="18">
                  <c:v>2017-09-29</c:v>
                </c:pt>
                <c:pt idx="19">
                  <c:v>2017-10-31</c:v>
                </c:pt>
                <c:pt idx="20">
                  <c:v>2017-11-30</c:v>
                </c:pt>
                <c:pt idx="21">
                  <c:v>2017-12-29</c:v>
                </c:pt>
                <c:pt idx="22">
                  <c:v>2018-01-31</c:v>
                </c:pt>
                <c:pt idx="23">
                  <c:v>2018-02-28</c:v>
                </c:pt>
                <c:pt idx="24">
                  <c:v>2018-03-28</c:v>
                </c:pt>
                <c:pt idx="25">
                  <c:v>2018-04-30</c:v>
                </c:pt>
                <c:pt idx="26">
                  <c:v>2018-05-31</c:v>
                </c:pt>
                <c:pt idx="27">
                  <c:v>2018-06-29</c:v>
                </c:pt>
                <c:pt idx="28">
                  <c:v>2018-07-31</c:v>
                </c:pt>
                <c:pt idx="29">
                  <c:v>2018-08-31</c:v>
                </c:pt>
                <c:pt idx="30">
                  <c:v>2018-09-28</c:v>
                </c:pt>
                <c:pt idx="31">
                  <c:v>2018-10-31</c:v>
                </c:pt>
                <c:pt idx="32">
                  <c:v>2018-11-30</c:v>
                </c:pt>
                <c:pt idx="33">
                  <c:v>2018-12-31</c:v>
                </c:pt>
                <c:pt idx="34">
                  <c:v>2019-01-31</c:v>
                </c:pt>
                <c:pt idx="35">
                  <c:v>2019-02-28</c:v>
                </c:pt>
                <c:pt idx="36">
                  <c:v>2019-03-28</c:v>
                </c:pt>
                <c:pt idx="37">
                  <c:v>2019-04-30</c:v>
                </c:pt>
                <c:pt idx="38">
                  <c:v>2019-05-31</c:v>
                </c:pt>
                <c:pt idx="39">
                  <c:v>2019-06-28</c:v>
                </c:pt>
                <c:pt idx="40">
                  <c:v>2019-07-31</c:v>
                </c:pt>
                <c:pt idx="41">
                  <c:v>2019-08-30</c:v>
                </c:pt>
                <c:pt idx="42">
                  <c:v>2019-09-30</c:v>
                </c:pt>
                <c:pt idx="43">
                  <c:v>2019-10-31</c:v>
                </c:pt>
                <c:pt idx="44">
                  <c:v>2019-11-29</c:v>
                </c:pt>
                <c:pt idx="45">
                  <c:v>2019-12-31</c:v>
                </c:pt>
                <c:pt idx="46">
                  <c:v>2020-01-31</c:v>
                </c:pt>
                <c:pt idx="47">
                  <c:v>2020-02-28</c:v>
                </c:pt>
                <c:pt idx="48">
                  <c:v>2020-03-31</c:v>
                </c:pt>
                <c:pt idx="49">
                  <c:v>2020-04-30</c:v>
                </c:pt>
                <c:pt idx="50">
                  <c:v>2020-05-29</c:v>
                </c:pt>
                <c:pt idx="51">
                  <c:v>2020-06-30</c:v>
                </c:pt>
                <c:pt idx="52">
                  <c:v>2020-07-31</c:v>
                </c:pt>
                <c:pt idx="53">
                  <c:v>2020-08-31</c:v>
                </c:pt>
                <c:pt idx="54">
                  <c:v>2020-09-30</c:v>
                </c:pt>
                <c:pt idx="55">
                  <c:v>2020-10-30</c:v>
                </c:pt>
                <c:pt idx="56">
                  <c:v>2020-11-27</c:v>
                </c:pt>
                <c:pt idx="57">
                  <c:v>2020-12-31</c:v>
                </c:pt>
                <c:pt idx="58">
                  <c:v>2021-01-29</c:v>
                </c:pt>
                <c:pt idx="59">
                  <c:v>2021-02-26</c:v>
                </c:pt>
                <c:pt idx="60">
                  <c:v>2021-03-31</c:v>
                </c:pt>
                <c:pt idx="61">
                  <c:v>2021-04-30</c:v>
                </c:pt>
                <c:pt idx="62">
                  <c:v>2021-05-31</c:v>
                </c:pt>
                <c:pt idx="63">
                  <c:v>2021-06-30</c:v>
                </c:pt>
                <c:pt idx="64">
                  <c:v>2021-07-30</c:v>
                </c:pt>
                <c:pt idx="65">
                  <c:v>2021-08-31</c:v>
                </c:pt>
                <c:pt idx="66">
                  <c:v>2021-09-30</c:v>
                </c:pt>
                <c:pt idx="67">
                  <c:v>2021-10-29</c:v>
                </c:pt>
                <c:pt idx="68">
                  <c:v>2021-11-30</c:v>
                </c:pt>
                <c:pt idx="69">
                  <c:v>2021-12-31</c:v>
                </c:pt>
                <c:pt idx="70">
                  <c:v>2022-01-31</c:v>
                </c:pt>
                <c:pt idx="71">
                  <c:v>2022-02-28</c:v>
                </c:pt>
                <c:pt idx="72">
                  <c:v>2022-03-31</c:v>
                </c:pt>
                <c:pt idx="73">
                  <c:v>2022-04-29</c:v>
                </c:pt>
                <c:pt idx="74">
                  <c:v>2022-05-31</c:v>
                </c:pt>
                <c:pt idx="75">
                  <c:v>2022-06-30</c:v>
                </c:pt>
                <c:pt idx="76">
                  <c:v>2022-07-29</c:v>
                </c:pt>
                <c:pt idx="77">
                  <c:v>2022-08-30</c:v>
                </c:pt>
                <c:pt idx="78">
                  <c:v>2022-09-30</c:v>
                </c:pt>
                <c:pt idx="79">
                  <c:v>2022-10-31</c:v>
                </c:pt>
                <c:pt idx="80">
                  <c:v>2022-11-30</c:v>
                </c:pt>
                <c:pt idx="81">
                  <c:v>2022-12-30</c:v>
                </c:pt>
                <c:pt idx="82">
                  <c:v>2023-01-31</c:v>
                </c:pt>
                <c:pt idx="83">
                  <c:v>2023-02-28</c:v>
                </c:pt>
                <c:pt idx="84">
                  <c:v>2023-03-31</c:v>
                </c:pt>
                <c:pt idx="85">
                  <c:v>2023-04-28</c:v>
                </c:pt>
                <c:pt idx="86">
                  <c:v>2023-05-31</c:v>
                </c:pt>
                <c:pt idx="87">
                  <c:v>2023-06-30</c:v>
                </c:pt>
                <c:pt idx="88">
                  <c:v>2023-07-31</c:v>
                </c:pt>
                <c:pt idx="89">
                  <c:v>2023-08-31</c:v>
                </c:pt>
                <c:pt idx="90">
                  <c:v>2023-09-29</c:v>
                </c:pt>
                <c:pt idx="91">
                  <c:v>2023-10-31</c:v>
                </c:pt>
                <c:pt idx="92">
                  <c:v>2023-11-30</c:v>
                </c:pt>
                <c:pt idx="93">
                  <c:v>2023-12-29</c:v>
                </c:pt>
                <c:pt idx="94">
                  <c:v>2024-01-31</c:v>
                </c:pt>
                <c:pt idx="95">
                  <c:v>2024-02-29</c:v>
                </c:pt>
                <c:pt idx="96">
                  <c:v>2024-03-28</c:v>
                </c:pt>
                <c:pt idx="97">
                  <c:v>2024-04-30</c:v>
                </c:pt>
                <c:pt idx="98">
                  <c:v>2024-05-31</c:v>
                </c:pt>
                <c:pt idx="99">
                  <c:v>2024-06-28</c:v>
                </c:pt>
                <c:pt idx="100">
                  <c:v>2024-07-31</c:v>
                </c:pt>
                <c:pt idx="101">
                  <c:v>2024-08-30</c:v>
                </c:pt>
                <c:pt idx="102">
                  <c:v>2024-09-30</c:v>
                </c:pt>
                <c:pt idx="103">
                  <c:v>2024-10-31</c:v>
                </c:pt>
                <c:pt idx="104">
                  <c:v>2024-11-29</c:v>
                </c:pt>
                <c:pt idx="105">
                  <c:v>2024-12-31</c:v>
                </c:pt>
                <c:pt idx="106">
                  <c:v>2025-01-31</c:v>
                </c:pt>
                <c:pt idx="107">
                  <c:v>2025-02-28</c:v>
                </c:pt>
                <c:pt idx="108">
                  <c:v>2025-03-28</c:v>
                </c:pt>
                <c:pt idx="109">
                  <c:v>2025-04-30</c:v>
                </c:pt>
                <c:pt idx="110">
                  <c:v>2025-05-30</c:v>
                </c:pt>
                <c:pt idx="111">
                  <c:v>2025-06-30</c:v>
                </c:pt>
                <c:pt idx="112">
                  <c:v>2025-07-31</c:v>
                </c:pt>
                <c:pt idx="113">
                  <c:v>2025-08-29</c:v>
                </c:pt>
                <c:pt idx="114">
                  <c:v>2025-09-30</c:v>
                </c:pt>
                <c:pt idx="115">
                  <c:v>2025-10-31</c:v>
                </c:pt>
                <c:pt idx="116">
                  <c:v>2025-11-28</c:v>
                </c:pt>
                <c:pt idx="117">
                  <c:v>2025-12-31</c:v>
                </c:pt>
                <c:pt idx="118">
                  <c:v>2026-01-30</c:v>
                </c:pt>
                <c:pt idx="119">
                  <c:v>2026-02-27</c:v>
                </c:pt>
                <c:pt idx="120">
                  <c:v>2026-03-30</c:v>
                </c:pt>
                <c:pt idx="121">
                  <c:v>2026-04-30</c:v>
                </c:pt>
                <c:pt idx="122">
                  <c:v>2026-05-29</c:v>
                </c:pt>
                <c:pt idx="123">
                  <c:v>2026-06-30</c:v>
                </c:pt>
                <c:pt idx="124">
                  <c:v>2026-07-29</c:v>
                </c:pt>
              </c:strCache>
            </c:strRef>
          </c:cat>
          <c:val>
            <c:numRef>
              <c:f>'TCS Prices'!$E$30:$E$154</c:f>
              <c:numCache>
                <c:formatCode>#,##0.00;[Red]\(#,##0.00\);\-</c:formatCode>
                <c:ptCount val="125"/>
                <c:pt idx="0">
                  <c:v>1260.1500244140625</c:v>
                </c:pt>
                <c:pt idx="1">
                  <c:v>1267.75</c:v>
                </c:pt>
                <c:pt idx="2">
                  <c:v>1284.699951171875</c:v>
                </c:pt>
                <c:pt idx="3">
                  <c:v>1276.550048828125</c:v>
                </c:pt>
                <c:pt idx="4">
                  <c:v>1309.6500244140625</c:v>
                </c:pt>
                <c:pt idx="5">
                  <c:v>1255.6500244140625</c:v>
                </c:pt>
                <c:pt idx="6">
                  <c:v>1215.4000244140625</c:v>
                </c:pt>
                <c:pt idx="7">
                  <c:v>1199.3499755859375</c:v>
                </c:pt>
                <c:pt idx="8">
                  <c:v>1138.0250244140625</c:v>
                </c:pt>
                <c:pt idx="9">
                  <c:v>1182.7750244140625</c:v>
                </c:pt>
                <c:pt idx="10">
                  <c:v>1114.9000244140625</c:v>
                </c:pt>
                <c:pt idx="11">
                  <c:v>1233.125</c:v>
                </c:pt>
                <c:pt idx="12">
                  <c:v>1215.9000244140625</c:v>
                </c:pt>
                <c:pt idx="13">
                  <c:v>1136.574951171875</c:v>
                </c:pt>
                <c:pt idx="14">
                  <c:v>1273.300048828125</c:v>
                </c:pt>
                <c:pt idx="15">
                  <c:v>1181.175048828125</c:v>
                </c:pt>
                <c:pt idx="16">
                  <c:v>1245.9000244140625</c:v>
                </c:pt>
                <c:pt idx="17">
                  <c:v>1248.175048828125</c:v>
                </c:pt>
                <c:pt idx="18">
                  <c:v>1217.9749755859375</c:v>
                </c:pt>
                <c:pt idx="19">
                  <c:v>1312</c:v>
                </c:pt>
                <c:pt idx="20">
                  <c:v>1318.5</c:v>
                </c:pt>
                <c:pt idx="21">
                  <c:v>1350.5999755859375</c:v>
                </c:pt>
                <c:pt idx="22">
                  <c:v>1556.175048828125</c:v>
                </c:pt>
                <c:pt idx="23">
                  <c:v>1517.5250244140625</c:v>
                </c:pt>
                <c:pt idx="24">
                  <c:v>1424.574951171875</c:v>
                </c:pt>
                <c:pt idx="25">
                  <c:v>1766.050048828125</c:v>
                </c:pt>
                <c:pt idx="26">
                  <c:v>1741.050048828125</c:v>
                </c:pt>
                <c:pt idx="27">
                  <c:v>1847.75</c:v>
                </c:pt>
                <c:pt idx="28">
                  <c:v>1940.199951171875</c:v>
                </c:pt>
                <c:pt idx="29">
                  <c:v>2078.39990234375</c:v>
                </c:pt>
                <c:pt idx="30">
                  <c:v>2183.699951171875</c:v>
                </c:pt>
                <c:pt idx="31">
                  <c:v>1938.1500244140625</c:v>
                </c:pt>
                <c:pt idx="32">
                  <c:v>1968.25</c:v>
                </c:pt>
                <c:pt idx="33">
                  <c:v>1893.050048828125</c:v>
                </c:pt>
                <c:pt idx="34">
                  <c:v>2014.0999755859375</c:v>
                </c:pt>
                <c:pt idx="35">
                  <c:v>1983.449951171875</c:v>
                </c:pt>
                <c:pt idx="36">
                  <c:v>2000.300048828125</c:v>
                </c:pt>
                <c:pt idx="37">
                  <c:v>2260.35009765625</c:v>
                </c:pt>
                <c:pt idx="38">
                  <c:v>2196.550048828125</c:v>
                </c:pt>
                <c:pt idx="39">
                  <c:v>2227.199951171875</c:v>
                </c:pt>
                <c:pt idx="40">
                  <c:v>2205.699951171875</c:v>
                </c:pt>
                <c:pt idx="41">
                  <c:v>2259.60009765625</c:v>
                </c:pt>
                <c:pt idx="42">
                  <c:v>2099.300048828125</c:v>
                </c:pt>
                <c:pt idx="43">
                  <c:v>2269.64990234375</c:v>
                </c:pt>
                <c:pt idx="44">
                  <c:v>2053.25</c:v>
                </c:pt>
                <c:pt idx="45">
                  <c:v>2161.699951171875</c:v>
                </c:pt>
                <c:pt idx="46">
                  <c:v>2079.050048828125</c:v>
                </c:pt>
                <c:pt idx="47">
                  <c:v>2000.1500244140625</c:v>
                </c:pt>
                <c:pt idx="48">
                  <c:v>1826.0999755859375</c:v>
                </c:pt>
                <c:pt idx="49">
                  <c:v>2014.449951171875</c:v>
                </c:pt>
                <c:pt idx="50">
                  <c:v>1972.3499755859375</c:v>
                </c:pt>
                <c:pt idx="51">
                  <c:v>2082.14990234375</c:v>
                </c:pt>
                <c:pt idx="52">
                  <c:v>2281.39990234375</c:v>
                </c:pt>
                <c:pt idx="53">
                  <c:v>2257.25</c:v>
                </c:pt>
                <c:pt idx="54">
                  <c:v>2492.300048828125</c:v>
                </c:pt>
                <c:pt idx="55">
                  <c:v>2664.85009765625</c:v>
                </c:pt>
                <c:pt idx="56">
                  <c:v>2679.64990234375</c:v>
                </c:pt>
                <c:pt idx="57">
                  <c:v>2862.75</c:v>
                </c:pt>
                <c:pt idx="58">
                  <c:v>3111.35009765625</c:v>
                </c:pt>
                <c:pt idx="59">
                  <c:v>2894.300048828125</c:v>
                </c:pt>
                <c:pt idx="60">
                  <c:v>3177.85009765625</c:v>
                </c:pt>
                <c:pt idx="61">
                  <c:v>3035.64990234375</c:v>
                </c:pt>
                <c:pt idx="62">
                  <c:v>3159.14990234375</c:v>
                </c:pt>
                <c:pt idx="63">
                  <c:v>3345.75</c:v>
                </c:pt>
                <c:pt idx="64">
                  <c:v>3167.449951171875</c:v>
                </c:pt>
                <c:pt idx="65">
                  <c:v>3786.449951171875</c:v>
                </c:pt>
                <c:pt idx="66">
                  <c:v>3775.550048828125</c:v>
                </c:pt>
                <c:pt idx="67">
                  <c:v>3397.75</c:v>
                </c:pt>
                <c:pt idx="68">
                  <c:v>3529.14990234375</c:v>
                </c:pt>
                <c:pt idx="69">
                  <c:v>3738.35009765625</c:v>
                </c:pt>
                <c:pt idx="70">
                  <c:v>3736.25</c:v>
                </c:pt>
                <c:pt idx="71">
                  <c:v>3554.199951171875</c:v>
                </c:pt>
                <c:pt idx="72">
                  <c:v>3739.949951171875</c:v>
                </c:pt>
                <c:pt idx="73">
                  <c:v>3546.699951171875</c:v>
                </c:pt>
                <c:pt idx="74">
                  <c:v>3364.35009765625</c:v>
                </c:pt>
                <c:pt idx="75">
                  <c:v>3267.10009765625</c:v>
                </c:pt>
                <c:pt idx="76">
                  <c:v>3301.89990234375</c:v>
                </c:pt>
                <c:pt idx="77">
                  <c:v>3211.14990234375</c:v>
                </c:pt>
                <c:pt idx="78">
                  <c:v>3004.550048828125</c:v>
                </c:pt>
                <c:pt idx="79">
                  <c:v>3193.14990234375</c:v>
                </c:pt>
                <c:pt idx="80">
                  <c:v>3390.800048828125</c:v>
                </c:pt>
                <c:pt idx="81">
                  <c:v>3256.699951171875</c:v>
                </c:pt>
                <c:pt idx="82">
                  <c:v>3358.699951171875</c:v>
                </c:pt>
                <c:pt idx="83">
                  <c:v>3312.85009765625</c:v>
                </c:pt>
                <c:pt idx="84">
                  <c:v>3205.89990234375</c:v>
                </c:pt>
                <c:pt idx="85">
                  <c:v>3219.25</c:v>
                </c:pt>
                <c:pt idx="86">
                  <c:v>3289.5</c:v>
                </c:pt>
                <c:pt idx="87">
                  <c:v>3302.25</c:v>
                </c:pt>
                <c:pt idx="88">
                  <c:v>3421.449951171875</c:v>
                </c:pt>
                <c:pt idx="89">
                  <c:v>3356.800048828125</c:v>
                </c:pt>
                <c:pt idx="90">
                  <c:v>3528.60009765625</c:v>
                </c:pt>
                <c:pt idx="91">
                  <c:v>3368.75</c:v>
                </c:pt>
                <c:pt idx="92">
                  <c:v>3487.60009765625</c:v>
                </c:pt>
                <c:pt idx="93">
                  <c:v>3793.39990234375</c:v>
                </c:pt>
                <c:pt idx="94">
                  <c:v>3815.949951171875</c:v>
                </c:pt>
                <c:pt idx="95">
                  <c:v>4095.10009765625</c:v>
                </c:pt>
                <c:pt idx="96">
                  <c:v>3876.300048828125</c:v>
                </c:pt>
                <c:pt idx="97">
                  <c:v>3820.64990234375</c:v>
                </c:pt>
                <c:pt idx="98">
                  <c:v>3670.949951171875</c:v>
                </c:pt>
                <c:pt idx="99">
                  <c:v>3904.14990234375</c:v>
                </c:pt>
                <c:pt idx="100">
                  <c:v>4385.35009765625</c:v>
                </c:pt>
                <c:pt idx="101">
                  <c:v>4553.75</c:v>
                </c:pt>
                <c:pt idx="102">
                  <c:v>4268.5</c:v>
                </c:pt>
                <c:pt idx="103">
                  <c:v>3968.449951171875</c:v>
                </c:pt>
                <c:pt idx="104">
                  <c:v>4270.85009765625</c:v>
                </c:pt>
                <c:pt idx="105">
                  <c:v>4094.800048828125</c:v>
                </c:pt>
                <c:pt idx="106">
                  <c:v>4112.39990234375</c:v>
                </c:pt>
                <c:pt idx="107">
                  <c:v>3483.25</c:v>
                </c:pt>
                <c:pt idx="108">
                  <c:v>3606.14990234375</c:v>
                </c:pt>
                <c:pt idx="109">
                  <c:v>3453.699951171875</c:v>
                </c:pt>
                <c:pt idx="110">
                  <c:v>3463.39990234375</c:v>
                </c:pt>
                <c:pt idx="111">
                  <c:v>3462</c:v>
                </c:pt>
                <c:pt idx="112">
                  <c:v>3036.800048828125</c:v>
                </c:pt>
                <c:pt idx="113">
                  <c:v>3084.699951171875</c:v>
                </c:pt>
                <c:pt idx="114">
                  <c:v>2888.39990234375</c:v>
                </c:pt>
                <c:pt idx="115">
                  <c:v>3058</c:v>
                </c:pt>
                <c:pt idx="116">
                  <c:v>3137.5</c:v>
                </c:pt>
                <c:pt idx="117">
                  <c:v>3206.199951171875</c:v>
                </c:pt>
                <c:pt idx="118">
                  <c:v>3123.89990234375</c:v>
                </c:pt>
                <c:pt idx="119">
                  <c:v>2637.39990234375</c:v>
                </c:pt>
                <c:pt idx="120">
                  <c:v>2358.89990234375</c:v>
                </c:pt>
                <c:pt idx="121">
                  <c:v>2473.89990234375</c:v>
                </c:pt>
                <c:pt idx="122">
                  <c:v>2258.89990234375</c:v>
                </c:pt>
                <c:pt idx="123">
                  <c:v>2031.5</c:v>
                </c:pt>
                <c:pt idx="124">
                  <c:v>2446.60009765625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C53-456C-BD69-BA433F97642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72768"/>
        <c:crosses val="autoZero"/>
        <c:auto val="1"/>
        <c:lblAlgn val="ctr"/>
        <c:lblOffset val="100"/>
        <c:noMultiLvlLbl val="1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#,##0.00;[Red]\(#,##0.00\);\-" sourceLinked="1"/>
        <c:majorTickMark val="none"/>
        <c:minorTickMark val="none"/>
        <c:tickLblPos val="nextTo"/>
        <c:crossAx val="48650112"/>
        <c:crosses val="autoZero"/>
        <c:crossBetween val="between"/>
      </c:valAx>
    </c:plotArea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0</xdr:colOff>
      <xdr:row>5</xdr:row>
      <xdr:rowOff>0</xdr:rowOff>
    </xdr:from>
    <xdr:to>
      <xdr:col>20</xdr:col>
      <xdr:colOff>0</xdr:colOff>
      <xdr:row>24</xdr:row>
      <xdr:rowOff>0</xdr:rowOff>
    </xdr:to>
    <xdr:graphicFrame macro="">
      <xdr:nvGraphicFramePr>
        <xdr:cNvPr id="2" name="Chart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11</xdr:col>
      <xdr:colOff>0</xdr:colOff>
      <xdr:row>26</xdr:row>
      <xdr:rowOff>0</xdr:rowOff>
    </xdr:from>
    <xdr:to>
      <xdr:col>20</xdr:col>
      <xdr:colOff>0</xdr:colOff>
      <xdr:row>45</xdr:row>
      <xdr:rowOff>0</xdr:rowOff>
    </xdr:to>
    <xdr:graphicFrame macro="">
      <xdr:nvGraphicFramePr>
        <xdr:cNvPr id="3" name="Chart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0</xdr:colOff>
      <xdr:row>5</xdr:row>
      <xdr:rowOff>0</xdr:rowOff>
    </xdr:from>
    <xdr:to>
      <xdr:col>14</xdr:col>
      <xdr:colOff>0</xdr:colOff>
      <xdr:row>25</xdr:row>
      <xdr:rowOff>0</xdr:rowOff>
    </xdr:to>
    <xdr:graphicFrame macro="">
      <xdr:nvGraphicFramePr>
        <xdr:cNvPr id="2" name="Chart">
          <a:extLst>
            <a:ext uri="{FF2B5EF4-FFF2-40B4-BE49-F238E27FC236}">
              <a16:creationId xmlns:a16="http://schemas.microsoft.com/office/drawing/2014/main" id="{00000000-0008-0000-0D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R500"/>
  <sheetViews>
    <sheetView showGridLines="0" workbookViewId="0">
      <selection sqref="A1:P2"/>
    </sheetView>
  </sheetViews>
  <sheetFormatPr defaultRowHeight="13.8"/>
  <cols>
    <col min="1" max="1" width="34" customWidth="1"/>
    <col min="2" max="2" width="90" customWidth="1"/>
  </cols>
  <sheetData>
    <row r="1" spans="1:70" ht="25.95" customHeight="1">
      <c r="A1" s="58" t="s">
        <v>0</v>
      </c>
      <c r="B1" s="58" t="s">
        <v>0</v>
      </c>
      <c r="C1" s="58" t="s">
        <v>0</v>
      </c>
      <c r="D1" s="58" t="s">
        <v>0</v>
      </c>
      <c r="E1" s="58" t="s">
        <v>0</v>
      </c>
      <c r="F1" s="58" t="s">
        <v>0</v>
      </c>
      <c r="G1" s="58" t="s">
        <v>0</v>
      </c>
      <c r="H1" s="58" t="s">
        <v>0</v>
      </c>
      <c r="I1" s="58" t="s">
        <v>0</v>
      </c>
      <c r="J1" s="58" t="s">
        <v>0</v>
      </c>
      <c r="K1" s="58" t="s">
        <v>0</v>
      </c>
      <c r="L1" s="58" t="s">
        <v>0</v>
      </c>
      <c r="M1" s="58" t="s">
        <v>0</v>
      </c>
      <c r="N1" s="58" t="s">
        <v>0</v>
      </c>
      <c r="O1" s="58" t="s">
        <v>0</v>
      </c>
      <c r="P1" s="58" t="s">
        <v>0</v>
      </c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</row>
    <row r="2" spans="1:70" ht="25.95" customHeight="1">
      <c r="A2" s="58" t="s">
        <v>0</v>
      </c>
      <c r="B2" s="58" t="s">
        <v>0</v>
      </c>
      <c r="C2" s="58" t="s">
        <v>0</v>
      </c>
      <c r="D2" s="58" t="s">
        <v>0</v>
      </c>
      <c r="E2" s="58" t="s">
        <v>0</v>
      </c>
      <c r="F2" s="58" t="s">
        <v>0</v>
      </c>
      <c r="G2" s="58" t="s">
        <v>0</v>
      </c>
      <c r="H2" s="58" t="s">
        <v>0</v>
      </c>
      <c r="I2" s="58" t="s">
        <v>0</v>
      </c>
      <c r="J2" s="58" t="s">
        <v>0</v>
      </c>
      <c r="K2" s="58" t="s">
        <v>0</v>
      </c>
      <c r="L2" s="58" t="s">
        <v>0</v>
      </c>
      <c r="M2" s="58" t="s">
        <v>0</v>
      </c>
      <c r="N2" s="58" t="s">
        <v>0</v>
      </c>
      <c r="O2" s="58" t="s">
        <v>0</v>
      </c>
      <c r="P2" s="58" t="s">
        <v>0</v>
      </c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</row>
    <row r="3" spans="1:70">
      <c r="A3" s="59" t="s">
        <v>1</v>
      </c>
      <c r="B3" s="59" t="s">
        <v>1</v>
      </c>
      <c r="C3" s="59" t="s">
        <v>1</v>
      </c>
      <c r="D3" s="59" t="s">
        <v>1</v>
      </c>
      <c r="E3" s="59" t="s">
        <v>1</v>
      </c>
      <c r="F3" s="59" t="s">
        <v>1</v>
      </c>
      <c r="G3" s="59" t="s">
        <v>1</v>
      </c>
      <c r="H3" s="59" t="s">
        <v>1</v>
      </c>
      <c r="I3" s="59" t="s">
        <v>1</v>
      </c>
      <c r="J3" s="59" t="s">
        <v>1</v>
      </c>
      <c r="K3" s="59" t="s">
        <v>1</v>
      </c>
      <c r="L3" s="59" t="s">
        <v>1</v>
      </c>
      <c r="M3" s="59" t="s">
        <v>1</v>
      </c>
      <c r="N3" s="59" t="s">
        <v>1</v>
      </c>
      <c r="O3" s="59" t="s">
        <v>1</v>
      </c>
      <c r="P3" s="59" t="s">
        <v>1</v>
      </c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</row>
    <row r="4" spans="1:70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/>
      <c r="BP4" s="1"/>
      <c r="BQ4" s="1"/>
      <c r="BR4" s="1"/>
    </row>
    <row r="5" spans="1:70">
      <c r="A5" s="60" t="s">
        <v>2</v>
      </c>
      <c r="B5" s="60"/>
      <c r="C5" s="60"/>
      <c r="D5" s="60"/>
      <c r="E5" s="60"/>
      <c r="F5" s="60"/>
      <c r="G5" s="60"/>
      <c r="H5" s="60"/>
      <c r="I5" s="60"/>
      <c r="J5" s="60"/>
      <c r="K5" s="60"/>
      <c r="L5" s="60"/>
      <c r="M5" s="60"/>
      <c r="N5" s="60"/>
      <c r="O5" s="60"/>
      <c r="P5" s="60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  <c r="BA5" s="1"/>
      <c r="BB5" s="1"/>
      <c r="BC5" s="1"/>
      <c r="BD5" s="1"/>
      <c r="BE5" s="1"/>
      <c r="BF5" s="1"/>
      <c r="BG5" s="1"/>
      <c r="BH5" s="1"/>
      <c r="BI5" s="1"/>
      <c r="BJ5" s="1"/>
      <c r="BK5" s="1"/>
      <c r="BL5" s="1"/>
      <c r="BM5" s="1"/>
      <c r="BN5" s="1"/>
      <c r="BO5" s="1"/>
      <c r="BP5" s="1"/>
      <c r="BQ5" s="1"/>
      <c r="BR5" s="1"/>
    </row>
    <row r="6" spans="1:70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</row>
    <row r="7" spans="1:70">
      <c r="A7" s="61" t="s">
        <v>3</v>
      </c>
      <c r="B7" s="61" t="s">
        <v>3</v>
      </c>
      <c r="C7" s="61" t="s">
        <v>3</v>
      </c>
      <c r="D7" s="61" t="s">
        <v>3</v>
      </c>
      <c r="E7" s="61" t="s">
        <v>3</v>
      </c>
      <c r="F7" s="61" t="s">
        <v>3</v>
      </c>
      <c r="G7" s="61" t="s">
        <v>3</v>
      </c>
      <c r="H7" s="61" t="s">
        <v>3</v>
      </c>
      <c r="I7" s="61" t="s">
        <v>3</v>
      </c>
      <c r="J7" s="61" t="s">
        <v>3</v>
      </c>
      <c r="K7" s="61" t="s">
        <v>3</v>
      </c>
      <c r="L7" s="61" t="s">
        <v>3</v>
      </c>
      <c r="M7" s="61" t="s">
        <v>3</v>
      </c>
      <c r="N7" s="61" t="s">
        <v>3</v>
      </c>
      <c r="O7" s="61" t="s">
        <v>3</v>
      </c>
      <c r="P7" s="61" t="s">
        <v>3</v>
      </c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  <c r="AX7" s="1"/>
      <c r="AY7" s="1"/>
      <c r="AZ7" s="1"/>
      <c r="BA7" s="1"/>
      <c r="BB7" s="1"/>
      <c r="BC7" s="1"/>
      <c r="BD7" s="1"/>
      <c r="BE7" s="1"/>
      <c r="BF7" s="1"/>
      <c r="BG7" s="1"/>
      <c r="BH7" s="1"/>
      <c r="BI7" s="1"/>
      <c r="BJ7" s="1"/>
      <c r="BK7" s="1"/>
      <c r="BL7" s="1"/>
      <c r="BM7" s="1"/>
      <c r="BN7" s="1"/>
      <c r="BO7" s="1"/>
      <c r="BP7" s="1"/>
      <c r="BQ7" s="1"/>
      <c r="BR7" s="1"/>
    </row>
    <row r="8" spans="1:70">
      <c r="A8" s="2"/>
      <c r="B8" s="2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  <c r="AX8" s="1"/>
      <c r="AY8" s="1"/>
      <c r="AZ8" s="1"/>
      <c r="BA8" s="1"/>
      <c r="BB8" s="1"/>
      <c r="BC8" s="1"/>
      <c r="BD8" s="1"/>
      <c r="BE8" s="1"/>
      <c r="BF8" s="1"/>
      <c r="BG8" s="1"/>
      <c r="BH8" s="1"/>
      <c r="BI8" s="1"/>
      <c r="BJ8" s="1"/>
      <c r="BK8" s="1"/>
      <c r="BL8" s="1"/>
      <c r="BM8" s="1"/>
      <c r="BN8" s="1"/>
      <c r="BO8" s="1"/>
      <c r="BP8" s="1"/>
      <c r="BQ8" s="1"/>
      <c r="BR8" s="1"/>
    </row>
    <row r="9" spans="1:70">
      <c r="A9" s="3" t="s">
        <v>4</v>
      </c>
      <c r="B9" s="4" t="s">
        <v>5</v>
      </c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  <c r="AW9" s="1"/>
      <c r="AX9" s="1"/>
      <c r="AY9" s="1"/>
      <c r="AZ9" s="1"/>
      <c r="BA9" s="1"/>
      <c r="BB9" s="1"/>
      <c r="BC9" s="1"/>
      <c r="BD9" s="1"/>
      <c r="BE9" s="1"/>
      <c r="BF9" s="1"/>
      <c r="BG9" s="1"/>
      <c r="BH9" s="1"/>
      <c r="BI9" s="1"/>
      <c r="BJ9" s="1"/>
      <c r="BK9" s="1"/>
      <c r="BL9" s="1"/>
      <c r="BM9" s="1"/>
      <c r="BN9" s="1"/>
      <c r="BO9" s="1"/>
      <c r="BP9" s="1"/>
      <c r="BQ9" s="1"/>
      <c r="BR9" s="1"/>
    </row>
    <row r="10" spans="1:70">
      <c r="A10" s="3" t="s">
        <v>6</v>
      </c>
      <c r="B10" s="4" t="s">
        <v>7</v>
      </c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  <c r="AX10" s="1"/>
      <c r="AY10" s="1"/>
      <c r="AZ10" s="1"/>
      <c r="BA10" s="1"/>
      <c r="BB10" s="1"/>
      <c r="BC10" s="1"/>
      <c r="BD10" s="1"/>
      <c r="BE10" s="1"/>
      <c r="BF10" s="1"/>
      <c r="BG10" s="1"/>
      <c r="BH10" s="1"/>
      <c r="BI10" s="1"/>
      <c r="BJ10" s="1"/>
      <c r="BK10" s="1"/>
      <c r="BL10" s="1"/>
      <c r="BM10" s="1"/>
      <c r="BN10" s="1"/>
      <c r="BO10" s="1"/>
      <c r="BP10" s="1"/>
      <c r="BQ10" s="1"/>
      <c r="BR10" s="1"/>
    </row>
    <row r="11" spans="1:70">
      <c r="A11" s="3" t="s">
        <v>8</v>
      </c>
      <c r="B11" s="4" t="s">
        <v>9</v>
      </c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  <c r="AX11" s="1"/>
      <c r="AY11" s="1"/>
      <c r="AZ11" s="1"/>
      <c r="BA11" s="1"/>
      <c r="BB11" s="1"/>
      <c r="BC11" s="1"/>
      <c r="BD11" s="1"/>
      <c r="BE11" s="1"/>
      <c r="BF11" s="1"/>
      <c r="BG11" s="1"/>
      <c r="BH11" s="1"/>
      <c r="BI11" s="1"/>
      <c r="BJ11" s="1"/>
      <c r="BK11" s="1"/>
      <c r="BL11" s="1"/>
      <c r="BM11" s="1"/>
      <c r="BN11" s="1"/>
      <c r="BO11" s="1"/>
      <c r="BP11" s="1"/>
      <c r="BQ11" s="1"/>
      <c r="BR11" s="1"/>
    </row>
    <row r="12" spans="1:70">
      <c r="A12" s="3" t="s">
        <v>10</v>
      </c>
      <c r="B12" s="4" t="s">
        <v>11</v>
      </c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  <c r="AX12" s="1"/>
      <c r="AY12" s="1"/>
      <c r="AZ12" s="1"/>
      <c r="BA12" s="1"/>
      <c r="BB12" s="1"/>
      <c r="BC12" s="1"/>
      <c r="BD12" s="1"/>
      <c r="BE12" s="1"/>
      <c r="BF12" s="1"/>
      <c r="BG12" s="1"/>
      <c r="BH12" s="1"/>
      <c r="BI12" s="1"/>
      <c r="BJ12" s="1"/>
      <c r="BK12" s="1"/>
      <c r="BL12" s="1"/>
      <c r="BM12" s="1"/>
      <c r="BN12" s="1"/>
      <c r="BO12" s="1"/>
      <c r="BP12" s="1"/>
      <c r="BQ12" s="1"/>
      <c r="BR12" s="1"/>
    </row>
    <row r="13" spans="1:70">
      <c r="A13" s="3" t="s">
        <v>12</v>
      </c>
      <c r="B13" s="4" t="s">
        <v>13</v>
      </c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  <c r="AX13" s="1"/>
      <c r="AY13" s="1"/>
      <c r="AZ13" s="1"/>
      <c r="BA13" s="1"/>
      <c r="BB13" s="1"/>
      <c r="BC13" s="1"/>
      <c r="BD13" s="1"/>
      <c r="BE13" s="1"/>
      <c r="BF13" s="1"/>
      <c r="BG13" s="1"/>
      <c r="BH13" s="1"/>
      <c r="BI13" s="1"/>
      <c r="BJ13" s="1"/>
      <c r="BK13" s="1"/>
      <c r="BL13" s="1"/>
      <c r="BM13" s="1"/>
      <c r="BN13" s="1"/>
      <c r="BO13" s="1"/>
      <c r="BP13" s="1"/>
      <c r="BQ13" s="1"/>
      <c r="BR13" s="1"/>
    </row>
    <row r="14" spans="1:70">
      <c r="A14" s="3" t="s">
        <v>14</v>
      </c>
      <c r="B14" s="4" t="s">
        <v>15</v>
      </c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  <c r="AW14" s="1"/>
      <c r="AX14" s="1"/>
      <c r="AY14" s="1"/>
      <c r="AZ14" s="1"/>
      <c r="BA14" s="1"/>
      <c r="BB14" s="1"/>
      <c r="BC14" s="1"/>
      <c r="BD14" s="1"/>
      <c r="BE14" s="1"/>
      <c r="BF14" s="1"/>
      <c r="BG14" s="1"/>
      <c r="BH14" s="1"/>
      <c r="BI14" s="1"/>
      <c r="BJ14" s="1"/>
      <c r="BK14" s="1"/>
      <c r="BL14" s="1"/>
      <c r="BM14" s="1"/>
      <c r="BN14" s="1"/>
      <c r="BO14" s="1"/>
      <c r="BP14" s="1"/>
      <c r="BQ14" s="1"/>
      <c r="BR14" s="1"/>
    </row>
    <row r="15" spans="1:70">
      <c r="A15" s="3" t="s">
        <v>16</v>
      </c>
      <c r="B15" s="4" t="s">
        <v>17</v>
      </c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  <c r="AX15" s="1"/>
      <c r="AY15" s="1"/>
      <c r="AZ15" s="1"/>
      <c r="BA15" s="1"/>
      <c r="BB15" s="1"/>
      <c r="BC15" s="1"/>
      <c r="BD15" s="1"/>
      <c r="BE15" s="1"/>
      <c r="BF15" s="1"/>
      <c r="BG15" s="1"/>
      <c r="BH15" s="1"/>
      <c r="BI15" s="1"/>
      <c r="BJ15" s="1"/>
      <c r="BK15" s="1"/>
      <c r="BL15" s="1"/>
      <c r="BM15" s="1"/>
      <c r="BN15" s="1"/>
      <c r="BO15" s="1"/>
      <c r="BP15" s="1"/>
      <c r="BQ15" s="1"/>
      <c r="BR15" s="1"/>
    </row>
    <row r="16" spans="1:70">
      <c r="A16" s="3" t="s">
        <v>18</v>
      </c>
      <c r="B16" s="4" t="s">
        <v>19</v>
      </c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  <c r="AW16" s="1"/>
      <c r="AX16" s="1"/>
      <c r="AY16" s="1"/>
      <c r="AZ16" s="1"/>
      <c r="BA16" s="1"/>
      <c r="BB16" s="1"/>
      <c r="BC16" s="1"/>
      <c r="BD16" s="1"/>
      <c r="BE16" s="1"/>
      <c r="BF16" s="1"/>
      <c r="BG16" s="1"/>
      <c r="BH16" s="1"/>
      <c r="BI16" s="1"/>
      <c r="BJ16" s="1"/>
      <c r="BK16" s="1"/>
      <c r="BL16" s="1"/>
      <c r="BM16" s="1"/>
      <c r="BN16" s="1"/>
      <c r="BO16" s="1"/>
      <c r="BP16" s="1"/>
      <c r="BQ16" s="1"/>
      <c r="BR16" s="1"/>
    </row>
    <row r="17" spans="1:70">
      <c r="A17" s="3" t="s">
        <v>20</v>
      </c>
      <c r="B17" s="4" t="s">
        <v>21</v>
      </c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  <c r="AW17" s="1"/>
      <c r="AX17" s="1"/>
      <c r="AY17" s="1"/>
      <c r="AZ17" s="1"/>
      <c r="BA17" s="1"/>
      <c r="BB17" s="1"/>
      <c r="BC17" s="1"/>
      <c r="BD17" s="1"/>
      <c r="BE17" s="1"/>
      <c r="BF17" s="1"/>
      <c r="BG17" s="1"/>
      <c r="BH17" s="1"/>
      <c r="BI17" s="1"/>
      <c r="BJ17" s="1"/>
      <c r="BK17" s="1"/>
      <c r="BL17" s="1"/>
      <c r="BM17" s="1"/>
      <c r="BN17" s="1"/>
      <c r="BO17" s="1"/>
      <c r="BP17" s="1"/>
      <c r="BQ17" s="1"/>
      <c r="BR17" s="1"/>
    </row>
    <row r="18" spans="1:70">
      <c r="A18" s="3" t="s">
        <v>22</v>
      </c>
      <c r="B18" s="4" t="s">
        <v>23</v>
      </c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  <c r="AX18" s="1"/>
      <c r="AY18" s="1"/>
      <c r="AZ18" s="1"/>
      <c r="BA18" s="1"/>
      <c r="BB18" s="1"/>
      <c r="BC18" s="1"/>
      <c r="BD18" s="1"/>
      <c r="BE18" s="1"/>
      <c r="BF18" s="1"/>
      <c r="BG18" s="1"/>
      <c r="BH18" s="1"/>
      <c r="BI18" s="1"/>
      <c r="BJ18" s="1"/>
      <c r="BK18" s="1"/>
      <c r="BL18" s="1"/>
      <c r="BM18" s="1"/>
      <c r="BN18" s="1"/>
      <c r="BO18" s="1"/>
      <c r="BP18" s="1"/>
      <c r="BQ18" s="1"/>
      <c r="BR18" s="1"/>
    </row>
    <row r="19" spans="1:70">
      <c r="A19" s="3" t="s">
        <v>24</v>
      </c>
      <c r="B19" s="4" t="s">
        <v>25</v>
      </c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/>
      <c r="AX19" s="1"/>
      <c r="AY19" s="1"/>
      <c r="AZ19" s="1"/>
      <c r="BA19" s="1"/>
      <c r="BB19" s="1"/>
      <c r="BC19" s="1"/>
      <c r="BD19" s="1"/>
      <c r="BE19" s="1"/>
      <c r="BF19" s="1"/>
      <c r="BG19" s="1"/>
      <c r="BH19" s="1"/>
      <c r="BI19" s="1"/>
      <c r="BJ19" s="1"/>
      <c r="BK19" s="1"/>
      <c r="BL19" s="1"/>
      <c r="BM19" s="1"/>
      <c r="BN19" s="1"/>
      <c r="BO19" s="1"/>
      <c r="BP19" s="1"/>
      <c r="BQ19" s="1"/>
      <c r="BR19" s="1"/>
    </row>
    <row r="20" spans="1:70">
      <c r="A20" s="3" t="s">
        <v>26</v>
      </c>
      <c r="B20" s="4" t="s">
        <v>27</v>
      </c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  <c r="AW20" s="1"/>
      <c r="AX20" s="1"/>
      <c r="AY20" s="1"/>
      <c r="AZ20" s="1"/>
      <c r="BA20" s="1"/>
      <c r="BB20" s="1"/>
      <c r="BC20" s="1"/>
      <c r="BD20" s="1"/>
      <c r="BE20" s="1"/>
      <c r="BF20" s="1"/>
      <c r="BG20" s="1"/>
      <c r="BH20" s="1"/>
      <c r="BI20" s="1"/>
      <c r="BJ20" s="1"/>
      <c r="BK20" s="1"/>
      <c r="BL20" s="1"/>
      <c r="BM20" s="1"/>
      <c r="BN20" s="1"/>
      <c r="BO20" s="1"/>
      <c r="BP20" s="1"/>
      <c r="BQ20" s="1"/>
      <c r="BR20" s="1"/>
    </row>
    <row r="21" spans="1:70">
      <c r="A21" s="3" t="s">
        <v>28</v>
      </c>
      <c r="B21" s="4" t="s">
        <v>29</v>
      </c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  <c r="AW21" s="1"/>
      <c r="AX21" s="1"/>
      <c r="AY21" s="1"/>
      <c r="AZ21" s="1"/>
      <c r="BA21" s="1"/>
      <c r="BB21" s="1"/>
      <c r="BC21" s="1"/>
      <c r="BD21" s="1"/>
      <c r="BE21" s="1"/>
      <c r="BF21" s="1"/>
      <c r="BG21" s="1"/>
      <c r="BH21" s="1"/>
      <c r="BI21" s="1"/>
      <c r="BJ21" s="1"/>
      <c r="BK21" s="1"/>
      <c r="BL21" s="1"/>
      <c r="BM21" s="1"/>
      <c r="BN21" s="1"/>
      <c r="BO21" s="1"/>
      <c r="BP21" s="1"/>
      <c r="BQ21" s="1"/>
      <c r="BR21" s="1"/>
    </row>
    <row r="22" spans="1:70">
      <c r="A22" s="3" t="s">
        <v>30</v>
      </c>
      <c r="B22" s="4" t="s">
        <v>31</v>
      </c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1"/>
      <c r="AW22" s="1"/>
      <c r="AX22" s="1"/>
      <c r="AY22" s="1"/>
      <c r="AZ22" s="1"/>
      <c r="BA22" s="1"/>
      <c r="BB22" s="1"/>
      <c r="BC22" s="1"/>
      <c r="BD22" s="1"/>
      <c r="BE22" s="1"/>
      <c r="BF22" s="1"/>
      <c r="BG22" s="1"/>
      <c r="BH22" s="1"/>
      <c r="BI22" s="1"/>
      <c r="BJ22" s="1"/>
      <c r="BK22" s="1"/>
      <c r="BL22" s="1"/>
      <c r="BM22" s="1"/>
      <c r="BN22" s="1"/>
      <c r="BO22" s="1"/>
      <c r="BP22" s="1"/>
      <c r="BQ22" s="1"/>
      <c r="BR22" s="1"/>
    </row>
    <row r="23" spans="1:70">
      <c r="A23" s="3" t="s">
        <v>32</v>
      </c>
      <c r="B23" s="4" t="s">
        <v>33</v>
      </c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  <c r="AV23" s="1"/>
      <c r="AW23" s="1"/>
      <c r="AX23" s="1"/>
      <c r="AY23" s="1"/>
      <c r="AZ23" s="1"/>
      <c r="BA23" s="1"/>
      <c r="BB23" s="1"/>
      <c r="BC23" s="1"/>
      <c r="BD23" s="1"/>
      <c r="BE23" s="1"/>
      <c r="BF23" s="1"/>
      <c r="BG23" s="1"/>
      <c r="BH23" s="1"/>
      <c r="BI23" s="1"/>
      <c r="BJ23" s="1"/>
      <c r="BK23" s="1"/>
      <c r="BL23" s="1"/>
      <c r="BM23" s="1"/>
      <c r="BN23" s="1"/>
      <c r="BO23" s="1"/>
      <c r="BP23" s="1"/>
      <c r="BQ23" s="1"/>
      <c r="BR23" s="1"/>
    </row>
    <row r="24" spans="1:70">
      <c r="A24" s="3" t="s">
        <v>34</v>
      </c>
      <c r="B24" s="4" t="s">
        <v>35</v>
      </c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  <c r="AV24" s="1"/>
      <c r="AW24" s="1"/>
      <c r="AX24" s="1"/>
      <c r="AY24" s="1"/>
      <c r="AZ24" s="1"/>
      <c r="BA24" s="1"/>
      <c r="BB24" s="1"/>
      <c r="BC24" s="1"/>
      <c r="BD24" s="1"/>
      <c r="BE24" s="1"/>
      <c r="BF24" s="1"/>
      <c r="BG24" s="1"/>
      <c r="BH24" s="1"/>
      <c r="BI24" s="1"/>
      <c r="BJ24" s="1"/>
      <c r="BK24" s="1"/>
      <c r="BL24" s="1"/>
      <c r="BM24" s="1"/>
      <c r="BN24" s="1"/>
      <c r="BO24" s="1"/>
      <c r="BP24" s="1"/>
      <c r="BQ24" s="1"/>
      <c r="BR24" s="1"/>
    </row>
    <row r="25" spans="1:70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  <c r="AV25" s="1"/>
      <c r="AW25" s="1"/>
      <c r="AX25" s="1"/>
      <c r="AY25" s="1"/>
      <c r="AZ25" s="1"/>
      <c r="BA25" s="1"/>
      <c r="BB25" s="1"/>
      <c r="BC25" s="1"/>
      <c r="BD25" s="1"/>
      <c r="BE25" s="1"/>
      <c r="BF25" s="1"/>
      <c r="BG25" s="1"/>
      <c r="BH25" s="1"/>
      <c r="BI25" s="1"/>
      <c r="BJ25" s="1"/>
      <c r="BK25" s="1"/>
      <c r="BL25" s="1"/>
      <c r="BM25" s="1"/>
      <c r="BN25" s="1"/>
      <c r="BO25" s="1"/>
      <c r="BP25" s="1"/>
      <c r="BQ25" s="1"/>
      <c r="BR25" s="1"/>
    </row>
    <row r="26" spans="1:70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  <c r="AV26" s="1"/>
      <c r="AW26" s="1"/>
      <c r="AX26" s="1"/>
      <c r="AY26" s="1"/>
      <c r="AZ26" s="1"/>
      <c r="BA26" s="1"/>
      <c r="BB26" s="1"/>
      <c r="BC26" s="1"/>
      <c r="BD26" s="1"/>
      <c r="BE26" s="1"/>
      <c r="BF26" s="1"/>
      <c r="BG26" s="1"/>
      <c r="BH26" s="1"/>
      <c r="BI26" s="1"/>
      <c r="BJ26" s="1"/>
      <c r="BK26" s="1"/>
      <c r="BL26" s="1"/>
      <c r="BM26" s="1"/>
      <c r="BN26" s="1"/>
      <c r="BO26" s="1"/>
      <c r="BP26" s="1"/>
      <c r="BQ26" s="1"/>
      <c r="BR26" s="1"/>
    </row>
    <row r="27" spans="1:70">
      <c r="A27" s="61" t="s">
        <v>36</v>
      </c>
      <c r="B27" s="61" t="s">
        <v>36</v>
      </c>
      <c r="C27" s="61" t="s">
        <v>36</v>
      </c>
      <c r="D27" s="61" t="s">
        <v>36</v>
      </c>
      <c r="E27" s="61" t="s">
        <v>36</v>
      </c>
      <c r="F27" s="61" t="s">
        <v>36</v>
      </c>
      <c r="G27" s="61" t="s">
        <v>36</v>
      </c>
      <c r="H27" s="61" t="s">
        <v>36</v>
      </c>
      <c r="I27" s="61" t="s">
        <v>36</v>
      </c>
      <c r="J27" s="61" t="s">
        <v>36</v>
      </c>
      <c r="K27" s="61" t="s">
        <v>36</v>
      </c>
      <c r="L27" s="61" t="s">
        <v>36</v>
      </c>
      <c r="M27" s="61" t="s">
        <v>36</v>
      </c>
      <c r="N27" s="61" t="s">
        <v>36</v>
      </c>
      <c r="O27" s="61" t="s">
        <v>36</v>
      </c>
      <c r="P27" s="61" t="s">
        <v>36</v>
      </c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  <c r="AV27" s="1"/>
      <c r="AW27" s="1"/>
      <c r="AX27" s="1"/>
      <c r="AY27" s="1"/>
      <c r="AZ27" s="1"/>
      <c r="BA27" s="1"/>
      <c r="BB27" s="1"/>
      <c r="BC27" s="1"/>
      <c r="BD27" s="1"/>
      <c r="BE27" s="1"/>
      <c r="BF27" s="1"/>
      <c r="BG27" s="1"/>
      <c r="BH27" s="1"/>
      <c r="BI27" s="1"/>
      <c r="BJ27" s="1"/>
      <c r="BK27" s="1"/>
      <c r="BL27" s="1"/>
      <c r="BM27" s="1"/>
      <c r="BN27" s="1"/>
      <c r="BO27" s="1"/>
      <c r="BP27" s="1"/>
      <c r="BQ27" s="1"/>
      <c r="BR27" s="1"/>
    </row>
    <row r="28" spans="1:70">
      <c r="A28" s="5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  <c r="AV28" s="1"/>
      <c r="AW28" s="1"/>
      <c r="AX28" s="1"/>
      <c r="AY28" s="1"/>
      <c r="AZ28" s="1"/>
      <c r="BA28" s="1"/>
      <c r="BB28" s="1"/>
      <c r="BC28" s="1"/>
      <c r="BD28" s="1"/>
      <c r="BE28" s="1"/>
      <c r="BF28" s="1"/>
      <c r="BG28" s="1"/>
      <c r="BH28" s="1"/>
      <c r="BI28" s="1"/>
      <c r="BJ28" s="1"/>
      <c r="BK28" s="1"/>
      <c r="BL28" s="1"/>
      <c r="BM28" s="1"/>
      <c r="BN28" s="1"/>
      <c r="BO28" s="1"/>
      <c r="BP28" s="1"/>
      <c r="BQ28" s="1"/>
      <c r="BR28" s="1"/>
    </row>
    <row r="29" spans="1:70">
      <c r="A29" s="6" t="s">
        <v>37</v>
      </c>
      <c r="B29" s="1" t="s">
        <v>38</v>
      </c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1"/>
      <c r="AW29" s="1"/>
      <c r="AX29" s="1"/>
      <c r="AY29" s="1"/>
      <c r="AZ29" s="1"/>
      <c r="BA29" s="1"/>
      <c r="BB29" s="1"/>
      <c r="BC29" s="1"/>
      <c r="BD29" s="1"/>
      <c r="BE29" s="1"/>
      <c r="BF29" s="1"/>
      <c r="BG29" s="1"/>
      <c r="BH29" s="1"/>
      <c r="BI29" s="1"/>
      <c r="BJ29" s="1"/>
      <c r="BK29" s="1"/>
      <c r="BL29" s="1"/>
      <c r="BM29" s="1"/>
      <c r="BN29" s="1"/>
      <c r="BO29" s="1"/>
      <c r="BP29" s="1"/>
      <c r="BQ29" s="1"/>
      <c r="BR29" s="1"/>
    </row>
    <row r="30" spans="1:70">
      <c r="A30" s="1" t="s">
        <v>39</v>
      </c>
      <c r="B30" s="1" t="s">
        <v>40</v>
      </c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  <c r="AV30" s="1"/>
      <c r="AW30" s="1"/>
      <c r="AX30" s="1"/>
      <c r="AY30" s="1"/>
      <c r="AZ30" s="1"/>
      <c r="BA30" s="1"/>
      <c r="BB30" s="1"/>
      <c r="BC30" s="1"/>
      <c r="BD30" s="1"/>
      <c r="BE30" s="1"/>
      <c r="BF30" s="1"/>
      <c r="BG30" s="1"/>
      <c r="BH30" s="1"/>
      <c r="BI30" s="1"/>
      <c r="BJ30" s="1"/>
      <c r="BK30" s="1"/>
      <c r="BL30" s="1"/>
      <c r="BM30" s="1"/>
      <c r="BN30" s="1"/>
      <c r="BO30" s="1"/>
      <c r="BP30" s="1"/>
      <c r="BQ30" s="1"/>
      <c r="BR30" s="1"/>
    </row>
    <row r="31" spans="1:70">
      <c r="A31" s="7" t="s">
        <v>41</v>
      </c>
      <c r="B31" s="1" t="s">
        <v>42</v>
      </c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1"/>
      <c r="AW31" s="1"/>
      <c r="AX31" s="1"/>
      <c r="AY31" s="1"/>
      <c r="AZ31" s="1"/>
      <c r="BA31" s="1"/>
      <c r="BB31" s="1"/>
      <c r="BC31" s="1"/>
      <c r="BD31" s="1"/>
      <c r="BE31" s="1"/>
      <c r="BF31" s="1"/>
      <c r="BG31" s="1"/>
      <c r="BH31" s="1"/>
      <c r="BI31" s="1"/>
      <c r="BJ31" s="1"/>
      <c r="BK31" s="1"/>
      <c r="BL31" s="1"/>
      <c r="BM31" s="1"/>
      <c r="BN31" s="1"/>
      <c r="BO31" s="1"/>
      <c r="BP31" s="1"/>
      <c r="BQ31" s="1"/>
      <c r="BR31" s="1"/>
    </row>
    <row r="32" spans="1:70">
      <c r="A32" s="8" t="s">
        <v>43</v>
      </c>
      <c r="B32" s="1" t="s">
        <v>44</v>
      </c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  <c r="AV32" s="1"/>
      <c r="AW32" s="1"/>
      <c r="AX32" s="1"/>
      <c r="AY32" s="1"/>
      <c r="AZ32" s="1"/>
      <c r="BA32" s="1"/>
      <c r="BB32" s="1"/>
      <c r="BC32" s="1"/>
      <c r="BD32" s="1"/>
      <c r="BE32" s="1"/>
      <c r="BF32" s="1"/>
      <c r="BG32" s="1"/>
      <c r="BH32" s="1"/>
      <c r="BI32" s="1"/>
      <c r="BJ32" s="1"/>
      <c r="BK32" s="1"/>
      <c r="BL32" s="1"/>
      <c r="BM32" s="1"/>
      <c r="BN32" s="1"/>
      <c r="BO32" s="1"/>
      <c r="BP32" s="1"/>
      <c r="BQ32" s="1"/>
      <c r="BR32" s="1"/>
    </row>
    <row r="33" spans="1:70">
      <c r="A33" s="1" t="s">
        <v>45</v>
      </c>
      <c r="B33" s="1" t="s">
        <v>46</v>
      </c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  <c r="AV33" s="1"/>
      <c r="AW33" s="1"/>
      <c r="AX33" s="1"/>
      <c r="AY33" s="1"/>
      <c r="AZ33" s="1"/>
      <c r="BA33" s="1"/>
      <c r="BB33" s="1"/>
      <c r="BC33" s="1"/>
      <c r="BD33" s="1"/>
      <c r="BE33" s="1"/>
      <c r="BF33" s="1"/>
      <c r="BG33" s="1"/>
      <c r="BH33" s="1"/>
      <c r="BI33" s="1"/>
      <c r="BJ33" s="1"/>
      <c r="BK33" s="1"/>
      <c r="BL33" s="1"/>
      <c r="BM33" s="1"/>
      <c r="BN33" s="1"/>
      <c r="BO33" s="1"/>
      <c r="BP33" s="1"/>
      <c r="BQ33" s="1"/>
      <c r="BR33" s="1"/>
    </row>
    <row r="34" spans="1:70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  <c r="AV34" s="1"/>
      <c r="AW34" s="1"/>
      <c r="AX34" s="1"/>
      <c r="AY34" s="1"/>
      <c r="AZ34" s="1"/>
      <c r="BA34" s="1"/>
      <c r="BB34" s="1"/>
      <c r="BC34" s="1"/>
      <c r="BD34" s="1"/>
      <c r="BE34" s="1"/>
      <c r="BF34" s="1"/>
      <c r="BG34" s="1"/>
      <c r="BH34" s="1"/>
      <c r="BI34" s="1"/>
      <c r="BJ34" s="1"/>
      <c r="BK34" s="1"/>
      <c r="BL34" s="1"/>
      <c r="BM34" s="1"/>
      <c r="BN34" s="1"/>
      <c r="BO34" s="1"/>
      <c r="BP34" s="1"/>
      <c r="BQ34" s="1"/>
      <c r="BR34" s="1"/>
    </row>
    <row r="35" spans="1:70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  <c r="AV35" s="1"/>
      <c r="AW35" s="1"/>
      <c r="AX35" s="1"/>
      <c r="AY35" s="1"/>
      <c r="AZ35" s="1"/>
      <c r="BA35" s="1"/>
      <c r="BB35" s="1"/>
      <c r="BC35" s="1"/>
      <c r="BD35" s="1"/>
      <c r="BE35" s="1"/>
      <c r="BF35" s="1"/>
      <c r="BG35" s="1"/>
      <c r="BH35" s="1"/>
      <c r="BI35" s="1"/>
      <c r="BJ35" s="1"/>
      <c r="BK35" s="1"/>
      <c r="BL35" s="1"/>
      <c r="BM35" s="1"/>
      <c r="BN35" s="1"/>
      <c r="BO35" s="1"/>
      <c r="BP35" s="1"/>
      <c r="BQ35" s="1"/>
      <c r="BR35" s="1"/>
    </row>
    <row r="36" spans="1:70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  <c r="AL36" s="1"/>
      <c r="AM36" s="1"/>
      <c r="AN36" s="1"/>
      <c r="AO36" s="1"/>
      <c r="AP36" s="1"/>
      <c r="AQ36" s="1"/>
      <c r="AR36" s="1"/>
      <c r="AS36" s="1"/>
      <c r="AT36" s="1"/>
      <c r="AU36" s="1"/>
      <c r="AV36" s="1"/>
      <c r="AW36" s="1"/>
      <c r="AX36" s="1"/>
      <c r="AY36" s="1"/>
      <c r="AZ36" s="1"/>
      <c r="BA36" s="1"/>
      <c r="BB36" s="1"/>
      <c r="BC36" s="1"/>
      <c r="BD36" s="1"/>
      <c r="BE36" s="1"/>
      <c r="BF36" s="1"/>
      <c r="BG36" s="1"/>
      <c r="BH36" s="1"/>
      <c r="BI36" s="1"/>
      <c r="BJ36" s="1"/>
      <c r="BK36" s="1"/>
      <c r="BL36" s="1"/>
      <c r="BM36" s="1"/>
      <c r="BN36" s="1"/>
      <c r="BO36" s="1"/>
      <c r="BP36" s="1"/>
      <c r="BQ36" s="1"/>
      <c r="BR36" s="1"/>
    </row>
    <row r="37" spans="1:70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/>
      <c r="AV37" s="1"/>
      <c r="AW37" s="1"/>
      <c r="AX37" s="1"/>
      <c r="AY37" s="1"/>
      <c r="AZ37" s="1"/>
      <c r="BA37" s="1"/>
      <c r="BB37" s="1"/>
      <c r="BC37" s="1"/>
      <c r="BD37" s="1"/>
      <c r="BE37" s="1"/>
      <c r="BF37" s="1"/>
      <c r="BG37" s="1"/>
      <c r="BH37" s="1"/>
      <c r="BI37" s="1"/>
      <c r="BJ37" s="1"/>
      <c r="BK37" s="1"/>
      <c r="BL37" s="1"/>
      <c r="BM37" s="1"/>
      <c r="BN37" s="1"/>
      <c r="BO37" s="1"/>
      <c r="BP37" s="1"/>
      <c r="BQ37" s="1"/>
      <c r="BR37" s="1"/>
    </row>
    <row r="38" spans="1:70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/>
      <c r="AU38" s="1"/>
      <c r="AV38" s="1"/>
      <c r="AW38" s="1"/>
      <c r="AX38" s="1"/>
      <c r="AY38" s="1"/>
      <c r="AZ38" s="1"/>
      <c r="BA38" s="1"/>
      <c r="BB38" s="1"/>
      <c r="BC38" s="1"/>
      <c r="BD38" s="1"/>
      <c r="BE38" s="1"/>
      <c r="BF38" s="1"/>
      <c r="BG38" s="1"/>
      <c r="BH38" s="1"/>
      <c r="BI38" s="1"/>
      <c r="BJ38" s="1"/>
      <c r="BK38" s="1"/>
      <c r="BL38" s="1"/>
      <c r="BM38" s="1"/>
      <c r="BN38" s="1"/>
      <c r="BO38" s="1"/>
      <c r="BP38" s="1"/>
      <c r="BQ38" s="1"/>
      <c r="BR38" s="1"/>
    </row>
    <row r="39" spans="1:70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1"/>
      <c r="AU39" s="1"/>
      <c r="AV39" s="1"/>
      <c r="AW39" s="1"/>
      <c r="AX39" s="1"/>
      <c r="AY39" s="1"/>
      <c r="AZ39" s="1"/>
      <c r="BA39" s="1"/>
      <c r="BB39" s="1"/>
      <c r="BC39" s="1"/>
      <c r="BD39" s="1"/>
      <c r="BE39" s="1"/>
      <c r="BF39" s="1"/>
      <c r="BG39" s="1"/>
      <c r="BH39" s="1"/>
      <c r="BI39" s="1"/>
      <c r="BJ39" s="1"/>
      <c r="BK39" s="1"/>
      <c r="BL39" s="1"/>
      <c r="BM39" s="1"/>
      <c r="BN39" s="1"/>
      <c r="BO39" s="1"/>
      <c r="BP39" s="1"/>
      <c r="BQ39" s="1"/>
      <c r="BR39" s="1"/>
    </row>
    <row r="40" spans="1:70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  <c r="AV40" s="1"/>
      <c r="AW40" s="1"/>
      <c r="AX40" s="1"/>
      <c r="AY40" s="1"/>
      <c r="AZ40" s="1"/>
      <c r="BA40" s="1"/>
      <c r="BB40" s="1"/>
      <c r="BC40" s="1"/>
      <c r="BD40" s="1"/>
      <c r="BE40" s="1"/>
      <c r="BF40" s="1"/>
      <c r="BG40" s="1"/>
      <c r="BH40" s="1"/>
      <c r="BI40" s="1"/>
      <c r="BJ40" s="1"/>
      <c r="BK40" s="1"/>
      <c r="BL40" s="1"/>
      <c r="BM40" s="1"/>
      <c r="BN40" s="1"/>
      <c r="BO40" s="1"/>
      <c r="BP40" s="1"/>
      <c r="BQ40" s="1"/>
      <c r="BR40" s="1"/>
    </row>
    <row r="41" spans="1:70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  <c r="AW41" s="1"/>
      <c r="AX41" s="1"/>
      <c r="AY41" s="1"/>
      <c r="AZ41" s="1"/>
      <c r="BA41" s="1"/>
      <c r="BB41" s="1"/>
      <c r="BC41" s="1"/>
      <c r="BD41" s="1"/>
      <c r="BE41" s="1"/>
      <c r="BF41" s="1"/>
      <c r="BG41" s="1"/>
      <c r="BH41" s="1"/>
      <c r="BI41" s="1"/>
      <c r="BJ41" s="1"/>
      <c r="BK41" s="1"/>
      <c r="BL41" s="1"/>
      <c r="BM41" s="1"/>
      <c r="BN41" s="1"/>
      <c r="BO41" s="1"/>
      <c r="BP41" s="1"/>
      <c r="BQ41" s="1"/>
      <c r="BR41" s="1"/>
    </row>
    <row r="42" spans="1:70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  <c r="AW42" s="1"/>
      <c r="AX42" s="1"/>
      <c r="AY42" s="1"/>
      <c r="AZ42" s="1"/>
      <c r="BA42" s="1"/>
      <c r="BB42" s="1"/>
      <c r="BC42" s="1"/>
      <c r="BD42" s="1"/>
      <c r="BE42" s="1"/>
      <c r="BF42" s="1"/>
      <c r="BG42" s="1"/>
      <c r="BH42" s="1"/>
      <c r="BI42" s="1"/>
      <c r="BJ42" s="1"/>
      <c r="BK42" s="1"/>
      <c r="BL42" s="1"/>
      <c r="BM42" s="1"/>
      <c r="BN42" s="1"/>
      <c r="BO42" s="1"/>
      <c r="BP42" s="1"/>
      <c r="BQ42" s="1"/>
      <c r="BR42" s="1"/>
    </row>
    <row r="43" spans="1:70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  <c r="AX43" s="1"/>
      <c r="AY43" s="1"/>
      <c r="AZ43" s="1"/>
      <c r="BA43" s="1"/>
      <c r="BB43" s="1"/>
      <c r="BC43" s="1"/>
      <c r="BD43" s="1"/>
      <c r="BE43" s="1"/>
      <c r="BF43" s="1"/>
      <c r="BG43" s="1"/>
      <c r="BH43" s="1"/>
      <c r="BI43" s="1"/>
      <c r="BJ43" s="1"/>
      <c r="BK43" s="1"/>
      <c r="BL43" s="1"/>
      <c r="BM43" s="1"/>
      <c r="BN43" s="1"/>
      <c r="BO43" s="1"/>
      <c r="BP43" s="1"/>
      <c r="BQ43" s="1"/>
      <c r="BR43" s="1"/>
    </row>
    <row r="44" spans="1:70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  <c r="AW44" s="1"/>
      <c r="AX44" s="1"/>
      <c r="AY44" s="1"/>
      <c r="AZ44" s="1"/>
      <c r="BA44" s="1"/>
      <c r="BB44" s="1"/>
      <c r="BC44" s="1"/>
      <c r="BD44" s="1"/>
      <c r="BE44" s="1"/>
      <c r="BF44" s="1"/>
      <c r="BG44" s="1"/>
      <c r="BH44" s="1"/>
      <c r="BI44" s="1"/>
      <c r="BJ44" s="1"/>
      <c r="BK44" s="1"/>
      <c r="BL44" s="1"/>
      <c r="BM44" s="1"/>
      <c r="BN44" s="1"/>
      <c r="BO44" s="1"/>
      <c r="BP44" s="1"/>
      <c r="BQ44" s="1"/>
      <c r="BR44" s="1"/>
    </row>
    <row r="45" spans="1:70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  <c r="AW45" s="1"/>
      <c r="AX45" s="1"/>
      <c r="AY45" s="1"/>
      <c r="AZ45" s="1"/>
      <c r="BA45" s="1"/>
      <c r="BB45" s="1"/>
      <c r="BC45" s="1"/>
      <c r="BD45" s="1"/>
      <c r="BE45" s="1"/>
      <c r="BF45" s="1"/>
      <c r="BG45" s="1"/>
      <c r="BH45" s="1"/>
      <c r="BI45" s="1"/>
      <c r="BJ45" s="1"/>
      <c r="BK45" s="1"/>
      <c r="BL45" s="1"/>
      <c r="BM45" s="1"/>
      <c r="BN45" s="1"/>
      <c r="BO45" s="1"/>
      <c r="BP45" s="1"/>
      <c r="BQ45" s="1"/>
      <c r="BR45" s="1"/>
    </row>
    <row r="46" spans="1:70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  <c r="AX46" s="1"/>
      <c r="AY46" s="1"/>
      <c r="AZ46" s="1"/>
      <c r="BA46" s="1"/>
      <c r="BB46" s="1"/>
      <c r="BC46" s="1"/>
      <c r="BD46" s="1"/>
      <c r="BE46" s="1"/>
      <c r="BF46" s="1"/>
      <c r="BG46" s="1"/>
      <c r="BH46" s="1"/>
      <c r="BI46" s="1"/>
      <c r="BJ46" s="1"/>
      <c r="BK46" s="1"/>
      <c r="BL46" s="1"/>
      <c r="BM46" s="1"/>
      <c r="BN46" s="1"/>
      <c r="BO46" s="1"/>
      <c r="BP46" s="1"/>
      <c r="BQ46" s="1"/>
      <c r="BR46" s="1"/>
    </row>
    <row r="47" spans="1:70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  <c r="AV47" s="1"/>
      <c r="AW47" s="1"/>
      <c r="AX47" s="1"/>
      <c r="AY47" s="1"/>
      <c r="AZ47" s="1"/>
      <c r="BA47" s="1"/>
      <c r="BB47" s="1"/>
      <c r="BC47" s="1"/>
      <c r="BD47" s="1"/>
      <c r="BE47" s="1"/>
      <c r="BF47" s="1"/>
      <c r="BG47" s="1"/>
      <c r="BH47" s="1"/>
      <c r="BI47" s="1"/>
      <c r="BJ47" s="1"/>
      <c r="BK47" s="1"/>
      <c r="BL47" s="1"/>
      <c r="BM47" s="1"/>
      <c r="BN47" s="1"/>
      <c r="BO47" s="1"/>
      <c r="BP47" s="1"/>
      <c r="BQ47" s="1"/>
      <c r="BR47" s="1"/>
    </row>
    <row r="48" spans="1:70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  <c r="AV48" s="1"/>
      <c r="AW48" s="1"/>
      <c r="AX48" s="1"/>
      <c r="AY48" s="1"/>
      <c r="AZ48" s="1"/>
      <c r="BA48" s="1"/>
      <c r="BB48" s="1"/>
      <c r="BC48" s="1"/>
      <c r="BD48" s="1"/>
      <c r="BE48" s="1"/>
      <c r="BF48" s="1"/>
      <c r="BG48" s="1"/>
      <c r="BH48" s="1"/>
      <c r="BI48" s="1"/>
      <c r="BJ48" s="1"/>
      <c r="BK48" s="1"/>
      <c r="BL48" s="1"/>
      <c r="BM48" s="1"/>
      <c r="BN48" s="1"/>
      <c r="BO48" s="1"/>
      <c r="BP48" s="1"/>
      <c r="BQ48" s="1"/>
      <c r="BR48" s="1"/>
    </row>
    <row r="49" spans="1:70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  <c r="AW49" s="1"/>
      <c r="AX49" s="1"/>
      <c r="AY49" s="1"/>
      <c r="AZ49" s="1"/>
      <c r="BA49" s="1"/>
      <c r="BB49" s="1"/>
      <c r="BC49" s="1"/>
      <c r="BD49" s="1"/>
      <c r="BE49" s="1"/>
      <c r="BF49" s="1"/>
      <c r="BG49" s="1"/>
      <c r="BH49" s="1"/>
      <c r="BI49" s="1"/>
      <c r="BJ49" s="1"/>
      <c r="BK49" s="1"/>
      <c r="BL49" s="1"/>
      <c r="BM49" s="1"/>
      <c r="BN49" s="1"/>
      <c r="BO49" s="1"/>
      <c r="BP49" s="1"/>
      <c r="BQ49" s="1"/>
      <c r="BR49" s="1"/>
    </row>
    <row r="50" spans="1:70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  <c r="AW50" s="1"/>
      <c r="AX50" s="1"/>
      <c r="AY50" s="1"/>
      <c r="AZ50" s="1"/>
      <c r="BA50" s="1"/>
      <c r="BB50" s="1"/>
      <c r="BC50" s="1"/>
      <c r="BD50" s="1"/>
      <c r="BE50" s="1"/>
      <c r="BF50" s="1"/>
      <c r="BG50" s="1"/>
      <c r="BH50" s="1"/>
      <c r="BI50" s="1"/>
      <c r="BJ50" s="1"/>
      <c r="BK50" s="1"/>
      <c r="BL50" s="1"/>
      <c r="BM50" s="1"/>
      <c r="BN50" s="1"/>
      <c r="BO50" s="1"/>
      <c r="BP50" s="1"/>
      <c r="BQ50" s="1"/>
      <c r="BR50" s="1"/>
    </row>
    <row r="51" spans="1:70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  <c r="AV51" s="1"/>
      <c r="AW51" s="1"/>
      <c r="AX51" s="1"/>
      <c r="AY51" s="1"/>
      <c r="AZ51" s="1"/>
      <c r="BA51" s="1"/>
      <c r="BB51" s="1"/>
      <c r="BC51" s="1"/>
      <c r="BD51" s="1"/>
      <c r="BE51" s="1"/>
      <c r="BF51" s="1"/>
      <c r="BG51" s="1"/>
      <c r="BH51" s="1"/>
      <c r="BI51" s="1"/>
      <c r="BJ51" s="1"/>
      <c r="BK51" s="1"/>
      <c r="BL51" s="1"/>
      <c r="BM51" s="1"/>
      <c r="BN51" s="1"/>
      <c r="BO51" s="1"/>
      <c r="BP51" s="1"/>
      <c r="BQ51" s="1"/>
      <c r="BR51" s="1"/>
    </row>
    <row r="52" spans="1:70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  <c r="AV52" s="1"/>
      <c r="AW52" s="1"/>
      <c r="AX52" s="1"/>
      <c r="AY52" s="1"/>
      <c r="AZ52" s="1"/>
      <c r="BA52" s="1"/>
      <c r="BB52" s="1"/>
      <c r="BC52" s="1"/>
      <c r="BD52" s="1"/>
      <c r="BE52" s="1"/>
      <c r="BF52" s="1"/>
      <c r="BG52" s="1"/>
      <c r="BH52" s="1"/>
      <c r="BI52" s="1"/>
      <c r="BJ52" s="1"/>
      <c r="BK52" s="1"/>
      <c r="BL52" s="1"/>
      <c r="BM52" s="1"/>
      <c r="BN52" s="1"/>
      <c r="BO52" s="1"/>
      <c r="BP52" s="1"/>
      <c r="BQ52" s="1"/>
      <c r="BR52" s="1"/>
    </row>
    <row r="53" spans="1:70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  <c r="AV53" s="1"/>
      <c r="AW53" s="1"/>
      <c r="AX53" s="1"/>
      <c r="AY53" s="1"/>
      <c r="AZ53" s="1"/>
      <c r="BA53" s="1"/>
      <c r="BB53" s="1"/>
      <c r="BC53" s="1"/>
      <c r="BD53" s="1"/>
      <c r="BE53" s="1"/>
      <c r="BF53" s="1"/>
      <c r="BG53" s="1"/>
      <c r="BH53" s="1"/>
      <c r="BI53" s="1"/>
      <c r="BJ53" s="1"/>
      <c r="BK53" s="1"/>
      <c r="BL53" s="1"/>
      <c r="BM53" s="1"/>
      <c r="BN53" s="1"/>
      <c r="BO53" s="1"/>
      <c r="BP53" s="1"/>
      <c r="BQ53" s="1"/>
      <c r="BR53" s="1"/>
    </row>
    <row r="54" spans="1:70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  <c r="AV54" s="1"/>
      <c r="AW54" s="1"/>
      <c r="AX54" s="1"/>
      <c r="AY54" s="1"/>
      <c r="AZ54" s="1"/>
      <c r="BA54" s="1"/>
      <c r="BB54" s="1"/>
      <c r="BC54" s="1"/>
      <c r="BD54" s="1"/>
      <c r="BE54" s="1"/>
      <c r="BF54" s="1"/>
      <c r="BG54" s="1"/>
      <c r="BH54" s="1"/>
      <c r="BI54" s="1"/>
      <c r="BJ54" s="1"/>
      <c r="BK54" s="1"/>
      <c r="BL54" s="1"/>
      <c r="BM54" s="1"/>
      <c r="BN54" s="1"/>
      <c r="BO54" s="1"/>
      <c r="BP54" s="1"/>
      <c r="BQ54" s="1"/>
      <c r="BR54" s="1"/>
    </row>
    <row r="55" spans="1:70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  <c r="AV55" s="1"/>
      <c r="AW55" s="1"/>
      <c r="AX55" s="1"/>
      <c r="AY55" s="1"/>
      <c r="AZ55" s="1"/>
      <c r="BA55" s="1"/>
      <c r="BB55" s="1"/>
      <c r="BC55" s="1"/>
      <c r="BD55" s="1"/>
      <c r="BE55" s="1"/>
      <c r="BF55" s="1"/>
      <c r="BG55" s="1"/>
      <c r="BH55" s="1"/>
      <c r="BI55" s="1"/>
      <c r="BJ55" s="1"/>
      <c r="BK55" s="1"/>
      <c r="BL55" s="1"/>
      <c r="BM55" s="1"/>
      <c r="BN55" s="1"/>
      <c r="BO55" s="1"/>
      <c r="BP55" s="1"/>
      <c r="BQ55" s="1"/>
      <c r="BR55" s="1"/>
    </row>
    <row r="56" spans="1:70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  <c r="AV56" s="1"/>
      <c r="AW56" s="1"/>
      <c r="AX56" s="1"/>
      <c r="AY56" s="1"/>
      <c r="AZ56" s="1"/>
      <c r="BA56" s="1"/>
      <c r="BB56" s="1"/>
      <c r="BC56" s="1"/>
      <c r="BD56" s="1"/>
      <c r="BE56" s="1"/>
      <c r="BF56" s="1"/>
      <c r="BG56" s="1"/>
      <c r="BH56" s="1"/>
      <c r="BI56" s="1"/>
      <c r="BJ56" s="1"/>
      <c r="BK56" s="1"/>
      <c r="BL56" s="1"/>
      <c r="BM56" s="1"/>
      <c r="BN56" s="1"/>
      <c r="BO56" s="1"/>
      <c r="BP56" s="1"/>
      <c r="BQ56" s="1"/>
      <c r="BR56" s="1"/>
    </row>
    <row r="57" spans="1:70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  <c r="AX57" s="1"/>
      <c r="AY57" s="1"/>
      <c r="AZ57" s="1"/>
      <c r="BA57" s="1"/>
      <c r="BB57" s="1"/>
      <c r="BC57" s="1"/>
      <c r="BD57" s="1"/>
      <c r="BE57" s="1"/>
      <c r="BF57" s="1"/>
      <c r="BG57" s="1"/>
      <c r="BH57" s="1"/>
      <c r="BI57" s="1"/>
      <c r="BJ57" s="1"/>
      <c r="BK57" s="1"/>
      <c r="BL57" s="1"/>
      <c r="BM57" s="1"/>
      <c r="BN57" s="1"/>
      <c r="BO57" s="1"/>
      <c r="BP57" s="1"/>
      <c r="BQ57" s="1"/>
      <c r="BR57" s="1"/>
    </row>
    <row r="58" spans="1:70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  <c r="AW58" s="1"/>
      <c r="AX58" s="1"/>
      <c r="AY58" s="1"/>
      <c r="AZ58" s="1"/>
      <c r="BA58" s="1"/>
      <c r="BB58" s="1"/>
      <c r="BC58" s="1"/>
      <c r="BD58" s="1"/>
      <c r="BE58" s="1"/>
      <c r="BF58" s="1"/>
      <c r="BG58" s="1"/>
      <c r="BH58" s="1"/>
      <c r="BI58" s="1"/>
      <c r="BJ58" s="1"/>
      <c r="BK58" s="1"/>
      <c r="BL58" s="1"/>
      <c r="BM58" s="1"/>
      <c r="BN58" s="1"/>
      <c r="BO58" s="1"/>
      <c r="BP58" s="1"/>
      <c r="BQ58" s="1"/>
      <c r="BR58" s="1"/>
    </row>
    <row r="59" spans="1:70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  <c r="AW59" s="1"/>
      <c r="AX59" s="1"/>
      <c r="AY59" s="1"/>
      <c r="AZ59" s="1"/>
      <c r="BA59" s="1"/>
      <c r="BB59" s="1"/>
      <c r="BC59" s="1"/>
      <c r="BD59" s="1"/>
      <c r="BE59" s="1"/>
      <c r="BF59" s="1"/>
      <c r="BG59" s="1"/>
      <c r="BH59" s="1"/>
      <c r="BI59" s="1"/>
      <c r="BJ59" s="1"/>
      <c r="BK59" s="1"/>
      <c r="BL59" s="1"/>
      <c r="BM59" s="1"/>
      <c r="BN59" s="1"/>
      <c r="BO59" s="1"/>
      <c r="BP59" s="1"/>
      <c r="BQ59" s="1"/>
      <c r="BR59" s="1"/>
    </row>
    <row r="60" spans="1:70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  <c r="AW60" s="1"/>
      <c r="AX60" s="1"/>
      <c r="AY60" s="1"/>
      <c r="AZ60" s="1"/>
      <c r="BA60" s="1"/>
      <c r="BB60" s="1"/>
      <c r="BC60" s="1"/>
      <c r="BD60" s="1"/>
      <c r="BE60" s="1"/>
      <c r="BF60" s="1"/>
      <c r="BG60" s="1"/>
      <c r="BH60" s="1"/>
      <c r="BI60" s="1"/>
      <c r="BJ60" s="1"/>
      <c r="BK60" s="1"/>
      <c r="BL60" s="1"/>
      <c r="BM60" s="1"/>
      <c r="BN60" s="1"/>
      <c r="BO60" s="1"/>
      <c r="BP60" s="1"/>
      <c r="BQ60" s="1"/>
      <c r="BR60" s="1"/>
    </row>
    <row r="61" spans="1:70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  <c r="AW61" s="1"/>
      <c r="AX61" s="1"/>
      <c r="AY61" s="1"/>
      <c r="AZ61" s="1"/>
      <c r="BA61" s="1"/>
      <c r="BB61" s="1"/>
      <c r="BC61" s="1"/>
      <c r="BD61" s="1"/>
      <c r="BE61" s="1"/>
      <c r="BF61" s="1"/>
      <c r="BG61" s="1"/>
      <c r="BH61" s="1"/>
      <c r="BI61" s="1"/>
      <c r="BJ61" s="1"/>
      <c r="BK61" s="1"/>
      <c r="BL61" s="1"/>
      <c r="BM61" s="1"/>
      <c r="BN61" s="1"/>
      <c r="BO61" s="1"/>
      <c r="BP61" s="1"/>
      <c r="BQ61" s="1"/>
      <c r="BR61" s="1"/>
    </row>
    <row r="62" spans="1:70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  <c r="AX62" s="1"/>
      <c r="AY62" s="1"/>
      <c r="AZ62" s="1"/>
      <c r="BA62" s="1"/>
      <c r="BB62" s="1"/>
      <c r="BC62" s="1"/>
      <c r="BD62" s="1"/>
      <c r="BE62" s="1"/>
      <c r="BF62" s="1"/>
      <c r="BG62" s="1"/>
      <c r="BH62" s="1"/>
      <c r="BI62" s="1"/>
      <c r="BJ62" s="1"/>
      <c r="BK62" s="1"/>
      <c r="BL62" s="1"/>
      <c r="BM62" s="1"/>
      <c r="BN62" s="1"/>
      <c r="BO62" s="1"/>
      <c r="BP62" s="1"/>
      <c r="BQ62" s="1"/>
      <c r="BR62" s="1"/>
    </row>
    <row r="63" spans="1:70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  <c r="AX63" s="1"/>
      <c r="AY63" s="1"/>
      <c r="AZ63" s="1"/>
      <c r="BA63" s="1"/>
      <c r="BB63" s="1"/>
      <c r="BC63" s="1"/>
      <c r="BD63" s="1"/>
      <c r="BE63" s="1"/>
      <c r="BF63" s="1"/>
      <c r="BG63" s="1"/>
      <c r="BH63" s="1"/>
      <c r="BI63" s="1"/>
      <c r="BJ63" s="1"/>
      <c r="BK63" s="1"/>
      <c r="BL63" s="1"/>
      <c r="BM63" s="1"/>
      <c r="BN63" s="1"/>
      <c r="BO63" s="1"/>
      <c r="BP63" s="1"/>
      <c r="BQ63" s="1"/>
      <c r="BR63" s="1"/>
    </row>
    <row r="64" spans="1:70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  <c r="AW64" s="1"/>
      <c r="AX64" s="1"/>
      <c r="AY64" s="1"/>
      <c r="AZ64" s="1"/>
      <c r="BA64" s="1"/>
      <c r="BB64" s="1"/>
      <c r="BC64" s="1"/>
      <c r="BD64" s="1"/>
      <c r="BE64" s="1"/>
      <c r="BF64" s="1"/>
      <c r="BG64" s="1"/>
      <c r="BH64" s="1"/>
      <c r="BI64" s="1"/>
      <c r="BJ64" s="1"/>
      <c r="BK64" s="1"/>
      <c r="BL64" s="1"/>
      <c r="BM64" s="1"/>
      <c r="BN64" s="1"/>
      <c r="BO64" s="1"/>
      <c r="BP64" s="1"/>
      <c r="BQ64" s="1"/>
      <c r="BR64" s="1"/>
    </row>
    <row r="65" spans="1:70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  <c r="AX65" s="1"/>
      <c r="AY65" s="1"/>
      <c r="AZ65" s="1"/>
      <c r="BA65" s="1"/>
      <c r="BB65" s="1"/>
      <c r="BC65" s="1"/>
      <c r="BD65" s="1"/>
      <c r="BE65" s="1"/>
      <c r="BF65" s="1"/>
      <c r="BG65" s="1"/>
      <c r="BH65" s="1"/>
      <c r="BI65" s="1"/>
      <c r="BJ65" s="1"/>
      <c r="BK65" s="1"/>
      <c r="BL65" s="1"/>
      <c r="BM65" s="1"/>
      <c r="BN65" s="1"/>
      <c r="BO65" s="1"/>
      <c r="BP65" s="1"/>
      <c r="BQ65" s="1"/>
      <c r="BR65" s="1"/>
    </row>
    <row r="66" spans="1:70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  <c r="AX66" s="1"/>
      <c r="AY66" s="1"/>
      <c r="AZ66" s="1"/>
      <c r="BA66" s="1"/>
      <c r="BB66" s="1"/>
      <c r="BC66" s="1"/>
      <c r="BD66" s="1"/>
      <c r="BE66" s="1"/>
      <c r="BF66" s="1"/>
      <c r="BG66" s="1"/>
      <c r="BH66" s="1"/>
      <c r="BI66" s="1"/>
      <c r="BJ66" s="1"/>
      <c r="BK66" s="1"/>
      <c r="BL66" s="1"/>
      <c r="BM66" s="1"/>
      <c r="BN66" s="1"/>
      <c r="BO66" s="1"/>
      <c r="BP66" s="1"/>
      <c r="BQ66" s="1"/>
      <c r="BR66" s="1"/>
    </row>
    <row r="67" spans="1:70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  <c r="AV67" s="1"/>
      <c r="AW67" s="1"/>
      <c r="AX67" s="1"/>
      <c r="AY67" s="1"/>
      <c r="AZ67" s="1"/>
      <c r="BA67" s="1"/>
      <c r="BB67" s="1"/>
      <c r="BC67" s="1"/>
      <c r="BD67" s="1"/>
      <c r="BE67" s="1"/>
      <c r="BF67" s="1"/>
      <c r="BG67" s="1"/>
      <c r="BH67" s="1"/>
      <c r="BI67" s="1"/>
      <c r="BJ67" s="1"/>
      <c r="BK67" s="1"/>
      <c r="BL67" s="1"/>
      <c r="BM67" s="1"/>
      <c r="BN67" s="1"/>
      <c r="BO67" s="1"/>
      <c r="BP67" s="1"/>
      <c r="BQ67" s="1"/>
      <c r="BR67" s="1"/>
    </row>
    <row r="68" spans="1:70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  <c r="AV68" s="1"/>
      <c r="AW68" s="1"/>
      <c r="AX68" s="1"/>
      <c r="AY68" s="1"/>
      <c r="AZ68" s="1"/>
      <c r="BA68" s="1"/>
      <c r="BB68" s="1"/>
      <c r="BC68" s="1"/>
      <c r="BD68" s="1"/>
      <c r="BE68" s="1"/>
      <c r="BF68" s="1"/>
      <c r="BG68" s="1"/>
      <c r="BH68" s="1"/>
      <c r="BI68" s="1"/>
      <c r="BJ68" s="1"/>
      <c r="BK68" s="1"/>
      <c r="BL68" s="1"/>
      <c r="BM68" s="1"/>
      <c r="BN68" s="1"/>
      <c r="BO68" s="1"/>
      <c r="BP68" s="1"/>
      <c r="BQ68" s="1"/>
      <c r="BR68" s="1"/>
    </row>
    <row r="69" spans="1:70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  <c r="AV69" s="1"/>
      <c r="AW69" s="1"/>
      <c r="AX69" s="1"/>
      <c r="AY69" s="1"/>
      <c r="AZ69" s="1"/>
      <c r="BA69" s="1"/>
      <c r="BB69" s="1"/>
      <c r="BC69" s="1"/>
      <c r="BD69" s="1"/>
      <c r="BE69" s="1"/>
      <c r="BF69" s="1"/>
      <c r="BG69" s="1"/>
      <c r="BH69" s="1"/>
      <c r="BI69" s="1"/>
      <c r="BJ69" s="1"/>
      <c r="BK69" s="1"/>
      <c r="BL69" s="1"/>
      <c r="BM69" s="1"/>
      <c r="BN69" s="1"/>
      <c r="BO69" s="1"/>
      <c r="BP69" s="1"/>
      <c r="BQ69" s="1"/>
      <c r="BR69" s="1"/>
    </row>
    <row r="70" spans="1:70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  <c r="AV70" s="1"/>
      <c r="AW70" s="1"/>
      <c r="AX70" s="1"/>
      <c r="AY70" s="1"/>
      <c r="AZ70" s="1"/>
      <c r="BA70" s="1"/>
      <c r="BB70" s="1"/>
      <c r="BC70" s="1"/>
      <c r="BD70" s="1"/>
      <c r="BE70" s="1"/>
      <c r="BF70" s="1"/>
      <c r="BG70" s="1"/>
      <c r="BH70" s="1"/>
      <c r="BI70" s="1"/>
      <c r="BJ70" s="1"/>
      <c r="BK70" s="1"/>
      <c r="BL70" s="1"/>
      <c r="BM70" s="1"/>
      <c r="BN70" s="1"/>
      <c r="BO70" s="1"/>
      <c r="BP70" s="1"/>
      <c r="BQ70" s="1"/>
      <c r="BR70" s="1"/>
    </row>
    <row r="71" spans="1:70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  <c r="AV71" s="1"/>
      <c r="AW71" s="1"/>
      <c r="AX71" s="1"/>
      <c r="AY71" s="1"/>
      <c r="AZ71" s="1"/>
      <c r="BA71" s="1"/>
      <c r="BB71" s="1"/>
      <c r="BC71" s="1"/>
      <c r="BD71" s="1"/>
      <c r="BE71" s="1"/>
      <c r="BF71" s="1"/>
      <c r="BG71" s="1"/>
      <c r="BH71" s="1"/>
      <c r="BI71" s="1"/>
      <c r="BJ71" s="1"/>
      <c r="BK71" s="1"/>
      <c r="BL71" s="1"/>
      <c r="BM71" s="1"/>
      <c r="BN71" s="1"/>
      <c r="BO71" s="1"/>
      <c r="BP71" s="1"/>
      <c r="BQ71" s="1"/>
      <c r="BR71" s="1"/>
    </row>
    <row r="72" spans="1:70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1"/>
      <c r="AV72" s="1"/>
      <c r="AW72" s="1"/>
      <c r="AX72" s="1"/>
      <c r="AY72" s="1"/>
      <c r="AZ72" s="1"/>
      <c r="BA72" s="1"/>
      <c r="BB72" s="1"/>
      <c r="BC72" s="1"/>
      <c r="BD72" s="1"/>
      <c r="BE72" s="1"/>
      <c r="BF72" s="1"/>
      <c r="BG72" s="1"/>
      <c r="BH72" s="1"/>
      <c r="BI72" s="1"/>
      <c r="BJ72" s="1"/>
      <c r="BK72" s="1"/>
      <c r="BL72" s="1"/>
      <c r="BM72" s="1"/>
      <c r="BN72" s="1"/>
      <c r="BO72" s="1"/>
      <c r="BP72" s="1"/>
      <c r="BQ72" s="1"/>
      <c r="BR72" s="1"/>
    </row>
    <row r="73" spans="1:70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/>
      <c r="AV73" s="1"/>
      <c r="AW73" s="1"/>
      <c r="AX73" s="1"/>
      <c r="AY73" s="1"/>
      <c r="AZ73" s="1"/>
      <c r="BA73" s="1"/>
      <c r="BB73" s="1"/>
      <c r="BC73" s="1"/>
      <c r="BD73" s="1"/>
      <c r="BE73" s="1"/>
      <c r="BF73" s="1"/>
      <c r="BG73" s="1"/>
      <c r="BH73" s="1"/>
      <c r="BI73" s="1"/>
      <c r="BJ73" s="1"/>
      <c r="BK73" s="1"/>
      <c r="BL73" s="1"/>
      <c r="BM73" s="1"/>
      <c r="BN73" s="1"/>
      <c r="BO73" s="1"/>
      <c r="BP73" s="1"/>
      <c r="BQ73" s="1"/>
      <c r="BR73" s="1"/>
    </row>
    <row r="74" spans="1:70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  <c r="AU74" s="1"/>
      <c r="AV74" s="1"/>
      <c r="AW74" s="1"/>
      <c r="AX74" s="1"/>
      <c r="AY74" s="1"/>
      <c r="AZ74" s="1"/>
      <c r="BA74" s="1"/>
      <c r="BB74" s="1"/>
      <c r="BC74" s="1"/>
      <c r="BD74" s="1"/>
      <c r="BE74" s="1"/>
      <c r="BF74" s="1"/>
      <c r="BG74" s="1"/>
      <c r="BH74" s="1"/>
      <c r="BI74" s="1"/>
      <c r="BJ74" s="1"/>
      <c r="BK74" s="1"/>
      <c r="BL74" s="1"/>
      <c r="BM74" s="1"/>
      <c r="BN74" s="1"/>
      <c r="BO74" s="1"/>
      <c r="BP74" s="1"/>
      <c r="BQ74" s="1"/>
      <c r="BR74" s="1"/>
    </row>
    <row r="75" spans="1:70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  <c r="AM75" s="1"/>
      <c r="AN75" s="1"/>
      <c r="AO75" s="1"/>
      <c r="AP75" s="1"/>
      <c r="AQ75" s="1"/>
      <c r="AR75" s="1"/>
      <c r="AS75" s="1"/>
      <c r="AT75" s="1"/>
      <c r="AU75" s="1"/>
      <c r="AV75" s="1"/>
      <c r="AW75" s="1"/>
      <c r="AX75" s="1"/>
      <c r="AY75" s="1"/>
      <c r="AZ75" s="1"/>
      <c r="BA75" s="1"/>
      <c r="BB75" s="1"/>
      <c r="BC75" s="1"/>
      <c r="BD75" s="1"/>
      <c r="BE75" s="1"/>
      <c r="BF75" s="1"/>
      <c r="BG75" s="1"/>
      <c r="BH75" s="1"/>
      <c r="BI75" s="1"/>
      <c r="BJ75" s="1"/>
      <c r="BK75" s="1"/>
      <c r="BL75" s="1"/>
      <c r="BM75" s="1"/>
      <c r="BN75" s="1"/>
      <c r="BO75" s="1"/>
      <c r="BP75" s="1"/>
      <c r="BQ75" s="1"/>
      <c r="BR75" s="1"/>
    </row>
    <row r="76" spans="1:70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  <c r="AM76" s="1"/>
      <c r="AN76" s="1"/>
      <c r="AO76" s="1"/>
      <c r="AP76" s="1"/>
      <c r="AQ76" s="1"/>
      <c r="AR76" s="1"/>
      <c r="AS76" s="1"/>
      <c r="AT76" s="1"/>
      <c r="AU76" s="1"/>
      <c r="AV76" s="1"/>
      <c r="AW76" s="1"/>
      <c r="AX76" s="1"/>
      <c r="AY76" s="1"/>
      <c r="AZ76" s="1"/>
      <c r="BA76" s="1"/>
      <c r="BB76" s="1"/>
      <c r="BC76" s="1"/>
      <c r="BD76" s="1"/>
      <c r="BE76" s="1"/>
      <c r="BF76" s="1"/>
      <c r="BG76" s="1"/>
      <c r="BH76" s="1"/>
      <c r="BI76" s="1"/>
      <c r="BJ76" s="1"/>
      <c r="BK76" s="1"/>
      <c r="BL76" s="1"/>
      <c r="BM76" s="1"/>
      <c r="BN76" s="1"/>
      <c r="BO76" s="1"/>
      <c r="BP76" s="1"/>
      <c r="BQ76" s="1"/>
      <c r="BR76" s="1"/>
    </row>
    <row r="77" spans="1:70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1"/>
      <c r="AN77" s="1"/>
      <c r="AO77" s="1"/>
      <c r="AP77" s="1"/>
      <c r="AQ77" s="1"/>
      <c r="AR77" s="1"/>
      <c r="AS77" s="1"/>
      <c r="AT77" s="1"/>
      <c r="AU77" s="1"/>
      <c r="AV77" s="1"/>
      <c r="AW77" s="1"/>
      <c r="AX77" s="1"/>
      <c r="AY77" s="1"/>
      <c r="AZ77" s="1"/>
      <c r="BA77" s="1"/>
      <c r="BB77" s="1"/>
      <c r="BC77" s="1"/>
      <c r="BD77" s="1"/>
      <c r="BE77" s="1"/>
      <c r="BF77" s="1"/>
      <c r="BG77" s="1"/>
      <c r="BH77" s="1"/>
      <c r="BI77" s="1"/>
      <c r="BJ77" s="1"/>
      <c r="BK77" s="1"/>
      <c r="BL77" s="1"/>
      <c r="BM77" s="1"/>
      <c r="BN77" s="1"/>
      <c r="BO77" s="1"/>
      <c r="BP77" s="1"/>
      <c r="BQ77" s="1"/>
      <c r="BR77" s="1"/>
    </row>
    <row r="78" spans="1:70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  <c r="AM78" s="1"/>
      <c r="AN78" s="1"/>
      <c r="AO78" s="1"/>
      <c r="AP78" s="1"/>
      <c r="AQ78" s="1"/>
      <c r="AR78" s="1"/>
      <c r="AS78" s="1"/>
      <c r="AT78" s="1"/>
      <c r="AU78" s="1"/>
      <c r="AV78" s="1"/>
      <c r="AW78" s="1"/>
      <c r="AX78" s="1"/>
      <c r="AY78" s="1"/>
      <c r="AZ78" s="1"/>
      <c r="BA78" s="1"/>
      <c r="BB78" s="1"/>
      <c r="BC78" s="1"/>
      <c r="BD78" s="1"/>
      <c r="BE78" s="1"/>
      <c r="BF78" s="1"/>
      <c r="BG78" s="1"/>
      <c r="BH78" s="1"/>
      <c r="BI78" s="1"/>
      <c r="BJ78" s="1"/>
      <c r="BK78" s="1"/>
      <c r="BL78" s="1"/>
      <c r="BM78" s="1"/>
      <c r="BN78" s="1"/>
      <c r="BO78" s="1"/>
      <c r="BP78" s="1"/>
      <c r="BQ78" s="1"/>
      <c r="BR78" s="1"/>
    </row>
    <row r="79" spans="1:70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  <c r="AM79" s="1"/>
      <c r="AN79" s="1"/>
      <c r="AO79" s="1"/>
      <c r="AP79" s="1"/>
      <c r="AQ79" s="1"/>
      <c r="AR79" s="1"/>
      <c r="AS79" s="1"/>
      <c r="AT79" s="1"/>
      <c r="AU79" s="1"/>
      <c r="AV79" s="1"/>
      <c r="AW79" s="1"/>
      <c r="AX79" s="1"/>
      <c r="AY79" s="1"/>
      <c r="AZ79" s="1"/>
      <c r="BA79" s="1"/>
      <c r="BB79" s="1"/>
      <c r="BC79" s="1"/>
      <c r="BD79" s="1"/>
      <c r="BE79" s="1"/>
      <c r="BF79" s="1"/>
      <c r="BG79" s="1"/>
      <c r="BH79" s="1"/>
      <c r="BI79" s="1"/>
      <c r="BJ79" s="1"/>
      <c r="BK79" s="1"/>
      <c r="BL79" s="1"/>
      <c r="BM79" s="1"/>
      <c r="BN79" s="1"/>
      <c r="BO79" s="1"/>
      <c r="BP79" s="1"/>
      <c r="BQ79" s="1"/>
      <c r="BR79" s="1"/>
    </row>
    <row r="80" spans="1:70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1"/>
      <c r="AM80" s="1"/>
      <c r="AN80" s="1"/>
      <c r="AO80" s="1"/>
      <c r="AP80" s="1"/>
      <c r="AQ80" s="1"/>
      <c r="AR80" s="1"/>
      <c r="AS80" s="1"/>
      <c r="AT80" s="1"/>
      <c r="AU80" s="1"/>
      <c r="AV80" s="1"/>
      <c r="AW80" s="1"/>
      <c r="AX80" s="1"/>
      <c r="AY80" s="1"/>
      <c r="AZ80" s="1"/>
      <c r="BA80" s="1"/>
      <c r="BB80" s="1"/>
      <c r="BC80" s="1"/>
      <c r="BD80" s="1"/>
      <c r="BE80" s="1"/>
      <c r="BF80" s="1"/>
      <c r="BG80" s="1"/>
      <c r="BH80" s="1"/>
      <c r="BI80" s="1"/>
      <c r="BJ80" s="1"/>
      <c r="BK80" s="1"/>
      <c r="BL80" s="1"/>
      <c r="BM80" s="1"/>
      <c r="BN80" s="1"/>
      <c r="BO80" s="1"/>
      <c r="BP80" s="1"/>
      <c r="BQ80" s="1"/>
      <c r="BR80" s="1"/>
    </row>
    <row r="81" spans="1:70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  <c r="AM81" s="1"/>
      <c r="AN81" s="1"/>
      <c r="AO81" s="1"/>
      <c r="AP81" s="1"/>
      <c r="AQ81" s="1"/>
      <c r="AR81" s="1"/>
      <c r="AS81" s="1"/>
      <c r="AT81" s="1"/>
      <c r="AU81" s="1"/>
      <c r="AV81" s="1"/>
      <c r="AW81" s="1"/>
      <c r="AX81" s="1"/>
      <c r="AY81" s="1"/>
      <c r="AZ81" s="1"/>
      <c r="BA81" s="1"/>
      <c r="BB81" s="1"/>
      <c r="BC81" s="1"/>
      <c r="BD81" s="1"/>
      <c r="BE81" s="1"/>
      <c r="BF81" s="1"/>
      <c r="BG81" s="1"/>
      <c r="BH81" s="1"/>
      <c r="BI81" s="1"/>
      <c r="BJ81" s="1"/>
      <c r="BK81" s="1"/>
      <c r="BL81" s="1"/>
      <c r="BM81" s="1"/>
      <c r="BN81" s="1"/>
      <c r="BO81" s="1"/>
      <c r="BP81" s="1"/>
      <c r="BQ81" s="1"/>
      <c r="BR81" s="1"/>
    </row>
    <row r="82" spans="1:70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  <c r="AM82" s="1"/>
      <c r="AN82" s="1"/>
      <c r="AO82" s="1"/>
      <c r="AP82" s="1"/>
      <c r="AQ82" s="1"/>
      <c r="AR82" s="1"/>
      <c r="AS82" s="1"/>
      <c r="AT82" s="1"/>
      <c r="AU82" s="1"/>
      <c r="AV82" s="1"/>
      <c r="AW82" s="1"/>
      <c r="AX82" s="1"/>
      <c r="AY82" s="1"/>
      <c r="AZ82" s="1"/>
      <c r="BA82" s="1"/>
      <c r="BB82" s="1"/>
      <c r="BC82" s="1"/>
      <c r="BD82" s="1"/>
      <c r="BE82" s="1"/>
      <c r="BF82" s="1"/>
      <c r="BG82" s="1"/>
      <c r="BH82" s="1"/>
      <c r="BI82" s="1"/>
      <c r="BJ82" s="1"/>
      <c r="BK82" s="1"/>
      <c r="BL82" s="1"/>
      <c r="BM82" s="1"/>
      <c r="BN82" s="1"/>
      <c r="BO82" s="1"/>
      <c r="BP82" s="1"/>
      <c r="BQ82" s="1"/>
      <c r="BR82" s="1"/>
    </row>
    <row r="83" spans="1:70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1"/>
      <c r="AM83" s="1"/>
      <c r="AN83" s="1"/>
      <c r="AO83" s="1"/>
      <c r="AP83" s="1"/>
      <c r="AQ83" s="1"/>
      <c r="AR83" s="1"/>
      <c r="AS83" s="1"/>
      <c r="AT83" s="1"/>
      <c r="AU83" s="1"/>
      <c r="AV83" s="1"/>
      <c r="AW83" s="1"/>
      <c r="AX83" s="1"/>
      <c r="AY83" s="1"/>
      <c r="AZ83" s="1"/>
      <c r="BA83" s="1"/>
      <c r="BB83" s="1"/>
      <c r="BC83" s="1"/>
      <c r="BD83" s="1"/>
      <c r="BE83" s="1"/>
      <c r="BF83" s="1"/>
      <c r="BG83" s="1"/>
      <c r="BH83" s="1"/>
      <c r="BI83" s="1"/>
      <c r="BJ83" s="1"/>
      <c r="BK83" s="1"/>
      <c r="BL83" s="1"/>
      <c r="BM83" s="1"/>
      <c r="BN83" s="1"/>
      <c r="BO83" s="1"/>
      <c r="BP83" s="1"/>
      <c r="BQ83" s="1"/>
      <c r="BR83" s="1"/>
    </row>
    <row r="84" spans="1:70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  <c r="AL84" s="1"/>
      <c r="AM84" s="1"/>
      <c r="AN84" s="1"/>
      <c r="AO84" s="1"/>
      <c r="AP84" s="1"/>
      <c r="AQ84" s="1"/>
      <c r="AR84" s="1"/>
      <c r="AS84" s="1"/>
      <c r="AT84" s="1"/>
      <c r="AU84" s="1"/>
      <c r="AV84" s="1"/>
      <c r="AW84" s="1"/>
      <c r="AX84" s="1"/>
      <c r="AY84" s="1"/>
      <c r="AZ84" s="1"/>
      <c r="BA84" s="1"/>
      <c r="BB84" s="1"/>
      <c r="BC84" s="1"/>
      <c r="BD84" s="1"/>
      <c r="BE84" s="1"/>
      <c r="BF84" s="1"/>
      <c r="BG84" s="1"/>
      <c r="BH84" s="1"/>
      <c r="BI84" s="1"/>
      <c r="BJ84" s="1"/>
      <c r="BK84" s="1"/>
      <c r="BL84" s="1"/>
      <c r="BM84" s="1"/>
      <c r="BN84" s="1"/>
      <c r="BO84" s="1"/>
      <c r="BP84" s="1"/>
      <c r="BQ84" s="1"/>
      <c r="BR84" s="1"/>
    </row>
    <row r="85" spans="1:70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1"/>
      <c r="AM85" s="1"/>
      <c r="AN85" s="1"/>
      <c r="AO85" s="1"/>
      <c r="AP85" s="1"/>
      <c r="AQ85" s="1"/>
      <c r="AR85" s="1"/>
      <c r="AS85" s="1"/>
      <c r="AT85" s="1"/>
      <c r="AU85" s="1"/>
      <c r="AV85" s="1"/>
      <c r="AW85" s="1"/>
      <c r="AX85" s="1"/>
      <c r="AY85" s="1"/>
      <c r="AZ85" s="1"/>
      <c r="BA85" s="1"/>
      <c r="BB85" s="1"/>
      <c r="BC85" s="1"/>
      <c r="BD85" s="1"/>
      <c r="BE85" s="1"/>
      <c r="BF85" s="1"/>
      <c r="BG85" s="1"/>
      <c r="BH85" s="1"/>
      <c r="BI85" s="1"/>
      <c r="BJ85" s="1"/>
      <c r="BK85" s="1"/>
      <c r="BL85" s="1"/>
      <c r="BM85" s="1"/>
      <c r="BN85" s="1"/>
      <c r="BO85" s="1"/>
      <c r="BP85" s="1"/>
      <c r="BQ85" s="1"/>
      <c r="BR85" s="1"/>
    </row>
    <row r="86" spans="1:70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1"/>
      <c r="AM86" s="1"/>
      <c r="AN86" s="1"/>
      <c r="AO86" s="1"/>
      <c r="AP86" s="1"/>
      <c r="AQ86" s="1"/>
      <c r="AR86" s="1"/>
      <c r="AS86" s="1"/>
      <c r="AT86" s="1"/>
      <c r="AU86" s="1"/>
      <c r="AV86" s="1"/>
      <c r="AW86" s="1"/>
      <c r="AX86" s="1"/>
      <c r="AY86" s="1"/>
      <c r="AZ86" s="1"/>
      <c r="BA86" s="1"/>
      <c r="BB86" s="1"/>
      <c r="BC86" s="1"/>
      <c r="BD86" s="1"/>
      <c r="BE86" s="1"/>
      <c r="BF86" s="1"/>
      <c r="BG86" s="1"/>
      <c r="BH86" s="1"/>
      <c r="BI86" s="1"/>
      <c r="BJ86" s="1"/>
      <c r="BK86" s="1"/>
      <c r="BL86" s="1"/>
      <c r="BM86" s="1"/>
      <c r="BN86" s="1"/>
      <c r="BO86" s="1"/>
      <c r="BP86" s="1"/>
      <c r="BQ86" s="1"/>
      <c r="BR86" s="1"/>
    </row>
    <row r="87" spans="1:70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  <c r="AL87" s="1"/>
      <c r="AM87" s="1"/>
      <c r="AN87" s="1"/>
      <c r="AO87" s="1"/>
      <c r="AP87" s="1"/>
      <c r="AQ87" s="1"/>
      <c r="AR87" s="1"/>
      <c r="AS87" s="1"/>
      <c r="AT87" s="1"/>
      <c r="AU87" s="1"/>
      <c r="AV87" s="1"/>
      <c r="AW87" s="1"/>
      <c r="AX87" s="1"/>
      <c r="AY87" s="1"/>
      <c r="AZ87" s="1"/>
      <c r="BA87" s="1"/>
      <c r="BB87" s="1"/>
      <c r="BC87" s="1"/>
      <c r="BD87" s="1"/>
      <c r="BE87" s="1"/>
      <c r="BF87" s="1"/>
      <c r="BG87" s="1"/>
      <c r="BH87" s="1"/>
      <c r="BI87" s="1"/>
      <c r="BJ87" s="1"/>
      <c r="BK87" s="1"/>
      <c r="BL87" s="1"/>
      <c r="BM87" s="1"/>
      <c r="BN87" s="1"/>
      <c r="BO87" s="1"/>
      <c r="BP87" s="1"/>
      <c r="BQ87" s="1"/>
      <c r="BR87" s="1"/>
    </row>
    <row r="88" spans="1:70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  <c r="AL88" s="1"/>
      <c r="AM88" s="1"/>
      <c r="AN88" s="1"/>
      <c r="AO88" s="1"/>
      <c r="AP88" s="1"/>
      <c r="AQ88" s="1"/>
      <c r="AR88" s="1"/>
      <c r="AS88" s="1"/>
      <c r="AT88" s="1"/>
      <c r="AU88" s="1"/>
      <c r="AV88" s="1"/>
      <c r="AW88" s="1"/>
      <c r="AX88" s="1"/>
      <c r="AY88" s="1"/>
      <c r="AZ88" s="1"/>
      <c r="BA88" s="1"/>
      <c r="BB88" s="1"/>
      <c r="BC88" s="1"/>
      <c r="BD88" s="1"/>
      <c r="BE88" s="1"/>
      <c r="BF88" s="1"/>
      <c r="BG88" s="1"/>
      <c r="BH88" s="1"/>
      <c r="BI88" s="1"/>
      <c r="BJ88" s="1"/>
      <c r="BK88" s="1"/>
      <c r="BL88" s="1"/>
      <c r="BM88" s="1"/>
      <c r="BN88" s="1"/>
      <c r="BO88" s="1"/>
      <c r="BP88" s="1"/>
      <c r="BQ88" s="1"/>
      <c r="BR88" s="1"/>
    </row>
    <row r="89" spans="1:70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  <c r="AM89" s="1"/>
      <c r="AN89" s="1"/>
      <c r="AO89" s="1"/>
      <c r="AP89" s="1"/>
      <c r="AQ89" s="1"/>
      <c r="AR89" s="1"/>
      <c r="AS89" s="1"/>
      <c r="AT89" s="1"/>
      <c r="AU89" s="1"/>
      <c r="AV89" s="1"/>
      <c r="AW89" s="1"/>
      <c r="AX89" s="1"/>
      <c r="AY89" s="1"/>
      <c r="AZ89" s="1"/>
      <c r="BA89" s="1"/>
      <c r="BB89" s="1"/>
      <c r="BC89" s="1"/>
      <c r="BD89" s="1"/>
      <c r="BE89" s="1"/>
      <c r="BF89" s="1"/>
      <c r="BG89" s="1"/>
      <c r="BH89" s="1"/>
      <c r="BI89" s="1"/>
      <c r="BJ89" s="1"/>
      <c r="BK89" s="1"/>
      <c r="BL89" s="1"/>
      <c r="BM89" s="1"/>
      <c r="BN89" s="1"/>
      <c r="BO89" s="1"/>
      <c r="BP89" s="1"/>
      <c r="BQ89" s="1"/>
      <c r="BR89" s="1"/>
    </row>
    <row r="90" spans="1:70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  <c r="AL90" s="1"/>
      <c r="AM90" s="1"/>
      <c r="AN90" s="1"/>
      <c r="AO90" s="1"/>
      <c r="AP90" s="1"/>
      <c r="AQ90" s="1"/>
      <c r="AR90" s="1"/>
      <c r="AS90" s="1"/>
      <c r="AT90" s="1"/>
      <c r="AU90" s="1"/>
      <c r="AV90" s="1"/>
      <c r="AW90" s="1"/>
      <c r="AX90" s="1"/>
      <c r="AY90" s="1"/>
      <c r="AZ90" s="1"/>
      <c r="BA90" s="1"/>
      <c r="BB90" s="1"/>
      <c r="BC90" s="1"/>
      <c r="BD90" s="1"/>
      <c r="BE90" s="1"/>
      <c r="BF90" s="1"/>
      <c r="BG90" s="1"/>
      <c r="BH90" s="1"/>
      <c r="BI90" s="1"/>
      <c r="BJ90" s="1"/>
      <c r="BK90" s="1"/>
      <c r="BL90" s="1"/>
      <c r="BM90" s="1"/>
      <c r="BN90" s="1"/>
      <c r="BO90" s="1"/>
      <c r="BP90" s="1"/>
      <c r="BQ90" s="1"/>
      <c r="BR90" s="1"/>
    </row>
    <row r="91" spans="1:70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  <c r="AL91" s="1"/>
      <c r="AM91" s="1"/>
      <c r="AN91" s="1"/>
      <c r="AO91" s="1"/>
      <c r="AP91" s="1"/>
      <c r="AQ91" s="1"/>
      <c r="AR91" s="1"/>
      <c r="AS91" s="1"/>
      <c r="AT91" s="1"/>
      <c r="AU91" s="1"/>
      <c r="AV91" s="1"/>
      <c r="AW91" s="1"/>
      <c r="AX91" s="1"/>
      <c r="AY91" s="1"/>
      <c r="AZ91" s="1"/>
      <c r="BA91" s="1"/>
      <c r="BB91" s="1"/>
      <c r="BC91" s="1"/>
      <c r="BD91" s="1"/>
      <c r="BE91" s="1"/>
      <c r="BF91" s="1"/>
      <c r="BG91" s="1"/>
      <c r="BH91" s="1"/>
      <c r="BI91" s="1"/>
      <c r="BJ91" s="1"/>
      <c r="BK91" s="1"/>
      <c r="BL91" s="1"/>
      <c r="BM91" s="1"/>
      <c r="BN91" s="1"/>
      <c r="BO91" s="1"/>
      <c r="BP91" s="1"/>
      <c r="BQ91" s="1"/>
      <c r="BR91" s="1"/>
    </row>
    <row r="92" spans="1:70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  <c r="AL92" s="1"/>
      <c r="AM92" s="1"/>
      <c r="AN92" s="1"/>
      <c r="AO92" s="1"/>
      <c r="AP92" s="1"/>
      <c r="AQ92" s="1"/>
      <c r="AR92" s="1"/>
      <c r="AS92" s="1"/>
      <c r="AT92" s="1"/>
      <c r="AU92" s="1"/>
      <c r="AV92" s="1"/>
      <c r="AW92" s="1"/>
      <c r="AX92" s="1"/>
      <c r="AY92" s="1"/>
      <c r="AZ92" s="1"/>
      <c r="BA92" s="1"/>
      <c r="BB92" s="1"/>
      <c r="BC92" s="1"/>
      <c r="BD92" s="1"/>
      <c r="BE92" s="1"/>
      <c r="BF92" s="1"/>
      <c r="BG92" s="1"/>
      <c r="BH92" s="1"/>
      <c r="BI92" s="1"/>
      <c r="BJ92" s="1"/>
      <c r="BK92" s="1"/>
      <c r="BL92" s="1"/>
      <c r="BM92" s="1"/>
      <c r="BN92" s="1"/>
      <c r="BO92" s="1"/>
      <c r="BP92" s="1"/>
      <c r="BQ92" s="1"/>
      <c r="BR92" s="1"/>
    </row>
    <row r="93" spans="1:70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  <c r="AL93" s="1"/>
      <c r="AM93" s="1"/>
      <c r="AN93" s="1"/>
      <c r="AO93" s="1"/>
      <c r="AP93" s="1"/>
      <c r="AQ93" s="1"/>
      <c r="AR93" s="1"/>
      <c r="AS93" s="1"/>
      <c r="AT93" s="1"/>
      <c r="AU93" s="1"/>
      <c r="AV93" s="1"/>
      <c r="AW93" s="1"/>
      <c r="AX93" s="1"/>
      <c r="AY93" s="1"/>
      <c r="AZ93" s="1"/>
      <c r="BA93" s="1"/>
      <c r="BB93" s="1"/>
      <c r="BC93" s="1"/>
      <c r="BD93" s="1"/>
      <c r="BE93" s="1"/>
      <c r="BF93" s="1"/>
      <c r="BG93" s="1"/>
      <c r="BH93" s="1"/>
      <c r="BI93" s="1"/>
      <c r="BJ93" s="1"/>
      <c r="BK93" s="1"/>
      <c r="BL93" s="1"/>
      <c r="BM93" s="1"/>
      <c r="BN93" s="1"/>
      <c r="BO93" s="1"/>
      <c r="BP93" s="1"/>
      <c r="BQ93" s="1"/>
      <c r="BR93" s="1"/>
    </row>
    <row r="94" spans="1:70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  <c r="AL94" s="1"/>
      <c r="AM94" s="1"/>
      <c r="AN94" s="1"/>
      <c r="AO94" s="1"/>
      <c r="AP94" s="1"/>
      <c r="AQ94" s="1"/>
      <c r="AR94" s="1"/>
      <c r="AS94" s="1"/>
      <c r="AT94" s="1"/>
      <c r="AU94" s="1"/>
      <c r="AV94" s="1"/>
      <c r="AW94" s="1"/>
      <c r="AX94" s="1"/>
      <c r="AY94" s="1"/>
      <c r="AZ94" s="1"/>
      <c r="BA94" s="1"/>
      <c r="BB94" s="1"/>
      <c r="BC94" s="1"/>
      <c r="BD94" s="1"/>
      <c r="BE94" s="1"/>
      <c r="BF94" s="1"/>
      <c r="BG94" s="1"/>
      <c r="BH94" s="1"/>
      <c r="BI94" s="1"/>
      <c r="BJ94" s="1"/>
      <c r="BK94" s="1"/>
      <c r="BL94" s="1"/>
      <c r="BM94" s="1"/>
      <c r="BN94" s="1"/>
      <c r="BO94" s="1"/>
      <c r="BP94" s="1"/>
      <c r="BQ94" s="1"/>
      <c r="BR94" s="1"/>
    </row>
    <row r="95" spans="1:70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  <c r="AM95" s="1"/>
      <c r="AN95" s="1"/>
      <c r="AO95" s="1"/>
      <c r="AP95" s="1"/>
      <c r="AQ95" s="1"/>
      <c r="AR95" s="1"/>
      <c r="AS95" s="1"/>
      <c r="AT95" s="1"/>
      <c r="AU95" s="1"/>
      <c r="AV95" s="1"/>
      <c r="AW95" s="1"/>
      <c r="AX95" s="1"/>
      <c r="AY95" s="1"/>
      <c r="AZ95" s="1"/>
      <c r="BA95" s="1"/>
      <c r="BB95" s="1"/>
      <c r="BC95" s="1"/>
      <c r="BD95" s="1"/>
      <c r="BE95" s="1"/>
      <c r="BF95" s="1"/>
      <c r="BG95" s="1"/>
      <c r="BH95" s="1"/>
      <c r="BI95" s="1"/>
      <c r="BJ95" s="1"/>
      <c r="BK95" s="1"/>
      <c r="BL95" s="1"/>
      <c r="BM95" s="1"/>
      <c r="BN95" s="1"/>
      <c r="BO95" s="1"/>
      <c r="BP95" s="1"/>
      <c r="BQ95" s="1"/>
      <c r="BR95" s="1"/>
    </row>
    <row r="96" spans="1:70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1"/>
      <c r="AN96" s="1"/>
      <c r="AO96" s="1"/>
      <c r="AP96" s="1"/>
      <c r="AQ96" s="1"/>
      <c r="AR96" s="1"/>
      <c r="AS96" s="1"/>
      <c r="AT96" s="1"/>
      <c r="AU96" s="1"/>
      <c r="AV96" s="1"/>
      <c r="AW96" s="1"/>
      <c r="AX96" s="1"/>
      <c r="AY96" s="1"/>
      <c r="AZ96" s="1"/>
      <c r="BA96" s="1"/>
      <c r="BB96" s="1"/>
      <c r="BC96" s="1"/>
      <c r="BD96" s="1"/>
      <c r="BE96" s="1"/>
      <c r="BF96" s="1"/>
      <c r="BG96" s="1"/>
      <c r="BH96" s="1"/>
      <c r="BI96" s="1"/>
      <c r="BJ96" s="1"/>
      <c r="BK96" s="1"/>
      <c r="BL96" s="1"/>
      <c r="BM96" s="1"/>
      <c r="BN96" s="1"/>
      <c r="BO96" s="1"/>
      <c r="BP96" s="1"/>
      <c r="BQ96" s="1"/>
      <c r="BR96" s="1"/>
    </row>
    <row r="97" spans="1:70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1"/>
      <c r="AN97" s="1"/>
      <c r="AO97" s="1"/>
      <c r="AP97" s="1"/>
      <c r="AQ97" s="1"/>
      <c r="AR97" s="1"/>
      <c r="AS97" s="1"/>
      <c r="AT97" s="1"/>
      <c r="AU97" s="1"/>
      <c r="AV97" s="1"/>
      <c r="AW97" s="1"/>
      <c r="AX97" s="1"/>
      <c r="AY97" s="1"/>
      <c r="AZ97" s="1"/>
      <c r="BA97" s="1"/>
      <c r="BB97" s="1"/>
      <c r="BC97" s="1"/>
      <c r="BD97" s="1"/>
      <c r="BE97" s="1"/>
      <c r="BF97" s="1"/>
      <c r="BG97" s="1"/>
      <c r="BH97" s="1"/>
      <c r="BI97" s="1"/>
      <c r="BJ97" s="1"/>
      <c r="BK97" s="1"/>
      <c r="BL97" s="1"/>
      <c r="BM97" s="1"/>
      <c r="BN97" s="1"/>
      <c r="BO97" s="1"/>
      <c r="BP97" s="1"/>
      <c r="BQ97" s="1"/>
      <c r="BR97" s="1"/>
    </row>
    <row r="98" spans="1:70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"/>
      <c r="AN98" s="1"/>
      <c r="AO98" s="1"/>
      <c r="AP98" s="1"/>
      <c r="AQ98" s="1"/>
      <c r="AR98" s="1"/>
      <c r="AS98" s="1"/>
      <c r="AT98" s="1"/>
      <c r="AU98" s="1"/>
      <c r="AV98" s="1"/>
      <c r="AW98" s="1"/>
      <c r="AX98" s="1"/>
      <c r="AY98" s="1"/>
      <c r="AZ98" s="1"/>
      <c r="BA98" s="1"/>
      <c r="BB98" s="1"/>
      <c r="BC98" s="1"/>
      <c r="BD98" s="1"/>
      <c r="BE98" s="1"/>
      <c r="BF98" s="1"/>
      <c r="BG98" s="1"/>
      <c r="BH98" s="1"/>
      <c r="BI98" s="1"/>
      <c r="BJ98" s="1"/>
      <c r="BK98" s="1"/>
      <c r="BL98" s="1"/>
      <c r="BM98" s="1"/>
      <c r="BN98" s="1"/>
      <c r="BO98" s="1"/>
      <c r="BP98" s="1"/>
      <c r="BQ98" s="1"/>
      <c r="BR98" s="1"/>
    </row>
    <row r="99" spans="1:70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  <c r="AO99" s="1"/>
      <c r="AP99" s="1"/>
      <c r="AQ99" s="1"/>
      <c r="AR99" s="1"/>
      <c r="AS99" s="1"/>
      <c r="AT99" s="1"/>
      <c r="AU99" s="1"/>
      <c r="AV99" s="1"/>
      <c r="AW99" s="1"/>
      <c r="AX99" s="1"/>
      <c r="AY99" s="1"/>
      <c r="AZ99" s="1"/>
      <c r="BA99" s="1"/>
      <c r="BB99" s="1"/>
      <c r="BC99" s="1"/>
      <c r="BD99" s="1"/>
      <c r="BE99" s="1"/>
      <c r="BF99" s="1"/>
      <c r="BG99" s="1"/>
      <c r="BH99" s="1"/>
      <c r="BI99" s="1"/>
      <c r="BJ99" s="1"/>
      <c r="BK99" s="1"/>
      <c r="BL99" s="1"/>
      <c r="BM99" s="1"/>
      <c r="BN99" s="1"/>
      <c r="BO99" s="1"/>
      <c r="BP99" s="1"/>
      <c r="BQ99" s="1"/>
      <c r="BR99" s="1"/>
    </row>
    <row r="100" spans="1:70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  <c r="AO100" s="1"/>
      <c r="AP100" s="1"/>
      <c r="AQ100" s="1"/>
      <c r="AR100" s="1"/>
      <c r="AS100" s="1"/>
      <c r="AT100" s="1"/>
      <c r="AU100" s="1"/>
      <c r="AV100" s="1"/>
      <c r="AW100" s="1"/>
      <c r="AX100" s="1"/>
      <c r="AY100" s="1"/>
      <c r="AZ100" s="1"/>
      <c r="BA100" s="1"/>
      <c r="BB100" s="1"/>
      <c r="BC100" s="1"/>
      <c r="BD100" s="1"/>
      <c r="BE100" s="1"/>
      <c r="BF100" s="1"/>
      <c r="BG100" s="1"/>
      <c r="BH100" s="1"/>
      <c r="BI100" s="1"/>
      <c r="BJ100" s="1"/>
      <c r="BK100" s="1"/>
      <c r="BL100" s="1"/>
      <c r="BM100" s="1"/>
      <c r="BN100" s="1"/>
      <c r="BO100" s="1"/>
      <c r="BP100" s="1"/>
      <c r="BQ100" s="1"/>
      <c r="BR100" s="1"/>
    </row>
    <row r="101" spans="1:70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  <c r="AO101" s="1"/>
      <c r="AP101" s="1"/>
      <c r="AQ101" s="1"/>
      <c r="AR101" s="1"/>
      <c r="AS101" s="1"/>
      <c r="AT101" s="1"/>
      <c r="AU101" s="1"/>
      <c r="AV101" s="1"/>
      <c r="AW101" s="1"/>
      <c r="AX101" s="1"/>
      <c r="AY101" s="1"/>
      <c r="AZ101" s="1"/>
      <c r="BA101" s="1"/>
      <c r="BB101" s="1"/>
      <c r="BC101" s="1"/>
      <c r="BD101" s="1"/>
      <c r="BE101" s="1"/>
      <c r="BF101" s="1"/>
      <c r="BG101" s="1"/>
      <c r="BH101" s="1"/>
      <c r="BI101" s="1"/>
      <c r="BJ101" s="1"/>
      <c r="BK101" s="1"/>
      <c r="BL101" s="1"/>
      <c r="BM101" s="1"/>
      <c r="BN101" s="1"/>
      <c r="BO101" s="1"/>
      <c r="BP101" s="1"/>
      <c r="BQ101" s="1"/>
      <c r="BR101" s="1"/>
    </row>
    <row r="102" spans="1:70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1"/>
      <c r="AP102" s="1"/>
      <c r="AQ102" s="1"/>
      <c r="AR102" s="1"/>
      <c r="AS102" s="1"/>
      <c r="AT102" s="1"/>
      <c r="AU102" s="1"/>
      <c r="AV102" s="1"/>
      <c r="AW102" s="1"/>
      <c r="AX102" s="1"/>
      <c r="AY102" s="1"/>
      <c r="AZ102" s="1"/>
      <c r="BA102" s="1"/>
      <c r="BB102" s="1"/>
      <c r="BC102" s="1"/>
      <c r="BD102" s="1"/>
      <c r="BE102" s="1"/>
      <c r="BF102" s="1"/>
      <c r="BG102" s="1"/>
      <c r="BH102" s="1"/>
      <c r="BI102" s="1"/>
      <c r="BJ102" s="1"/>
      <c r="BK102" s="1"/>
      <c r="BL102" s="1"/>
      <c r="BM102" s="1"/>
      <c r="BN102" s="1"/>
      <c r="BO102" s="1"/>
      <c r="BP102" s="1"/>
      <c r="BQ102" s="1"/>
      <c r="BR102" s="1"/>
    </row>
    <row r="103" spans="1:70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/>
      <c r="AP103" s="1"/>
      <c r="AQ103" s="1"/>
      <c r="AR103" s="1"/>
      <c r="AS103" s="1"/>
      <c r="AT103" s="1"/>
      <c r="AU103" s="1"/>
      <c r="AV103" s="1"/>
      <c r="AW103" s="1"/>
      <c r="AX103" s="1"/>
      <c r="AY103" s="1"/>
      <c r="AZ103" s="1"/>
      <c r="BA103" s="1"/>
      <c r="BB103" s="1"/>
      <c r="BC103" s="1"/>
      <c r="BD103" s="1"/>
      <c r="BE103" s="1"/>
      <c r="BF103" s="1"/>
      <c r="BG103" s="1"/>
      <c r="BH103" s="1"/>
      <c r="BI103" s="1"/>
      <c r="BJ103" s="1"/>
      <c r="BK103" s="1"/>
      <c r="BL103" s="1"/>
      <c r="BM103" s="1"/>
      <c r="BN103" s="1"/>
      <c r="BO103" s="1"/>
      <c r="BP103" s="1"/>
      <c r="BQ103" s="1"/>
      <c r="BR103" s="1"/>
    </row>
    <row r="104" spans="1:70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1"/>
      <c r="AP104" s="1"/>
      <c r="AQ104" s="1"/>
      <c r="AR104" s="1"/>
      <c r="AS104" s="1"/>
      <c r="AT104" s="1"/>
      <c r="AU104" s="1"/>
      <c r="AV104" s="1"/>
      <c r="AW104" s="1"/>
      <c r="AX104" s="1"/>
      <c r="AY104" s="1"/>
      <c r="AZ104" s="1"/>
      <c r="BA104" s="1"/>
      <c r="BB104" s="1"/>
      <c r="BC104" s="1"/>
      <c r="BD104" s="1"/>
      <c r="BE104" s="1"/>
      <c r="BF104" s="1"/>
      <c r="BG104" s="1"/>
      <c r="BH104" s="1"/>
      <c r="BI104" s="1"/>
      <c r="BJ104" s="1"/>
      <c r="BK104" s="1"/>
      <c r="BL104" s="1"/>
      <c r="BM104" s="1"/>
      <c r="BN104" s="1"/>
      <c r="BO104" s="1"/>
      <c r="BP104" s="1"/>
      <c r="BQ104" s="1"/>
      <c r="BR104" s="1"/>
    </row>
    <row r="105" spans="1:70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1"/>
      <c r="AP105" s="1"/>
      <c r="AQ105" s="1"/>
      <c r="AR105" s="1"/>
      <c r="AS105" s="1"/>
      <c r="AT105" s="1"/>
      <c r="AU105" s="1"/>
      <c r="AV105" s="1"/>
      <c r="AW105" s="1"/>
      <c r="AX105" s="1"/>
      <c r="AY105" s="1"/>
      <c r="AZ105" s="1"/>
      <c r="BA105" s="1"/>
      <c r="BB105" s="1"/>
      <c r="BC105" s="1"/>
      <c r="BD105" s="1"/>
      <c r="BE105" s="1"/>
      <c r="BF105" s="1"/>
      <c r="BG105" s="1"/>
      <c r="BH105" s="1"/>
      <c r="BI105" s="1"/>
      <c r="BJ105" s="1"/>
      <c r="BK105" s="1"/>
      <c r="BL105" s="1"/>
      <c r="BM105" s="1"/>
      <c r="BN105" s="1"/>
      <c r="BO105" s="1"/>
      <c r="BP105" s="1"/>
      <c r="BQ105" s="1"/>
      <c r="BR105" s="1"/>
    </row>
    <row r="106" spans="1:70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/>
      <c r="AO106" s="1"/>
      <c r="AP106" s="1"/>
      <c r="AQ106" s="1"/>
      <c r="AR106" s="1"/>
      <c r="AS106" s="1"/>
      <c r="AT106" s="1"/>
      <c r="AU106" s="1"/>
      <c r="AV106" s="1"/>
      <c r="AW106" s="1"/>
      <c r="AX106" s="1"/>
      <c r="AY106" s="1"/>
      <c r="AZ106" s="1"/>
      <c r="BA106" s="1"/>
      <c r="BB106" s="1"/>
      <c r="BC106" s="1"/>
      <c r="BD106" s="1"/>
      <c r="BE106" s="1"/>
      <c r="BF106" s="1"/>
      <c r="BG106" s="1"/>
      <c r="BH106" s="1"/>
      <c r="BI106" s="1"/>
      <c r="BJ106" s="1"/>
      <c r="BK106" s="1"/>
      <c r="BL106" s="1"/>
      <c r="BM106" s="1"/>
      <c r="BN106" s="1"/>
      <c r="BO106" s="1"/>
      <c r="BP106" s="1"/>
      <c r="BQ106" s="1"/>
      <c r="BR106" s="1"/>
    </row>
    <row r="107" spans="1:70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1"/>
      <c r="AP107" s="1"/>
      <c r="AQ107" s="1"/>
      <c r="AR107" s="1"/>
      <c r="AS107" s="1"/>
      <c r="AT107" s="1"/>
      <c r="AU107" s="1"/>
      <c r="AV107" s="1"/>
      <c r="AW107" s="1"/>
      <c r="AX107" s="1"/>
      <c r="AY107" s="1"/>
      <c r="AZ107" s="1"/>
      <c r="BA107" s="1"/>
      <c r="BB107" s="1"/>
      <c r="BC107" s="1"/>
      <c r="BD107" s="1"/>
      <c r="BE107" s="1"/>
      <c r="BF107" s="1"/>
      <c r="BG107" s="1"/>
      <c r="BH107" s="1"/>
      <c r="BI107" s="1"/>
      <c r="BJ107" s="1"/>
      <c r="BK107" s="1"/>
      <c r="BL107" s="1"/>
      <c r="BM107" s="1"/>
      <c r="BN107" s="1"/>
      <c r="BO107" s="1"/>
      <c r="BP107" s="1"/>
      <c r="BQ107" s="1"/>
      <c r="BR107" s="1"/>
    </row>
    <row r="108" spans="1:70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1"/>
      <c r="AP108" s="1"/>
      <c r="AQ108" s="1"/>
      <c r="AR108" s="1"/>
      <c r="AS108" s="1"/>
      <c r="AT108" s="1"/>
      <c r="AU108" s="1"/>
      <c r="AV108" s="1"/>
      <c r="AW108" s="1"/>
      <c r="AX108" s="1"/>
      <c r="AY108" s="1"/>
      <c r="AZ108" s="1"/>
      <c r="BA108" s="1"/>
      <c r="BB108" s="1"/>
      <c r="BC108" s="1"/>
      <c r="BD108" s="1"/>
      <c r="BE108" s="1"/>
      <c r="BF108" s="1"/>
      <c r="BG108" s="1"/>
      <c r="BH108" s="1"/>
      <c r="BI108" s="1"/>
      <c r="BJ108" s="1"/>
      <c r="BK108" s="1"/>
      <c r="BL108" s="1"/>
      <c r="BM108" s="1"/>
      <c r="BN108" s="1"/>
      <c r="BO108" s="1"/>
      <c r="BP108" s="1"/>
      <c r="BQ108" s="1"/>
      <c r="BR108" s="1"/>
    </row>
    <row r="109" spans="1:70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1"/>
      <c r="AP109" s="1"/>
      <c r="AQ109" s="1"/>
      <c r="AR109" s="1"/>
      <c r="AS109" s="1"/>
      <c r="AT109" s="1"/>
      <c r="AU109" s="1"/>
      <c r="AV109" s="1"/>
      <c r="AW109" s="1"/>
      <c r="AX109" s="1"/>
      <c r="AY109" s="1"/>
      <c r="AZ109" s="1"/>
      <c r="BA109" s="1"/>
      <c r="BB109" s="1"/>
      <c r="BC109" s="1"/>
      <c r="BD109" s="1"/>
      <c r="BE109" s="1"/>
      <c r="BF109" s="1"/>
      <c r="BG109" s="1"/>
      <c r="BH109" s="1"/>
      <c r="BI109" s="1"/>
      <c r="BJ109" s="1"/>
      <c r="BK109" s="1"/>
      <c r="BL109" s="1"/>
      <c r="BM109" s="1"/>
      <c r="BN109" s="1"/>
      <c r="BO109" s="1"/>
      <c r="BP109" s="1"/>
      <c r="BQ109" s="1"/>
      <c r="BR109" s="1"/>
    </row>
    <row r="110" spans="1:70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  <c r="AP110" s="1"/>
      <c r="AQ110" s="1"/>
      <c r="AR110" s="1"/>
      <c r="AS110" s="1"/>
      <c r="AT110" s="1"/>
      <c r="AU110" s="1"/>
      <c r="AV110" s="1"/>
      <c r="AW110" s="1"/>
      <c r="AX110" s="1"/>
      <c r="AY110" s="1"/>
      <c r="AZ110" s="1"/>
      <c r="BA110" s="1"/>
      <c r="BB110" s="1"/>
      <c r="BC110" s="1"/>
      <c r="BD110" s="1"/>
      <c r="BE110" s="1"/>
      <c r="BF110" s="1"/>
      <c r="BG110" s="1"/>
      <c r="BH110" s="1"/>
      <c r="BI110" s="1"/>
      <c r="BJ110" s="1"/>
      <c r="BK110" s="1"/>
      <c r="BL110" s="1"/>
      <c r="BM110" s="1"/>
      <c r="BN110" s="1"/>
      <c r="BO110" s="1"/>
      <c r="BP110" s="1"/>
      <c r="BQ110" s="1"/>
      <c r="BR110" s="1"/>
    </row>
    <row r="111" spans="1:70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  <c r="AP111" s="1"/>
      <c r="AQ111" s="1"/>
      <c r="AR111" s="1"/>
      <c r="AS111" s="1"/>
      <c r="AT111" s="1"/>
      <c r="AU111" s="1"/>
      <c r="AV111" s="1"/>
      <c r="AW111" s="1"/>
      <c r="AX111" s="1"/>
      <c r="AY111" s="1"/>
      <c r="AZ111" s="1"/>
      <c r="BA111" s="1"/>
      <c r="BB111" s="1"/>
      <c r="BC111" s="1"/>
      <c r="BD111" s="1"/>
      <c r="BE111" s="1"/>
      <c r="BF111" s="1"/>
      <c r="BG111" s="1"/>
      <c r="BH111" s="1"/>
      <c r="BI111" s="1"/>
      <c r="BJ111" s="1"/>
      <c r="BK111" s="1"/>
      <c r="BL111" s="1"/>
      <c r="BM111" s="1"/>
      <c r="BN111" s="1"/>
      <c r="BO111" s="1"/>
      <c r="BP111" s="1"/>
      <c r="BQ111" s="1"/>
      <c r="BR111" s="1"/>
    </row>
    <row r="112" spans="1:70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1"/>
      <c r="AP112" s="1"/>
      <c r="AQ112" s="1"/>
      <c r="AR112" s="1"/>
      <c r="AS112" s="1"/>
      <c r="AT112" s="1"/>
      <c r="AU112" s="1"/>
      <c r="AV112" s="1"/>
      <c r="AW112" s="1"/>
      <c r="AX112" s="1"/>
      <c r="AY112" s="1"/>
      <c r="AZ112" s="1"/>
      <c r="BA112" s="1"/>
      <c r="BB112" s="1"/>
      <c r="BC112" s="1"/>
      <c r="BD112" s="1"/>
      <c r="BE112" s="1"/>
      <c r="BF112" s="1"/>
      <c r="BG112" s="1"/>
      <c r="BH112" s="1"/>
      <c r="BI112" s="1"/>
      <c r="BJ112" s="1"/>
      <c r="BK112" s="1"/>
      <c r="BL112" s="1"/>
      <c r="BM112" s="1"/>
      <c r="BN112" s="1"/>
      <c r="BO112" s="1"/>
      <c r="BP112" s="1"/>
      <c r="BQ112" s="1"/>
      <c r="BR112" s="1"/>
    </row>
    <row r="113" spans="1:70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1"/>
      <c r="AP113" s="1"/>
      <c r="AQ113" s="1"/>
      <c r="AR113" s="1"/>
      <c r="AS113" s="1"/>
      <c r="AT113" s="1"/>
      <c r="AU113" s="1"/>
      <c r="AV113" s="1"/>
      <c r="AW113" s="1"/>
      <c r="AX113" s="1"/>
      <c r="AY113" s="1"/>
      <c r="AZ113" s="1"/>
      <c r="BA113" s="1"/>
      <c r="BB113" s="1"/>
      <c r="BC113" s="1"/>
      <c r="BD113" s="1"/>
      <c r="BE113" s="1"/>
      <c r="BF113" s="1"/>
      <c r="BG113" s="1"/>
      <c r="BH113" s="1"/>
      <c r="BI113" s="1"/>
      <c r="BJ113" s="1"/>
      <c r="BK113" s="1"/>
      <c r="BL113" s="1"/>
      <c r="BM113" s="1"/>
      <c r="BN113" s="1"/>
      <c r="BO113" s="1"/>
      <c r="BP113" s="1"/>
      <c r="BQ113" s="1"/>
      <c r="BR113" s="1"/>
    </row>
    <row r="114" spans="1:70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  <c r="AP114" s="1"/>
      <c r="AQ114" s="1"/>
      <c r="AR114" s="1"/>
      <c r="AS114" s="1"/>
      <c r="AT114" s="1"/>
      <c r="AU114" s="1"/>
      <c r="AV114" s="1"/>
      <c r="AW114" s="1"/>
      <c r="AX114" s="1"/>
      <c r="AY114" s="1"/>
      <c r="AZ114" s="1"/>
      <c r="BA114" s="1"/>
      <c r="BB114" s="1"/>
      <c r="BC114" s="1"/>
      <c r="BD114" s="1"/>
      <c r="BE114" s="1"/>
      <c r="BF114" s="1"/>
      <c r="BG114" s="1"/>
      <c r="BH114" s="1"/>
      <c r="BI114" s="1"/>
      <c r="BJ114" s="1"/>
      <c r="BK114" s="1"/>
      <c r="BL114" s="1"/>
      <c r="BM114" s="1"/>
      <c r="BN114" s="1"/>
      <c r="BO114" s="1"/>
      <c r="BP114" s="1"/>
      <c r="BQ114" s="1"/>
      <c r="BR114" s="1"/>
    </row>
    <row r="115" spans="1:70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1"/>
      <c r="AP115" s="1"/>
      <c r="AQ115" s="1"/>
      <c r="AR115" s="1"/>
      <c r="AS115" s="1"/>
      <c r="AT115" s="1"/>
      <c r="AU115" s="1"/>
      <c r="AV115" s="1"/>
      <c r="AW115" s="1"/>
      <c r="AX115" s="1"/>
      <c r="AY115" s="1"/>
      <c r="AZ115" s="1"/>
      <c r="BA115" s="1"/>
      <c r="BB115" s="1"/>
      <c r="BC115" s="1"/>
      <c r="BD115" s="1"/>
      <c r="BE115" s="1"/>
      <c r="BF115" s="1"/>
      <c r="BG115" s="1"/>
      <c r="BH115" s="1"/>
      <c r="BI115" s="1"/>
      <c r="BJ115" s="1"/>
      <c r="BK115" s="1"/>
      <c r="BL115" s="1"/>
      <c r="BM115" s="1"/>
      <c r="BN115" s="1"/>
      <c r="BO115" s="1"/>
      <c r="BP115" s="1"/>
      <c r="BQ115" s="1"/>
      <c r="BR115" s="1"/>
    </row>
    <row r="116" spans="1:70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/>
      <c r="AP116" s="1"/>
      <c r="AQ116" s="1"/>
      <c r="AR116" s="1"/>
      <c r="AS116" s="1"/>
      <c r="AT116" s="1"/>
      <c r="AU116" s="1"/>
      <c r="AV116" s="1"/>
      <c r="AW116" s="1"/>
      <c r="AX116" s="1"/>
      <c r="AY116" s="1"/>
      <c r="AZ116" s="1"/>
      <c r="BA116" s="1"/>
      <c r="BB116" s="1"/>
      <c r="BC116" s="1"/>
      <c r="BD116" s="1"/>
      <c r="BE116" s="1"/>
      <c r="BF116" s="1"/>
      <c r="BG116" s="1"/>
      <c r="BH116" s="1"/>
      <c r="BI116" s="1"/>
      <c r="BJ116" s="1"/>
      <c r="BK116" s="1"/>
      <c r="BL116" s="1"/>
      <c r="BM116" s="1"/>
      <c r="BN116" s="1"/>
      <c r="BO116" s="1"/>
      <c r="BP116" s="1"/>
      <c r="BQ116" s="1"/>
      <c r="BR116" s="1"/>
    </row>
    <row r="117" spans="1:70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  <c r="AP117" s="1"/>
      <c r="AQ117" s="1"/>
      <c r="AR117" s="1"/>
      <c r="AS117" s="1"/>
      <c r="AT117" s="1"/>
      <c r="AU117" s="1"/>
      <c r="AV117" s="1"/>
      <c r="AW117" s="1"/>
      <c r="AX117" s="1"/>
      <c r="AY117" s="1"/>
      <c r="AZ117" s="1"/>
      <c r="BA117" s="1"/>
      <c r="BB117" s="1"/>
      <c r="BC117" s="1"/>
      <c r="BD117" s="1"/>
      <c r="BE117" s="1"/>
      <c r="BF117" s="1"/>
      <c r="BG117" s="1"/>
      <c r="BH117" s="1"/>
      <c r="BI117" s="1"/>
      <c r="BJ117" s="1"/>
      <c r="BK117" s="1"/>
      <c r="BL117" s="1"/>
      <c r="BM117" s="1"/>
      <c r="BN117" s="1"/>
      <c r="BO117" s="1"/>
      <c r="BP117" s="1"/>
      <c r="BQ117" s="1"/>
      <c r="BR117" s="1"/>
    </row>
    <row r="118" spans="1:70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P118" s="1"/>
      <c r="AQ118" s="1"/>
      <c r="AR118" s="1"/>
      <c r="AS118" s="1"/>
      <c r="AT118" s="1"/>
      <c r="AU118" s="1"/>
      <c r="AV118" s="1"/>
      <c r="AW118" s="1"/>
      <c r="AX118" s="1"/>
      <c r="AY118" s="1"/>
      <c r="AZ118" s="1"/>
      <c r="BA118" s="1"/>
      <c r="BB118" s="1"/>
      <c r="BC118" s="1"/>
      <c r="BD118" s="1"/>
      <c r="BE118" s="1"/>
      <c r="BF118" s="1"/>
      <c r="BG118" s="1"/>
      <c r="BH118" s="1"/>
      <c r="BI118" s="1"/>
      <c r="BJ118" s="1"/>
      <c r="BK118" s="1"/>
      <c r="BL118" s="1"/>
      <c r="BM118" s="1"/>
      <c r="BN118" s="1"/>
      <c r="BO118" s="1"/>
      <c r="BP118" s="1"/>
      <c r="BQ118" s="1"/>
      <c r="BR118" s="1"/>
    </row>
    <row r="119" spans="1:70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  <c r="AP119" s="1"/>
      <c r="AQ119" s="1"/>
      <c r="AR119" s="1"/>
      <c r="AS119" s="1"/>
      <c r="AT119" s="1"/>
      <c r="AU119" s="1"/>
      <c r="AV119" s="1"/>
      <c r="AW119" s="1"/>
      <c r="AX119" s="1"/>
      <c r="AY119" s="1"/>
      <c r="AZ119" s="1"/>
      <c r="BA119" s="1"/>
      <c r="BB119" s="1"/>
      <c r="BC119" s="1"/>
      <c r="BD119" s="1"/>
      <c r="BE119" s="1"/>
      <c r="BF119" s="1"/>
      <c r="BG119" s="1"/>
      <c r="BH119" s="1"/>
      <c r="BI119" s="1"/>
      <c r="BJ119" s="1"/>
      <c r="BK119" s="1"/>
      <c r="BL119" s="1"/>
      <c r="BM119" s="1"/>
      <c r="BN119" s="1"/>
      <c r="BO119" s="1"/>
      <c r="BP119" s="1"/>
      <c r="BQ119" s="1"/>
      <c r="BR119" s="1"/>
    </row>
    <row r="120" spans="1:70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1"/>
      <c r="AP120" s="1"/>
      <c r="AQ120" s="1"/>
      <c r="AR120" s="1"/>
      <c r="AS120" s="1"/>
      <c r="AT120" s="1"/>
      <c r="AU120" s="1"/>
      <c r="AV120" s="1"/>
      <c r="AW120" s="1"/>
      <c r="AX120" s="1"/>
      <c r="AY120" s="1"/>
      <c r="AZ120" s="1"/>
      <c r="BA120" s="1"/>
      <c r="BB120" s="1"/>
      <c r="BC120" s="1"/>
      <c r="BD120" s="1"/>
      <c r="BE120" s="1"/>
      <c r="BF120" s="1"/>
      <c r="BG120" s="1"/>
      <c r="BH120" s="1"/>
      <c r="BI120" s="1"/>
      <c r="BJ120" s="1"/>
      <c r="BK120" s="1"/>
      <c r="BL120" s="1"/>
      <c r="BM120" s="1"/>
      <c r="BN120" s="1"/>
      <c r="BO120" s="1"/>
      <c r="BP120" s="1"/>
      <c r="BQ120" s="1"/>
      <c r="BR120" s="1"/>
    </row>
    <row r="121" spans="1:70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  <c r="AP121" s="1"/>
      <c r="AQ121" s="1"/>
      <c r="AR121" s="1"/>
      <c r="AS121" s="1"/>
      <c r="AT121" s="1"/>
      <c r="AU121" s="1"/>
      <c r="AV121" s="1"/>
      <c r="AW121" s="1"/>
      <c r="AX121" s="1"/>
      <c r="AY121" s="1"/>
      <c r="AZ121" s="1"/>
      <c r="BA121" s="1"/>
      <c r="BB121" s="1"/>
      <c r="BC121" s="1"/>
      <c r="BD121" s="1"/>
      <c r="BE121" s="1"/>
      <c r="BF121" s="1"/>
      <c r="BG121" s="1"/>
      <c r="BH121" s="1"/>
      <c r="BI121" s="1"/>
      <c r="BJ121" s="1"/>
      <c r="BK121" s="1"/>
      <c r="BL121" s="1"/>
      <c r="BM121" s="1"/>
      <c r="BN121" s="1"/>
      <c r="BO121" s="1"/>
      <c r="BP121" s="1"/>
      <c r="BQ121" s="1"/>
      <c r="BR121" s="1"/>
    </row>
    <row r="122" spans="1:70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1"/>
      <c r="AP122" s="1"/>
      <c r="AQ122" s="1"/>
      <c r="AR122" s="1"/>
      <c r="AS122" s="1"/>
      <c r="AT122" s="1"/>
      <c r="AU122" s="1"/>
      <c r="AV122" s="1"/>
      <c r="AW122" s="1"/>
      <c r="AX122" s="1"/>
      <c r="AY122" s="1"/>
      <c r="AZ122" s="1"/>
      <c r="BA122" s="1"/>
      <c r="BB122" s="1"/>
      <c r="BC122" s="1"/>
      <c r="BD122" s="1"/>
      <c r="BE122" s="1"/>
      <c r="BF122" s="1"/>
      <c r="BG122" s="1"/>
      <c r="BH122" s="1"/>
      <c r="BI122" s="1"/>
      <c r="BJ122" s="1"/>
      <c r="BK122" s="1"/>
      <c r="BL122" s="1"/>
      <c r="BM122" s="1"/>
      <c r="BN122" s="1"/>
      <c r="BO122" s="1"/>
      <c r="BP122" s="1"/>
      <c r="BQ122" s="1"/>
      <c r="BR122" s="1"/>
    </row>
    <row r="123" spans="1:70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  <c r="AP123" s="1"/>
      <c r="AQ123" s="1"/>
      <c r="AR123" s="1"/>
      <c r="AS123" s="1"/>
      <c r="AT123" s="1"/>
      <c r="AU123" s="1"/>
      <c r="AV123" s="1"/>
      <c r="AW123" s="1"/>
      <c r="AX123" s="1"/>
      <c r="AY123" s="1"/>
      <c r="AZ123" s="1"/>
      <c r="BA123" s="1"/>
      <c r="BB123" s="1"/>
      <c r="BC123" s="1"/>
      <c r="BD123" s="1"/>
      <c r="BE123" s="1"/>
      <c r="BF123" s="1"/>
      <c r="BG123" s="1"/>
      <c r="BH123" s="1"/>
      <c r="BI123" s="1"/>
      <c r="BJ123" s="1"/>
      <c r="BK123" s="1"/>
      <c r="BL123" s="1"/>
      <c r="BM123" s="1"/>
      <c r="BN123" s="1"/>
      <c r="BO123" s="1"/>
      <c r="BP123" s="1"/>
      <c r="BQ123" s="1"/>
      <c r="BR123" s="1"/>
    </row>
    <row r="124" spans="1:70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  <c r="AP124" s="1"/>
      <c r="AQ124" s="1"/>
      <c r="AR124" s="1"/>
      <c r="AS124" s="1"/>
      <c r="AT124" s="1"/>
      <c r="AU124" s="1"/>
      <c r="AV124" s="1"/>
      <c r="AW124" s="1"/>
      <c r="AX124" s="1"/>
      <c r="AY124" s="1"/>
      <c r="AZ124" s="1"/>
      <c r="BA124" s="1"/>
      <c r="BB124" s="1"/>
      <c r="BC124" s="1"/>
      <c r="BD124" s="1"/>
      <c r="BE124" s="1"/>
      <c r="BF124" s="1"/>
      <c r="BG124" s="1"/>
      <c r="BH124" s="1"/>
      <c r="BI124" s="1"/>
      <c r="BJ124" s="1"/>
      <c r="BK124" s="1"/>
      <c r="BL124" s="1"/>
      <c r="BM124" s="1"/>
      <c r="BN124" s="1"/>
      <c r="BO124" s="1"/>
      <c r="BP124" s="1"/>
      <c r="BQ124" s="1"/>
      <c r="BR124" s="1"/>
    </row>
    <row r="125" spans="1:70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  <c r="AP125" s="1"/>
      <c r="AQ125" s="1"/>
      <c r="AR125" s="1"/>
      <c r="AS125" s="1"/>
      <c r="AT125" s="1"/>
      <c r="AU125" s="1"/>
      <c r="AV125" s="1"/>
      <c r="AW125" s="1"/>
      <c r="AX125" s="1"/>
      <c r="AY125" s="1"/>
      <c r="AZ125" s="1"/>
      <c r="BA125" s="1"/>
      <c r="BB125" s="1"/>
      <c r="BC125" s="1"/>
      <c r="BD125" s="1"/>
      <c r="BE125" s="1"/>
      <c r="BF125" s="1"/>
      <c r="BG125" s="1"/>
      <c r="BH125" s="1"/>
      <c r="BI125" s="1"/>
      <c r="BJ125" s="1"/>
      <c r="BK125" s="1"/>
      <c r="BL125" s="1"/>
      <c r="BM125" s="1"/>
      <c r="BN125" s="1"/>
      <c r="BO125" s="1"/>
      <c r="BP125" s="1"/>
      <c r="BQ125" s="1"/>
      <c r="BR125" s="1"/>
    </row>
    <row r="126" spans="1:70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  <c r="AP126" s="1"/>
      <c r="AQ126" s="1"/>
      <c r="AR126" s="1"/>
      <c r="AS126" s="1"/>
      <c r="AT126" s="1"/>
      <c r="AU126" s="1"/>
      <c r="AV126" s="1"/>
      <c r="AW126" s="1"/>
      <c r="AX126" s="1"/>
      <c r="AY126" s="1"/>
      <c r="AZ126" s="1"/>
      <c r="BA126" s="1"/>
      <c r="BB126" s="1"/>
      <c r="BC126" s="1"/>
      <c r="BD126" s="1"/>
      <c r="BE126" s="1"/>
      <c r="BF126" s="1"/>
      <c r="BG126" s="1"/>
      <c r="BH126" s="1"/>
      <c r="BI126" s="1"/>
      <c r="BJ126" s="1"/>
      <c r="BK126" s="1"/>
      <c r="BL126" s="1"/>
      <c r="BM126" s="1"/>
      <c r="BN126" s="1"/>
      <c r="BO126" s="1"/>
      <c r="BP126" s="1"/>
      <c r="BQ126" s="1"/>
      <c r="BR126" s="1"/>
    </row>
    <row r="127" spans="1:70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  <c r="AP127" s="1"/>
      <c r="AQ127" s="1"/>
      <c r="AR127" s="1"/>
      <c r="AS127" s="1"/>
      <c r="AT127" s="1"/>
      <c r="AU127" s="1"/>
      <c r="AV127" s="1"/>
      <c r="AW127" s="1"/>
      <c r="AX127" s="1"/>
      <c r="AY127" s="1"/>
      <c r="AZ127" s="1"/>
      <c r="BA127" s="1"/>
      <c r="BB127" s="1"/>
      <c r="BC127" s="1"/>
      <c r="BD127" s="1"/>
      <c r="BE127" s="1"/>
      <c r="BF127" s="1"/>
      <c r="BG127" s="1"/>
      <c r="BH127" s="1"/>
      <c r="BI127" s="1"/>
      <c r="BJ127" s="1"/>
      <c r="BK127" s="1"/>
      <c r="BL127" s="1"/>
      <c r="BM127" s="1"/>
      <c r="BN127" s="1"/>
      <c r="BO127" s="1"/>
      <c r="BP127" s="1"/>
      <c r="BQ127" s="1"/>
      <c r="BR127" s="1"/>
    </row>
    <row r="128" spans="1:70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  <c r="AP128" s="1"/>
      <c r="AQ128" s="1"/>
      <c r="AR128" s="1"/>
      <c r="AS128" s="1"/>
      <c r="AT128" s="1"/>
      <c r="AU128" s="1"/>
      <c r="AV128" s="1"/>
      <c r="AW128" s="1"/>
      <c r="AX128" s="1"/>
      <c r="AY128" s="1"/>
      <c r="AZ128" s="1"/>
      <c r="BA128" s="1"/>
      <c r="BB128" s="1"/>
      <c r="BC128" s="1"/>
      <c r="BD128" s="1"/>
      <c r="BE128" s="1"/>
      <c r="BF128" s="1"/>
      <c r="BG128" s="1"/>
      <c r="BH128" s="1"/>
      <c r="BI128" s="1"/>
      <c r="BJ128" s="1"/>
      <c r="BK128" s="1"/>
      <c r="BL128" s="1"/>
      <c r="BM128" s="1"/>
      <c r="BN128" s="1"/>
      <c r="BO128" s="1"/>
      <c r="BP128" s="1"/>
      <c r="BQ128" s="1"/>
      <c r="BR128" s="1"/>
    </row>
    <row r="129" spans="1:70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  <c r="AQ129" s="1"/>
      <c r="AR129" s="1"/>
      <c r="AS129" s="1"/>
      <c r="AT129" s="1"/>
      <c r="AU129" s="1"/>
      <c r="AV129" s="1"/>
      <c r="AW129" s="1"/>
      <c r="AX129" s="1"/>
      <c r="AY129" s="1"/>
      <c r="AZ129" s="1"/>
      <c r="BA129" s="1"/>
      <c r="BB129" s="1"/>
      <c r="BC129" s="1"/>
      <c r="BD129" s="1"/>
      <c r="BE129" s="1"/>
      <c r="BF129" s="1"/>
      <c r="BG129" s="1"/>
      <c r="BH129" s="1"/>
      <c r="BI129" s="1"/>
      <c r="BJ129" s="1"/>
      <c r="BK129" s="1"/>
      <c r="BL129" s="1"/>
      <c r="BM129" s="1"/>
      <c r="BN129" s="1"/>
      <c r="BO129" s="1"/>
      <c r="BP129" s="1"/>
      <c r="BQ129" s="1"/>
      <c r="BR129" s="1"/>
    </row>
    <row r="130" spans="1:70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  <c r="AR130" s="1"/>
      <c r="AS130" s="1"/>
      <c r="AT130" s="1"/>
      <c r="AU130" s="1"/>
      <c r="AV130" s="1"/>
      <c r="AW130" s="1"/>
      <c r="AX130" s="1"/>
      <c r="AY130" s="1"/>
      <c r="AZ130" s="1"/>
      <c r="BA130" s="1"/>
      <c r="BB130" s="1"/>
      <c r="BC130" s="1"/>
      <c r="BD130" s="1"/>
      <c r="BE130" s="1"/>
      <c r="BF130" s="1"/>
      <c r="BG130" s="1"/>
      <c r="BH130" s="1"/>
      <c r="BI130" s="1"/>
      <c r="BJ130" s="1"/>
      <c r="BK130" s="1"/>
      <c r="BL130" s="1"/>
      <c r="BM130" s="1"/>
      <c r="BN130" s="1"/>
      <c r="BO130" s="1"/>
      <c r="BP130" s="1"/>
      <c r="BQ130" s="1"/>
      <c r="BR130" s="1"/>
    </row>
    <row r="131" spans="1:70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  <c r="AQ131" s="1"/>
      <c r="AR131" s="1"/>
      <c r="AS131" s="1"/>
      <c r="AT131" s="1"/>
      <c r="AU131" s="1"/>
      <c r="AV131" s="1"/>
      <c r="AW131" s="1"/>
      <c r="AX131" s="1"/>
      <c r="AY131" s="1"/>
      <c r="AZ131" s="1"/>
      <c r="BA131" s="1"/>
      <c r="BB131" s="1"/>
      <c r="BC131" s="1"/>
      <c r="BD131" s="1"/>
      <c r="BE131" s="1"/>
      <c r="BF131" s="1"/>
      <c r="BG131" s="1"/>
      <c r="BH131" s="1"/>
      <c r="BI131" s="1"/>
      <c r="BJ131" s="1"/>
      <c r="BK131" s="1"/>
      <c r="BL131" s="1"/>
      <c r="BM131" s="1"/>
      <c r="BN131" s="1"/>
      <c r="BO131" s="1"/>
      <c r="BP131" s="1"/>
      <c r="BQ131" s="1"/>
      <c r="BR131" s="1"/>
    </row>
    <row r="132" spans="1:70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"/>
      <c r="AR132" s="1"/>
      <c r="AS132" s="1"/>
      <c r="AT132" s="1"/>
      <c r="AU132" s="1"/>
      <c r="AV132" s="1"/>
      <c r="AW132" s="1"/>
      <c r="AX132" s="1"/>
      <c r="AY132" s="1"/>
      <c r="AZ132" s="1"/>
      <c r="BA132" s="1"/>
      <c r="BB132" s="1"/>
      <c r="BC132" s="1"/>
      <c r="BD132" s="1"/>
      <c r="BE132" s="1"/>
      <c r="BF132" s="1"/>
      <c r="BG132" s="1"/>
      <c r="BH132" s="1"/>
      <c r="BI132" s="1"/>
      <c r="BJ132" s="1"/>
      <c r="BK132" s="1"/>
      <c r="BL132" s="1"/>
      <c r="BM132" s="1"/>
      <c r="BN132" s="1"/>
      <c r="BO132" s="1"/>
      <c r="BP132" s="1"/>
      <c r="BQ132" s="1"/>
      <c r="BR132" s="1"/>
    </row>
    <row r="133" spans="1:70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  <c r="AQ133" s="1"/>
      <c r="AR133" s="1"/>
      <c r="AS133" s="1"/>
      <c r="AT133" s="1"/>
      <c r="AU133" s="1"/>
      <c r="AV133" s="1"/>
      <c r="AW133" s="1"/>
      <c r="AX133" s="1"/>
      <c r="AY133" s="1"/>
      <c r="AZ133" s="1"/>
      <c r="BA133" s="1"/>
      <c r="BB133" s="1"/>
      <c r="BC133" s="1"/>
      <c r="BD133" s="1"/>
      <c r="BE133" s="1"/>
      <c r="BF133" s="1"/>
      <c r="BG133" s="1"/>
      <c r="BH133" s="1"/>
      <c r="BI133" s="1"/>
      <c r="BJ133" s="1"/>
      <c r="BK133" s="1"/>
      <c r="BL133" s="1"/>
      <c r="BM133" s="1"/>
      <c r="BN133" s="1"/>
      <c r="BO133" s="1"/>
      <c r="BP133" s="1"/>
      <c r="BQ133" s="1"/>
      <c r="BR133" s="1"/>
    </row>
    <row r="134" spans="1:70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1"/>
      <c r="AS134" s="1"/>
      <c r="AT134" s="1"/>
      <c r="AU134" s="1"/>
      <c r="AV134" s="1"/>
      <c r="AW134" s="1"/>
      <c r="AX134" s="1"/>
      <c r="AY134" s="1"/>
      <c r="AZ134" s="1"/>
      <c r="BA134" s="1"/>
      <c r="BB134" s="1"/>
      <c r="BC134" s="1"/>
      <c r="BD134" s="1"/>
      <c r="BE134" s="1"/>
      <c r="BF134" s="1"/>
      <c r="BG134" s="1"/>
      <c r="BH134" s="1"/>
      <c r="BI134" s="1"/>
      <c r="BJ134" s="1"/>
      <c r="BK134" s="1"/>
      <c r="BL134" s="1"/>
      <c r="BM134" s="1"/>
      <c r="BN134" s="1"/>
      <c r="BO134" s="1"/>
      <c r="BP134" s="1"/>
      <c r="BQ134" s="1"/>
      <c r="BR134" s="1"/>
    </row>
    <row r="135" spans="1:70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  <c r="AT135" s="1"/>
      <c r="AU135" s="1"/>
      <c r="AV135" s="1"/>
      <c r="AW135" s="1"/>
      <c r="AX135" s="1"/>
      <c r="AY135" s="1"/>
      <c r="AZ135" s="1"/>
      <c r="BA135" s="1"/>
      <c r="BB135" s="1"/>
      <c r="BC135" s="1"/>
      <c r="BD135" s="1"/>
      <c r="BE135" s="1"/>
      <c r="BF135" s="1"/>
      <c r="BG135" s="1"/>
      <c r="BH135" s="1"/>
      <c r="BI135" s="1"/>
      <c r="BJ135" s="1"/>
      <c r="BK135" s="1"/>
      <c r="BL135" s="1"/>
      <c r="BM135" s="1"/>
      <c r="BN135" s="1"/>
      <c r="BO135" s="1"/>
      <c r="BP135" s="1"/>
      <c r="BQ135" s="1"/>
      <c r="BR135" s="1"/>
    </row>
    <row r="136" spans="1:70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  <c r="AU136" s="1"/>
      <c r="AV136" s="1"/>
      <c r="AW136" s="1"/>
      <c r="AX136" s="1"/>
      <c r="AY136" s="1"/>
      <c r="AZ136" s="1"/>
      <c r="BA136" s="1"/>
      <c r="BB136" s="1"/>
      <c r="BC136" s="1"/>
      <c r="BD136" s="1"/>
      <c r="BE136" s="1"/>
      <c r="BF136" s="1"/>
      <c r="BG136" s="1"/>
      <c r="BH136" s="1"/>
      <c r="BI136" s="1"/>
      <c r="BJ136" s="1"/>
      <c r="BK136" s="1"/>
      <c r="BL136" s="1"/>
      <c r="BM136" s="1"/>
      <c r="BN136" s="1"/>
      <c r="BO136" s="1"/>
      <c r="BP136" s="1"/>
      <c r="BQ136" s="1"/>
      <c r="BR136" s="1"/>
    </row>
    <row r="137" spans="1:70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/>
      <c r="AS137" s="1"/>
      <c r="AT137" s="1"/>
      <c r="AU137" s="1"/>
      <c r="AV137" s="1"/>
      <c r="AW137" s="1"/>
      <c r="AX137" s="1"/>
      <c r="AY137" s="1"/>
      <c r="AZ137" s="1"/>
      <c r="BA137" s="1"/>
      <c r="BB137" s="1"/>
      <c r="BC137" s="1"/>
      <c r="BD137" s="1"/>
      <c r="BE137" s="1"/>
      <c r="BF137" s="1"/>
      <c r="BG137" s="1"/>
      <c r="BH137" s="1"/>
      <c r="BI137" s="1"/>
      <c r="BJ137" s="1"/>
      <c r="BK137" s="1"/>
      <c r="BL137" s="1"/>
      <c r="BM137" s="1"/>
      <c r="BN137" s="1"/>
      <c r="BO137" s="1"/>
      <c r="BP137" s="1"/>
      <c r="BQ137" s="1"/>
      <c r="BR137" s="1"/>
    </row>
    <row r="138" spans="1:70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  <c r="AU138" s="1"/>
      <c r="AV138" s="1"/>
      <c r="AW138" s="1"/>
      <c r="AX138" s="1"/>
      <c r="AY138" s="1"/>
      <c r="AZ138" s="1"/>
      <c r="BA138" s="1"/>
      <c r="BB138" s="1"/>
      <c r="BC138" s="1"/>
      <c r="BD138" s="1"/>
      <c r="BE138" s="1"/>
      <c r="BF138" s="1"/>
      <c r="BG138" s="1"/>
      <c r="BH138" s="1"/>
      <c r="BI138" s="1"/>
      <c r="BJ138" s="1"/>
      <c r="BK138" s="1"/>
      <c r="BL138" s="1"/>
      <c r="BM138" s="1"/>
      <c r="BN138" s="1"/>
      <c r="BO138" s="1"/>
      <c r="BP138" s="1"/>
      <c r="BQ138" s="1"/>
      <c r="BR138" s="1"/>
    </row>
    <row r="139" spans="1:70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  <c r="AU139" s="1"/>
      <c r="AV139" s="1"/>
      <c r="AW139" s="1"/>
      <c r="AX139" s="1"/>
      <c r="AY139" s="1"/>
      <c r="AZ139" s="1"/>
      <c r="BA139" s="1"/>
      <c r="BB139" s="1"/>
      <c r="BC139" s="1"/>
      <c r="BD139" s="1"/>
      <c r="BE139" s="1"/>
      <c r="BF139" s="1"/>
      <c r="BG139" s="1"/>
      <c r="BH139" s="1"/>
      <c r="BI139" s="1"/>
      <c r="BJ139" s="1"/>
      <c r="BK139" s="1"/>
      <c r="BL139" s="1"/>
      <c r="BM139" s="1"/>
      <c r="BN139" s="1"/>
      <c r="BO139" s="1"/>
      <c r="BP139" s="1"/>
      <c r="BQ139" s="1"/>
      <c r="BR139" s="1"/>
    </row>
    <row r="140" spans="1:70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  <c r="AT140" s="1"/>
      <c r="AU140" s="1"/>
      <c r="AV140" s="1"/>
      <c r="AW140" s="1"/>
      <c r="AX140" s="1"/>
      <c r="AY140" s="1"/>
      <c r="AZ140" s="1"/>
      <c r="BA140" s="1"/>
      <c r="BB140" s="1"/>
      <c r="BC140" s="1"/>
      <c r="BD140" s="1"/>
      <c r="BE140" s="1"/>
      <c r="BF140" s="1"/>
      <c r="BG140" s="1"/>
      <c r="BH140" s="1"/>
      <c r="BI140" s="1"/>
      <c r="BJ140" s="1"/>
      <c r="BK140" s="1"/>
      <c r="BL140" s="1"/>
      <c r="BM140" s="1"/>
      <c r="BN140" s="1"/>
      <c r="BO140" s="1"/>
      <c r="BP140" s="1"/>
      <c r="BQ140" s="1"/>
      <c r="BR140" s="1"/>
    </row>
    <row r="141" spans="1:70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1"/>
      <c r="AU141" s="1"/>
      <c r="AV141" s="1"/>
      <c r="AW141" s="1"/>
      <c r="AX141" s="1"/>
      <c r="AY141" s="1"/>
      <c r="AZ141" s="1"/>
      <c r="BA141" s="1"/>
      <c r="BB141" s="1"/>
      <c r="BC141" s="1"/>
      <c r="BD141" s="1"/>
      <c r="BE141" s="1"/>
      <c r="BF141" s="1"/>
      <c r="BG141" s="1"/>
      <c r="BH141" s="1"/>
      <c r="BI141" s="1"/>
      <c r="BJ141" s="1"/>
      <c r="BK141" s="1"/>
      <c r="BL141" s="1"/>
      <c r="BM141" s="1"/>
      <c r="BN141" s="1"/>
      <c r="BO141" s="1"/>
      <c r="BP141" s="1"/>
      <c r="BQ141" s="1"/>
      <c r="BR141" s="1"/>
    </row>
    <row r="142" spans="1:70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  <c r="AU142" s="1"/>
      <c r="AV142" s="1"/>
      <c r="AW142" s="1"/>
      <c r="AX142" s="1"/>
      <c r="AY142" s="1"/>
      <c r="AZ142" s="1"/>
      <c r="BA142" s="1"/>
      <c r="BB142" s="1"/>
      <c r="BC142" s="1"/>
      <c r="BD142" s="1"/>
      <c r="BE142" s="1"/>
      <c r="BF142" s="1"/>
      <c r="BG142" s="1"/>
      <c r="BH142" s="1"/>
      <c r="BI142" s="1"/>
      <c r="BJ142" s="1"/>
      <c r="BK142" s="1"/>
      <c r="BL142" s="1"/>
      <c r="BM142" s="1"/>
      <c r="BN142" s="1"/>
      <c r="BO142" s="1"/>
      <c r="BP142" s="1"/>
      <c r="BQ142" s="1"/>
      <c r="BR142" s="1"/>
    </row>
    <row r="143" spans="1:70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"/>
      <c r="AT143" s="1"/>
      <c r="AU143" s="1"/>
      <c r="AV143" s="1"/>
      <c r="AW143" s="1"/>
      <c r="AX143" s="1"/>
      <c r="AY143" s="1"/>
      <c r="AZ143" s="1"/>
      <c r="BA143" s="1"/>
      <c r="BB143" s="1"/>
      <c r="BC143" s="1"/>
      <c r="BD143" s="1"/>
      <c r="BE143" s="1"/>
      <c r="BF143" s="1"/>
      <c r="BG143" s="1"/>
      <c r="BH143" s="1"/>
      <c r="BI143" s="1"/>
      <c r="BJ143" s="1"/>
      <c r="BK143" s="1"/>
      <c r="BL143" s="1"/>
      <c r="BM143" s="1"/>
      <c r="BN143" s="1"/>
      <c r="BO143" s="1"/>
      <c r="BP143" s="1"/>
      <c r="BQ143" s="1"/>
      <c r="BR143" s="1"/>
    </row>
    <row r="144" spans="1:70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  <c r="AU144" s="1"/>
      <c r="AV144" s="1"/>
      <c r="AW144" s="1"/>
      <c r="AX144" s="1"/>
      <c r="AY144" s="1"/>
      <c r="AZ144" s="1"/>
      <c r="BA144" s="1"/>
      <c r="BB144" s="1"/>
      <c r="BC144" s="1"/>
      <c r="BD144" s="1"/>
      <c r="BE144" s="1"/>
      <c r="BF144" s="1"/>
      <c r="BG144" s="1"/>
      <c r="BH144" s="1"/>
      <c r="BI144" s="1"/>
      <c r="BJ144" s="1"/>
      <c r="BK144" s="1"/>
      <c r="BL144" s="1"/>
      <c r="BM144" s="1"/>
      <c r="BN144" s="1"/>
      <c r="BO144" s="1"/>
      <c r="BP144" s="1"/>
      <c r="BQ144" s="1"/>
      <c r="BR144" s="1"/>
    </row>
    <row r="145" spans="1:70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  <c r="AU145" s="1"/>
      <c r="AV145" s="1"/>
      <c r="AW145" s="1"/>
      <c r="AX145" s="1"/>
      <c r="AY145" s="1"/>
      <c r="AZ145" s="1"/>
      <c r="BA145" s="1"/>
      <c r="BB145" s="1"/>
      <c r="BC145" s="1"/>
      <c r="BD145" s="1"/>
      <c r="BE145" s="1"/>
      <c r="BF145" s="1"/>
      <c r="BG145" s="1"/>
      <c r="BH145" s="1"/>
      <c r="BI145" s="1"/>
      <c r="BJ145" s="1"/>
      <c r="BK145" s="1"/>
      <c r="BL145" s="1"/>
      <c r="BM145" s="1"/>
      <c r="BN145" s="1"/>
      <c r="BO145" s="1"/>
      <c r="BP145" s="1"/>
      <c r="BQ145" s="1"/>
      <c r="BR145" s="1"/>
    </row>
    <row r="146" spans="1:70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  <c r="AU146" s="1"/>
      <c r="AV146" s="1"/>
      <c r="AW146" s="1"/>
      <c r="AX146" s="1"/>
      <c r="AY146" s="1"/>
      <c r="AZ146" s="1"/>
      <c r="BA146" s="1"/>
      <c r="BB146" s="1"/>
      <c r="BC146" s="1"/>
      <c r="BD146" s="1"/>
      <c r="BE146" s="1"/>
      <c r="BF146" s="1"/>
      <c r="BG146" s="1"/>
      <c r="BH146" s="1"/>
      <c r="BI146" s="1"/>
      <c r="BJ146" s="1"/>
      <c r="BK146" s="1"/>
      <c r="BL146" s="1"/>
      <c r="BM146" s="1"/>
      <c r="BN146" s="1"/>
      <c r="BO146" s="1"/>
      <c r="BP146" s="1"/>
      <c r="BQ146" s="1"/>
      <c r="BR146" s="1"/>
    </row>
    <row r="147" spans="1:70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1"/>
      <c r="AT147" s="1"/>
      <c r="AU147" s="1"/>
      <c r="AV147" s="1"/>
      <c r="AW147" s="1"/>
      <c r="AX147" s="1"/>
      <c r="AY147" s="1"/>
      <c r="AZ147" s="1"/>
      <c r="BA147" s="1"/>
      <c r="BB147" s="1"/>
      <c r="BC147" s="1"/>
      <c r="BD147" s="1"/>
      <c r="BE147" s="1"/>
      <c r="BF147" s="1"/>
      <c r="BG147" s="1"/>
      <c r="BH147" s="1"/>
      <c r="BI147" s="1"/>
      <c r="BJ147" s="1"/>
      <c r="BK147" s="1"/>
      <c r="BL147" s="1"/>
      <c r="BM147" s="1"/>
      <c r="BN147" s="1"/>
      <c r="BO147" s="1"/>
      <c r="BP147" s="1"/>
      <c r="BQ147" s="1"/>
      <c r="BR147" s="1"/>
    </row>
    <row r="148" spans="1:70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  <c r="AT148" s="1"/>
      <c r="AU148" s="1"/>
      <c r="AV148" s="1"/>
      <c r="AW148" s="1"/>
      <c r="AX148" s="1"/>
      <c r="AY148" s="1"/>
      <c r="AZ148" s="1"/>
      <c r="BA148" s="1"/>
      <c r="BB148" s="1"/>
      <c r="BC148" s="1"/>
      <c r="BD148" s="1"/>
      <c r="BE148" s="1"/>
      <c r="BF148" s="1"/>
      <c r="BG148" s="1"/>
      <c r="BH148" s="1"/>
      <c r="BI148" s="1"/>
      <c r="BJ148" s="1"/>
      <c r="BK148" s="1"/>
      <c r="BL148" s="1"/>
      <c r="BM148" s="1"/>
      <c r="BN148" s="1"/>
      <c r="BO148" s="1"/>
      <c r="BP148" s="1"/>
      <c r="BQ148" s="1"/>
      <c r="BR148" s="1"/>
    </row>
    <row r="149" spans="1:70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  <c r="AU149" s="1"/>
      <c r="AV149" s="1"/>
      <c r="AW149" s="1"/>
      <c r="AX149" s="1"/>
      <c r="AY149" s="1"/>
      <c r="AZ149" s="1"/>
      <c r="BA149" s="1"/>
      <c r="BB149" s="1"/>
      <c r="BC149" s="1"/>
      <c r="BD149" s="1"/>
      <c r="BE149" s="1"/>
      <c r="BF149" s="1"/>
      <c r="BG149" s="1"/>
      <c r="BH149" s="1"/>
      <c r="BI149" s="1"/>
      <c r="BJ149" s="1"/>
      <c r="BK149" s="1"/>
      <c r="BL149" s="1"/>
      <c r="BM149" s="1"/>
      <c r="BN149" s="1"/>
      <c r="BO149" s="1"/>
      <c r="BP149" s="1"/>
      <c r="BQ149" s="1"/>
      <c r="BR149" s="1"/>
    </row>
    <row r="150" spans="1:70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  <c r="AT150" s="1"/>
      <c r="AU150" s="1"/>
      <c r="AV150" s="1"/>
      <c r="AW150" s="1"/>
      <c r="AX150" s="1"/>
      <c r="AY150" s="1"/>
      <c r="AZ150" s="1"/>
      <c r="BA150" s="1"/>
      <c r="BB150" s="1"/>
      <c r="BC150" s="1"/>
      <c r="BD150" s="1"/>
      <c r="BE150" s="1"/>
      <c r="BF150" s="1"/>
      <c r="BG150" s="1"/>
      <c r="BH150" s="1"/>
      <c r="BI150" s="1"/>
      <c r="BJ150" s="1"/>
      <c r="BK150" s="1"/>
      <c r="BL150" s="1"/>
      <c r="BM150" s="1"/>
      <c r="BN150" s="1"/>
      <c r="BO150" s="1"/>
      <c r="BP150" s="1"/>
      <c r="BQ150" s="1"/>
      <c r="BR150" s="1"/>
    </row>
    <row r="151" spans="1:70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1"/>
      <c r="AU151" s="1"/>
      <c r="AV151" s="1"/>
      <c r="AW151" s="1"/>
      <c r="AX151" s="1"/>
      <c r="AY151" s="1"/>
      <c r="AZ151" s="1"/>
      <c r="BA151" s="1"/>
      <c r="BB151" s="1"/>
      <c r="BC151" s="1"/>
      <c r="BD151" s="1"/>
      <c r="BE151" s="1"/>
      <c r="BF151" s="1"/>
      <c r="BG151" s="1"/>
      <c r="BH151" s="1"/>
      <c r="BI151" s="1"/>
      <c r="BJ151" s="1"/>
      <c r="BK151" s="1"/>
      <c r="BL151" s="1"/>
      <c r="BM151" s="1"/>
      <c r="BN151" s="1"/>
      <c r="BO151" s="1"/>
      <c r="BP151" s="1"/>
      <c r="BQ151" s="1"/>
      <c r="BR151" s="1"/>
    </row>
    <row r="152" spans="1:70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  <c r="AS152" s="1"/>
      <c r="AT152" s="1"/>
      <c r="AU152" s="1"/>
      <c r="AV152" s="1"/>
      <c r="AW152" s="1"/>
      <c r="AX152" s="1"/>
      <c r="AY152" s="1"/>
      <c r="AZ152" s="1"/>
      <c r="BA152" s="1"/>
      <c r="BB152" s="1"/>
      <c r="BC152" s="1"/>
      <c r="BD152" s="1"/>
      <c r="BE152" s="1"/>
      <c r="BF152" s="1"/>
      <c r="BG152" s="1"/>
      <c r="BH152" s="1"/>
      <c r="BI152" s="1"/>
      <c r="BJ152" s="1"/>
      <c r="BK152" s="1"/>
      <c r="BL152" s="1"/>
      <c r="BM152" s="1"/>
      <c r="BN152" s="1"/>
      <c r="BO152" s="1"/>
      <c r="BP152" s="1"/>
      <c r="BQ152" s="1"/>
      <c r="BR152" s="1"/>
    </row>
    <row r="153" spans="1:70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S153" s="1"/>
      <c r="AT153" s="1"/>
      <c r="AU153" s="1"/>
      <c r="AV153" s="1"/>
      <c r="AW153" s="1"/>
      <c r="AX153" s="1"/>
      <c r="AY153" s="1"/>
      <c r="AZ153" s="1"/>
      <c r="BA153" s="1"/>
      <c r="BB153" s="1"/>
      <c r="BC153" s="1"/>
      <c r="BD153" s="1"/>
      <c r="BE153" s="1"/>
      <c r="BF153" s="1"/>
      <c r="BG153" s="1"/>
      <c r="BH153" s="1"/>
      <c r="BI153" s="1"/>
      <c r="BJ153" s="1"/>
      <c r="BK153" s="1"/>
      <c r="BL153" s="1"/>
      <c r="BM153" s="1"/>
      <c r="BN153" s="1"/>
      <c r="BO153" s="1"/>
      <c r="BP153" s="1"/>
      <c r="BQ153" s="1"/>
      <c r="BR153" s="1"/>
    </row>
    <row r="154" spans="1:70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  <c r="AT154" s="1"/>
      <c r="AU154" s="1"/>
      <c r="AV154" s="1"/>
      <c r="AW154" s="1"/>
      <c r="AX154" s="1"/>
      <c r="AY154" s="1"/>
      <c r="AZ154" s="1"/>
      <c r="BA154" s="1"/>
      <c r="BB154" s="1"/>
      <c r="BC154" s="1"/>
      <c r="BD154" s="1"/>
      <c r="BE154" s="1"/>
      <c r="BF154" s="1"/>
      <c r="BG154" s="1"/>
      <c r="BH154" s="1"/>
      <c r="BI154" s="1"/>
      <c r="BJ154" s="1"/>
      <c r="BK154" s="1"/>
      <c r="BL154" s="1"/>
      <c r="BM154" s="1"/>
      <c r="BN154" s="1"/>
      <c r="BO154" s="1"/>
      <c r="BP154" s="1"/>
      <c r="BQ154" s="1"/>
      <c r="BR154" s="1"/>
    </row>
    <row r="155" spans="1:70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  <c r="AR155" s="1"/>
      <c r="AS155" s="1"/>
      <c r="AT155" s="1"/>
      <c r="AU155" s="1"/>
      <c r="AV155" s="1"/>
      <c r="AW155" s="1"/>
      <c r="AX155" s="1"/>
      <c r="AY155" s="1"/>
      <c r="AZ155" s="1"/>
      <c r="BA155" s="1"/>
      <c r="BB155" s="1"/>
      <c r="BC155" s="1"/>
      <c r="BD155" s="1"/>
      <c r="BE155" s="1"/>
      <c r="BF155" s="1"/>
      <c r="BG155" s="1"/>
      <c r="BH155" s="1"/>
      <c r="BI155" s="1"/>
      <c r="BJ155" s="1"/>
      <c r="BK155" s="1"/>
      <c r="BL155" s="1"/>
      <c r="BM155" s="1"/>
      <c r="BN155" s="1"/>
      <c r="BO155" s="1"/>
      <c r="BP155" s="1"/>
      <c r="BQ155" s="1"/>
      <c r="BR155" s="1"/>
    </row>
    <row r="156" spans="1:70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1"/>
      <c r="AU156" s="1"/>
      <c r="AV156" s="1"/>
      <c r="AW156" s="1"/>
      <c r="AX156" s="1"/>
      <c r="AY156" s="1"/>
      <c r="AZ156" s="1"/>
      <c r="BA156" s="1"/>
      <c r="BB156" s="1"/>
      <c r="BC156" s="1"/>
      <c r="BD156" s="1"/>
      <c r="BE156" s="1"/>
      <c r="BF156" s="1"/>
      <c r="BG156" s="1"/>
      <c r="BH156" s="1"/>
      <c r="BI156" s="1"/>
      <c r="BJ156" s="1"/>
      <c r="BK156" s="1"/>
      <c r="BL156" s="1"/>
      <c r="BM156" s="1"/>
      <c r="BN156" s="1"/>
      <c r="BO156" s="1"/>
      <c r="BP156" s="1"/>
      <c r="BQ156" s="1"/>
      <c r="BR156" s="1"/>
    </row>
    <row r="157" spans="1:70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  <c r="AR157" s="1"/>
      <c r="AS157" s="1"/>
      <c r="AT157" s="1"/>
      <c r="AU157" s="1"/>
      <c r="AV157" s="1"/>
      <c r="AW157" s="1"/>
      <c r="AX157" s="1"/>
      <c r="AY157" s="1"/>
      <c r="AZ157" s="1"/>
      <c r="BA157" s="1"/>
      <c r="BB157" s="1"/>
      <c r="BC157" s="1"/>
      <c r="BD157" s="1"/>
      <c r="BE157" s="1"/>
      <c r="BF157" s="1"/>
      <c r="BG157" s="1"/>
      <c r="BH157" s="1"/>
      <c r="BI157" s="1"/>
      <c r="BJ157" s="1"/>
      <c r="BK157" s="1"/>
      <c r="BL157" s="1"/>
      <c r="BM157" s="1"/>
      <c r="BN157" s="1"/>
      <c r="BO157" s="1"/>
      <c r="BP157" s="1"/>
      <c r="BQ157" s="1"/>
      <c r="BR157" s="1"/>
    </row>
    <row r="158" spans="1:70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  <c r="AR158" s="1"/>
      <c r="AS158" s="1"/>
      <c r="AT158" s="1"/>
      <c r="AU158" s="1"/>
      <c r="AV158" s="1"/>
      <c r="AW158" s="1"/>
      <c r="AX158" s="1"/>
      <c r="AY158" s="1"/>
      <c r="AZ158" s="1"/>
      <c r="BA158" s="1"/>
      <c r="BB158" s="1"/>
      <c r="BC158" s="1"/>
      <c r="BD158" s="1"/>
      <c r="BE158" s="1"/>
      <c r="BF158" s="1"/>
      <c r="BG158" s="1"/>
      <c r="BH158" s="1"/>
      <c r="BI158" s="1"/>
      <c r="BJ158" s="1"/>
      <c r="BK158" s="1"/>
      <c r="BL158" s="1"/>
      <c r="BM158" s="1"/>
      <c r="BN158" s="1"/>
      <c r="BO158" s="1"/>
      <c r="BP158" s="1"/>
      <c r="BQ158" s="1"/>
      <c r="BR158" s="1"/>
    </row>
    <row r="159" spans="1:70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  <c r="AU159" s="1"/>
      <c r="AV159" s="1"/>
      <c r="AW159" s="1"/>
      <c r="AX159" s="1"/>
      <c r="AY159" s="1"/>
      <c r="AZ159" s="1"/>
      <c r="BA159" s="1"/>
      <c r="BB159" s="1"/>
      <c r="BC159" s="1"/>
      <c r="BD159" s="1"/>
      <c r="BE159" s="1"/>
      <c r="BF159" s="1"/>
      <c r="BG159" s="1"/>
      <c r="BH159" s="1"/>
      <c r="BI159" s="1"/>
      <c r="BJ159" s="1"/>
      <c r="BK159" s="1"/>
      <c r="BL159" s="1"/>
      <c r="BM159" s="1"/>
      <c r="BN159" s="1"/>
      <c r="BO159" s="1"/>
      <c r="BP159" s="1"/>
      <c r="BQ159" s="1"/>
      <c r="BR159" s="1"/>
    </row>
    <row r="160" spans="1:70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  <c r="AT160" s="1"/>
      <c r="AU160" s="1"/>
      <c r="AV160" s="1"/>
      <c r="AW160" s="1"/>
      <c r="AX160" s="1"/>
      <c r="AY160" s="1"/>
      <c r="AZ160" s="1"/>
      <c r="BA160" s="1"/>
      <c r="BB160" s="1"/>
      <c r="BC160" s="1"/>
      <c r="BD160" s="1"/>
      <c r="BE160" s="1"/>
      <c r="BF160" s="1"/>
      <c r="BG160" s="1"/>
      <c r="BH160" s="1"/>
      <c r="BI160" s="1"/>
      <c r="BJ160" s="1"/>
      <c r="BK160" s="1"/>
      <c r="BL160" s="1"/>
      <c r="BM160" s="1"/>
      <c r="BN160" s="1"/>
      <c r="BO160" s="1"/>
      <c r="BP160" s="1"/>
      <c r="BQ160" s="1"/>
      <c r="BR160" s="1"/>
    </row>
    <row r="161" spans="1:70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  <c r="AT161" s="1"/>
      <c r="AU161" s="1"/>
      <c r="AV161" s="1"/>
      <c r="AW161" s="1"/>
      <c r="AX161" s="1"/>
      <c r="AY161" s="1"/>
      <c r="AZ161" s="1"/>
      <c r="BA161" s="1"/>
      <c r="BB161" s="1"/>
      <c r="BC161" s="1"/>
      <c r="BD161" s="1"/>
      <c r="BE161" s="1"/>
      <c r="BF161" s="1"/>
      <c r="BG161" s="1"/>
      <c r="BH161" s="1"/>
      <c r="BI161" s="1"/>
      <c r="BJ161" s="1"/>
      <c r="BK161" s="1"/>
      <c r="BL161" s="1"/>
      <c r="BM161" s="1"/>
      <c r="BN161" s="1"/>
      <c r="BO161" s="1"/>
      <c r="BP161" s="1"/>
      <c r="BQ161" s="1"/>
      <c r="BR161" s="1"/>
    </row>
    <row r="162" spans="1:70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S162" s="1"/>
      <c r="AT162" s="1"/>
      <c r="AU162" s="1"/>
      <c r="AV162" s="1"/>
      <c r="AW162" s="1"/>
      <c r="AX162" s="1"/>
      <c r="AY162" s="1"/>
      <c r="AZ162" s="1"/>
      <c r="BA162" s="1"/>
      <c r="BB162" s="1"/>
      <c r="BC162" s="1"/>
      <c r="BD162" s="1"/>
      <c r="BE162" s="1"/>
      <c r="BF162" s="1"/>
      <c r="BG162" s="1"/>
      <c r="BH162" s="1"/>
      <c r="BI162" s="1"/>
      <c r="BJ162" s="1"/>
      <c r="BK162" s="1"/>
      <c r="BL162" s="1"/>
      <c r="BM162" s="1"/>
      <c r="BN162" s="1"/>
      <c r="BO162" s="1"/>
      <c r="BP162" s="1"/>
      <c r="BQ162" s="1"/>
      <c r="BR162" s="1"/>
    </row>
    <row r="163" spans="1:70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  <c r="AT163" s="1"/>
      <c r="AU163" s="1"/>
      <c r="AV163" s="1"/>
      <c r="AW163" s="1"/>
      <c r="AX163" s="1"/>
      <c r="AY163" s="1"/>
      <c r="AZ163" s="1"/>
      <c r="BA163" s="1"/>
      <c r="BB163" s="1"/>
      <c r="BC163" s="1"/>
      <c r="BD163" s="1"/>
      <c r="BE163" s="1"/>
      <c r="BF163" s="1"/>
      <c r="BG163" s="1"/>
      <c r="BH163" s="1"/>
      <c r="BI163" s="1"/>
      <c r="BJ163" s="1"/>
      <c r="BK163" s="1"/>
      <c r="BL163" s="1"/>
      <c r="BM163" s="1"/>
      <c r="BN163" s="1"/>
      <c r="BO163" s="1"/>
      <c r="BP163" s="1"/>
      <c r="BQ163" s="1"/>
      <c r="BR163" s="1"/>
    </row>
    <row r="164" spans="1:70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  <c r="AU164" s="1"/>
      <c r="AV164" s="1"/>
      <c r="AW164" s="1"/>
      <c r="AX164" s="1"/>
      <c r="AY164" s="1"/>
      <c r="AZ164" s="1"/>
      <c r="BA164" s="1"/>
      <c r="BB164" s="1"/>
      <c r="BC164" s="1"/>
      <c r="BD164" s="1"/>
      <c r="BE164" s="1"/>
      <c r="BF164" s="1"/>
      <c r="BG164" s="1"/>
      <c r="BH164" s="1"/>
      <c r="BI164" s="1"/>
      <c r="BJ164" s="1"/>
      <c r="BK164" s="1"/>
      <c r="BL164" s="1"/>
      <c r="BM164" s="1"/>
      <c r="BN164" s="1"/>
      <c r="BO164" s="1"/>
      <c r="BP164" s="1"/>
      <c r="BQ164" s="1"/>
      <c r="BR164" s="1"/>
    </row>
    <row r="165" spans="1:70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  <c r="AR165" s="1"/>
      <c r="AS165" s="1"/>
      <c r="AT165" s="1"/>
      <c r="AU165" s="1"/>
      <c r="AV165" s="1"/>
      <c r="AW165" s="1"/>
      <c r="AX165" s="1"/>
      <c r="AY165" s="1"/>
      <c r="AZ165" s="1"/>
      <c r="BA165" s="1"/>
      <c r="BB165" s="1"/>
      <c r="BC165" s="1"/>
      <c r="BD165" s="1"/>
      <c r="BE165" s="1"/>
      <c r="BF165" s="1"/>
      <c r="BG165" s="1"/>
      <c r="BH165" s="1"/>
      <c r="BI165" s="1"/>
      <c r="BJ165" s="1"/>
      <c r="BK165" s="1"/>
      <c r="BL165" s="1"/>
      <c r="BM165" s="1"/>
      <c r="BN165" s="1"/>
      <c r="BO165" s="1"/>
      <c r="BP165" s="1"/>
      <c r="BQ165" s="1"/>
      <c r="BR165" s="1"/>
    </row>
    <row r="166" spans="1:70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  <c r="AS166" s="1"/>
      <c r="AT166" s="1"/>
      <c r="AU166" s="1"/>
      <c r="AV166" s="1"/>
      <c r="AW166" s="1"/>
      <c r="AX166" s="1"/>
      <c r="AY166" s="1"/>
      <c r="AZ166" s="1"/>
      <c r="BA166" s="1"/>
      <c r="BB166" s="1"/>
      <c r="BC166" s="1"/>
      <c r="BD166" s="1"/>
      <c r="BE166" s="1"/>
      <c r="BF166" s="1"/>
      <c r="BG166" s="1"/>
      <c r="BH166" s="1"/>
      <c r="BI166" s="1"/>
      <c r="BJ166" s="1"/>
      <c r="BK166" s="1"/>
      <c r="BL166" s="1"/>
      <c r="BM166" s="1"/>
      <c r="BN166" s="1"/>
      <c r="BO166" s="1"/>
      <c r="BP166" s="1"/>
      <c r="BQ166" s="1"/>
      <c r="BR166" s="1"/>
    </row>
    <row r="167" spans="1:70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  <c r="AT167" s="1"/>
      <c r="AU167" s="1"/>
      <c r="AV167" s="1"/>
      <c r="AW167" s="1"/>
      <c r="AX167" s="1"/>
      <c r="AY167" s="1"/>
      <c r="AZ167" s="1"/>
      <c r="BA167" s="1"/>
      <c r="BB167" s="1"/>
      <c r="BC167" s="1"/>
      <c r="BD167" s="1"/>
      <c r="BE167" s="1"/>
      <c r="BF167" s="1"/>
      <c r="BG167" s="1"/>
      <c r="BH167" s="1"/>
      <c r="BI167" s="1"/>
      <c r="BJ167" s="1"/>
      <c r="BK167" s="1"/>
      <c r="BL167" s="1"/>
      <c r="BM167" s="1"/>
      <c r="BN167" s="1"/>
      <c r="BO167" s="1"/>
      <c r="BP167" s="1"/>
      <c r="BQ167" s="1"/>
      <c r="BR167" s="1"/>
    </row>
    <row r="168" spans="1:70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  <c r="AS168" s="1"/>
      <c r="AT168" s="1"/>
      <c r="AU168" s="1"/>
      <c r="AV168" s="1"/>
      <c r="AW168" s="1"/>
      <c r="AX168" s="1"/>
      <c r="AY168" s="1"/>
      <c r="AZ168" s="1"/>
      <c r="BA168" s="1"/>
      <c r="BB168" s="1"/>
      <c r="BC168" s="1"/>
      <c r="BD168" s="1"/>
      <c r="BE168" s="1"/>
      <c r="BF168" s="1"/>
      <c r="BG168" s="1"/>
      <c r="BH168" s="1"/>
      <c r="BI168" s="1"/>
      <c r="BJ168" s="1"/>
      <c r="BK168" s="1"/>
      <c r="BL168" s="1"/>
      <c r="BM168" s="1"/>
      <c r="BN168" s="1"/>
      <c r="BO168" s="1"/>
      <c r="BP168" s="1"/>
      <c r="BQ168" s="1"/>
      <c r="BR168" s="1"/>
    </row>
    <row r="169" spans="1:70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  <c r="AR169" s="1"/>
      <c r="AS169" s="1"/>
      <c r="AT169" s="1"/>
      <c r="AU169" s="1"/>
      <c r="AV169" s="1"/>
      <c r="AW169" s="1"/>
      <c r="AX169" s="1"/>
      <c r="AY169" s="1"/>
      <c r="AZ169" s="1"/>
      <c r="BA169" s="1"/>
      <c r="BB169" s="1"/>
      <c r="BC169" s="1"/>
      <c r="BD169" s="1"/>
      <c r="BE169" s="1"/>
      <c r="BF169" s="1"/>
      <c r="BG169" s="1"/>
      <c r="BH169" s="1"/>
      <c r="BI169" s="1"/>
      <c r="BJ169" s="1"/>
      <c r="BK169" s="1"/>
      <c r="BL169" s="1"/>
      <c r="BM169" s="1"/>
      <c r="BN169" s="1"/>
      <c r="BO169" s="1"/>
      <c r="BP169" s="1"/>
      <c r="BQ169" s="1"/>
      <c r="BR169" s="1"/>
    </row>
    <row r="170" spans="1:70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  <c r="AT170" s="1"/>
      <c r="AU170" s="1"/>
      <c r="AV170" s="1"/>
      <c r="AW170" s="1"/>
      <c r="AX170" s="1"/>
      <c r="AY170" s="1"/>
      <c r="AZ170" s="1"/>
      <c r="BA170" s="1"/>
      <c r="BB170" s="1"/>
      <c r="BC170" s="1"/>
      <c r="BD170" s="1"/>
      <c r="BE170" s="1"/>
      <c r="BF170" s="1"/>
      <c r="BG170" s="1"/>
      <c r="BH170" s="1"/>
      <c r="BI170" s="1"/>
      <c r="BJ170" s="1"/>
      <c r="BK170" s="1"/>
      <c r="BL170" s="1"/>
      <c r="BM170" s="1"/>
      <c r="BN170" s="1"/>
      <c r="BO170" s="1"/>
      <c r="BP170" s="1"/>
      <c r="BQ170" s="1"/>
      <c r="BR170" s="1"/>
    </row>
    <row r="171" spans="1:70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  <c r="AS171" s="1"/>
      <c r="AT171" s="1"/>
      <c r="AU171" s="1"/>
      <c r="AV171" s="1"/>
      <c r="AW171" s="1"/>
      <c r="AX171" s="1"/>
      <c r="AY171" s="1"/>
      <c r="AZ171" s="1"/>
      <c r="BA171" s="1"/>
      <c r="BB171" s="1"/>
      <c r="BC171" s="1"/>
      <c r="BD171" s="1"/>
      <c r="BE171" s="1"/>
      <c r="BF171" s="1"/>
      <c r="BG171" s="1"/>
      <c r="BH171" s="1"/>
      <c r="BI171" s="1"/>
      <c r="BJ171" s="1"/>
      <c r="BK171" s="1"/>
      <c r="BL171" s="1"/>
      <c r="BM171" s="1"/>
      <c r="BN171" s="1"/>
      <c r="BO171" s="1"/>
      <c r="BP171" s="1"/>
      <c r="BQ171" s="1"/>
      <c r="BR171" s="1"/>
    </row>
    <row r="172" spans="1:70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  <c r="AS172" s="1"/>
      <c r="AT172" s="1"/>
      <c r="AU172" s="1"/>
      <c r="AV172" s="1"/>
      <c r="AW172" s="1"/>
      <c r="AX172" s="1"/>
      <c r="AY172" s="1"/>
      <c r="AZ172" s="1"/>
      <c r="BA172" s="1"/>
      <c r="BB172" s="1"/>
      <c r="BC172" s="1"/>
      <c r="BD172" s="1"/>
      <c r="BE172" s="1"/>
      <c r="BF172" s="1"/>
      <c r="BG172" s="1"/>
      <c r="BH172" s="1"/>
      <c r="BI172" s="1"/>
      <c r="BJ172" s="1"/>
      <c r="BK172" s="1"/>
      <c r="BL172" s="1"/>
      <c r="BM172" s="1"/>
      <c r="BN172" s="1"/>
      <c r="BO172" s="1"/>
      <c r="BP172" s="1"/>
      <c r="BQ172" s="1"/>
      <c r="BR172" s="1"/>
    </row>
    <row r="173" spans="1:70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  <c r="AS173" s="1"/>
      <c r="AT173" s="1"/>
      <c r="AU173" s="1"/>
      <c r="AV173" s="1"/>
      <c r="AW173" s="1"/>
      <c r="AX173" s="1"/>
      <c r="AY173" s="1"/>
      <c r="AZ173" s="1"/>
      <c r="BA173" s="1"/>
      <c r="BB173" s="1"/>
      <c r="BC173" s="1"/>
      <c r="BD173" s="1"/>
      <c r="BE173" s="1"/>
      <c r="BF173" s="1"/>
      <c r="BG173" s="1"/>
      <c r="BH173" s="1"/>
      <c r="BI173" s="1"/>
      <c r="BJ173" s="1"/>
      <c r="BK173" s="1"/>
      <c r="BL173" s="1"/>
      <c r="BM173" s="1"/>
      <c r="BN173" s="1"/>
      <c r="BO173" s="1"/>
      <c r="BP173" s="1"/>
      <c r="BQ173" s="1"/>
      <c r="BR173" s="1"/>
    </row>
    <row r="174" spans="1:70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  <c r="AS174" s="1"/>
      <c r="AT174" s="1"/>
      <c r="AU174" s="1"/>
      <c r="AV174" s="1"/>
      <c r="AW174" s="1"/>
      <c r="AX174" s="1"/>
      <c r="AY174" s="1"/>
      <c r="AZ174" s="1"/>
      <c r="BA174" s="1"/>
      <c r="BB174" s="1"/>
      <c r="BC174" s="1"/>
      <c r="BD174" s="1"/>
      <c r="BE174" s="1"/>
      <c r="BF174" s="1"/>
      <c r="BG174" s="1"/>
      <c r="BH174" s="1"/>
      <c r="BI174" s="1"/>
      <c r="BJ174" s="1"/>
      <c r="BK174" s="1"/>
      <c r="BL174" s="1"/>
      <c r="BM174" s="1"/>
      <c r="BN174" s="1"/>
      <c r="BO174" s="1"/>
      <c r="BP174" s="1"/>
      <c r="BQ174" s="1"/>
      <c r="BR174" s="1"/>
    </row>
    <row r="175" spans="1:70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  <c r="AR175" s="1"/>
      <c r="AS175" s="1"/>
      <c r="AT175" s="1"/>
      <c r="AU175" s="1"/>
      <c r="AV175" s="1"/>
      <c r="AW175" s="1"/>
      <c r="AX175" s="1"/>
      <c r="AY175" s="1"/>
      <c r="AZ175" s="1"/>
      <c r="BA175" s="1"/>
      <c r="BB175" s="1"/>
      <c r="BC175" s="1"/>
      <c r="BD175" s="1"/>
      <c r="BE175" s="1"/>
      <c r="BF175" s="1"/>
      <c r="BG175" s="1"/>
      <c r="BH175" s="1"/>
      <c r="BI175" s="1"/>
      <c r="BJ175" s="1"/>
      <c r="BK175" s="1"/>
      <c r="BL175" s="1"/>
      <c r="BM175" s="1"/>
      <c r="BN175" s="1"/>
      <c r="BO175" s="1"/>
      <c r="BP175" s="1"/>
      <c r="BQ175" s="1"/>
      <c r="BR175" s="1"/>
    </row>
    <row r="176" spans="1:70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1"/>
      <c r="AT176" s="1"/>
      <c r="AU176" s="1"/>
      <c r="AV176" s="1"/>
      <c r="AW176" s="1"/>
      <c r="AX176" s="1"/>
      <c r="AY176" s="1"/>
      <c r="AZ176" s="1"/>
      <c r="BA176" s="1"/>
      <c r="BB176" s="1"/>
      <c r="BC176" s="1"/>
      <c r="BD176" s="1"/>
      <c r="BE176" s="1"/>
      <c r="BF176" s="1"/>
      <c r="BG176" s="1"/>
      <c r="BH176" s="1"/>
      <c r="BI176" s="1"/>
      <c r="BJ176" s="1"/>
      <c r="BK176" s="1"/>
      <c r="BL176" s="1"/>
      <c r="BM176" s="1"/>
      <c r="BN176" s="1"/>
      <c r="BO176" s="1"/>
      <c r="BP176" s="1"/>
      <c r="BQ176" s="1"/>
      <c r="BR176" s="1"/>
    </row>
    <row r="177" spans="1:70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  <c r="AR177" s="1"/>
      <c r="AS177" s="1"/>
      <c r="AT177" s="1"/>
      <c r="AU177" s="1"/>
      <c r="AV177" s="1"/>
      <c r="AW177" s="1"/>
      <c r="AX177" s="1"/>
      <c r="AY177" s="1"/>
      <c r="AZ177" s="1"/>
      <c r="BA177" s="1"/>
      <c r="BB177" s="1"/>
      <c r="BC177" s="1"/>
      <c r="BD177" s="1"/>
      <c r="BE177" s="1"/>
      <c r="BF177" s="1"/>
      <c r="BG177" s="1"/>
      <c r="BH177" s="1"/>
      <c r="BI177" s="1"/>
      <c r="BJ177" s="1"/>
      <c r="BK177" s="1"/>
      <c r="BL177" s="1"/>
      <c r="BM177" s="1"/>
      <c r="BN177" s="1"/>
      <c r="BO177" s="1"/>
      <c r="BP177" s="1"/>
      <c r="BQ177" s="1"/>
      <c r="BR177" s="1"/>
    </row>
    <row r="178" spans="1:70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  <c r="AR178" s="1"/>
      <c r="AS178" s="1"/>
      <c r="AT178" s="1"/>
      <c r="AU178" s="1"/>
      <c r="AV178" s="1"/>
      <c r="AW178" s="1"/>
      <c r="AX178" s="1"/>
      <c r="AY178" s="1"/>
      <c r="AZ178" s="1"/>
      <c r="BA178" s="1"/>
      <c r="BB178" s="1"/>
      <c r="BC178" s="1"/>
      <c r="BD178" s="1"/>
      <c r="BE178" s="1"/>
      <c r="BF178" s="1"/>
      <c r="BG178" s="1"/>
      <c r="BH178" s="1"/>
      <c r="BI178" s="1"/>
      <c r="BJ178" s="1"/>
      <c r="BK178" s="1"/>
      <c r="BL178" s="1"/>
      <c r="BM178" s="1"/>
      <c r="BN178" s="1"/>
      <c r="BO178" s="1"/>
      <c r="BP178" s="1"/>
      <c r="BQ178" s="1"/>
      <c r="BR178" s="1"/>
    </row>
    <row r="179" spans="1:70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  <c r="AT179" s="1"/>
      <c r="AU179" s="1"/>
      <c r="AV179" s="1"/>
      <c r="AW179" s="1"/>
      <c r="AX179" s="1"/>
      <c r="AY179" s="1"/>
      <c r="AZ179" s="1"/>
      <c r="BA179" s="1"/>
      <c r="BB179" s="1"/>
      <c r="BC179" s="1"/>
      <c r="BD179" s="1"/>
      <c r="BE179" s="1"/>
      <c r="BF179" s="1"/>
      <c r="BG179" s="1"/>
      <c r="BH179" s="1"/>
      <c r="BI179" s="1"/>
      <c r="BJ179" s="1"/>
      <c r="BK179" s="1"/>
      <c r="BL179" s="1"/>
      <c r="BM179" s="1"/>
      <c r="BN179" s="1"/>
      <c r="BO179" s="1"/>
      <c r="BP179" s="1"/>
      <c r="BQ179" s="1"/>
      <c r="BR179" s="1"/>
    </row>
    <row r="180" spans="1:70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  <c r="AR180" s="1"/>
      <c r="AS180" s="1"/>
      <c r="AT180" s="1"/>
      <c r="AU180" s="1"/>
      <c r="AV180" s="1"/>
      <c r="AW180" s="1"/>
      <c r="AX180" s="1"/>
      <c r="AY180" s="1"/>
      <c r="AZ180" s="1"/>
      <c r="BA180" s="1"/>
      <c r="BB180" s="1"/>
      <c r="BC180" s="1"/>
      <c r="BD180" s="1"/>
      <c r="BE180" s="1"/>
      <c r="BF180" s="1"/>
      <c r="BG180" s="1"/>
      <c r="BH180" s="1"/>
      <c r="BI180" s="1"/>
      <c r="BJ180" s="1"/>
      <c r="BK180" s="1"/>
      <c r="BL180" s="1"/>
      <c r="BM180" s="1"/>
      <c r="BN180" s="1"/>
      <c r="BO180" s="1"/>
      <c r="BP180" s="1"/>
      <c r="BQ180" s="1"/>
      <c r="BR180" s="1"/>
    </row>
    <row r="181" spans="1:70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  <c r="AS181" s="1"/>
      <c r="AT181" s="1"/>
      <c r="AU181" s="1"/>
      <c r="AV181" s="1"/>
      <c r="AW181" s="1"/>
      <c r="AX181" s="1"/>
      <c r="AY181" s="1"/>
      <c r="AZ181" s="1"/>
      <c r="BA181" s="1"/>
      <c r="BB181" s="1"/>
      <c r="BC181" s="1"/>
      <c r="BD181" s="1"/>
      <c r="BE181" s="1"/>
      <c r="BF181" s="1"/>
      <c r="BG181" s="1"/>
      <c r="BH181" s="1"/>
      <c r="BI181" s="1"/>
      <c r="BJ181" s="1"/>
      <c r="BK181" s="1"/>
      <c r="BL181" s="1"/>
      <c r="BM181" s="1"/>
      <c r="BN181" s="1"/>
      <c r="BO181" s="1"/>
      <c r="BP181" s="1"/>
      <c r="BQ181" s="1"/>
      <c r="BR181" s="1"/>
    </row>
    <row r="182" spans="1:70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"/>
      <c r="AT182" s="1"/>
      <c r="AU182" s="1"/>
      <c r="AV182" s="1"/>
      <c r="AW182" s="1"/>
      <c r="AX182" s="1"/>
      <c r="AY182" s="1"/>
      <c r="AZ182" s="1"/>
      <c r="BA182" s="1"/>
      <c r="BB182" s="1"/>
      <c r="BC182" s="1"/>
      <c r="BD182" s="1"/>
      <c r="BE182" s="1"/>
      <c r="BF182" s="1"/>
      <c r="BG182" s="1"/>
      <c r="BH182" s="1"/>
      <c r="BI182" s="1"/>
      <c r="BJ182" s="1"/>
      <c r="BK182" s="1"/>
      <c r="BL182" s="1"/>
      <c r="BM182" s="1"/>
      <c r="BN182" s="1"/>
      <c r="BO182" s="1"/>
      <c r="BP182" s="1"/>
      <c r="BQ182" s="1"/>
      <c r="BR182" s="1"/>
    </row>
    <row r="183" spans="1:70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Q183" s="1"/>
      <c r="AR183" s="1"/>
      <c r="AS183" s="1"/>
      <c r="AT183" s="1"/>
      <c r="AU183" s="1"/>
      <c r="AV183" s="1"/>
      <c r="AW183" s="1"/>
      <c r="AX183" s="1"/>
      <c r="AY183" s="1"/>
      <c r="AZ183" s="1"/>
      <c r="BA183" s="1"/>
      <c r="BB183" s="1"/>
      <c r="BC183" s="1"/>
      <c r="BD183" s="1"/>
      <c r="BE183" s="1"/>
      <c r="BF183" s="1"/>
      <c r="BG183" s="1"/>
      <c r="BH183" s="1"/>
      <c r="BI183" s="1"/>
      <c r="BJ183" s="1"/>
      <c r="BK183" s="1"/>
      <c r="BL183" s="1"/>
      <c r="BM183" s="1"/>
      <c r="BN183" s="1"/>
      <c r="BO183" s="1"/>
      <c r="BP183" s="1"/>
      <c r="BQ183" s="1"/>
      <c r="BR183" s="1"/>
    </row>
    <row r="184" spans="1:70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  <c r="AS184" s="1"/>
      <c r="AT184" s="1"/>
      <c r="AU184" s="1"/>
      <c r="AV184" s="1"/>
      <c r="AW184" s="1"/>
      <c r="AX184" s="1"/>
      <c r="AY184" s="1"/>
      <c r="AZ184" s="1"/>
      <c r="BA184" s="1"/>
      <c r="BB184" s="1"/>
      <c r="BC184" s="1"/>
      <c r="BD184" s="1"/>
      <c r="BE184" s="1"/>
      <c r="BF184" s="1"/>
      <c r="BG184" s="1"/>
      <c r="BH184" s="1"/>
      <c r="BI184" s="1"/>
      <c r="BJ184" s="1"/>
      <c r="BK184" s="1"/>
      <c r="BL184" s="1"/>
      <c r="BM184" s="1"/>
      <c r="BN184" s="1"/>
      <c r="BO184" s="1"/>
      <c r="BP184" s="1"/>
      <c r="BQ184" s="1"/>
      <c r="BR184" s="1"/>
    </row>
    <row r="185" spans="1:70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1"/>
      <c r="AT185" s="1"/>
      <c r="AU185" s="1"/>
      <c r="AV185" s="1"/>
      <c r="AW185" s="1"/>
      <c r="AX185" s="1"/>
      <c r="AY185" s="1"/>
      <c r="AZ185" s="1"/>
      <c r="BA185" s="1"/>
      <c r="BB185" s="1"/>
      <c r="BC185" s="1"/>
      <c r="BD185" s="1"/>
      <c r="BE185" s="1"/>
      <c r="BF185" s="1"/>
      <c r="BG185" s="1"/>
      <c r="BH185" s="1"/>
      <c r="BI185" s="1"/>
      <c r="BJ185" s="1"/>
      <c r="BK185" s="1"/>
      <c r="BL185" s="1"/>
      <c r="BM185" s="1"/>
      <c r="BN185" s="1"/>
      <c r="BO185" s="1"/>
      <c r="BP185" s="1"/>
      <c r="BQ185" s="1"/>
      <c r="BR185" s="1"/>
    </row>
    <row r="186" spans="1:70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  <c r="AR186" s="1"/>
      <c r="AS186" s="1"/>
      <c r="AT186" s="1"/>
      <c r="AU186" s="1"/>
      <c r="AV186" s="1"/>
      <c r="AW186" s="1"/>
      <c r="AX186" s="1"/>
      <c r="AY186" s="1"/>
      <c r="AZ186" s="1"/>
      <c r="BA186" s="1"/>
      <c r="BB186" s="1"/>
      <c r="BC186" s="1"/>
      <c r="BD186" s="1"/>
      <c r="BE186" s="1"/>
      <c r="BF186" s="1"/>
      <c r="BG186" s="1"/>
      <c r="BH186" s="1"/>
      <c r="BI186" s="1"/>
      <c r="BJ186" s="1"/>
      <c r="BK186" s="1"/>
      <c r="BL186" s="1"/>
      <c r="BM186" s="1"/>
      <c r="BN186" s="1"/>
      <c r="BO186" s="1"/>
      <c r="BP186" s="1"/>
      <c r="BQ186" s="1"/>
      <c r="BR186" s="1"/>
    </row>
    <row r="187" spans="1:70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  <c r="AQ187" s="1"/>
      <c r="AR187" s="1"/>
      <c r="AS187" s="1"/>
      <c r="AT187" s="1"/>
      <c r="AU187" s="1"/>
      <c r="AV187" s="1"/>
      <c r="AW187" s="1"/>
      <c r="AX187" s="1"/>
      <c r="AY187" s="1"/>
      <c r="AZ187" s="1"/>
      <c r="BA187" s="1"/>
      <c r="BB187" s="1"/>
      <c r="BC187" s="1"/>
      <c r="BD187" s="1"/>
      <c r="BE187" s="1"/>
      <c r="BF187" s="1"/>
      <c r="BG187" s="1"/>
      <c r="BH187" s="1"/>
      <c r="BI187" s="1"/>
      <c r="BJ187" s="1"/>
      <c r="BK187" s="1"/>
      <c r="BL187" s="1"/>
      <c r="BM187" s="1"/>
      <c r="BN187" s="1"/>
      <c r="BO187" s="1"/>
      <c r="BP187" s="1"/>
      <c r="BQ187" s="1"/>
      <c r="BR187" s="1"/>
    </row>
    <row r="188" spans="1:70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/>
      <c r="AS188" s="1"/>
      <c r="AT188" s="1"/>
      <c r="AU188" s="1"/>
      <c r="AV188" s="1"/>
      <c r="AW188" s="1"/>
      <c r="AX188" s="1"/>
      <c r="AY188" s="1"/>
      <c r="AZ188" s="1"/>
      <c r="BA188" s="1"/>
      <c r="BB188" s="1"/>
      <c r="BC188" s="1"/>
      <c r="BD188" s="1"/>
      <c r="BE188" s="1"/>
      <c r="BF188" s="1"/>
      <c r="BG188" s="1"/>
      <c r="BH188" s="1"/>
      <c r="BI188" s="1"/>
      <c r="BJ188" s="1"/>
      <c r="BK188" s="1"/>
      <c r="BL188" s="1"/>
      <c r="BM188" s="1"/>
      <c r="BN188" s="1"/>
      <c r="BO188" s="1"/>
      <c r="BP188" s="1"/>
      <c r="BQ188" s="1"/>
      <c r="BR188" s="1"/>
    </row>
    <row r="189" spans="1:70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/>
      <c r="AS189" s="1"/>
      <c r="AT189" s="1"/>
      <c r="AU189" s="1"/>
      <c r="AV189" s="1"/>
      <c r="AW189" s="1"/>
      <c r="AX189" s="1"/>
      <c r="AY189" s="1"/>
      <c r="AZ189" s="1"/>
      <c r="BA189" s="1"/>
      <c r="BB189" s="1"/>
      <c r="BC189" s="1"/>
      <c r="BD189" s="1"/>
      <c r="BE189" s="1"/>
      <c r="BF189" s="1"/>
      <c r="BG189" s="1"/>
      <c r="BH189" s="1"/>
      <c r="BI189" s="1"/>
      <c r="BJ189" s="1"/>
      <c r="BK189" s="1"/>
      <c r="BL189" s="1"/>
      <c r="BM189" s="1"/>
      <c r="BN189" s="1"/>
      <c r="BO189" s="1"/>
      <c r="BP189" s="1"/>
      <c r="BQ189" s="1"/>
      <c r="BR189" s="1"/>
    </row>
    <row r="190" spans="1:70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  <c r="AQ190" s="1"/>
      <c r="AR190" s="1"/>
      <c r="AS190" s="1"/>
      <c r="AT190" s="1"/>
      <c r="AU190" s="1"/>
      <c r="AV190" s="1"/>
      <c r="AW190" s="1"/>
      <c r="AX190" s="1"/>
      <c r="AY190" s="1"/>
      <c r="AZ190" s="1"/>
      <c r="BA190" s="1"/>
      <c r="BB190" s="1"/>
      <c r="BC190" s="1"/>
      <c r="BD190" s="1"/>
      <c r="BE190" s="1"/>
      <c r="BF190" s="1"/>
      <c r="BG190" s="1"/>
      <c r="BH190" s="1"/>
      <c r="BI190" s="1"/>
      <c r="BJ190" s="1"/>
      <c r="BK190" s="1"/>
      <c r="BL190" s="1"/>
      <c r="BM190" s="1"/>
      <c r="BN190" s="1"/>
      <c r="BO190" s="1"/>
      <c r="BP190" s="1"/>
      <c r="BQ190" s="1"/>
      <c r="BR190" s="1"/>
    </row>
    <row r="191" spans="1:70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  <c r="AQ191" s="1"/>
      <c r="AR191" s="1"/>
      <c r="AS191" s="1"/>
      <c r="AT191" s="1"/>
      <c r="AU191" s="1"/>
      <c r="AV191" s="1"/>
      <c r="AW191" s="1"/>
      <c r="AX191" s="1"/>
      <c r="AY191" s="1"/>
      <c r="AZ191" s="1"/>
      <c r="BA191" s="1"/>
      <c r="BB191" s="1"/>
      <c r="BC191" s="1"/>
      <c r="BD191" s="1"/>
      <c r="BE191" s="1"/>
      <c r="BF191" s="1"/>
      <c r="BG191" s="1"/>
      <c r="BH191" s="1"/>
      <c r="BI191" s="1"/>
      <c r="BJ191" s="1"/>
      <c r="BK191" s="1"/>
      <c r="BL191" s="1"/>
      <c r="BM191" s="1"/>
      <c r="BN191" s="1"/>
      <c r="BO191" s="1"/>
      <c r="BP191" s="1"/>
      <c r="BQ191" s="1"/>
      <c r="BR191" s="1"/>
    </row>
    <row r="192" spans="1:70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  <c r="AS192" s="1"/>
      <c r="AT192" s="1"/>
      <c r="AU192" s="1"/>
      <c r="AV192" s="1"/>
      <c r="AW192" s="1"/>
      <c r="AX192" s="1"/>
      <c r="AY192" s="1"/>
      <c r="AZ192" s="1"/>
      <c r="BA192" s="1"/>
      <c r="BB192" s="1"/>
      <c r="BC192" s="1"/>
      <c r="BD192" s="1"/>
      <c r="BE192" s="1"/>
      <c r="BF192" s="1"/>
      <c r="BG192" s="1"/>
      <c r="BH192" s="1"/>
      <c r="BI192" s="1"/>
      <c r="BJ192" s="1"/>
      <c r="BK192" s="1"/>
      <c r="BL192" s="1"/>
      <c r="BM192" s="1"/>
      <c r="BN192" s="1"/>
      <c r="BO192" s="1"/>
      <c r="BP192" s="1"/>
      <c r="BQ192" s="1"/>
      <c r="BR192" s="1"/>
    </row>
    <row r="193" spans="1:70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  <c r="AR193" s="1"/>
      <c r="AS193" s="1"/>
      <c r="AT193" s="1"/>
      <c r="AU193" s="1"/>
      <c r="AV193" s="1"/>
      <c r="AW193" s="1"/>
      <c r="AX193" s="1"/>
      <c r="AY193" s="1"/>
      <c r="AZ193" s="1"/>
      <c r="BA193" s="1"/>
      <c r="BB193" s="1"/>
      <c r="BC193" s="1"/>
      <c r="BD193" s="1"/>
      <c r="BE193" s="1"/>
      <c r="BF193" s="1"/>
      <c r="BG193" s="1"/>
      <c r="BH193" s="1"/>
      <c r="BI193" s="1"/>
      <c r="BJ193" s="1"/>
      <c r="BK193" s="1"/>
      <c r="BL193" s="1"/>
      <c r="BM193" s="1"/>
      <c r="BN193" s="1"/>
      <c r="BO193" s="1"/>
      <c r="BP193" s="1"/>
      <c r="BQ193" s="1"/>
      <c r="BR193" s="1"/>
    </row>
    <row r="194" spans="1:70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  <c r="AR194" s="1"/>
      <c r="AS194" s="1"/>
      <c r="AT194" s="1"/>
      <c r="AU194" s="1"/>
      <c r="AV194" s="1"/>
      <c r="AW194" s="1"/>
      <c r="AX194" s="1"/>
      <c r="AY194" s="1"/>
      <c r="AZ194" s="1"/>
      <c r="BA194" s="1"/>
      <c r="BB194" s="1"/>
      <c r="BC194" s="1"/>
      <c r="BD194" s="1"/>
      <c r="BE194" s="1"/>
      <c r="BF194" s="1"/>
      <c r="BG194" s="1"/>
      <c r="BH194" s="1"/>
      <c r="BI194" s="1"/>
      <c r="BJ194" s="1"/>
      <c r="BK194" s="1"/>
      <c r="BL194" s="1"/>
      <c r="BM194" s="1"/>
      <c r="BN194" s="1"/>
      <c r="BO194" s="1"/>
      <c r="BP194" s="1"/>
      <c r="BQ194" s="1"/>
      <c r="BR194" s="1"/>
    </row>
    <row r="195" spans="1:70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  <c r="AS195" s="1"/>
      <c r="AT195" s="1"/>
      <c r="AU195" s="1"/>
      <c r="AV195" s="1"/>
      <c r="AW195" s="1"/>
      <c r="AX195" s="1"/>
      <c r="AY195" s="1"/>
      <c r="AZ195" s="1"/>
      <c r="BA195" s="1"/>
      <c r="BB195" s="1"/>
      <c r="BC195" s="1"/>
      <c r="BD195" s="1"/>
      <c r="BE195" s="1"/>
      <c r="BF195" s="1"/>
      <c r="BG195" s="1"/>
      <c r="BH195" s="1"/>
      <c r="BI195" s="1"/>
      <c r="BJ195" s="1"/>
      <c r="BK195" s="1"/>
      <c r="BL195" s="1"/>
      <c r="BM195" s="1"/>
      <c r="BN195" s="1"/>
      <c r="BO195" s="1"/>
      <c r="BP195" s="1"/>
      <c r="BQ195" s="1"/>
      <c r="BR195" s="1"/>
    </row>
    <row r="196" spans="1:70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  <c r="AR196" s="1"/>
      <c r="AS196" s="1"/>
      <c r="AT196" s="1"/>
      <c r="AU196" s="1"/>
      <c r="AV196" s="1"/>
      <c r="AW196" s="1"/>
      <c r="AX196" s="1"/>
      <c r="AY196" s="1"/>
      <c r="AZ196" s="1"/>
      <c r="BA196" s="1"/>
      <c r="BB196" s="1"/>
      <c r="BC196" s="1"/>
      <c r="BD196" s="1"/>
      <c r="BE196" s="1"/>
      <c r="BF196" s="1"/>
      <c r="BG196" s="1"/>
      <c r="BH196" s="1"/>
      <c r="BI196" s="1"/>
      <c r="BJ196" s="1"/>
      <c r="BK196" s="1"/>
      <c r="BL196" s="1"/>
      <c r="BM196" s="1"/>
      <c r="BN196" s="1"/>
      <c r="BO196" s="1"/>
      <c r="BP196" s="1"/>
      <c r="BQ196" s="1"/>
      <c r="BR196" s="1"/>
    </row>
    <row r="197" spans="1:70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  <c r="AR197" s="1"/>
      <c r="AS197" s="1"/>
      <c r="AT197" s="1"/>
      <c r="AU197" s="1"/>
      <c r="AV197" s="1"/>
      <c r="AW197" s="1"/>
      <c r="AX197" s="1"/>
      <c r="AY197" s="1"/>
      <c r="AZ197" s="1"/>
      <c r="BA197" s="1"/>
      <c r="BB197" s="1"/>
      <c r="BC197" s="1"/>
      <c r="BD197" s="1"/>
      <c r="BE197" s="1"/>
      <c r="BF197" s="1"/>
      <c r="BG197" s="1"/>
      <c r="BH197" s="1"/>
      <c r="BI197" s="1"/>
      <c r="BJ197" s="1"/>
      <c r="BK197" s="1"/>
      <c r="BL197" s="1"/>
      <c r="BM197" s="1"/>
      <c r="BN197" s="1"/>
      <c r="BO197" s="1"/>
      <c r="BP197" s="1"/>
      <c r="BQ197" s="1"/>
      <c r="BR197" s="1"/>
    </row>
    <row r="198" spans="1:70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  <c r="AS198" s="1"/>
      <c r="AT198" s="1"/>
      <c r="AU198" s="1"/>
      <c r="AV198" s="1"/>
      <c r="AW198" s="1"/>
      <c r="AX198" s="1"/>
      <c r="AY198" s="1"/>
      <c r="AZ198" s="1"/>
      <c r="BA198" s="1"/>
      <c r="BB198" s="1"/>
      <c r="BC198" s="1"/>
      <c r="BD198" s="1"/>
      <c r="BE198" s="1"/>
      <c r="BF198" s="1"/>
      <c r="BG198" s="1"/>
      <c r="BH198" s="1"/>
      <c r="BI198" s="1"/>
      <c r="BJ198" s="1"/>
      <c r="BK198" s="1"/>
      <c r="BL198" s="1"/>
      <c r="BM198" s="1"/>
      <c r="BN198" s="1"/>
      <c r="BO198" s="1"/>
      <c r="BP198" s="1"/>
      <c r="BQ198" s="1"/>
      <c r="BR198" s="1"/>
    </row>
    <row r="199" spans="1:70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  <c r="AQ199" s="1"/>
      <c r="AR199" s="1"/>
      <c r="AS199" s="1"/>
      <c r="AT199" s="1"/>
      <c r="AU199" s="1"/>
      <c r="AV199" s="1"/>
      <c r="AW199" s="1"/>
      <c r="AX199" s="1"/>
      <c r="AY199" s="1"/>
      <c r="AZ199" s="1"/>
      <c r="BA199" s="1"/>
      <c r="BB199" s="1"/>
      <c r="BC199" s="1"/>
      <c r="BD199" s="1"/>
      <c r="BE199" s="1"/>
      <c r="BF199" s="1"/>
      <c r="BG199" s="1"/>
      <c r="BH199" s="1"/>
      <c r="BI199" s="1"/>
      <c r="BJ199" s="1"/>
      <c r="BK199" s="1"/>
      <c r="BL199" s="1"/>
      <c r="BM199" s="1"/>
      <c r="BN199" s="1"/>
      <c r="BO199" s="1"/>
      <c r="BP199" s="1"/>
      <c r="BQ199" s="1"/>
      <c r="BR199" s="1"/>
    </row>
    <row r="200" spans="1:70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  <c r="AR200" s="1"/>
      <c r="AS200" s="1"/>
      <c r="AT200" s="1"/>
      <c r="AU200" s="1"/>
      <c r="AV200" s="1"/>
      <c r="AW200" s="1"/>
      <c r="AX200" s="1"/>
      <c r="AY200" s="1"/>
      <c r="AZ200" s="1"/>
      <c r="BA200" s="1"/>
      <c r="BB200" s="1"/>
      <c r="BC200" s="1"/>
      <c r="BD200" s="1"/>
      <c r="BE200" s="1"/>
      <c r="BF200" s="1"/>
      <c r="BG200" s="1"/>
      <c r="BH200" s="1"/>
      <c r="BI200" s="1"/>
      <c r="BJ200" s="1"/>
      <c r="BK200" s="1"/>
      <c r="BL200" s="1"/>
      <c r="BM200" s="1"/>
      <c r="BN200" s="1"/>
      <c r="BO200" s="1"/>
      <c r="BP200" s="1"/>
      <c r="BQ200" s="1"/>
      <c r="BR200" s="1"/>
    </row>
    <row r="201" spans="1:70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  <c r="AP201" s="1"/>
      <c r="AQ201" s="1"/>
      <c r="AR201" s="1"/>
      <c r="AS201" s="1"/>
      <c r="AT201" s="1"/>
      <c r="AU201" s="1"/>
      <c r="AV201" s="1"/>
      <c r="AW201" s="1"/>
      <c r="AX201" s="1"/>
      <c r="AY201" s="1"/>
      <c r="AZ201" s="1"/>
      <c r="BA201" s="1"/>
      <c r="BB201" s="1"/>
      <c r="BC201" s="1"/>
      <c r="BD201" s="1"/>
      <c r="BE201" s="1"/>
      <c r="BF201" s="1"/>
      <c r="BG201" s="1"/>
      <c r="BH201" s="1"/>
      <c r="BI201" s="1"/>
      <c r="BJ201" s="1"/>
      <c r="BK201" s="1"/>
      <c r="BL201" s="1"/>
      <c r="BM201" s="1"/>
      <c r="BN201" s="1"/>
      <c r="BO201" s="1"/>
      <c r="BP201" s="1"/>
      <c r="BQ201" s="1"/>
      <c r="BR201" s="1"/>
    </row>
    <row r="202" spans="1:70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  <c r="AQ202" s="1"/>
      <c r="AR202" s="1"/>
      <c r="AS202" s="1"/>
      <c r="AT202" s="1"/>
      <c r="AU202" s="1"/>
      <c r="AV202" s="1"/>
      <c r="AW202" s="1"/>
      <c r="AX202" s="1"/>
      <c r="AY202" s="1"/>
      <c r="AZ202" s="1"/>
      <c r="BA202" s="1"/>
      <c r="BB202" s="1"/>
      <c r="BC202" s="1"/>
      <c r="BD202" s="1"/>
      <c r="BE202" s="1"/>
      <c r="BF202" s="1"/>
      <c r="BG202" s="1"/>
      <c r="BH202" s="1"/>
      <c r="BI202" s="1"/>
      <c r="BJ202" s="1"/>
      <c r="BK202" s="1"/>
      <c r="BL202" s="1"/>
      <c r="BM202" s="1"/>
      <c r="BN202" s="1"/>
      <c r="BO202" s="1"/>
      <c r="BP202" s="1"/>
      <c r="BQ202" s="1"/>
      <c r="BR202" s="1"/>
    </row>
    <row r="203" spans="1:70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  <c r="AR203" s="1"/>
      <c r="AS203" s="1"/>
      <c r="AT203" s="1"/>
      <c r="AU203" s="1"/>
      <c r="AV203" s="1"/>
      <c r="AW203" s="1"/>
      <c r="AX203" s="1"/>
      <c r="AY203" s="1"/>
      <c r="AZ203" s="1"/>
      <c r="BA203" s="1"/>
      <c r="BB203" s="1"/>
      <c r="BC203" s="1"/>
      <c r="BD203" s="1"/>
      <c r="BE203" s="1"/>
      <c r="BF203" s="1"/>
      <c r="BG203" s="1"/>
      <c r="BH203" s="1"/>
      <c r="BI203" s="1"/>
      <c r="BJ203" s="1"/>
      <c r="BK203" s="1"/>
      <c r="BL203" s="1"/>
      <c r="BM203" s="1"/>
      <c r="BN203" s="1"/>
      <c r="BO203" s="1"/>
      <c r="BP203" s="1"/>
      <c r="BQ203" s="1"/>
      <c r="BR203" s="1"/>
    </row>
    <row r="204" spans="1:70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  <c r="AQ204" s="1"/>
      <c r="AR204" s="1"/>
      <c r="AS204" s="1"/>
      <c r="AT204" s="1"/>
      <c r="AU204" s="1"/>
      <c r="AV204" s="1"/>
      <c r="AW204" s="1"/>
      <c r="AX204" s="1"/>
      <c r="AY204" s="1"/>
      <c r="AZ204" s="1"/>
      <c r="BA204" s="1"/>
      <c r="BB204" s="1"/>
      <c r="BC204" s="1"/>
      <c r="BD204" s="1"/>
      <c r="BE204" s="1"/>
      <c r="BF204" s="1"/>
      <c r="BG204" s="1"/>
      <c r="BH204" s="1"/>
      <c r="BI204" s="1"/>
      <c r="BJ204" s="1"/>
      <c r="BK204" s="1"/>
      <c r="BL204" s="1"/>
      <c r="BM204" s="1"/>
      <c r="BN204" s="1"/>
      <c r="BO204" s="1"/>
      <c r="BP204" s="1"/>
      <c r="BQ204" s="1"/>
      <c r="BR204" s="1"/>
    </row>
    <row r="205" spans="1:70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  <c r="AQ205" s="1"/>
      <c r="AR205" s="1"/>
      <c r="AS205" s="1"/>
      <c r="AT205" s="1"/>
      <c r="AU205" s="1"/>
      <c r="AV205" s="1"/>
      <c r="AW205" s="1"/>
      <c r="AX205" s="1"/>
      <c r="AY205" s="1"/>
      <c r="AZ205" s="1"/>
      <c r="BA205" s="1"/>
      <c r="BB205" s="1"/>
      <c r="BC205" s="1"/>
      <c r="BD205" s="1"/>
      <c r="BE205" s="1"/>
      <c r="BF205" s="1"/>
      <c r="BG205" s="1"/>
      <c r="BH205" s="1"/>
      <c r="BI205" s="1"/>
      <c r="BJ205" s="1"/>
      <c r="BK205" s="1"/>
      <c r="BL205" s="1"/>
      <c r="BM205" s="1"/>
      <c r="BN205" s="1"/>
      <c r="BO205" s="1"/>
      <c r="BP205" s="1"/>
      <c r="BQ205" s="1"/>
      <c r="BR205" s="1"/>
    </row>
    <row r="206" spans="1:70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  <c r="AP206" s="1"/>
      <c r="AQ206" s="1"/>
      <c r="AR206" s="1"/>
      <c r="AS206" s="1"/>
      <c r="AT206" s="1"/>
      <c r="AU206" s="1"/>
      <c r="AV206" s="1"/>
      <c r="AW206" s="1"/>
      <c r="AX206" s="1"/>
      <c r="AY206" s="1"/>
      <c r="AZ206" s="1"/>
      <c r="BA206" s="1"/>
      <c r="BB206" s="1"/>
      <c r="BC206" s="1"/>
      <c r="BD206" s="1"/>
      <c r="BE206" s="1"/>
      <c r="BF206" s="1"/>
      <c r="BG206" s="1"/>
      <c r="BH206" s="1"/>
      <c r="BI206" s="1"/>
      <c r="BJ206" s="1"/>
      <c r="BK206" s="1"/>
      <c r="BL206" s="1"/>
      <c r="BM206" s="1"/>
      <c r="BN206" s="1"/>
      <c r="BO206" s="1"/>
      <c r="BP206" s="1"/>
      <c r="BQ206" s="1"/>
      <c r="BR206" s="1"/>
    </row>
    <row r="207" spans="1:70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  <c r="AP207" s="1"/>
      <c r="AQ207" s="1"/>
      <c r="AR207" s="1"/>
      <c r="AS207" s="1"/>
      <c r="AT207" s="1"/>
      <c r="AU207" s="1"/>
      <c r="AV207" s="1"/>
      <c r="AW207" s="1"/>
      <c r="AX207" s="1"/>
      <c r="AY207" s="1"/>
      <c r="AZ207" s="1"/>
      <c r="BA207" s="1"/>
      <c r="BB207" s="1"/>
      <c r="BC207" s="1"/>
      <c r="BD207" s="1"/>
      <c r="BE207" s="1"/>
      <c r="BF207" s="1"/>
      <c r="BG207" s="1"/>
      <c r="BH207" s="1"/>
      <c r="BI207" s="1"/>
      <c r="BJ207" s="1"/>
      <c r="BK207" s="1"/>
      <c r="BL207" s="1"/>
      <c r="BM207" s="1"/>
      <c r="BN207" s="1"/>
      <c r="BO207" s="1"/>
      <c r="BP207" s="1"/>
      <c r="BQ207" s="1"/>
      <c r="BR207" s="1"/>
    </row>
    <row r="208" spans="1:70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  <c r="AR208" s="1"/>
      <c r="AS208" s="1"/>
      <c r="AT208" s="1"/>
      <c r="AU208" s="1"/>
      <c r="AV208" s="1"/>
      <c r="AW208" s="1"/>
      <c r="AX208" s="1"/>
      <c r="AY208" s="1"/>
      <c r="AZ208" s="1"/>
      <c r="BA208" s="1"/>
      <c r="BB208" s="1"/>
      <c r="BC208" s="1"/>
      <c r="BD208" s="1"/>
      <c r="BE208" s="1"/>
      <c r="BF208" s="1"/>
      <c r="BG208" s="1"/>
      <c r="BH208" s="1"/>
      <c r="BI208" s="1"/>
      <c r="BJ208" s="1"/>
      <c r="BK208" s="1"/>
      <c r="BL208" s="1"/>
      <c r="BM208" s="1"/>
      <c r="BN208" s="1"/>
      <c r="BO208" s="1"/>
      <c r="BP208" s="1"/>
      <c r="BQ208" s="1"/>
      <c r="BR208" s="1"/>
    </row>
    <row r="209" spans="1:70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1"/>
      <c r="AR209" s="1"/>
      <c r="AS209" s="1"/>
      <c r="AT209" s="1"/>
      <c r="AU209" s="1"/>
      <c r="AV209" s="1"/>
      <c r="AW209" s="1"/>
      <c r="AX209" s="1"/>
      <c r="AY209" s="1"/>
      <c r="AZ209" s="1"/>
      <c r="BA209" s="1"/>
      <c r="BB209" s="1"/>
      <c r="BC209" s="1"/>
      <c r="BD209" s="1"/>
      <c r="BE209" s="1"/>
      <c r="BF209" s="1"/>
      <c r="BG209" s="1"/>
      <c r="BH209" s="1"/>
      <c r="BI209" s="1"/>
      <c r="BJ209" s="1"/>
      <c r="BK209" s="1"/>
      <c r="BL209" s="1"/>
      <c r="BM209" s="1"/>
      <c r="BN209" s="1"/>
      <c r="BO209" s="1"/>
      <c r="BP209" s="1"/>
      <c r="BQ209" s="1"/>
      <c r="BR209" s="1"/>
    </row>
    <row r="210" spans="1:70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"/>
      <c r="AQ210" s="1"/>
      <c r="AR210" s="1"/>
      <c r="AS210" s="1"/>
      <c r="AT210" s="1"/>
      <c r="AU210" s="1"/>
      <c r="AV210" s="1"/>
      <c r="AW210" s="1"/>
      <c r="AX210" s="1"/>
      <c r="AY210" s="1"/>
      <c r="AZ210" s="1"/>
      <c r="BA210" s="1"/>
      <c r="BB210" s="1"/>
      <c r="BC210" s="1"/>
      <c r="BD210" s="1"/>
      <c r="BE210" s="1"/>
      <c r="BF210" s="1"/>
      <c r="BG210" s="1"/>
      <c r="BH210" s="1"/>
      <c r="BI210" s="1"/>
      <c r="BJ210" s="1"/>
      <c r="BK210" s="1"/>
      <c r="BL210" s="1"/>
      <c r="BM210" s="1"/>
      <c r="BN210" s="1"/>
      <c r="BO210" s="1"/>
      <c r="BP210" s="1"/>
      <c r="BQ210" s="1"/>
      <c r="BR210" s="1"/>
    </row>
    <row r="211" spans="1:70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  <c r="AR211" s="1"/>
      <c r="AS211" s="1"/>
      <c r="AT211" s="1"/>
      <c r="AU211" s="1"/>
      <c r="AV211" s="1"/>
      <c r="AW211" s="1"/>
      <c r="AX211" s="1"/>
      <c r="AY211" s="1"/>
      <c r="AZ211" s="1"/>
      <c r="BA211" s="1"/>
      <c r="BB211" s="1"/>
      <c r="BC211" s="1"/>
      <c r="BD211" s="1"/>
      <c r="BE211" s="1"/>
      <c r="BF211" s="1"/>
      <c r="BG211" s="1"/>
      <c r="BH211" s="1"/>
      <c r="BI211" s="1"/>
      <c r="BJ211" s="1"/>
      <c r="BK211" s="1"/>
      <c r="BL211" s="1"/>
      <c r="BM211" s="1"/>
      <c r="BN211" s="1"/>
      <c r="BO211" s="1"/>
      <c r="BP211" s="1"/>
      <c r="BQ211" s="1"/>
      <c r="BR211" s="1"/>
    </row>
    <row r="212" spans="1:70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  <c r="AQ212" s="1"/>
      <c r="AR212" s="1"/>
      <c r="AS212" s="1"/>
      <c r="AT212" s="1"/>
      <c r="AU212" s="1"/>
      <c r="AV212" s="1"/>
      <c r="AW212" s="1"/>
      <c r="AX212" s="1"/>
      <c r="AY212" s="1"/>
      <c r="AZ212" s="1"/>
      <c r="BA212" s="1"/>
      <c r="BB212" s="1"/>
      <c r="BC212" s="1"/>
      <c r="BD212" s="1"/>
      <c r="BE212" s="1"/>
      <c r="BF212" s="1"/>
      <c r="BG212" s="1"/>
      <c r="BH212" s="1"/>
      <c r="BI212" s="1"/>
      <c r="BJ212" s="1"/>
      <c r="BK212" s="1"/>
      <c r="BL212" s="1"/>
      <c r="BM212" s="1"/>
      <c r="BN212" s="1"/>
      <c r="BO212" s="1"/>
      <c r="BP212" s="1"/>
      <c r="BQ212" s="1"/>
      <c r="BR212" s="1"/>
    </row>
    <row r="213" spans="1:70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  <c r="AQ213" s="1"/>
      <c r="AR213" s="1"/>
      <c r="AS213" s="1"/>
      <c r="AT213" s="1"/>
      <c r="AU213" s="1"/>
      <c r="AV213" s="1"/>
      <c r="AW213" s="1"/>
      <c r="AX213" s="1"/>
      <c r="AY213" s="1"/>
      <c r="AZ213" s="1"/>
      <c r="BA213" s="1"/>
      <c r="BB213" s="1"/>
      <c r="BC213" s="1"/>
      <c r="BD213" s="1"/>
      <c r="BE213" s="1"/>
      <c r="BF213" s="1"/>
      <c r="BG213" s="1"/>
      <c r="BH213" s="1"/>
      <c r="BI213" s="1"/>
      <c r="BJ213" s="1"/>
      <c r="BK213" s="1"/>
      <c r="BL213" s="1"/>
      <c r="BM213" s="1"/>
      <c r="BN213" s="1"/>
      <c r="BO213" s="1"/>
      <c r="BP213" s="1"/>
      <c r="BQ213" s="1"/>
      <c r="BR213" s="1"/>
    </row>
    <row r="214" spans="1:70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"/>
      <c r="AQ214" s="1"/>
      <c r="AR214" s="1"/>
      <c r="AS214" s="1"/>
      <c r="AT214" s="1"/>
      <c r="AU214" s="1"/>
      <c r="AV214" s="1"/>
      <c r="AW214" s="1"/>
      <c r="AX214" s="1"/>
      <c r="AY214" s="1"/>
      <c r="AZ214" s="1"/>
      <c r="BA214" s="1"/>
      <c r="BB214" s="1"/>
      <c r="BC214" s="1"/>
      <c r="BD214" s="1"/>
      <c r="BE214" s="1"/>
      <c r="BF214" s="1"/>
      <c r="BG214" s="1"/>
      <c r="BH214" s="1"/>
      <c r="BI214" s="1"/>
      <c r="BJ214" s="1"/>
      <c r="BK214" s="1"/>
      <c r="BL214" s="1"/>
      <c r="BM214" s="1"/>
      <c r="BN214" s="1"/>
      <c r="BO214" s="1"/>
      <c r="BP214" s="1"/>
      <c r="BQ214" s="1"/>
      <c r="BR214" s="1"/>
    </row>
    <row r="215" spans="1:70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  <c r="AQ215" s="1"/>
      <c r="AR215" s="1"/>
      <c r="AS215" s="1"/>
      <c r="AT215" s="1"/>
      <c r="AU215" s="1"/>
      <c r="AV215" s="1"/>
      <c r="AW215" s="1"/>
      <c r="AX215" s="1"/>
      <c r="AY215" s="1"/>
      <c r="AZ215" s="1"/>
      <c r="BA215" s="1"/>
      <c r="BB215" s="1"/>
      <c r="BC215" s="1"/>
      <c r="BD215" s="1"/>
      <c r="BE215" s="1"/>
      <c r="BF215" s="1"/>
      <c r="BG215" s="1"/>
      <c r="BH215" s="1"/>
      <c r="BI215" s="1"/>
      <c r="BJ215" s="1"/>
      <c r="BK215" s="1"/>
      <c r="BL215" s="1"/>
      <c r="BM215" s="1"/>
      <c r="BN215" s="1"/>
      <c r="BO215" s="1"/>
      <c r="BP215" s="1"/>
      <c r="BQ215" s="1"/>
      <c r="BR215" s="1"/>
    </row>
    <row r="216" spans="1:70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  <c r="AP216" s="1"/>
      <c r="AQ216" s="1"/>
      <c r="AR216" s="1"/>
      <c r="AS216" s="1"/>
      <c r="AT216" s="1"/>
      <c r="AU216" s="1"/>
      <c r="AV216" s="1"/>
      <c r="AW216" s="1"/>
      <c r="AX216" s="1"/>
      <c r="AY216" s="1"/>
      <c r="AZ216" s="1"/>
      <c r="BA216" s="1"/>
      <c r="BB216" s="1"/>
      <c r="BC216" s="1"/>
      <c r="BD216" s="1"/>
      <c r="BE216" s="1"/>
      <c r="BF216" s="1"/>
      <c r="BG216" s="1"/>
      <c r="BH216" s="1"/>
      <c r="BI216" s="1"/>
      <c r="BJ216" s="1"/>
      <c r="BK216" s="1"/>
      <c r="BL216" s="1"/>
      <c r="BM216" s="1"/>
      <c r="BN216" s="1"/>
      <c r="BO216" s="1"/>
      <c r="BP216" s="1"/>
      <c r="BQ216" s="1"/>
      <c r="BR216" s="1"/>
    </row>
    <row r="217" spans="1:70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  <c r="AQ217" s="1"/>
      <c r="AR217" s="1"/>
      <c r="AS217" s="1"/>
      <c r="AT217" s="1"/>
      <c r="AU217" s="1"/>
      <c r="AV217" s="1"/>
      <c r="AW217" s="1"/>
      <c r="AX217" s="1"/>
      <c r="AY217" s="1"/>
      <c r="AZ217" s="1"/>
      <c r="BA217" s="1"/>
      <c r="BB217" s="1"/>
      <c r="BC217" s="1"/>
      <c r="BD217" s="1"/>
      <c r="BE217" s="1"/>
      <c r="BF217" s="1"/>
      <c r="BG217" s="1"/>
      <c r="BH217" s="1"/>
      <c r="BI217" s="1"/>
      <c r="BJ217" s="1"/>
      <c r="BK217" s="1"/>
      <c r="BL217" s="1"/>
      <c r="BM217" s="1"/>
      <c r="BN217" s="1"/>
      <c r="BO217" s="1"/>
      <c r="BP217" s="1"/>
      <c r="BQ217" s="1"/>
      <c r="BR217" s="1"/>
    </row>
    <row r="218" spans="1:70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  <c r="AP218" s="1"/>
      <c r="AQ218" s="1"/>
      <c r="AR218" s="1"/>
      <c r="AS218" s="1"/>
      <c r="AT218" s="1"/>
      <c r="AU218" s="1"/>
      <c r="AV218" s="1"/>
      <c r="AW218" s="1"/>
      <c r="AX218" s="1"/>
      <c r="AY218" s="1"/>
      <c r="AZ218" s="1"/>
      <c r="BA218" s="1"/>
      <c r="BB218" s="1"/>
      <c r="BC218" s="1"/>
      <c r="BD218" s="1"/>
      <c r="BE218" s="1"/>
      <c r="BF218" s="1"/>
      <c r="BG218" s="1"/>
      <c r="BH218" s="1"/>
      <c r="BI218" s="1"/>
      <c r="BJ218" s="1"/>
      <c r="BK218" s="1"/>
      <c r="BL218" s="1"/>
      <c r="BM218" s="1"/>
      <c r="BN218" s="1"/>
      <c r="BO218" s="1"/>
      <c r="BP218" s="1"/>
      <c r="BQ218" s="1"/>
      <c r="BR218" s="1"/>
    </row>
    <row r="219" spans="1:70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  <c r="AR219" s="1"/>
      <c r="AS219" s="1"/>
      <c r="AT219" s="1"/>
      <c r="AU219" s="1"/>
      <c r="AV219" s="1"/>
      <c r="AW219" s="1"/>
      <c r="AX219" s="1"/>
      <c r="AY219" s="1"/>
      <c r="AZ219" s="1"/>
      <c r="BA219" s="1"/>
      <c r="BB219" s="1"/>
      <c r="BC219" s="1"/>
      <c r="BD219" s="1"/>
      <c r="BE219" s="1"/>
      <c r="BF219" s="1"/>
      <c r="BG219" s="1"/>
      <c r="BH219" s="1"/>
      <c r="BI219" s="1"/>
      <c r="BJ219" s="1"/>
      <c r="BK219" s="1"/>
      <c r="BL219" s="1"/>
      <c r="BM219" s="1"/>
      <c r="BN219" s="1"/>
      <c r="BO219" s="1"/>
      <c r="BP219" s="1"/>
      <c r="BQ219" s="1"/>
      <c r="BR219" s="1"/>
    </row>
    <row r="220" spans="1:70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1"/>
      <c r="AR220" s="1"/>
      <c r="AS220" s="1"/>
      <c r="AT220" s="1"/>
      <c r="AU220" s="1"/>
      <c r="AV220" s="1"/>
      <c r="AW220" s="1"/>
      <c r="AX220" s="1"/>
      <c r="AY220" s="1"/>
      <c r="AZ220" s="1"/>
      <c r="BA220" s="1"/>
      <c r="BB220" s="1"/>
      <c r="BC220" s="1"/>
      <c r="BD220" s="1"/>
      <c r="BE220" s="1"/>
      <c r="BF220" s="1"/>
      <c r="BG220" s="1"/>
      <c r="BH220" s="1"/>
      <c r="BI220" s="1"/>
      <c r="BJ220" s="1"/>
      <c r="BK220" s="1"/>
      <c r="BL220" s="1"/>
      <c r="BM220" s="1"/>
      <c r="BN220" s="1"/>
      <c r="BO220" s="1"/>
      <c r="BP220" s="1"/>
      <c r="BQ220" s="1"/>
      <c r="BR220" s="1"/>
    </row>
    <row r="221" spans="1:70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1"/>
      <c r="AR221" s="1"/>
      <c r="AS221" s="1"/>
      <c r="AT221" s="1"/>
      <c r="AU221" s="1"/>
      <c r="AV221" s="1"/>
      <c r="AW221" s="1"/>
      <c r="AX221" s="1"/>
      <c r="AY221" s="1"/>
      <c r="AZ221" s="1"/>
      <c r="BA221" s="1"/>
      <c r="BB221" s="1"/>
      <c r="BC221" s="1"/>
      <c r="BD221" s="1"/>
      <c r="BE221" s="1"/>
      <c r="BF221" s="1"/>
      <c r="BG221" s="1"/>
      <c r="BH221" s="1"/>
      <c r="BI221" s="1"/>
      <c r="BJ221" s="1"/>
      <c r="BK221" s="1"/>
      <c r="BL221" s="1"/>
      <c r="BM221" s="1"/>
      <c r="BN221" s="1"/>
      <c r="BO221" s="1"/>
      <c r="BP221" s="1"/>
      <c r="BQ221" s="1"/>
      <c r="BR221" s="1"/>
    </row>
    <row r="222" spans="1:70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  <c r="AP222" s="1"/>
      <c r="AQ222" s="1"/>
      <c r="AR222" s="1"/>
      <c r="AS222" s="1"/>
      <c r="AT222" s="1"/>
      <c r="AU222" s="1"/>
      <c r="AV222" s="1"/>
      <c r="AW222" s="1"/>
      <c r="AX222" s="1"/>
      <c r="AY222" s="1"/>
      <c r="AZ222" s="1"/>
      <c r="BA222" s="1"/>
      <c r="BB222" s="1"/>
      <c r="BC222" s="1"/>
      <c r="BD222" s="1"/>
      <c r="BE222" s="1"/>
      <c r="BF222" s="1"/>
      <c r="BG222" s="1"/>
      <c r="BH222" s="1"/>
      <c r="BI222" s="1"/>
      <c r="BJ222" s="1"/>
      <c r="BK222" s="1"/>
      <c r="BL222" s="1"/>
      <c r="BM222" s="1"/>
      <c r="BN222" s="1"/>
      <c r="BO222" s="1"/>
      <c r="BP222" s="1"/>
      <c r="BQ222" s="1"/>
      <c r="BR222" s="1"/>
    </row>
    <row r="223" spans="1:70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1"/>
      <c r="AR223" s="1"/>
      <c r="AS223" s="1"/>
      <c r="AT223" s="1"/>
      <c r="AU223" s="1"/>
      <c r="AV223" s="1"/>
      <c r="AW223" s="1"/>
      <c r="AX223" s="1"/>
      <c r="AY223" s="1"/>
      <c r="AZ223" s="1"/>
      <c r="BA223" s="1"/>
      <c r="BB223" s="1"/>
      <c r="BC223" s="1"/>
      <c r="BD223" s="1"/>
      <c r="BE223" s="1"/>
      <c r="BF223" s="1"/>
      <c r="BG223" s="1"/>
      <c r="BH223" s="1"/>
      <c r="BI223" s="1"/>
      <c r="BJ223" s="1"/>
      <c r="BK223" s="1"/>
      <c r="BL223" s="1"/>
      <c r="BM223" s="1"/>
      <c r="BN223" s="1"/>
      <c r="BO223" s="1"/>
      <c r="BP223" s="1"/>
      <c r="BQ223" s="1"/>
      <c r="BR223" s="1"/>
    </row>
    <row r="224" spans="1:70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  <c r="AQ224" s="1"/>
      <c r="AR224" s="1"/>
      <c r="AS224" s="1"/>
      <c r="AT224" s="1"/>
      <c r="AU224" s="1"/>
      <c r="AV224" s="1"/>
      <c r="AW224" s="1"/>
      <c r="AX224" s="1"/>
      <c r="AY224" s="1"/>
      <c r="AZ224" s="1"/>
      <c r="BA224" s="1"/>
      <c r="BB224" s="1"/>
      <c r="BC224" s="1"/>
      <c r="BD224" s="1"/>
      <c r="BE224" s="1"/>
      <c r="BF224" s="1"/>
      <c r="BG224" s="1"/>
      <c r="BH224" s="1"/>
      <c r="BI224" s="1"/>
      <c r="BJ224" s="1"/>
      <c r="BK224" s="1"/>
      <c r="BL224" s="1"/>
      <c r="BM224" s="1"/>
      <c r="BN224" s="1"/>
      <c r="BO224" s="1"/>
      <c r="BP224" s="1"/>
      <c r="BQ224" s="1"/>
      <c r="BR224" s="1"/>
    </row>
    <row r="225" spans="1:70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  <c r="AP225" s="1"/>
      <c r="AQ225" s="1"/>
      <c r="AR225" s="1"/>
      <c r="AS225" s="1"/>
      <c r="AT225" s="1"/>
      <c r="AU225" s="1"/>
      <c r="AV225" s="1"/>
      <c r="AW225" s="1"/>
      <c r="AX225" s="1"/>
      <c r="AY225" s="1"/>
      <c r="AZ225" s="1"/>
      <c r="BA225" s="1"/>
      <c r="BB225" s="1"/>
      <c r="BC225" s="1"/>
      <c r="BD225" s="1"/>
      <c r="BE225" s="1"/>
      <c r="BF225" s="1"/>
      <c r="BG225" s="1"/>
      <c r="BH225" s="1"/>
      <c r="BI225" s="1"/>
      <c r="BJ225" s="1"/>
      <c r="BK225" s="1"/>
      <c r="BL225" s="1"/>
      <c r="BM225" s="1"/>
      <c r="BN225" s="1"/>
      <c r="BO225" s="1"/>
      <c r="BP225" s="1"/>
      <c r="BQ225" s="1"/>
      <c r="BR225" s="1"/>
    </row>
    <row r="226" spans="1:70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  <c r="AP226" s="1"/>
      <c r="AQ226" s="1"/>
      <c r="AR226" s="1"/>
      <c r="AS226" s="1"/>
      <c r="AT226" s="1"/>
      <c r="AU226" s="1"/>
      <c r="AV226" s="1"/>
      <c r="AW226" s="1"/>
      <c r="AX226" s="1"/>
      <c r="AY226" s="1"/>
      <c r="AZ226" s="1"/>
      <c r="BA226" s="1"/>
      <c r="BB226" s="1"/>
      <c r="BC226" s="1"/>
      <c r="BD226" s="1"/>
      <c r="BE226" s="1"/>
      <c r="BF226" s="1"/>
      <c r="BG226" s="1"/>
      <c r="BH226" s="1"/>
      <c r="BI226" s="1"/>
      <c r="BJ226" s="1"/>
      <c r="BK226" s="1"/>
      <c r="BL226" s="1"/>
      <c r="BM226" s="1"/>
      <c r="BN226" s="1"/>
      <c r="BO226" s="1"/>
      <c r="BP226" s="1"/>
      <c r="BQ226" s="1"/>
      <c r="BR226" s="1"/>
    </row>
    <row r="227" spans="1:70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  <c r="AQ227" s="1"/>
      <c r="AR227" s="1"/>
      <c r="AS227" s="1"/>
      <c r="AT227" s="1"/>
      <c r="AU227" s="1"/>
      <c r="AV227" s="1"/>
      <c r="AW227" s="1"/>
      <c r="AX227" s="1"/>
      <c r="AY227" s="1"/>
      <c r="AZ227" s="1"/>
      <c r="BA227" s="1"/>
      <c r="BB227" s="1"/>
      <c r="BC227" s="1"/>
      <c r="BD227" s="1"/>
      <c r="BE227" s="1"/>
      <c r="BF227" s="1"/>
      <c r="BG227" s="1"/>
      <c r="BH227" s="1"/>
      <c r="BI227" s="1"/>
      <c r="BJ227" s="1"/>
      <c r="BK227" s="1"/>
      <c r="BL227" s="1"/>
      <c r="BM227" s="1"/>
      <c r="BN227" s="1"/>
      <c r="BO227" s="1"/>
      <c r="BP227" s="1"/>
      <c r="BQ227" s="1"/>
      <c r="BR227" s="1"/>
    </row>
    <row r="228" spans="1:70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  <c r="AP228" s="1"/>
      <c r="AQ228" s="1"/>
      <c r="AR228" s="1"/>
      <c r="AS228" s="1"/>
      <c r="AT228" s="1"/>
      <c r="AU228" s="1"/>
      <c r="AV228" s="1"/>
      <c r="AW228" s="1"/>
      <c r="AX228" s="1"/>
      <c r="AY228" s="1"/>
      <c r="AZ228" s="1"/>
      <c r="BA228" s="1"/>
      <c r="BB228" s="1"/>
      <c r="BC228" s="1"/>
      <c r="BD228" s="1"/>
      <c r="BE228" s="1"/>
      <c r="BF228" s="1"/>
      <c r="BG228" s="1"/>
      <c r="BH228" s="1"/>
      <c r="BI228" s="1"/>
      <c r="BJ228" s="1"/>
      <c r="BK228" s="1"/>
      <c r="BL228" s="1"/>
      <c r="BM228" s="1"/>
      <c r="BN228" s="1"/>
      <c r="BO228" s="1"/>
      <c r="BP228" s="1"/>
      <c r="BQ228" s="1"/>
      <c r="BR228" s="1"/>
    </row>
    <row r="229" spans="1:70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  <c r="AP229" s="1"/>
      <c r="AQ229" s="1"/>
      <c r="AR229" s="1"/>
      <c r="AS229" s="1"/>
      <c r="AT229" s="1"/>
      <c r="AU229" s="1"/>
      <c r="AV229" s="1"/>
      <c r="AW229" s="1"/>
      <c r="AX229" s="1"/>
      <c r="AY229" s="1"/>
      <c r="AZ229" s="1"/>
      <c r="BA229" s="1"/>
      <c r="BB229" s="1"/>
      <c r="BC229" s="1"/>
      <c r="BD229" s="1"/>
      <c r="BE229" s="1"/>
      <c r="BF229" s="1"/>
      <c r="BG229" s="1"/>
      <c r="BH229" s="1"/>
      <c r="BI229" s="1"/>
      <c r="BJ229" s="1"/>
      <c r="BK229" s="1"/>
      <c r="BL229" s="1"/>
      <c r="BM229" s="1"/>
      <c r="BN229" s="1"/>
      <c r="BO229" s="1"/>
      <c r="BP229" s="1"/>
      <c r="BQ229" s="1"/>
      <c r="BR229" s="1"/>
    </row>
    <row r="230" spans="1:70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  <c r="AQ230" s="1"/>
      <c r="AR230" s="1"/>
      <c r="AS230" s="1"/>
      <c r="AT230" s="1"/>
      <c r="AU230" s="1"/>
      <c r="AV230" s="1"/>
      <c r="AW230" s="1"/>
      <c r="AX230" s="1"/>
      <c r="AY230" s="1"/>
      <c r="AZ230" s="1"/>
      <c r="BA230" s="1"/>
      <c r="BB230" s="1"/>
      <c r="BC230" s="1"/>
      <c r="BD230" s="1"/>
      <c r="BE230" s="1"/>
      <c r="BF230" s="1"/>
      <c r="BG230" s="1"/>
      <c r="BH230" s="1"/>
      <c r="BI230" s="1"/>
      <c r="BJ230" s="1"/>
      <c r="BK230" s="1"/>
      <c r="BL230" s="1"/>
      <c r="BM230" s="1"/>
      <c r="BN230" s="1"/>
      <c r="BO230" s="1"/>
      <c r="BP230" s="1"/>
      <c r="BQ230" s="1"/>
      <c r="BR230" s="1"/>
    </row>
    <row r="231" spans="1:70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  <c r="AP231" s="1"/>
      <c r="AQ231" s="1"/>
      <c r="AR231" s="1"/>
      <c r="AS231" s="1"/>
      <c r="AT231" s="1"/>
      <c r="AU231" s="1"/>
      <c r="AV231" s="1"/>
      <c r="AW231" s="1"/>
      <c r="AX231" s="1"/>
      <c r="AY231" s="1"/>
      <c r="AZ231" s="1"/>
      <c r="BA231" s="1"/>
      <c r="BB231" s="1"/>
      <c r="BC231" s="1"/>
      <c r="BD231" s="1"/>
      <c r="BE231" s="1"/>
      <c r="BF231" s="1"/>
      <c r="BG231" s="1"/>
      <c r="BH231" s="1"/>
      <c r="BI231" s="1"/>
      <c r="BJ231" s="1"/>
      <c r="BK231" s="1"/>
      <c r="BL231" s="1"/>
      <c r="BM231" s="1"/>
      <c r="BN231" s="1"/>
      <c r="BO231" s="1"/>
      <c r="BP231" s="1"/>
      <c r="BQ231" s="1"/>
      <c r="BR231" s="1"/>
    </row>
    <row r="232" spans="1:70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  <c r="AP232" s="1"/>
      <c r="AQ232" s="1"/>
      <c r="AR232" s="1"/>
      <c r="AS232" s="1"/>
      <c r="AT232" s="1"/>
      <c r="AU232" s="1"/>
      <c r="AV232" s="1"/>
      <c r="AW232" s="1"/>
      <c r="AX232" s="1"/>
      <c r="AY232" s="1"/>
      <c r="AZ232" s="1"/>
      <c r="BA232" s="1"/>
      <c r="BB232" s="1"/>
      <c r="BC232" s="1"/>
      <c r="BD232" s="1"/>
      <c r="BE232" s="1"/>
      <c r="BF232" s="1"/>
      <c r="BG232" s="1"/>
      <c r="BH232" s="1"/>
      <c r="BI232" s="1"/>
      <c r="BJ232" s="1"/>
      <c r="BK232" s="1"/>
      <c r="BL232" s="1"/>
      <c r="BM232" s="1"/>
      <c r="BN232" s="1"/>
      <c r="BO232" s="1"/>
      <c r="BP232" s="1"/>
      <c r="BQ232" s="1"/>
      <c r="BR232" s="1"/>
    </row>
    <row r="233" spans="1:70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  <c r="AP233" s="1"/>
      <c r="AQ233" s="1"/>
      <c r="AR233" s="1"/>
      <c r="AS233" s="1"/>
      <c r="AT233" s="1"/>
      <c r="AU233" s="1"/>
      <c r="AV233" s="1"/>
      <c r="AW233" s="1"/>
      <c r="AX233" s="1"/>
      <c r="AY233" s="1"/>
      <c r="AZ233" s="1"/>
      <c r="BA233" s="1"/>
      <c r="BB233" s="1"/>
      <c r="BC233" s="1"/>
      <c r="BD233" s="1"/>
      <c r="BE233" s="1"/>
      <c r="BF233" s="1"/>
      <c r="BG233" s="1"/>
      <c r="BH233" s="1"/>
      <c r="BI233" s="1"/>
      <c r="BJ233" s="1"/>
      <c r="BK233" s="1"/>
      <c r="BL233" s="1"/>
      <c r="BM233" s="1"/>
      <c r="BN233" s="1"/>
      <c r="BO233" s="1"/>
      <c r="BP233" s="1"/>
      <c r="BQ233" s="1"/>
      <c r="BR233" s="1"/>
    </row>
    <row r="234" spans="1:70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  <c r="AQ234" s="1"/>
      <c r="AR234" s="1"/>
      <c r="AS234" s="1"/>
      <c r="AT234" s="1"/>
      <c r="AU234" s="1"/>
      <c r="AV234" s="1"/>
      <c r="AW234" s="1"/>
      <c r="AX234" s="1"/>
      <c r="AY234" s="1"/>
      <c r="AZ234" s="1"/>
      <c r="BA234" s="1"/>
      <c r="BB234" s="1"/>
      <c r="BC234" s="1"/>
      <c r="BD234" s="1"/>
      <c r="BE234" s="1"/>
      <c r="BF234" s="1"/>
      <c r="BG234" s="1"/>
      <c r="BH234" s="1"/>
      <c r="BI234" s="1"/>
      <c r="BJ234" s="1"/>
      <c r="BK234" s="1"/>
      <c r="BL234" s="1"/>
      <c r="BM234" s="1"/>
      <c r="BN234" s="1"/>
      <c r="BO234" s="1"/>
      <c r="BP234" s="1"/>
      <c r="BQ234" s="1"/>
      <c r="BR234" s="1"/>
    </row>
    <row r="235" spans="1:70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  <c r="AP235" s="1"/>
      <c r="AQ235" s="1"/>
      <c r="AR235" s="1"/>
      <c r="AS235" s="1"/>
      <c r="AT235" s="1"/>
      <c r="AU235" s="1"/>
      <c r="AV235" s="1"/>
      <c r="AW235" s="1"/>
      <c r="AX235" s="1"/>
      <c r="AY235" s="1"/>
      <c r="AZ235" s="1"/>
      <c r="BA235" s="1"/>
      <c r="BB235" s="1"/>
      <c r="BC235" s="1"/>
      <c r="BD235" s="1"/>
      <c r="BE235" s="1"/>
      <c r="BF235" s="1"/>
      <c r="BG235" s="1"/>
      <c r="BH235" s="1"/>
      <c r="BI235" s="1"/>
      <c r="BJ235" s="1"/>
      <c r="BK235" s="1"/>
      <c r="BL235" s="1"/>
      <c r="BM235" s="1"/>
      <c r="BN235" s="1"/>
      <c r="BO235" s="1"/>
      <c r="BP235" s="1"/>
      <c r="BQ235" s="1"/>
      <c r="BR235" s="1"/>
    </row>
    <row r="236" spans="1:70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  <c r="AQ236" s="1"/>
      <c r="AR236" s="1"/>
      <c r="AS236" s="1"/>
      <c r="AT236" s="1"/>
      <c r="AU236" s="1"/>
      <c r="AV236" s="1"/>
      <c r="AW236" s="1"/>
      <c r="AX236" s="1"/>
      <c r="AY236" s="1"/>
      <c r="AZ236" s="1"/>
      <c r="BA236" s="1"/>
      <c r="BB236" s="1"/>
      <c r="BC236" s="1"/>
      <c r="BD236" s="1"/>
      <c r="BE236" s="1"/>
      <c r="BF236" s="1"/>
      <c r="BG236" s="1"/>
      <c r="BH236" s="1"/>
      <c r="BI236" s="1"/>
      <c r="BJ236" s="1"/>
      <c r="BK236" s="1"/>
      <c r="BL236" s="1"/>
      <c r="BM236" s="1"/>
      <c r="BN236" s="1"/>
      <c r="BO236" s="1"/>
      <c r="BP236" s="1"/>
      <c r="BQ236" s="1"/>
      <c r="BR236" s="1"/>
    </row>
    <row r="237" spans="1:70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  <c r="AP237" s="1"/>
      <c r="AQ237" s="1"/>
      <c r="AR237" s="1"/>
      <c r="AS237" s="1"/>
      <c r="AT237" s="1"/>
      <c r="AU237" s="1"/>
      <c r="AV237" s="1"/>
      <c r="AW237" s="1"/>
      <c r="AX237" s="1"/>
      <c r="AY237" s="1"/>
      <c r="AZ237" s="1"/>
      <c r="BA237" s="1"/>
      <c r="BB237" s="1"/>
      <c r="BC237" s="1"/>
      <c r="BD237" s="1"/>
      <c r="BE237" s="1"/>
      <c r="BF237" s="1"/>
      <c r="BG237" s="1"/>
      <c r="BH237" s="1"/>
      <c r="BI237" s="1"/>
      <c r="BJ237" s="1"/>
      <c r="BK237" s="1"/>
      <c r="BL237" s="1"/>
      <c r="BM237" s="1"/>
      <c r="BN237" s="1"/>
      <c r="BO237" s="1"/>
      <c r="BP237" s="1"/>
      <c r="BQ237" s="1"/>
      <c r="BR237" s="1"/>
    </row>
    <row r="238" spans="1:70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  <c r="AQ238" s="1"/>
      <c r="AR238" s="1"/>
      <c r="AS238" s="1"/>
      <c r="AT238" s="1"/>
      <c r="AU238" s="1"/>
      <c r="AV238" s="1"/>
      <c r="AW238" s="1"/>
      <c r="AX238" s="1"/>
      <c r="AY238" s="1"/>
      <c r="AZ238" s="1"/>
      <c r="BA238" s="1"/>
      <c r="BB238" s="1"/>
      <c r="BC238" s="1"/>
      <c r="BD238" s="1"/>
      <c r="BE238" s="1"/>
      <c r="BF238" s="1"/>
      <c r="BG238" s="1"/>
      <c r="BH238" s="1"/>
      <c r="BI238" s="1"/>
      <c r="BJ238" s="1"/>
      <c r="BK238" s="1"/>
      <c r="BL238" s="1"/>
      <c r="BM238" s="1"/>
      <c r="BN238" s="1"/>
      <c r="BO238" s="1"/>
      <c r="BP238" s="1"/>
      <c r="BQ238" s="1"/>
      <c r="BR238" s="1"/>
    </row>
    <row r="239" spans="1:70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  <c r="AP239" s="1"/>
      <c r="AQ239" s="1"/>
      <c r="AR239" s="1"/>
      <c r="AS239" s="1"/>
      <c r="AT239" s="1"/>
      <c r="AU239" s="1"/>
      <c r="AV239" s="1"/>
      <c r="AW239" s="1"/>
      <c r="AX239" s="1"/>
      <c r="AY239" s="1"/>
      <c r="AZ239" s="1"/>
      <c r="BA239" s="1"/>
      <c r="BB239" s="1"/>
      <c r="BC239" s="1"/>
      <c r="BD239" s="1"/>
      <c r="BE239" s="1"/>
      <c r="BF239" s="1"/>
      <c r="BG239" s="1"/>
      <c r="BH239" s="1"/>
      <c r="BI239" s="1"/>
      <c r="BJ239" s="1"/>
      <c r="BK239" s="1"/>
      <c r="BL239" s="1"/>
      <c r="BM239" s="1"/>
      <c r="BN239" s="1"/>
      <c r="BO239" s="1"/>
      <c r="BP239" s="1"/>
      <c r="BQ239" s="1"/>
      <c r="BR239" s="1"/>
    </row>
    <row r="240" spans="1:70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  <c r="AQ240" s="1"/>
      <c r="AR240" s="1"/>
      <c r="AS240" s="1"/>
      <c r="AT240" s="1"/>
      <c r="AU240" s="1"/>
      <c r="AV240" s="1"/>
      <c r="AW240" s="1"/>
      <c r="AX240" s="1"/>
      <c r="AY240" s="1"/>
      <c r="AZ240" s="1"/>
      <c r="BA240" s="1"/>
      <c r="BB240" s="1"/>
      <c r="BC240" s="1"/>
      <c r="BD240" s="1"/>
      <c r="BE240" s="1"/>
      <c r="BF240" s="1"/>
      <c r="BG240" s="1"/>
      <c r="BH240" s="1"/>
      <c r="BI240" s="1"/>
      <c r="BJ240" s="1"/>
      <c r="BK240" s="1"/>
      <c r="BL240" s="1"/>
      <c r="BM240" s="1"/>
      <c r="BN240" s="1"/>
      <c r="BO240" s="1"/>
      <c r="BP240" s="1"/>
      <c r="BQ240" s="1"/>
      <c r="BR240" s="1"/>
    </row>
    <row r="241" spans="1:70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  <c r="AP241" s="1"/>
      <c r="AQ241" s="1"/>
      <c r="AR241" s="1"/>
      <c r="AS241" s="1"/>
      <c r="AT241" s="1"/>
      <c r="AU241" s="1"/>
      <c r="AV241" s="1"/>
      <c r="AW241" s="1"/>
      <c r="AX241" s="1"/>
      <c r="AY241" s="1"/>
      <c r="AZ241" s="1"/>
      <c r="BA241" s="1"/>
      <c r="BB241" s="1"/>
      <c r="BC241" s="1"/>
      <c r="BD241" s="1"/>
      <c r="BE241" s="1"/>
      <c r="BF241" s="1"/>
      <c r="BG241" s="1"/>
      <c r="BH241" s="1"/>
      <c r="BI241" s="1"/>
      <c r="BJ241" s="1"/>
      <c r="BK241" s="1"/>
      <c r="BL241" s="1"/>
      <c r="BM241" s="1"/>
      <c r="BN241" s="1"/>
      <c r="BO241" s="1"/>
      <c r="BP241" s="1"/>
      <c r="BQ241" s="1"/>
      <c r="BR241" s="1"/>
    </row>
    <row r="242" spans="1:70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  <c r="AQ242" s="1"/>
      <c r="AR242" s="1"/>
      <c r="AS242" s="1"/>
      <c r="AT242" s="1"/>
      <c r="AU242" s="1"/>
      <c r="AV242" s="1"/>
      <c r="AW242" s="1"/>
      <c r="AX242" s="1"/>
      <c r="AY242" s="1"/>
      <c r="AZ242" s="1"/>
      <c r="BA242" s="1"/>
      <c r="BB242" s="1"/>
      <c r="BC242" s="1"/>
      <c r="BD242" s="1"/>
      <c r="BE242" s="1"/>
      <c r="BF242" s="1"/>
      <c r="BG242" s="1"/>
      <c r="BH242" s="1"/>
      <c r="BI242" s="1"/>
      <c r="BJ242" s="1"/>
      <c r="BK242" s="1"/>
      <c r="BL242" s="1"/>
      <c r="BM242" s="1"/>
      <c r="BN242" s="1"/>
      <c r="BO242" s="1"/>
      <c r="BP242" s="1"/>
      <c r="BQ242" s="1"/>
      <c r="BR242" s="1"/>
    </row>
    <row r="243" spans="1:70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  <c r="AP243" s="1"/>
      <c r="AQ243" s="1"/>
      <c r="AR243" s="1"/>
      <c r="AS243" s="1"/>
      <c r="AT243" s="1"/>
      <c r="AU243" s="1"/>
      <c r="AV243" s="1"/>
      <c r="AW243" s="1"/>
      <c r="AX243" s="1"/>
      <c r="AY243" s="1"/>
      <c r="AZ243" s="1"/>
      <c r="BA243" s="1"/>
      <c r="BB243" s="1"/>
      <c r="BC243" s="1"/>
      <c r="BD243" s="1"/>
      <c r="BE243" s="1"/>
      <c r="BF243" s="1"/>
      <c r="BG243" s="1"/>
      <c r="BH243" s="1"/>
      <c r="BI243" s="1"/>
      <c r="BJ243" s="1"/>
      <c r="BK243" s="1"/>
      <c r="BL243" s="1"/>
      <c r="BM243" s="1"/>
      <c r="BN243" s="1"/>
      <c r="BO243" s="1"/>
      <c r="BP243" s="1"/>
      <c r="BQ243" s="1"/>
      <c r="BR243" s="1"/>
    </row>
    <row r="244" spans="1:70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"/>
      <c r="AQ244" s="1"/>
      <c r="AR244" s="1"/>
      <c r="AS244" s="1"/>
      <c r="AT244" s="1"/>
      <c r="AU244" s="1"/>
      <c r="AV244" s="1"/>
      <c r="AW244" s="1"/>
      <c r="AX244" s="1"/>
      <c r="AY244" s="1"/>
      <c r="AZ244" s="1"/>
      <c r="BA244" s="1"/>
      <c r="BB244" s="1"/>
      <c r="BC244" s="1"/>
      <c r="BD244" s="1"/>
      <c r="BE244" s="1"/>
      <c r="BF244" s="1"/>
      <c r="BG244" s="1"/>
      <c r="BH244" s="1"/>
      <c r="BI244" s="1"/>
      <c r="BJ244" s="1"/>
      <c r="BK244" s="1"/>
      <c r="BL244" s="1"/>
      <c r="BM244" s="1"/>
      <c r="BN244" s="1"/>
      <c r="BO244" s="1"/>
      <c r="BP244" s="1"/>
      <c r="BQ244" s="1"/>
      <c r="BR244" s="1"/>
    </row>
    <row r="245" spans="1:70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"/>
      <c r="AQ245" s="1"/>
      <c r="AR245" s="1"/>
      <c r="AS245" s="1"/>
      <c r="AT245" s="1"/>
      <c r="AU245" s="1"/>
      <c r="AV245" s="1"/>
      <c r="AW245" s="1"/>
      <c r="AX245" s="1"/>
      <c r="AY245" s="1"/>
      <c r="AZ245" s="1"/>
      <c r="BA245" s="1"/>
      <c r="BB245" s="1"/>
      <c r="BC245" s="1"/>
      <c r="BD245" s="1"/>
      <c r="BE245" s="1"/>
      <c r="BF245" s="1"/>
      <c r="BG245" s="1"/>
      <c r="BH245" s="1"/>
      <c r="BI245" s="1"/>
      <c r="BJ245" s="1"/>
      <c r="BK245" s="1"/>
      <c r="BL245" s="1"/>
      <c r="BM245" s="1"/>
      <c r="BN245" s="1"/>
      <c r="BO245" s="1"/>
      <c r="BP245" s="1"/>
      <c r="BQ245" s="1"/>
      <c r="BR245" s="1"/>
    </row>
    <row r="246" spans="1:70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  <c r="AP246" s="1"/>
      <c r="AQ246" s="1"/>
      <c r="AR246" s="1"/>
      <c r="AS246" s="1"/>
      <c r="AT246" s="1"/>
      <c r="AU246" s="1"/>
      <c r="AV246" s="1"/>
      <c r="AW246" s="1"/>
      <c r="AX246" s="1"/>
      <c r="AY246" s="1"/>
      <c r="AZ246" s="1"/>
      <c r="BA246" s="1"/>
      <c r="BB246" s="1"/>
      <c r="BC246" s="1"/>
      <c r="BD246" s="1"/>
      <c r="BE246" s="1"/>
      <c r="BF246" s="1"/>
      <c r="BG246" s="1"/>
      <c r="BH246" s="1"/>
      <c r="BI246" s="1"/>
      <c r="BJ246" s="1"/>
      <c r="BK246" s="1"/>
      <c r="BL246" s="1"/>
      <c r="BM246" s="1"/>
      <c r="BN246" s="1"/>
      <c r="BO246" s="1"/>
      <c r="BP246" s="1"/>
      <c r="BQ246" s="1"/>
      <c r="BR246" s="1"/>
    </row>
    <row r="247" spans="1:70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  <c r="AP247" s="1"/>
      <c r="AQ247" s="1"/>
      <c r="AR247" s="1"/>
      <c r="AS247" s="1"/>
      <c r="AT247" s="1"/>
      <c r="AU247" s="1"/>
      <c r="AV247" s="1"/>
      <c r="AW247" s="1"/>
      <c r="AX247" s="1"/>
      <c r="AY247" s="1"/>
      <c r="AZ247" s="1"/>
      <c r="BA247" s="1"/>
      <c r="BB247" s="1"/>
      <c r="BC247" s="1"/>
      <c r="BD247" s="1"/>
      <c r="BE247" s="1"/>
      <c r="BF247" s="1"/>
      <c r="BG247" s="1"/>
      <c r="BH247" s="1"/>
      <c r="BI247" s="1"/>
      <c r="BJ247" s="1"/>
      <c r="BK247" s="1"/>
      <c r="BL247" s="1"/>
      <c r="BM247" s="1"/>
      <c r="BN247" s="1"/>
      <c r="BO247" s="1"/>
      <c r="BP247" s="1"/>
      <c r="BQ247" s="1"/>
      <c r="BR247" s="1"/>
    </row>
    <row r="248" spans="1:70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  <c r="AQ248" s="1"/>
      <c r="AR248" s="1"/>
      <c r="AS248" s="1"/>
      <c r="AT248" s="1"/>
      <c r="AU248" s="1"/>
      <c r="AV248" s="1"/>
      <c r="AW248" s="1"/>
      <c r="AX248" s="1"/>
      <c r="AY248" s="1"/>
      <c r="AZ248" s="1"/>
      <c r="BA248" s="1"/>
      <c r="BB248" s="1"/>
      <c r="BC248" s="1"/>
      <c r="BD248" s="1"/>
      <c r="BE248" s="1"/>
      <c r="BF248" s="1"/>
      <c r="BG248" s="1"/>
      <c r="BH248" s="1"/>
      <c r="BI248" s="1"/>
      <c r="BJ248" s="1"/>
      <c r="BK248" s="1"/>
      <c r="BL248" s="1"/>
      <c r="BM248" s="1"/>
      <c r="BN248" s="1"/>
      <c r="BO248" s="1"/>
      <c r="BP248" s="1"/>
      <c r="BQ248" s="1"/>
      <c r="BR248" s="1"/>
    </row>
    <row r="249" spans="1:70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"/>
      <c r="AQ249" s="1"/>
      <c r="AR249" s="1"/>
      <c r="AS249" s="1"/>
      <c r="AT249" s="1"/>
      <c r="AU249" s="1"/>
      <c r="AV249" s="1"/>
      <c r="AW249" s="1"/>
      <c r="AX249" s="1"/>
      <c r="AY249" s="1"/>
      <c r="AZ249" s="1"/>
      <c r="BA249" s="1"/>
      <c r="BB249" s="1"/>
      <c r="BC249" s="1"/>
      <c r="BD249" s="1"/>
      <c r="BE249" s="1"/>
      <c r="BF249" s="1"/>
      <c r="BG249" s="1"/>
      <c r="BH249" s="1"/>
      <c r="BI249" s="1"/>
      <c r="BJ249" s="1"/>
      <c r="BK249" s="1"/>
      <c r="BL249" s="1"/>
      <c r="BM249" s="1"/>
      <c r="BN249" s="1"/>
      <c r="BO249" s="1"/>
      <c r="BP249" s="1"/>
      <c r="BQ249" s="1"/>
      <c r="BR249" s="1"/>
    </row>
    <row r="250" spans="1:70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  <c r="AQ250" s="1"/>
      <c r="AR250" s="1"/>
      <c r="AS250" s="1"/>
      <c r="AT250" s="1"/>
      <c r="AU250" s="1"/>
      <c r="AV250" s="1"/>
      <c r="AW250" s="1"/>
      <c r="AX250" s="1"/>
      <c r="AY250" s="1"/>
      <c r="AZ250" s="1"/>
      <c r="BA250" s="1"/>
      <c r="BB250" s="1"/>
      <c r="BC250" s="1"/>
      <c r="BD250" s="1"/>
      <c r="BE250" s="1"/>
      <c r="BF250" s="1"/>
      <c r="BG250" s="1"/>
      <c r="BH250" s="1"/>
      <c r="BI250" s="1"/>
      <c r="BJ250" s="1"/>
      <c r="BK250" s="1"/>
      <c r="BL250" s="1"/>
      <c r="BM250" s="1"/>
      <c r="BN250" s="1"/>
      <c r="BO250" s="1"/>
      <c r="BP250" s="1"/>
      <c r="BQ250" s="1"/>
      <c r="BR250" s="1"/>
    </row>
    <row r="251" spans="1:70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"/>
      <c r="AQ251" s="1"/>
      <c r="AR251" s="1"/>
      <c r="AS251" s="1"/>
      <c r="AT251" s="1"/>
      <c r="AU251" s="1"/>
      <c r="AV251" s="1"/>
      <c r="AW251" s="1"/>
      <c r="AX251" s="1"/>
      <c r="AY251" s="1"/>
      <c r="AZ251" s="1"/>
      <c r="BA251" s="1"/>
      <c r="BB251" s="1"/>
      <c r="BC251" s="1"/>
      <c r="BD251" s="1"/>
      <c r="BE251" s="1"/>
      <c r="BF251" s="1"/>
      <c r="BG251" s="1"/>
      <c r="BH251" s="1"/>
      <c r="BI251" s="1"/>
      <c r="BJ251" s="1"/>
      <c r="BK251" s="1"/>
      <c r="BL251" s="1"/>
      <c r="BM251" s="1"/>
      <c r="BN251" s="1"/>
      <c r="BO251" s="1"/>
      <c r="BP251" s="1"/>
      <c r="BQ251" s="1"/>
      <c r="BR251" s="1"/>
    </row>
    <row r="252" spans="1:70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  <c r="AP252" s="1"/>
      <c r="AQ252" s="1"/>
      <c r="AR252" s="1"/>
      <c r="AS252" s="1"/>
      <c r="AT252" s="1"/>
      <c r="AU252" s="1"/>
      <c r="AV252" s="1"/>
      <c r="AW252" s="1"/>
      <c r="AX252" s="1"/>
      <c r="AY252" s="1"/>
      <c r="AZ252" s="1"/>
      <c r="BA252" s="1"/>
      <c r="BB252" s="1"/>
      <c r="BC252" s="1"/>
      <c r="BD252" s="1"/>
      <c r="BE252" s="1"/>
      <c r="BF252" s="1"/>
      <c r="BG252" s="1"/>
      <c r="BH252" s="1"/>
      <c r="BI252" s="1"/>
      <c r="BJ252" s="1"/>
      <c r="BK252" s="1"/>
      <c r="BL252" s="1"/>
      <c r="BM252" s="1"/>
      <c r="BN252" s="1"/>
      <c r="BO252" s="1"/>
      <c r="BP252" s="1"/>
      <c r="BQ252" s="1"/>
      <c r="BR252" s="1"/>
    </row>
    <row r="253" spans="1:70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  <c r="AP253" s="1"/>
      <c r="AQ253" s="1"/>
      <c r="AR253" s="1"/>
      <c r="AS253" s="1"/>
      <c r="AT253" s="1"/>
      <c r="AU253" s="1"/>
      <c r="AV253" s="1"/>
      <c r="AW253" s="1"/>
      <c r="AX253" s="1"/>
      <c r="AY253" s="1"/>
      <c r="AZ253" s="1"/>
      <c r="BA253" s="1"/>
      <c r="BB253" s="1"/>
      <c r="BC253" s="1"/>
      <c r="BD253" s="1"/>
      <c r="BE253" s="1"/>
      <c r="BF253" s="1"/>
      <c r="BG253" s="1"/>
      <c r="BH253" s="1"/>
      <c r="BI253" s="1"/>
      <c r="BJ253" s="1"/>
      <c r="BK253" s="1"/>
      <c r="BL253" s="1"/>
      <c r="BM253" s="1"/>
      <c r="BN253" s="1"/>
      <c r="BO253" s="1"/>
      <c r="BP253" s="1"/>
      <c r="BQ253" s="1"/>
      <c r="BR253" s="1"/>
    </row>
    <row r="254" spans="1:70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1"/>
      <c r="AP254" s="1"/>
      <c r="AQ254" s="1"/>
      <c r="AR254" s="1"/>
      <c r="AS254" s="1"/>
      <c r="AT254" s="1"/>
      <c r="AU254" s="1"/>
      <c r="AV254" s="1"/>
      <c r="AW254" s="1"/>
      <c r="AX254" s="1"/>
      <c r="AY254" s="1"/>
      <c r="AZ254" s="1"/>
      <c r="BA254" s="1"/>
      <c r="BB254" s="1"/>
      <c r="BC254" s="1"/>
      <c r="BD254" s="1"/>
      <c r="BE254" s="1"/>
      <c r="BF254" s="1"/>
      <c r="BG254" s="1"/>
      <c r="BH254" s="1"/>
      <c r="BI254" s="1"/>
      <c r="BJ254" s="1"/>
      <c r="BK254" s="1"/>
      <c r="BL254" s="1"/>
      <c r="BM254" s="1"/>
      <c r="BN254" s="1"/>
      <c r="BO254" s="1"/>
      <c r="BP254" s="1"/>
      <c r="BQ254" s="1"/>
      <c r="BR254" s="1"/>
    </row>
    <row r="255" spans="1:70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  <c r="AP255" s="1"/>
      <c r="AQ255" s="1"/>
      <c r="AR255" s="1"/>
      <c r="AS255" s="1"/>
      <c r="AT255" s="1"/>
      <c r="AU255" s="1"/>
      <c r="AV255" s="1"/>
      <c r="AW255" s="1"/>
      <c r="AX255" s="1"/>
      <c r="AY255" s="1"/>
      <c r="AZ255" s="1"/>
      <c r="BA255" s="1"/>
      <c r="BB255" s="1"/>
      <c r="BC255" s="1"/>
      <c r="BD255" s="1"/>
      <c r="BE255" s="1"/>
      <c r="BF255" s="1"/>
      <c r="BG255" s="1"/>
      <c r="BH255" s="1"/>
      <c r="BI255" s="1"/>
      <c r="BJ255" s="1"/>
      <c r="BK255" s="1"/>
      <c r="BL255" s="1"/>
      <c r="BM255" s="1"/>
      <c r="BN255" s="1"/>
      <c r="BO255" s="1"/>
      <c r="BP255" s="1"/>
      <c r="BQ255" s="1"/>
      <c r="BR255" s="1"/>
    </row>
    <row r="256" spans="1:70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  <c r="AP256" s="1"/>
      <c r="AQ256" s="1"/>
      <c r="AR256" s="1"/>
      <c r="AS256" s="1"/>
      <c r="AT256" s="1"/>
      <c r="AU256" s="1"/>
      <c r="AV256" s="1"/>
      <c r="AW256" s="1"/>
      <c r="AX256" s="1"/>
      <c r="AY256" s="1"/>
      <c r="AZ256" s="1"/>
      <c r="BA256" s="1"/>
      <c r="BB256" s="1"/>
      <c r="BC256" s="1"/>
      <c r="BD256" s="1"/>
      <c r="BE256" s="1"/>
      <c r="BF256" s="1"/>
      <c r="BG256" s="1"/>
      <c r="BH256" s="1"/>
      <c r="BI256" s="1"/>
      <c r="BJ256" s="1"/>
      <c r="BK256" s="1"/>
      <c r="BL256" s="1"/>
      <c r="BM256" s="1"/>
      <c r="BN256" s="1"/>
      <c r="BO256" s="1"/>
      <c r="BP256" s="1"/>
      <c r="BQ256" s="1"/>
      <c r="BR256" s="1"/>
    </row>
    <row r="257" spans="1:70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1"/>
      <c r="AP257" s="1"/>
      <c r="AQ257" s="1"/>
      <c r="AR257" s="1"/>
      <c r="AS257" s="1"/>
      <c r="AT257" s="1"/>
      <c r="AU257" s="1"/>
      <c r="AV257" s="1"/>
      <c r="AW257" s="1"/>
      <c r="AX257" s="1"/>
      <c r="AY257" s="1"/>
      <c r="AZ257" s="1"/>
      <c r="BA257" s="1"/>
      <c r="BB257" s="1"/>
      <c r="BC257" s="1"/>
      <c r="BD257" s="1"/>
      <c r="BE257" s="1"/>
      <c r="BF257" s="1"/>
      <c r="BG257" s="1"/>
      <c r="BH257" s="1"/>
      <c r="BI257" s="1"/>
      <c r="BJ257" s="1"/>
      <c r="BK257" s="1"/>
      <c r="BL257" s="1"/>
      <c r="BM257" s="1"/>
      <c r="BN257" s="1"/>
      <c r="BO257" s="1"/>
      <c r="BP257" s="1"/>
      <c r="BQ257" s="1"/>
      <c r="BR257" s="1"/>
    </row>
    <row r="258" spans="1:70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  <c r="AP258" s="1"/>
      <c r="AQ258" s="1"/>
      <c r="AR258" s="1"/>
      <c r="AS258" s="1"/>
      <c r="AT258" s="1"/>
      <c r="AU258" s="1"/>
      <c r="AV258" s="1"/>
      <c r="AW258" s="1"/>
      <c r="AX258" s="1"/>
      <c r="AY258" s="1"/>
      <c r="AZ258" s="1"/>
      <c r="BA258" s="1"/>
      <c r="BB258" s="1"/>
      <c r="BC258" s="1"/>
      <c r="BD258" s="1"/>
      <c r="BE258" s="1"/>
      <c r="BF258" s="1"/>
      <c r="BG258" s="1"/>
      <c r="BH258" s="1"/>
      <c r="BI258" s="1"/>
      <c r="BJ258" s="1"/>
      <c r="BK258" s="1"/>
      <c r="BL258" s="1"/>
      <c r="BM258" s="1"/>
      <c r="BN258" s="1"/>
      <c r="BO258" s="1"/>
      <c r="BP258" s="1"/>
      <c r="BQ258" s="1"/>
      <c r="BR258" s="1"/>
    </row>
    <row r="259" spans="1:70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1"/>
      <c r="AP259" s="1"/>
      <c r="AQ259" s="1"/>
      <c r="AR259" s="1"/>
      <c r="AS259" s="1"/>
      <c r="AT259" s="1"/>
      <c r="AU259" s="1"/>
      <c r="AV259" s="1"/>
      <c r="AW259" s="1"/>
      <c r="AX259" s="1"/>
      <c r="AY259" s="1"/>
      <c r="AZ259" s="1"/>
      <c r="BA259" s="1"/>
      <c r="BB259" s="1"/>
      <c r="BC259" s="1"/>
      <c r="BD259" s="1"/>
      <c r="BE259" s="1"/>
      <c r="BF259" s="1"/>
      <c r="BG259" s="1"/>
      <c r="BH259" s="1"/>
      <c r="BI259" s="1"/>
      <c r="BJ259" s="1"/>
      <c r="BK259" s="1"/>
      <c r="BL259" s="1"/>
      <c r="BM259" s="1"/>
      <c r="BN259" s="1"/>
      <c r="BO259" s="1"/>
      <c r="BP259" s="1"/>
      <c r="BQ259" s="1"/>
      <c r="BR259" s="1"/>
    </row>
    <row r="260" spans="1:70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1"/>
      <c r="AP260" s="1"/>
      <c r="AQ260" s="1"/>
      <c r="AR260" s="1"/>
      <c r="AS260" s="1"/>
      <c r="AT260" s="1"/>
      <c r="AU260" s="1"/>
      <c r="AV260" s="1"/>
      <c r="AW260" s="1"/>
      <c r="AX260" s="1"/>
      <c r="AY260" s="1"/>
      <c r="AZ260" s="1"/>
      <c r="BA260" s="1"/>
      <c r="BB260" s="1"/>
      <c r="BC260" s="1"/>
      <c r="BD260" s="1"/>
      <c r="BE260" s="1"/>
      <c r="BF260" s="1"/>
      <c r="BG260" s="1"/>
      <c r="BH260" s="1"/>
      <c r="BI260" s="1"/>
      <c r="BJ260" s="1"/>
      <c r="BK260" s="1"/>
      <c r="BL260" s="1"/>
      <c r="BM260" s="1"/>
      <c r="BN260" s="1"/>
      <c r="BO260" s="1"/>
      <c r="BP260" s="1"/>
      <c r="BQ260" s="1"/>
      <c r="BR260" s="1"/>
    </row>
    <row r="261" spans="1:70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  <c r="AP261" s="1"/>
      <c r="AQ261" s="1"/>
      <c r="AR261" s="1"/>
      <c r="AS261" s="1"/>
      <c r="AT261" s="1"/>
      <c r="AU261" s="1"/>
      <c r="AV261" s="1"/>
      <c r="AW261" s="1"/>
      <c r="AX261" s="1"/>
      <c r="AY261" s="1"/>
      <c r="AZ261" s="1"/>
      <c r="BA261" s="1"/>
      <c r="BB261" s="1"/>
      <c r="BC261" s="1"/>
      <c r="BD261" s="1"/>
      <c r="BE261" s="1"/>
      <c r="BF261" s="1"/>
      <c r="BG261" s="1"/>
      <c r="BH261" s="1"/>
      <c r="BI261" s="1"/>
      <c r="BJ261" s="1"/>
      <c r="BK261" s="1"/>
      <c r="BL261" s="1"/>
      <c r="BM261" s="1"/>
      <c r="BN261" s="1"/>
      <c r="BO261" s="1"/>
      <c r="BP261" s="1"/>
      <c r="BQ261" s="1"/>
      <c r="BR261" s="1"/>
    </row>
    <row r="262" spans="1:70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  <c r="AP262" s="1"/>
      <c r="AQ262" s="1"/>
      <c r="AR262" s="1"/>
      <c r="AS262" s="1"/>
      <c r="AT262" s="1"/>
      <c r="AU262" s="1"/>
      <c r="AV262" s="1"/>
      <c r="AW262" s="1"/>
      <c r="AX262" s="1"/>
      <c r="AY262" s="1"/>
      <c r="AZ262" s="1"/>
      <c r="BA262" s="1"/>
      <c r="BB262" s="1"/>
      <c r="BC262" s="1"/>
      <c r="BD262" s="1"/>
      <c r="BE262" s="1"/>
      <c r="BF262" s="1"/>
      <c r="BG262" s="1"/>
      <c r="BH262" s="1"/>
      <c r="BI262" s="1"/>
      <c r="BJ262" s="1"/>
      <c r="BK262" s="1"/>
      <c r="BL262" s="1"/>
      <c r="BM262" s="1"/>
      <c r="BN262" s="1"/>
      <c r="BO262" s="1"/>
      <c r="BP262" s="1"/>
      <c r="BQ262" s="1"/>
      <c r="BR262" s="1"/>
    </row>
    <row r="263" spans="1:70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  <c r="AP263" s="1"/>
      <c r="AQ263" s="1"/>
      <c r="AR263" s="1"/>
      <c r="AS263" s="1"/>
      <c r="AT263" s="1"/>
      <c r="AU263" s="1"/>
      <c r="AV263" s="1"/>
      <c r="AW263" s="1"/>
      <c r="AX263" s="1"/>
      <c r="AY263" s="1"/>
      <c r="AZ263" s="1"/>
      <c r="BA263" s="1"/>
      <c r="BB263" s="1"/>
      <c r="BC263" s="1"/>
      <c r="BD263" s="1"/>
      <c r="BE263" s="1"/>
      <c r="BF263" s="1"/>
      <c r="BG263" s="1"/>
      <c r="BH263" s="1"/>
      <c r="BI263" s="1"/>
      <c r="BJ263" s="1"/>
      <c r="BK263" s="1"/>
      <c r="BL263" s="1"/>
      <c r="BM263" s="1"/>
      <c r="BN263" s="1"/>
      <c r="BO263" s="1"/>
      <c r="BP263" s="1"/>
      <c r="BQ263" s="1"/>
      <c r="BR263" s="1"/>
    </row>
    <row r="264" spans="1:70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1"/>
      <c r="AP264" s="1"/>
      <c r="AQ264" s="1"/>
      <c r="AR264" s="1"/>
      <c r="AS264" s="1"/>
      <c r="AT264" s="1"/>
      <c r="AU264" s="1"/>
      <c r="AV264" s="1"/>
      <c r="AW264" s="1"/>
      <c r="AX264" s="1"/>
      <c r="AY264" s="1"/>
      <c r="AZ264" s="1"/>
      <c r="BA264" s="1"/>
      <c r="BB264" s="1"/>
      <c r="BC264" s="1"/>
      <c r="BD264" s="1"/>
      <c r="BE264" s="1"/>
      <c r="BF264" s="1"/>
      <c r="BG264" s="1"/>
      <c r="BH264" s="1"/>
      <c r="BI264" s="1"/>
      <c r="BJ264" s="1"/>
      <c r="BK264" s="1"/>
      <c r="BL264" s="1"/>
      <c r="BM264" s="1"/>
      <c r="BN264" s="1"/>
      <c r="BO264" s="1"/>
      <c r="BP264" s="1"/>
      <c r="BQ264" s="1"/>
      <c r="BR264" s="1"/>
    </row>
    <row r="265" spans="1:70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1"/>
      <c r="AP265" s="1"/>
      <c r="AQ265" s="1"/>
      <c r="AR265" s="1"/>
      <c r="AS265" s="1"/>
      <c r="AT265" s="1"/>
      <c r="AU265" s="1"/>
      <c r="AV265" s="1"/>
      <c r="AW265" s="1"/>
      <c r="AX265" s="1"/>
      <c r="AY265" s="1"/>
      <c r="AZ265" s="1"/>
      <c r="BA265" s="1"/>
      <c r="BB265" s="1"/>
      <c r="BC265" s="1"/>
      <c r="BD265" s="1"/>
      <c r="BE265" s="1"/>
      <c r="BF265" s="1"/>
      <c r="BG265" s="1"/>
      <c r="BH265" s="1"/>
      <c r="BI265" s="1"/>
      <c r="BJ265" s="1"/>
      <c r="BK265" s="1"/>
      <c r="BL265" s="1"/>
      <c r="BM265" s="1"/>
      <c r="BN265" s="1"/>
      <c r="BO265" s="1"/>
      <c r="BP265" s="1"/>
      <c r="BQ265" s="1"/>
      <c r="BR265" s="1"/>
    </row>
    <row r="266" spans="1:70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  <c r="AP266" s="1"/>
      <c r="AQ266" s="1"/>
      <c r="AR266" s="1"/>
      <c r="AS266" s="1"/>
      <c r="AT266" s="1"/>
      <c r="AU266" s="1"/>
      <c r="AV266" s="1"/>
      <c r="AW266" s="1"/>
      <c r="AX266" s="1"/>
      <c r="AY266" s="1"/>
      <c r="AZ266" s="1"/>
      <c r="BA266" s="1"/>
      <c r="BB266" s="1"/>
      <c r="BC266" s="1"/>
      <c r="BD266" s="1"/>
      <c r="BE266" s="1"/>
      <c r="BF266" s="1"/>
      <c r="BG266" s="1"/>
      <c r="BH266" s="1"/>
      <c r="BI266" s="1"/>
      <c r="BJ266" s="1"/>
      <c r="BK266" s="1"/>
      <c r="BL266" s="1"/>
      <c r="BM266" s="1"/>
      <c r="BN266" s="1"/>
      <c r="BO266" s="1"/>
      <c r="BP266" s="1"/>
      <c r="BQ266" s="1"/>
      <c r="BR266" s="1"/>
    </row>
    <row r="267" spans="1:70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  <c r="AP267" s="1"/>
      <c r="AQ267" s="1"/>
      <c r="AR267" s="1"/>
      <c r="AS267" s="1"/>
      <c r="AT267" s="1"/>
      <c r="AU267" s="1"/>
      <c r="AV267" s="1"/>
      <c r="AW267" s="1"/>
      <c r="AX267" s="1"/>
      <c r="AY267" s="1"/>
      <c r="AZ267" s="1"/>
      <c r="BA267" s="1"/>
      <c r="BB267" s="1"/>
      <c r="BC267" s="1"/>
      <c r="BD267" s="1"/>
      <c r="BE267" s="1"/>
      <c r="BF267" s="1"/>
      <c r="BG267" s="1"/>
      <c r="BH267" s="1"/>
      <c r="BI267" s="1"/>
      <c r="BJ267" s="1"/>
      <c r="BK267" s="1"/>
      <c r="BL267" s="1"/>
      <c r="BM267" s="1"/>
      <c r="BN267" s="1"/>
      <c r="BO267" s="1"/>
      <c r="BP267" s="1"/>
      <c r="BQ267" s="1"/>
      <c r="BR267" s="1"/>
    </row>
    <row r="268" spans="1:70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1"/>
      <c r="AP268" s="1"/>
      <c r="AQ268" s="1"/>
      <c r="AR268" s="1"/>
      <c r="AS268" s="1"/>
      <c r="AT268" s="1"/>
      <c r="AU268" s="1"/>
      <c r="AV268" s="1"/>
      <c r="AW268" s="1"/>
      <c r="AX268" s="1"/>
      <c r="AY268" s="1"/>
      <c r="AZ268" s="1"/>
      <c r="BA268" s="1"/>
      <c r="BB268" s="1"/>
      <c r="BC268" s="1"/>
      <c r="BD268" s="1"/>
      <c r="BE268" s="1"/>
      <c r="BF268" s="1"/>
      <c r="BG268" s="1"/>
      <c r="BH268" s="1"/>
      <c r="BI268" s="1"/>
      <c r="BJ268" s="1"/>
      <c r="BK268" s="1"/>
      <c r="BL268" s="1"/>
      <c r="BM268" s="1"/>
      <c r="BN268" s="1"/>
      <c r="BO268" s="1"/>
      <c r="BP268" s="1"/>
      <c r="BQ268" s="1"/>
      <c r="BR268" s="1"/>
    </row>
    <row r="269" spans="1:70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  <c r="AO269" s="1"/>
      <c r="AP269" s="1"/>
      <c r="AQ269" s="1"/>
      <c r="AR269" s="1"/>
      <c r="AS269" s="1"/>
      <c r="AT269" s="1"/>
      <c r="AU269" s="1"/>
      <c r="AV269" s="1"/>
      <c r="AW269" s="1"/>
      <c r="AX269" s="1"/>
      <c r="AY269" s="1"/>
      <c r="AZ269" s="1"/>
      <c r="BA269" s="1"/>
      <c r="BB269" s="1"/>
      <c r="BC269" s="1"/>
      <c r="BD269" s="1"/>
      <c r="BE269" s="1"/>
      <c r="BF269" s="1"/>
      <c r="BG269" s="1"/>
      <c r="BH269" s="1"/>
      <c r="BI269" s="1"/>
      <c r="BJ269" s="1"/>
      <c r="BK269" s="1"/>
      <c r="BL269" s="1"/>
      <c r="BM269" s="1"/>
      <c r="BN269" s="1"/>
      <c r="BO269" s="1"/>
      <c r="BP269" s="1"/>
      <c r="BQ269" s="1"/>
      <c r="BR269" s="1"/>
    </row>
    <row r="270" spans="1:70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  <c r="AP270" s="1"/>
      <c r="AQ270" s="1"/>
      <c r="AR270" s="1"/>
      <c r="AS270" s="1"/>
      <c r="AT270" s="1"/>
      <c r="AU270" s="1"/>
      <c r="AV270" s="1"/>
      <c r="AW270" s="1"/>
      <c r="AX270" s="1"/>
      <c r="AY270" s="1"/>
      <c r="AZ270" s="1"/>
      <c r="BA270" s="1"/>
      <c r="BB270" s="1"/>
      <c r="BC270" s="1"/>
      <c r="BD270" s="1"/>
      <c r="BE270" s="1"/>
      <c r="BF270" s="1"/>
      <c r="BG270" s="1"/>
      <c r="BH270" s="1"/>
      <c r="BI270" s="1"/>
      <c r="BJ270" s="1"/>
      <c r="BK270" s="1"/>
      <c r="BL270" s="1"/>
      <c r="BM270" s="1"/>
      <c r="BN270" s="1"/>
      <c r="BO270" s="1"/>
      <c r="BP270" s="1"/>
      <c r="BQ270" s="1"/>
      <c r="BR270" s="1"/>
    </row>
    <row r="271" spans="1:70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  <c r="AO271" s="1"/>
      <c r="AP271" s="1"/>
      <c r="AQ271" s="1"/>
      <c r="AR271" s="1"/>
      <c r="AS271" s="1"/>
      <c r="AT271" s="1"/>
      <c r="AU271" s="1"/>
      <c r="AV271" s="1"/>
      <c r="AW271" s="1"/>
      <c r="AX271" s="1"/>
      <c r="AY271" s="1"/>
      <c r="AZ271" s="1"/>
      <c r="BA271" s="1"/>
      <c r="BB271" s="1"/>
      <c r="BC271" s="1"/>
      <c r="BD271" s="1"/>
      <c r="BE271" s="1"/>
      <c r="BF271" s="1"/>
      <c r="BG271" s="1"/>
      <c r="BH271" s="1"/>
      <c r="BI271" s="1"/>
      <c r="BJ271" s="1"/>
      <c r="BK271" s="1"/>
      <c r="BL271" s="1"/>
      <c r="BM271" s="1"/>
      <c r="BN271" s="1"/>
      <c r="BO271" s="1"/>
      <c r="BP271" s="1"/>
      <c r="BQ271" s="1"/>
      <c r="BR271" s="1"/>
    </row>
    <row r="272" spans="1:70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  <c r="AO272" s="1"/>
      <c r="AP272" s="1"/>
      <c r="AQ272" s="1"/>
      <c r="AR272" s="1"/>
      <c r="AS272" s="1"/>
      <c r="AT272" s="1"/>
      <c r="AU272" s="1"/>
      <c r="AV272" s="1"/>
      <c r="AW272" s="1"/>
      <c r="AX272" s="1"/>
      <c r="AY272" s="1"/>
      <c r="AZ272" s="1"/>
      <c r="BA272" s="1"/>
      <c r="BB272" s="1"/>
      <c r="BC272" s="1"/>
      <c r="BD272" s="1"/>
      <c r="BE272" s="1"/>
      <c r="BF272" s="1"/>
      <c r="BG272" s="1"/>
      <c r="BH272" s="1"/>
      <c r="BI272" s="1"/>
      <c r="BJ272" s="1"/>
      <c r="BK272" s="1"/>
      <c r="BL272" s="1"/>
      <c r="BM272" s="1"/>
      <c r="BN272" s="1"/>
      <c r="BO272" s="1"/>
      <c r="BP272" s="1"/>
      <c r="BQ272" s="1"/>
      <c r="BR272" s="1"/>
    </row>
    <row r="273" spans="1:70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  <c r="AO273" s="1"/>
      <c r="AP273" s="1"/>
      <c r="AQ273" s="1"/>
      <c r="AR273" s="1"/>
      <c r="AS273" s="1"/>
      <c r="AT273" s="1"/>
      <c r="AU273" s="1"/>
      <c r="AV273" s="1"/>
      <c r="AW273" s="1"/>
      <c r="AX273" s="1"/>
      <c r="AY273" s="1"/>
      <c r="AZ273" s="1"/>
      <c r="BA273" s="1"/>
      <c r="BB273" s="1"/>
      <c r="BC273" s="1"/>
      <c r="BD273" s="1"/>
      <c r="BE273" s="1"/>
      <c r="BF273" s="1"/>
      <c r="BG273" s="1"/>
      <c r="BH273" s="1"/>
      <c r="BI273" s="1"/>
      <c r="BJ273" s="1"/>
      <c r="BK273" s="1"/>
      <c r="BL273" s="1"/>
      <c r="BM273" s="1"/>
      <c r="BN273" s="1"/>
      <c r="BO273" s="1"/>
      <c r="BP273" s="1"/>
      <c r="BQ273" s="1"/>
      <c r="BR273" s="1"/>
    </row>
    <row r="274" spans="1:70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  <c r="AO274" s="1"/>
      <c r="AP274" s="1"/>
      <c r="AQ274" s="1"/>
      <c r="AR274" s="1"/>
      <c r="AS274" s="1"/>
      <c r="AT274" s="1"/>
      <c r="AU274" s="1"/>
      <c r="AV274" s="1"/>
      <c r="AW274" s="1"/>
      <c r="AX274" s="1"/>
      <c r="AY274" s="1"/>
      <c r="AZ274" s="1"/>
      <c r="BA274" s="1"/>
      <c r="BB274" s="1"/>
      <c r="BC274" s="1"/>
      <c r="BD274" s="1"/>
      <c r="BE274" s="1"/>
      <c r="BF274" s="1"/>
      <c r="BG274" s="1"/>
      <c r="BH274" s="1"/>
      <c r="BI274" s="1"/>
      <c r="BJ274" s="1"/>
      <c r="BK274" s="1"/>
      <c r="BL274" s="1"/>
      <c r="BM274" s="1"/>
      <c r="BN274" s="1"/>
      <c r="BO274" s="1"/>
      <c r="BP274" s="1"/>
      <c r="BQ274" s="1"/>
      <c r="BR274" s="1"/>
    </row>
    <row r="275" spans="1:70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1"/>
      <c r="AP275" s="1"/>
      <c r="AQ275" s="1"/>
      <c r="AR275" s="1"/>
      <c r="AS275" s="1"/>
      <c r="AT275" s="1"/>
      <c r="AU275" s="1"/>
      <c r="AV275" s="1"/>
      <c r="AW275" s="1"/>
      <c r="AX275" s="1"/>
      <c r="AY275" s="1"/>
      <c r="AZ275" s="1"/>
      <c r="BA275" s="1"/>
      <c r="BB275" s="1"/>
      <c r="BC275" s="1"/>
      <c r="BD275" s="1"/>
      <c r="BE275" s="1"/>
      <c r="BF275" s="1"/>
      <c r="BG275" s="1"/>
      <c r="BH275" s="1"/>
      <c r="BI275" s="1"/>
      <c r="BJ275" s="1"/>
      <c r="BK275" s="1"/>
      <c r="BL275" s="1"/>
      <c r="BM275" s="1"/>
      <c r="BN275" s="1"/>
      <c r="BO275" s="1"/>
      <c r="BP275" s="1"/>
      <c r="BQ275" s="1"/>
      <c r="BR275" s="1"/>
    </row>
    <row r="276" spans="1:70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  <c r="AO276" s="1"/>
      <c r="AP276" s="1"/>
      <c r="AQ276" s="1"/>
      <c r="AR276" s="1"/>
      <c r="AS276" s="1"/>
      <c r="AT276" s="1"/>
      <c r="AU276" s="1"/>
      <c r="AV276" s="1"/>
      <c r="AW276" s="1"/>
      <c r="AX276" s="1"/>
      <c r="AY276" s="1"/>
      <c r="AZ276" s="1"/>
      <c r="BA276" s="1"/>
      <c r="BB276" s="1"/>
      <c r="BC276" s="1"/>
      <c r="BD276" s="1"/>
      <c r="BE276" s="1"/>
      <c r="BF276" s="1"/>
      <c r="BG276" s="1"/>
      <c r="BH276" s="1"/>
      <c r="BI276" s="1"/>
      <c r="BJ276" s="1"/>
      <c r="BK276" s="1"/>
      <c r="BL276" s="1"/>
      <c r="BM276" s="1"/>
      <c r="BN276" s="1"/>
      <c r="BO276" s="1"/>
      <c r="BP276" s="1"/>
      <c r="BQ276" s="1"/>
      <c r="BR276" s="1"/>
    </row>
    <row r="277" spans="1:70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  <c r="AO277" s="1"/>
      <c r="AP277" s="1"/>
      <c r="AQ277" s="1"/>
      <c r="AR277" s="1"/>
      <c r="AS277" s="1"/>
      <c r="AT277" s="1"/>
      <c r="AU277" s="1"/>
      <c r="AV277" s="1"/>
      <c r="AW277" s="1"/>
      <c r="AX277" s="1"/>
      <c r="AY277" s="1"/>
      <c r="AZ277" s="1"/>
      <c r="BA277" s="1"/>
      <c r="BB277" s="1"/>
      <c r="BC277" s="1"/>
      <c r="BD277" s="1"/>
      <c r="BE277" s="1"/>
      <c r="BF277" s="1"/>
      <c r="BG277" s="1"/>
      <c r="BH277" s="1"/>
      <c r="BI277" s="1"/>
      <c r="BJ277" s="1"/>
      <c r="BK277" s="1"/>
      <c r="BL277" s="1"/>
      <c r="BM277" s="1"/>
      <c r="BN277" s="1"/>
      <c r="BO277" s="1"/>
      <c r="BP277" s="1"/>
      <c r="BQ277" s="1"/>
      <c r="BR277" s="1"/>
    </row>
    <row r="278" spans="1:70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O278" s="1"/>
      <c r="AP278" s="1"/>
      <c r="AQ278" s="1"/>
      <c r="AR278" s="1"/>
      <c r="AS278" s="1"/>
      <c r="AT278" s="1"/>
      <c r="AU278" s="1"/>
      <c r="AV278" s="1"/>
      <c r="AW278" s="1"/>
      <c r="AX278" s="1"/>
      <c r="AY278" s="1"/>
      <c r="AZ278" s="1"/>
      <c r="BA278" s="1"/>
      <c r="BB278" s="1"/>
      <c r="BC278" s="1"/>
      <c r="BD278" s="1"/>
      <c r="BE278" s="1"/>
      <c r="BF278" s="1"/>
      <c r="BG278" s="1"/>
      <c r="BH278" s="1"/>
      <c r="BI278" s="1"/>
      <c r="BJ278" s="1"/>
      <c r="BK278" s="1"/>
      <c r="BL278" s="1"/>
      <c r="BM278" s="1"/>
      <c r="BN278" s="1"/>
      <c r="BO278" s="1"/>
      <c r="BP278" s="1"/>
      <c r="BQ278" s="1"/>
      <c r="BR278" s="1"/>
    </row>
    <row r="279" spans="1:70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  <c r="AO279" s="1"/>
      <c r="AP279" s="1"/>
      <c r="AQ279" s="1"/>
      <c r="AR279" s="1"/>
      <c r="AS279" s="1"/>
      <c r="AT279" s="1"/>
      <c r="AU279" s="1"/>
      <c r="AV279" s="1"/>
      <c r="AW279" s="1"/>
      <c r="AX279" s="1"/>
      <c r="AY279" s="1"/>
      <c r="AZ279" s="1"/>
      <c r="BA279" s="1"/>
      <c r="BB279" s="1"/>
      <c r="BC279" s="1"/>
      <c r="BD279" s="1"/>
      <c r="BE279" s="1"/>
      <c r="BF279" s="1"/>
      <c r="BG279" s="1"/>
      <c r="BH279" s="1"/>
      <c r="BI279" s="1"/>
      <c r="BJ279" s="1"/>
      <c r="BK279" s="1"/>
      <c r="BL279" s="1"/>
      <c r="BM279" s="1"/>
      <c r="BN279" s="1"/>
      <c r="BO279" s="1"/>
      <c r="BP279" s="1"/>
      <c r="BQ279" s="1"/>
      <c r="BR279" s="1"/>
    </row>
    <row r="280" spans="1:70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  <c r="AO280" s="1"/>
      <c r="AP280" s="1"/>
      <c r="AQ280" s="1"/>
      <c r="AR280" s="1"/>
      <c r="AS280" s="1"/>
      <c r="AT280" s="1"/>
      <c r="AU280" s="1"/>
      <c r="AV280" s="1"/>
      <c r="AW280" s="1"/>
      <c r="AX280" s="1"/>
      <c r="AY280" s="1"/>
      <c r="AZ280" s="1"/>
      <c r="BA280" s="1"/>
      <c r="BB280" s="1"/>
      <c r="BC280" s="1"/>
      <c r="BD280" s="1"/>
      <c r="BE280" s="1"/>
      <c r="BF280" s="1"/>
      <c r="BG280" s="1"/>
      <c r="BH280" s="1"/>
      <c r="BI280" s="1"/>
      <c r="BJ280" s="1"/>
      <c r="BK280" s="1"/>
      <c r="BL280" s="1"/>
      <c r="BM280" s="1"/>
      <c r="BN280" s="1"/>
      <c r="BO280" s="1"/>
      <c r="BP280" s="1"/>
      <c r="BQ280" s="1"/>
      <c r="BR280" s="1"/>
    </row>
    <row r="281" spans="1:70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  <c r="AO281" s="1"/>
      <c r="AP281" s="1"/>
      <c r="AQ281" s="1"/>
      <c r="AR281" s="1"/>
      <c r="AS281" s="1"/>
      <c r="AT281" s="1"/>
      <c r="AU281" s="1"/>
      <c r="AV281" s="1"/>
      <c r="AW281" s="1"/>
      <c r="AX281" s="1"/>
      <c r="AY281" s="1"/>
      <c r="AZ281" s="1"/>
      <c r="BA281" s="1"/>
      <c r="BB281" s="1"/>
      <c r="BC281" s="1"/>
      <c r="BD281" s="1"/>
      <c r="BE281" s="1"/>
      <c r="BF281" s="1"/>
      <c r="BG281" s="1"/>
      <c r="BH281" s="1"/>
      <c r="BI281" s="1"/>
      <c r="BJ281" s="1"/>
      <c r="BK281" s="1"/>
      <c r="BL281" s="1"/>
      <c r="BM281" s="1"/>
      <c r="BN281" s="1"/>
      <c r="BO281" s="1"/>
      <c r="BP281" s="1"/>
      <c r="BQ281" s="1"/>
      <c r="BR281" s="1"/>
    </row>
    <row r="282" spans="1:70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  <c r="AO282" s="1"/>
      <c r="AP282" s="1"/>
      <c r="AQ282" s="1"/>
      <c r="AR282" s="1"/>
      <c r="AS282" s="1"/>
      <c r="AT282" s="1"/>
      <c r="AU282" s="1"/>
      <c r="AV282" s="1"/>
      <c r="AW282" s="1"/>
      <c r="AX282" s="1"/>
      <c r="AY282" s="1"/>
      <c r="AZ282" s="1"/>
      <c r="BA282" s="1"/>
      <c r="BB282" s="1"/>
      <c r="BC282" s="1"/>
      <c r="BD282" s="1"/>
      <c r="BE282" s="1"/>
      <c r="BF282" s="1"/>
      <c r="BG282" s="1"/>
      <c r="BH282" s="1"/>
      <c r="BI282" s="1"/>
      <c r="BJ282" s="1"/>
      <c r="BK282" s="1"/>
      <c r="BL282" s="1"/>
      <c r="BM282" s="1"/>
      <c r="BN282" s="1"/>
      <c r="BO282" s="1"/>
      <c r="BP282" s="1"/>
      <c r="BQ282" s="1"/>
      <c r="BR282" s="1"/>
    </row>
    <row r="283" spans="1:70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  <c r="AO283" s="1"/>
      <c r="AP283" s="1"/>
      <c r="AQ283" s="1"/>
      <c r="AR283" s="1"/>
      <c r="AS283" s="1"/>
      <c r="AT283" s="1"/>
      <c r="AU283" s="1"/>
      <c r="AV283" s="1"/>
      <c r="AW283" s="1"/>
      <c r="AX283" s="1"/>
      <c r="AY283" s="1"/>
      <c r="AZ283" s="1"/>
      <c r="BA283" s="1"/>
      <c r="BB283" s="1"/>
      <c r="BC283" s="1"/>
      <c r="BD283" s="1"/>
      <c r="BE283" s="1"/>
      <c r="BF283" s="1"/>
      <c r="BG283" s="1"/>
      <c r="BH283" s="1"/>
      <c r="BI283" s="1"/>
      <c r="BJ283" s="1"/>
      <c r="BK283" s="1"/>
      <c r="BL283" s="1"/>
      <c r="BM283" s="1"/>
      <c r="BN283" s="1"/>
      <c r="BO283" s="1"/>
      <c r="BP283" s="1"/>
      <c r="BQ283" s="1"/>
      <c r="BR283" s="1"/>
    </row>
    <row r="284" spans="1:70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  <c r="AO284" s="1"/>
      <c r="AP284" s="1"/>
      <c r="AQ284" s="1"/>
      <c r="AR284" s="1"/>
      <c r="AS284" s="1"/>
      <c r="AT284" s="1"/>
      <c r="AU284" s="1"/>
      <c r="AV284" s="1"/>
      <c r="AW284" s="1"/>
      <c r="AX284" s="1"/>
      <c r="AY284" s="1"/>
      <c r="AZ284" s="1"/>
      <c r="BA284" s="1"/>
      <c r="BB284" s="1"/>
      <c r="BC284" s="1"/>
      <c r="BD284" s="1"/>
      <c r="BE284" s="1"/>
      <c r="BF284" s="1"/>
      <c r="BG284" s="1"/>
      <c r="BH284" s="1"/>
      <c r="BI284" s="1"/>
      <c r="BJ284" s="1"/>
      <c r="BK284" s="1"/>
      <c r="BL284" s="1"/>
      <c r="BM284" s="1"/>
      <c r="BN284" s="1"/>
      <c r="BO284" s="1"/>
      <c r="BP284" s="1"/>
      <c r="BQ284" s="1"/>
      <c r="BR284" s="1"/>
    </row>
    <row r="285" spans="1:70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  <c r="AO285" s="1"/>
      <c r="AP285" s="1"/>
      <c r="AQ285" s="1"/>
      <c r="AR285" s="1"/>
      <c r="AS285" s="1"/>
      <c r="AT285" s="1"/>
      <c r="AU285" s="1"/>
      <c r="AV285" s="1"/>
      <c r="AW285" s="1"/>
      <c r="AX285" s="1"/>
      <c r="AY285" s="1"/>
      <c r="AZ285" s="1"/>
      <c r="BA285" s="1"/>
      <c r="BB285" s="1"/>
      <c r="BC285" s="1"/>
      <c r="BD285" s="1"/>
      <c r="BE285" s="1"/>
      <c r="BF285" s="1"/>
      <c r="BG285" s="1"/>
      <c r="BH285" s="1"/>
      <c r="BI285" s="1"/>
      <c r="BJ285" s="1"/>
      <c r="BK285" s="1"/>
      <c r="BL285" s="1"/>
      <c r="BM285" s="1"/>
      <c r="BN285" s="1"/>
      <c r="BO285" s="1"/>
      <c r="BP285" s="1"/>
      <c r="BQ285" s="1"/>
      <c r="BR285" s="1"/>
    </row>
    <row r="286" spans="1:70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  <c r="AO286" s="1"/>
      <c r="AP286" s="1"/>
      <c r="AQ286" s="1"/>
      <c r="AR286" s="1"/>
      <c r="AS286" s="1"/>
      <c r="AT286" s="1"/>
      <c r="AU286" s="1"/>
      <c r="AV286" s="1"/>
      <c r="AW286" s="1"/>
      <c r="AX286" s="1"/>
      <c r="AY286" s="1"/>
      <c r="AZ286" s="1"/>
      <c r="BA286" s="1"/>
      <c r="BB286" s="1"/>
      <c r="BC286" s="1"/>
      <c r="BD286" s="1"/>
      <c r="BE286" s="1"/>
      <c r="BF286" s="1"/>
      <c r="BG286" s="1"/>
      <c r="BH286" s="1"/>
      <c r="BI286" s="1"/>
      <c r="BJ286" s="1"/>
      <c r="BK286" s="1"/>
      <c r="BL286" s="1"/>
      <c r="BM286" s="1"/>
      <c r="BN286" s="1"/>
      <c r="BO286" s="1"/>
      <c r="BP286" s="1"/>
      <c r="BQ286" s="1"/>
      <c r="BR286" s="1"/>
    </row>
    <row r="287" spans="1:70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  <c r="AO287" s="1"/>
      <c r="AP287" s="1"/>
      <c r="AQ287" s="1"/>
      <c r="AR287" s="1"/>
      <c r="AS287" s="1"/>
      <c r="AT287" s="1"/>
      <c r="AU287" s="1"/>
      <c r="AV287" s="1"/>
      <c r="AW287" s="1"/>
      <c r="AX287" s="1"/>
      <c r="AY287" s="1"/>
      <c r="AZ287" s="1"/>
      <c r="BA287" s="1"/>
      <c r="BB287" s="1"/>
      <c r="BC287" s="1"/>
      <c r="BD287" s="1"/>
      <c r="BE287" s="1"/>
      <c r="BF287" s="1"/>
      <c r="BG287" s="1"/>
      <c r="BH287" s="1"/>
      <c r="BI287" s="1"/>
      <c r="BJ287" s="1"/>
      <c r="BK287" s="1"/>
      <c r="BL287" s="1"/>
      <c r="BM287" s="1"/>
      <c r="BN287" s="1"/>
      <c r="BO287" s="1"/>
      <c r="BP287" s="1"/>
      <c r="BQ287" s="1"/>
      <c r="BR287" s="1"/>
    </row>
    <row r="288" spans="1:70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1"/>
      <c r="AP288" s="1"/>
      <c r="AQ288" s="1"/>
      <c r="AR288" s="1"/>
      <c r="AS288" s="1"/>
      <c r="AT288" s="1"/>
      <c r="AU288" s="1"/>
      <c r="AV288" s="1"/>
      <c r="AW288" s="1"/>
      <c r="AX288" s="1"/>
      <c r="AY288" s="1"/>
      <c r="AZ288" s="1"/>
      <c r="BA288" s="1"/>
      <c r="BB288" s="1"/>
      <c r="BC288" s="1"/>
      <c r="BD288" s="1"/>
      <c r="BE288" s="1"/>
      <c r="BF288" s="1"/>
      <c r="BG288" s="1"/>
      <c r="BH288" s="1"/>
      <c r="BI288" s="1"/>
      <c r="BJ288" s="1"/>
      <c r="BK288" s="1"/>
      <c r="BL288" s="1"/>
      <c r="BM288" s="1"/>
      <c r="BN288" s="1"/>
      <c r="BO288" s="1"/>
      <c r="BP288" s="1"/>
      <c r="BQ288" s="1"/>
      <c r="BR288" s="1"/>
    </row>
    <row r="289" spans="1:70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  <c r="AO289" s="1"/>
      <c r="AP289" s="1"/>
      <c r="AQ289" s="1"/>
      <c r="AR289" s="1"/>
      <c r="AS289" s="1"/>
      <c r="AT289" s="1"/>
      <c r="AU289" s="1"/>
      <c r="AV289" s="1"/>
      <c r="AW289" s="1"/>
      <c r="AX289" s="1"/>
      <c r="AY289" s="1"/>
      <c r="AZ289" s="1"/>
      <c r="BA289" s="1"/>
      <c r="BB289" s="1"/>
      <c r="BC289" s="1"/>
      <c r="BD289" s="1"/>
      <c r="BE289" s="1"/>
      <c r="BF289" s="1"/>
      <c r="BG289" s="1"/>
      <c r="BH289" s="1"/>
      <c r="BI289" s="1"/>
      <c r="BJ289" s="1"/>
      <c r="BK289" s="1"/>
      <c r="BL289" s="1"/>
      <c r="BM289" s="1"/>
      <c r="BN289" s="1"/>
      <c r="BO289" s="1"/>
      <c r="BP289" s="1"/>
      <c r="BQ289" s="1"/>
      <c r="BR289" s="1"/>
    </row>
    <row r="290" spans="1:70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  <c r="AO290" s="1"/>
      <c r="AP290" s="1"/>
      <c r="AQ290" s="1"/>
      <c r="AR290" s="1"/>
      <c r="AS290" s="1"/>
      <c r="AT290" s="1"/>
      <c r="AU290" s="1"/>
      <c r="AV290" s="1"/>
      <c r="AW290" s="1"/>
      <c r="AX290" s="1"/>
      <c r="AY290" s="1"/>
      <c r="AZ290" s="1"/>
      <c r="BA290" s="1"/>
      <c r="BB290" s="1"/>
      <c r="BC290" s="1"/>
      <c r="BD290" s="1"/>
      <c r="BE290" s="1"/>
      <c r="BF290" s="1"/>
      <c r="BG290" s="1"/>
      <c r="BH290" s="1"/>
      <c r="BI290" s="1"/>
      <c r="BJ290" s="1"/>
      <c r="BK290" s="1"/>
      <c r="BL290" s="1"/>
      <c r="BM290" s="1"/>
      <c r="BN290" s="1"/>
      <c r="BO290" s="1"/>
      <c r="BP290" s="1"/>
      <c r="BQ290" s="1"/>
      <c r="BR290" s="1"/>
    </row>
    <row r="291" spans="1:70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  <c r="AO291" s="1"/>
      <c r="AP291" s="1"/>
      <c r="AQ291" s="1"/>
      <c r="AR291" s="1"/>
      <c r="AS291" s="1"/>
      <c r="AT291" s="1"/>
      <c r="AU291" s="1"/>
      <c r="AV291" s="1"/>
      <c r="AW291" s="1"/>
      <c r="AX291" s="1"/>
      <c r="AY291" s="1"/>
      <c r="AZ291" s="1"/>
      <c r="BA291" s="1"/>
      <c r="BB291" s="1"/>
      <c r="BC291" s="1"/>
      <c r="BD291" s="1"/>
      <c r="BE291" s="1"/>
      <c r="BF291" s="1"/>
      <c r="BG291" s="1"/>
      <c r="BH291" s="1"/>
      <c r="BI291" s="1"/>
      <c r="BJ291" s="1"/>
      <c r="BK291" s="1"/>
      <c r="BL291" s="1"/>
      <c r="BM291" s="1"/>
      <c r="BN291" s="1"/>
      <c r="BO291" s="1"/>
      <c r="BP291" s="1"/>
      <c r="BQ291" s="1"/>
      <c r="BR291" s="1"/>
    </row>
    <row r="292" spans="1:70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  <c r="AO292" s="1"/>
      <c r="AP292" s="1"/>
      <c r="AQ292" s="1"/>
      <c r="AR292" s="1"/>
      <c r="AS292" s="1"/>
      <c r="AT292" s="1"/>
      <c r="AU292" s="1"/>
      <c r="AV292" s="1"/>
      <c r="AW292" s="1"/>
      <c r="AX292" s="1"/>
      <c r="AY292" s="1"/>
      <c r="AZ292" s="1"/>
      <c r="BA292" s="1"/>
      <c r="BB292" s="1"/>
      <c r="BC292" s="1"/>
      <c r="BD292" s="1"/>
      <c r="BE292" s="1"/>
      <c r="BF292" s="1"/>
      <c r="BG292" s="1"/>
      <c r="BH292" s="1"/>
      <c r="BI292" s="1"/>
      <c r="BJ292" s="1"/>
      <c r="BK292" s="1"/>
      <c r="BL292" s="1"/>
      <c r="BM292" s="1"/>
      <c r="BN292" s="1"/>
      <c r="BO292" s="1"/>
      <c r="BP292" s="1"/>
      <c r="BQ292" s="1"/>
      <c r="BR292" s="1"/>
    </row>
    <row r="293" spans="1:70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  <c r="AO293" s="1"/>
      <c r="AP293" s="1"/>
      <c r="AQ293" s="1"/>
      <c r="AR293" s="1"/>
      <c r="AS293" s="1"/>
      <c r="AT293" s="1"/>
      <c r="AU293" s="1"/>
      <c r="AV293" s="1"/>
      <c r="AW293" s="1"/>
      <c r="AX293" s="1"/>
      <c r="AY293" s="1"/>
      <c r="AZ293" s="1"/>
      <c r="BA293" s="1"/>
      <c r="BB293" s="1"/>
      <c r="BC293" s="1"/>
      <c r="BD293" s="1"/>
      <c r="BE293" s="1"/>
      <c r="BF293" s="1"/>
      <c r="BG293" s="1"/>
      <c r="BH293" s="1"/>
      <c r="BI293" s="1"/>
      <c r="BJ293" s="1"/>
      <c r="BK293" s="1"/>
      <c r="BL293" s="1"/>
      <c r="BM293" s="1"/>
      <c r="BN293" s="1"/>
      <c r="BO293" s="1"/>
      <c r="BP293" s="1"/>
      <c r="BQ293" s="1"/>
      <c r="BR293" s="1"/>
    </row>
    <row r="294" spans="1:70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  <c r="AO294" s="1"/>
      <c r="AP294" s="1"/>
      <c r="AQ294" s="1"/>
      <c r="AR294" s="1"/>
      <c r="AS294" s="1"/>
      <c r="AT294" s="1"/>
      <c r="AU294" s="1"/>
      <c r="AV294" s="1"/>
      <c r="AW294" s="1"/>
      <c r="AX294" s="1"/>
      <c r="AY294" s="1"/>
      <c r="AZ294" s="1"/>
      <c r="BA294" s="1"/>
      <c r="BB294" s="1"/>
      <c r="BC294" s="1"/>
      <c r="BD294" s="1"/>
      <c r="BE294" s="1"/>
      <c r="BF294" s="1"/>
      <c r="BG294" s="1"/>
      <c r="BH294" s="1"/>
      <c r="BI294" s="1"/>
      <c r="BJ294" s="1"/>
      <c r="BK294" s="1"/>
      <c r="BL294" s="1"/>
      <c r="BM294" s="1"/>
      <c r="BN294" s="1"/>
      <c r="BO294" s="1"/>
      <c r="BP294" s="1"/>
      <c r="BQ294" s="1"/>
      <c r="BR294" s="1"/>
    </row>
    <row r="295" spans="1:70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  <c r="AO295" s="1"/>
      <c r="AP295" s="1"/>
      <c r="AQ295" s="1"/>
      <c r="AR295" s="1"/>
      <c r="AS295" s="1"/>
      <c r="AT295" s="1"/>
      <c r="AU295" s="1"/>
      <c r="AV295" s="1"/>
      <c r="AW295" s="1"/>
      <c r="AX295" s="1"/>
      <c r="AY295" s="1"/>
      <c r="AZ295" s="1"/>
      <c r="BA295" s="1"/>
      <c r="BB295" s="1"/>
      <c r="BC295" s="1"/>
      <c r="BD295" s="1"/>
      <c r="BE295" s="1"/>
      <c r="BF295" s="1"/>
      <c r="BG295" s="1"/>
      <c r="BH295" s="1"/>
      <c r="BI295" s="1"/>
      <c r="BJ295" s="1"/>
      <c r="BK295" s="1"/>
      <c r="BL295" s="1"/>
      <c r="BM295" s="1"/>
      <c r="BN295" s="1"/>
      <c r="BO295" s="1"/>
      <c r="BP295" s="1"/>
      <c r="BQ295" s="1"/>
      <c r="BR295" s="1"/>
    </row>
    <row r="296" spans="1:70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  <c r="AP296" s="1"/>
      <c r="AQ296" s="1"/>
      <c r="AR296" s="1"/>
      <c r="AS296" s="1"/>
      <c r="AT296" s="1"/>
      <c r="AU296" s="1"/>
      <c r="AV296" s="1"/>
      <c r="AW296" s="1"/>
      <c r="AX296" s="1"/>
      <c r="AY296" s="1"/>
      <c r="AZ296" s="1"/>
      <c r="BA296" s="1"/>
      <c r="BB296" s="1"/>
      <c r="BC296" s="1"/>
      <c r="BD296" s="1"/>
      <c r="BE296" s="1"/>
      <c r="BF296" s="1"/>
      <c r="BG296" s="1"/>
      <c r="BH296" s="1"/>
      <c r="BI296" s="1"/>
      <c r="BJ296" s="1"/>
      <c r="BK296" s="1"/>
      <c r="BL296" s="1"/>
      <c r="BM296" s="1"/>
      <c r="BN296" s="1"/>
      <c r="BO296" s="1"/>
      <c r="BP296" s="1"/>
      <c r="BQ296" s="1"/>
      <c r="BR296" s="1"/>
    </row>
    <row r="297" spans="1:70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  <c r="AO297" s="1"/>
      <c r="AP297" s="1"/>
      <c r="AQ297" s="1"/>
      <c r="AR297" s="1"/>
      <c r="AS297" s="1"/>
      <c r="AT297" s="1"/>
      <c r="AU297" s="1"/>
      <c r="AV297" s="1"/>
      <c r="AW297" s="1"/>
      <c r="AX297" s="1"/>
      <c r="AY297" s="1"/>
      <c r="AZ297" s="1"/>
      <c r="BA297" s="1"/>
      <c r="BB297" s="1"/>
      <c r="BC297" s="1"/>
      <c r="BD297" s="1"/>
      <c r="BE297" s="1"/>
      <c r="BF297" s="1"/>
      <c r="BG297" s="1"/>
      <c r="BH297" s="1"/>
      <c r="BI297" s="1"/>
      <c r="BJ297" s="1"/>
      <c r="BK297" s="1"/>
      <c r="BL297" s="1"/>
      <c r="BM297" s="1"/>
      <c r="BN297" s="1"/>
      <c r="BO297" s="1"/>
      <c r="BP297" s="1"/>
      <c r="BQ297" s="1"/>
      <c r="BR297" s="1"/>
    </row>
    <row r="298" spans="1:70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  <c r="AO298" s="1"/>
      <c r="AP298" s="1"/>
      <c r="AQ298" s="1"/>
      <c r="AR298" s="1"/>
      <c r="AS298" s="1"/>
      <c r="AT298" s="1"/>
      <c r="AU298" s="1"/>
      <c r="AV298" s="1"/>
      <c r="AW298" s="1"/>
      <c r="AX298" s="1"/>
      <c r="AY298" s="1"/>
      <c r="AZ298" s="1"/>
      <c r="BA298" s="1"/>
      <c r="BB298" s="1"/>
      <c r="BC298" s="1"/>
      <c r="BD298" s="1"/>
      <c r="BE298" s="1"/>
      <c r="BF298" s="1"/>
      <c r="BG298" s="1"/>
      <c r="BH298" s="1"/>
      <c r="BI298" s="1"/>
      <c r="BJ298" s="1"/>
      <c r="BK298" s="1"/>
      <c r="BL298" s="1"/>
      <c r="BM298" s="1"/>
      <c r="BN298" s="1"/>
      <c r="BO298" s="1"/>
      <c r="BP298" s="1"/>
      <c r="BQ298" s="1"/>
      <c r="BR298" s="1"/>
    </row>
    <row r="299" spans="1:70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  <c r="AO299" s="1"/>
      <c r="AP299" s="1"/>
      <c r="AQ299" s="1"/>
      <c r="AR299" s="1"/>
      <c r="AS299" s="1"/>
      <c r="AT299" s="1"/>
      <c r="AU299" s="1"/>
      <c r="AV299" s="1"/>
      <c r="AW299" s="1"/>
      <c r="AX299" s="1"/>
      <c r="AY299" s="1"/>
      <c r="AZ299" s="1"/>
      <c r="BA299" s="1"/>
      <c r="BB299" s="1"/>
      <c r="BC299" s="1"/>
      <c r="BD299" s="1"/>
      <c r="BE299" s="1"/>
      <c r="BF299" s="1"/>
      <c r="BG299" s="1"/>
      <c r="BH299" s="1"/>
      <c r="BI299" s="1"/>
      <c r="BJ299" s="1"/>
      <c r="BK299" s="1"/>
      <c r="BL299" s="1"/>
      <c r="BM299" s="1"/>
      <c r="BN299" s="1"/>
      <c r="BO299" s="1"/>
      <c r="BP299" s="1"/>
      <c r="BQ299" s="1"/>
      <c r="BR299" s="1"/>
    </row>
    <row r="300" spans="1:70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  <c r="AO300" s="1"/>
      <c r="AP300" s="1"/>
      <c r="AQ300" s="1"/>
      <c r="AR300" s="1"/>
      <c r="AS300" s="1"/>
      <c r="AT300" s="1"/>
      <c r="AU300" s="1"/>
      <c r="AV300" s="1"/>
      <c r="AW300" s="1"/>
      <c r="AX300" s="1"/>
      <c r="AY300" s="1"/>
      <c r="AZ300" s="1"/>
      <c r="BA300" s="1"/>
      <c r="BB300" s="1"/>
      <c r="BC300" s="1"/>
      <c r="BD300" s="1"/>
      <c r="BE300" s="1"/>
      <c r="BF300" s="1"/>
      <c r="BG300" s="1"/>
      <c r="BH300" s="1"/>
      <c r="BI300" s="1"/>
      <c r="BJ300" s="1"/>
      <c r="BK300" s="1"/>
      <c r="BL300" s="1"/>
      <c r="BM300" s="1"/>
      <c r="BN300" s="1"/>
      <c r="BO300" s="1"/>
      <c r="BP300" s="1"/>
      <c r="BQ300" s="1"/>
      <c r="BR300" s="1"/>
    </row>
    <row r="301" spans="1:70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  <c r="AM301" s="1"/>
      <c r="AN301" s="1"/>
      <c r="AO301" s="1"/>
      <c r="AP301" s="1"/>
      <c r="AQ301" s="1"/>
      <c r="AR301" s="1"/>
      <c r="AS301" s="1"/>
      <c r="AT301" s="1"/>
      <c r="AU301" s="1"/>
      <c r="AV301" s="1"/>
      <c r="AW301" s="1"/>
      <c r="AX301" s="1"/>
      <c r="AY301" s="1"/>
      <c r="AZ301" s="1"/>
      <c r="BA301" s="1"/>
      <c r="BB301" s="1"/>
      <c r="BC301" s="1"/>
      <c r="BD301" s="1"/>
      <c r="BE301" s="1"/>
      <c r="BF301" s="1"/>
      <c r="BG301" s="1"/>
      <c r="BH301" s="1"/>
      <c r="BI301" s="1"/>
      <c r="BJ301" s="1"/>
      <c r="BK301" s="1"/>
      <c r="BL301" s="1"/>
      <c r="BM301" s="1"/>
      <c r="BN301" s="1"/>
      <c r="BO301" s="1"/>
      <c r="BP301" s="1"/>
      <c r="BQ301" s="1"/>
      <c r="BR301" s="1"/>
    </row>
    <row r="302" spans="1:70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  <c r="AM302" s="1"/>
      <c r="AN302" s="1"/>
      <c r="AO302" s="1"/>
      <c r="AP302" s="1"/>
      <c r="AQ302" s="1"/>
      <c r="AR302" s="1"/>
      <c r="AS302" s="1"/>
      <c r="AT302" s="1"/>
      <c r="AU302" s="1"/>
      <c r="AV302" s="1"/>
      <c r="AW302" s="1"/>
      <c r="AX302" s="1"/>
      <c r="AY302" s="1"/>
      <c r="AZ302" s="1"/>
      <c r="BA302" s="1"/>
      <c r="BB302" s="1"/>
      <c r="BC302" s="1"/>
      <c r="BD302" s="1"/>
      <c r="BE302" s="1"/>
      <c r="BF302" s="1"/>
      <c r="BG302" s="1"/>
      <c r="BH302" s="1"/>
      <c r="BI302" s="1"/>
      <c r="BJ302" s="1"/>
      <c r="BK302" s="1"/>
      <c r="BL302" s="1"/>
      <c r="BM302" s="1"/>
      <c r="BN302" s="1"/>
      <c r="BO302" s="1"/>
      <c r="BP302" s="1"/>
      <c r="BQ302" s="1"/>
      <c r="BR302" s="1"/>
    </row>
    <row r="303" spans="1:70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  <c r="AM303" s="1"/>
      <c r="AN303" s="1"/>
      <c r="AO303" s="1"/>
      <c r="AP303" s="1"/>
      <c r="AQ303" s="1"/>
      <c r="AR303" s="1"/>
      <c r="AS303" s="1"/>
      <c r="AT303" s="1"/>
      <c r="AU303" s="1"/>
      <c r="AV303" s="1"/>
      <c r="AW303" s="1"/>
      <c r="AX303" s="1"/>
      <c r="AY303" s="1"/>
      <c r="AZ303" s="1"/>
      <c r="BA303" s="1"/>
      <c r="BB303" s="1"/>
      <c r="BC303" s="1"/>
      <c r="BD303" s="1"/>
      <c r="BE303" s="1"/>
      <c r="BF303" s="1"/>
      <c r="BG303" s="1"/>
      <c r="BH303" s="1"/>
      <c r="BI303" s="1"/>
      <c r="BJ303" s="1"/>
      <c r="BK303" s="1"/>
      <c r="BL303" s="1"/>
      <c r="BM303" s="1"/>
      <c r="BN303" s="1"/>
      <c r="BO303" s="1"/>
      <c r="BP303" s="1"/>
      <c r="BQ303" s="1"/>
      <c r="BR303" s="1"/>
    </row>
    <row r="304" spans="1:70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  <c r="AM304" s="1"/>
      <c r="AN304" s="1"/>
      <c r="AO304" s="1"/>
      <c r="AP304" s="1"/>
      <c r="AQ304" s="1"/>
      <c r="AR304" s="1"/>
      <c r="AS304" s="1"/>
      <c r="AT304" s="1"/>
      <c r="AU304" s="1"/>
      <c r="AV304" s="1"/>
      <c r="AW304" s="1"/>
      <c r="AX304" s="1"/>
      <c r="AY304" s="1"/>
      <c r="AZ304" s="1"/>
      <c r="BA304" s="1"/>
      <c r="BB304" s="1"/>
      <c r="BC304" s="1"/>
      <c r="BD304" s="1"/>
      <c r="BE304" s="1"/>
      <c r="BF304" s="1"/>
      <c r="BG304" s="1"/>
      <c r="BH304" s="1"/>
      <c r="BI304" s="1"/>
      <c r="BJ304" s="1"/>
      <c r="BK304" s="1"/>
      <c r="BL304" s="1"/>
      <c r="BM304" s="1"/>
      <c r="BN304" s="1"/>
      <c r="BO304" s="1"/>
      <c r="BP304" s="1"/>
      <c r="BQ304" s="1"/>
      <c r="BR304" s="1"/>
    </row>
    <row r="305" spans="1:70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  <c r="AM305" s="1"/>
      <c r="AN305" s="1"/>
      <c r="AO305" s="1"/>
      <c r="AP305" s="1"/>
      <c r="AQ305" s="1"/>
      <c r="AR305" s="1"/>
      <c r="AS305" s="1"/>
      <c r="AT305" s="1"/>
      <c r="AU305" s="1"/>
      <c r="AV305" s="1"/>
      <c r="AW305" s="1"/>
      <c r="AX305" s="1"/>
      <c r="AY305" s="1"/>
      <c r="AZ305" s="1"/>
      <c r="BA305" s="1"/>
      <c r="BB305" s="1"/>
      <c r="BC305" s="1"/>
      <c r="BD305" s="1"/>
      <c r="BE305" s="1"/>
      <c r="BF305" s="1"/>
      <c r="BG305" s="1"/>
      <c r="BH305" s="1"/>
      <c r="BI305" s="1"/>
      <c r="BJ305" s="1"/>
      <c r="BK305" s="1"/>
      <c r="BL305" s="1"/>
      <c r="BM305" s="1"/>
      <c r="BN305" s="1"/>
      <c r="BO305" s="1"/>
      <c r="BP305" s="1"/>
      <c r="BQ305" s="1"/>
      <c r="BR305" s="1"/>
    </row>
    <row r="306" spans="1:70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  <c r="AM306" s="1"/>
      <c r="AN306" s="1"/>
      <c r="AO306" s="1"/>
      <c r="AP306" s="1"/>
      <c r="AQ306" s="1"/>
      <c r="AR306" s="1"/>
      <c r="AS306" s="1"/>
      <c r="AT306" s="1"/>
      <c r="AU306" s="1"/>
      <c r="AV306" s="1"/>
      <c r="AW306" s="1"/>
      <c r="AX306" s="1"/>
      <c r="AY306" s="1"/>
      <c r="AZ306" s="1"/>
      <c r="BA306" s="1"/>
      <c r="BB306" s="1"/>
      <c r="BC306" s="1"/>
      <c r="BD306" s="1"/>
      <c r="BE306" s="1"/>
      <c r="BF306" s="1"/>
      <c r="BG306" s="1"/>
      <c r="BH306" s="1"/>
      <c r="BI306" s="1"/>
      <c r="BJ306" s="1"/>
      <c r="BK306" s="1"/>
      <c r="BL306" s="1"/>
      <c r="BM306" s="1"/>
      <c r="BN306" s="1"/>
      <c r="BO306" s="1"/>
      <c r="BP306" s="1"/>
      <c r="BQ306" s="1"/>
      <c r="BR306" s="1"/>
    </row>
    <row r="307" spans="1:70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  <c r="AM307" s="1"/>
      <c r="AN307" s="1"/>
      <c r="AO307" s="1"/>
      <c r="AP307" s="1"/>
      <c r="AQ307" s="1"/>
      <c r="AR307" s="1"/>
      <c r="AS307" s="1"/>
      <c r="AT307" s="1"/>
      <c r="AU307" s="1"/>
      <c r="AV307" s="1"/>
      <c r="AW307" s="1"/>
      <c r="AX307" s="1"/>
      <c r="AY307" s="1"/>
      <c r="AZ307" s="1"/>
      <c r="BA307" s="1"/>
      <c r="BB307" s="1"/>
      <c r="BC307" s="1"/>
      <c r="BD307" s="1"/>
      <c r="BE307" s="1"/>
      <c r="BF307" s="1"/>
      <c r="BG307" s="1"/>
      <c r="BH307" s="1"/>
      <c r="BI307" s="1"/>
      <c r="BJ307" s="1"/>
      <c r="BK307" s="1"/>
      <c r="BL307" s="1"/>
      <c r="BM307" s="1"/>
      <c r="BN307" s="1"/>
      <c r="BO307" s="1"/>
      <c r="BP307" s="1"/>
      <c r="BQ307" s="1"/>
      <c r="BR307" s="1"/>
    </row>
    <row r="308" spans="1:70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  <c r="AM308" s="1"/>
      <c r="AN308" s="1"/>
      <c r="AO308" s="1"/>
      <c r="AP308" s="1"/>
      <c r="AQ308" s="1"/>
      <c r="AR308" s="1"/>
      <c r="AS308" s="1"/>
      <c r="AT308" s="1"/>
      <c r="AU308" s="1"/>
      <c r="AV308" s="1"/>
      <c r="AW308" s="1"/>
      <c r="AX308" s="1"/>
      <c r="AY308" s="1"/>
      <c r="AZ308" s="1"/>
      <c r="BA308" s="1"/>
      <c r="BB308" s="1"/>
      <c r="BC308" s="1"/>
      <c r="BD308" s="1"/>
      <c r="BE308" s="1"/>
      <c r="BF308" s="1"/>
      <c r="BG308" s="1"/>
      <c r="BH308" s="1"/>
      <c r="BI308" s="1"/>
      <c r="BJ308" s="1"/>
      <c r="BK308" s="1"/>
      <c r="BL308" s="1"/>
      <c r="BM308" s="1"/>
      <c r="BN308" s="1"/>
      <c r="BO308" s="1"/>
      <c r="BP308" s="1"/>
      <c r="BQ308" s="1"/>
      <c r="BR308" s="1"/>
    </row>
    <row r="309" spans="1:70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  <c r="AM309" s="1"/>
      <c r="AN309" s="1"/>
      <c r="AO309" s="1"/>
      <c r="AP309" s="1"/>
      <c r="AQ309" s="1"/>
      <c r="AR309" s="1"/>
      <c r="AS309" s="1"/>
      <c r="AT309" s="1"/>
      <c r="AU309" s="1"/>
      <c r="AV309" s="1"/>
      <c r="AW309" s="1"/>
      <c r="AX309" s="1"/>
      <c r="AY309" s="1"/>
      <c r="AZ309" s="1"/>
      <c r="BA309" s="1"/>
      <c r="BB309" s="1"/>
      <c r="BC309" s="1"/>
      <c r="BD309" s="1"/>
      <c r="BE309" s="1"/>
      <c r="BF309" s="1"/>
      <c r="BG309" s="1"/>
      <c r="BH309" s="1"/>
      <c r="BI309" s="1"/>
      <c r="BJ309" s="1"/>
      <c r="BK309" s="1"/>
      <c r="BL309" s="1"/>
      <c r="BM309" s="1"/>
      <c r="BN309" s="1"/>
      <c r="BO309" s="1"/>
      <c r="BP309" s="1"/>
      <c r="BQ309" s="1"/>
      <c r="BR309" s="1"/>
    </row>
    <row r="310" spans="1:70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  <c r="AM310" s="1"/>
      <c r="AN310" s="1"/>
      <c r="AO310" s="1"/>
      <c r="AP310" s="1"/>
      <c r="AQ310" s="1"/>
      <c r="AR310" s="1"/>
      <c r="AS310" s="1"/>
      <c r="AT310" s="1"/>
      <c r="AU310" s="1"/>
      <c r="AV310" s="1"/>
      <c r="AW310" s="1"/>
      <c r="AX310" s="1"/>
      <c r="AY310" s="1"/>
      <c r="AZ310" s="1"/>
      <c r="BA310" s="1"/>
      <c r="BB310" s="1"/>
      <c r="BC310" s="1"/>
      <c r="BD310" s="1"/>
      <c r="BE310" s="1"/>
      <c r="BF310" s="1"/>
      <c r="BG310" s="1"/>
      <c r="BH310" s="1"/>
      <c r="BI310" s="1"/>
      <c r="BJ310" s="1"/>
      <c r="BK310" s="1"/>
      <c r="BL310" s="1"/>
      <c r="BM310" s="1"/>
      <c r="BN310" s="1"/>
      <c r="BO310" s="1"/>
      <c r="BP310" s="1"/>
      <c r="BQ310" s="1"/>
      <c r="BR310" s="1"/>
    </row>
    <row r="311" spans="1:70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  <c r="AM311" s="1"/>
      <c r="AN311" s="1"/>
      <c r="AO311" s="1"/>
      <c r="AP311" s="1"/>
      <c r="AQ311" s="1"/>
      <c r="AR311" s="1"/>
      <c r="AS311" s="1"/>
      <c r="AT311" s="1"/>
      <c r="AU311" s="1"/>
      <c r="AV311" s="1"/>
      <c r="AW311" s="1"/>
      <c r="AX311" s="1"/>
      <c r="AY311" s="1"/>
      <c r="AZ311" s="1"/>
      <c r="BA311" s="1"/>
      <c r="BB311" s="1"/>
      <c r="BC311" s="1"/>
      <c r="BD311" s="1"/>
      <c r="BE311" s="1"/>
      <c r="BF311" s="1"/>
      <c r="BG311" s="1"/>
      <c r="BH311" s="1"/>
      <c r="BI311" s="1"/>
      <c r="BJ311" s="1"/>
      <c r="BK311" s="1"/>
      <c r="BL311" s="1"/>
      <c r="BM311" s="1"/>
      <c r="BN311" s="1"/>
      <c r="BO311" s="1"/>
      <c r="BP311" s="1"/>
      <c r="BQ311" s="1"/>
      <c r="BR311" s="1"/>
    </row>
    <row r="312" spans="1:70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  <c r="AM312" s="1"/>
      <c r="AN312" s="1"/>
      <c r="AO312" s="1"/>
      <c r="AP312" s="1"/>
      <c r="AQ312" s="1"/>
      <c r="AR312" s="1"/>
      <c r="AS312" s="1"/>
      <c r="AT312" s="1"/>
      <c r="AU312" s="1"/>
      <c r="AV312" s="1"/>
      <c r="AW312" s="1"/>
      <c r="AX312" s="1"/>
      <c r="AY312" s="1"/>
      <c r="AZ312" s="1"/>
      <c r="BA312" s="1"/>
      <c r="BB312" s="1"/>
      <c r="BC312" s="1"/>
      <c r="BD312" s="1"/>
      <c r="BE312" s="1"/>
      <c r="BF312" s="1"/>
      <c r="BG312" s="1"/>
      <c r="BH312" s="1"/>
      <c r="BI312" s="1"/>
      <c r="BJ312" s="1"/>
      <c r="BK312" s="1"/>
      <c r="BL312" s="1"/>
      <c r="BM312" s="1"/>
      <c r="BN312" s="1"/>
      <c r="BO312" s="1"/>
      <c r="BP312" s="1"/>
      <c r="BQ312" s="1"/>
      <c r="BR312" s="1"/>
    </row>
    <row r="313" spans="1:70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  <c r="AM313" s="1"/>
      <c r="AN313" s="1"/>
      <c r="AO313" s="1"/>
      <c r="AP313" s="1"/>
      <c r="AQ313" s="1"/>
      <c r="AR313" s="1"/>
      <c r="AS313" s="1"/>
      <c r="AT313" s="1"/>
      <c r="AU313" s="1"/>
      <c r="AV313" s="1"/>
      <c r="AW313" s="1"/>
      <c r="AX313" s="1"/>
      <c r="AY313" s="1"/>
      <c r="AZ313" s="1"/>
      <c r="BA313" s="1"/>
      <c r="BB313" s="1"/>
      <c r="BC313" s="1"/>
      <c r="BD313" s="1"/>
      <c r="BE313" s="1"/>
      <c r="BF313" s="1"/>
      <c r="BG313" s="1"/>
      <c r="BH313" s="1"/>
      <c r="BI313" s="1"/>
      <c r="BJ313" s="1"/>
      <c r="BK313" s="1"/>
      <c r="BL313" s="1"/>
      <c r="BM313" s="1"/>
      <c r="BN313" s="1"/>
      <c r="BO313" s="1"/>
      <c r="BP313" s="1"/>
      <c r="BQ313" s="1"/>
      <c r="BR313" s="1"/>
    </row>
    <row r="314" spans="1:70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  <c r="AM314" s="1"/>
      <c r="AN314" s="1"/>
      <c r="AO314" s="1"/>
      <c r="AP314" s="1"/>
      <c r="AQ314" s="1"/>
      <c r="AR314" s="1"/>
      <c r="AS314" s="1"/>
      <c r="AT314" s="1"/>
      <c r="AU314" s="1"/>
      <c r="AV314" s="1"/>
      <c r="AW314" s="1"/>
      <c r="AX314" s="1"/>
      <c r="AY314" s="1"/>
      <c r="AZ314" s="1"/>
      <c r="BA314" s="1"/>
      <c r="BB314" s="1"/>
      <c r="BC314" s="1"/>
      <c r="BD314" s="1"/>
      <c r="BE314" s="1"/>
      <c r="BF314" s="1"/>
      <c r="BG314" s="1"/>
      <c r="BH314" s="1"/>
      <c r="BI314" s="1"/>
      <c r="BJ314" s="1"/>
      <c r="BK314" s="1"/>
      <c r="BL314" s="1"/>
      <c r="BM314" s="1"/>
      <c r="BN314" s="1"/>
      <c r="BO314" s="1"/>
      <c r="BP314" s="1"/>
      <c r="BQ314" s="1"/>
      <c r="BR314" s="1"/>
    </row>
    <row r="315" spans="1:70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  <c r="AM315" s="1"/>
      <c r="AN315" s="1"/>
      <c r="AO315" s="1"/>
      <c r="AP315" s="1"/>
      <c r="AQ315" s="1"/>
      <c r="AR315" s="1"/>
      <c r="AS315" s="1"/>
      <c r="AT315" s="1"/>
      <c r="AU315" s="1"/>
      <c r="AV315" s="1"/>
      <c r="AW315" s="1"/>
      <c r="AX315" s="1"/>
      <c r="AY315" s="1"/>
      <c r="AZ315" s="1"/>
      <c r="BA315" s="1"/>
      <c r="BB315" s="1"/>
      <c r="BC315" s="1"/>
      <c r="BD315" s="1"/>
      <c r="BE315" s="1"/>
      <c r="BF315" s="1"/>
      <c r="BG315" s="1"/>
      <c r="BH315" s="1"/>
      <c r="BI315" s="1"/>
      <c r="BJ315" s="1"/>
      <c r="BK315" s="1"/>
      <c r="BL315" s="1"/>
      <c r="BM315" s="1"/>
      <c r="BN315" s="1"/>
      <c r="BO315" s="1"/>
      <c r="BP315" s="1"/>
      <c r="BQ315" s="1"/>
      <c r="BR315" s="1"/>
    </row>
    <row r="316" spans="1:70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  <c r="AM316" s="1"/>
      <c r="AN316" s="1"/>
      <c r="AO316" s="1"/>
      <c r="AP316" s="1"/>
      <c r="AQ316" s="1"/>
      <c r="AR316" s="1"/>
      <c r="AS316" s="1"/>
      <c r="AT316" s="1"/>
      <c r="AU316" s="1"/>
      <c r="AV316" s="1"/>
      <c r="AW316" s="1"/>
      <c r="AX316" s="1"/>
      <c r="AY316" s="1"/>
      <c r="AZ316" s="1"/>
      <c r="BA316" s="1"/>
      <c r="BB316" s="1"/>
      <c r="BC316" s="1"/>
      <c r="BD316" s="1"/>
      <c r="BE316" s="1"/>
      <c r="BF316" s="1"/>
      <c r="BG316" s="1"/>
      <c r="BH316" s="1"/>
      <c r="BI316" s="1"/>
      <c r="BJ316" s="1"/>
      <c r="BK316" s="1"/>
      <c r="BL316" s="1"/>
      <c r="BM316" s="1"/>
      <c r="BN316" s="1"/>
      <c r="BO316" s="1"/>
      <c r="BP316" s="1"/>
      <c r="BQ316" s="1"/>
      <c r="BR316" s="1"/>
    </row>
    <row r="317" spans="1:70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  <c r="AM317" s="1"/>
      <c r="AN317" s="1"/>
      <c r="AO317" s="1"/>
      <c r="AP317" s="1"/>
      <c r="AQ317" s="1"/>
      <c r="AR317" s="1"/>
      <c r="AS317" s="1"/>
      <c r="AT317" s="1"/>
      <c r="AU317" s="1"/>
      <c r="AV317" s="1"/>
      <c r="AW317" s="1"/>
      <c r="AX317" s="1"/>
      <c r="AY317" s="1"/>
      <c r="AZ317" s="1"/>
      <c r="BA317" s="1"/>
      <c r="BB317" s="1"/>
      <c r="BC317" s="1"/>
      <c r="BD317" s="1"/>
      <c r="BE317" s="1"/>
      <c r="BF317" s="1"/>
      <c r="BG317" s="1"/>
      <c r="BH317" s="1"/>
      <c r="BI317" s="1"/>
      <c r="BJ317" s="1"/>
      <c r="BK317" s="1"/>
      <c r="BL317" s="1"/>
      <c r="BM317" s="1"/>
      <c r="BN317" s="1"/>
      <c r="BO317" s="1"/>
      <c r="BP317" s="1"/>
      <c r="BQ317" s="1"/>
      <c r="BR317" s="1"/>
    </row>
    <row r="318" spans="1:70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  <c r="AM318" s="1"/>
      <c r="AN318" s="1"/>
      <c r="AO318" s="1"/>
      <c r="AP318" s="1"/>
      <c r="AQ318" s="1"/>
      <c r="AR318" s="1"/>
      <c r="AS318" s="1"/>
      <c r="AT318" s="1"/>
      <c r="AU318" s="1"/>
      <c r="AV318" s="1"/>
      <c r="AW318" s="1"/>
      <c r="AX318" s="1"/>
      <c r="AY318" s="1"/>
      <c r="AZ318" s="1"/>
      <c r="BA318" s="1"/>
      <c r="BB318" s="1"/>
      <c r="BC318" s="1"/>
      <c r="BD318" s="1"/>
      <c r="BE318" s="1"/>
      <c r="BF318" s="1"/>
      <c r="BG318" s="1"/>
      <c r="BH318" s="1"/>
      <c r="BI318" s="1"/>
      <c r="BJ318" s="1"/>
      <c r="BK318" s="1"/>
      <c r="BL318" s="1"/>
      <c r="BM318" s="1"/>
      <c r="BN318" s="1"/>
      <c r="BO318" s="1"/>
      <c r="BP318" s="1"/>
      <c r="BQ318" s="1"/>
      <c r="BR318" s="1"/>
    </row>
    <row r="319" spans="1:70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  <c r="AM319" s="1"/>
      <c r="AN319" s="1"/>
      <c r="AO319" s="1"/>
      <c r="AP319" s="1"/>
      <c r="AQ319" s="1"/>
      <c r="AR319" s="1"/>
      <c r="AS319" s="1"/>
      <c r="AT319" s="1"/>
      <c r="AU319" s="1"/>
      <c r="AV319" s="1"/>
      <c r="AW319" s="1"/>
      <c r="AX319" s="1"/>
      <c r="AY319" s="1"/>
      <c r="AZ319" s="1"/>
      <c r="BA319" s="1"/>
      <c r="BB319" s="1"/>
      <c r="BC319" s="1"/>
      <c r="BD319" s="1"/>
      <c r="BE319" s="1"/>
      <c r="BF319" s="1"/>
      <c r="BG319" s="1"/>
      <c r="BH319" s="1"/>
      <c r="BI319" s="1"/>
      <c r="BJ319" s="1"/>
      <c r="BK319" s="1"/>
      <c r="BL319" s="1"/>
      <c r="BM319" s="1"/>
      <c r="BN319" s="1"/>
      <c r="BO319" s="1"/>
      <c r="BP319" s="1"/>
      <c r="BQ319" s="1"/>
      <c r="BR319" s="1"/>
    </row>
    <row r="320" spans="1:70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  <c r="AM320" s="1"/>
      <c r="AN320" s="1"/>
      <c r="AO320" s="1"/>
      <c r="AP320" s="1"/>
      <c r="AQ320" s="1"/>
      <c r="AR320" s="1"/>
      <c r="AS320" s="1"/>
      <c r="AT320" s="1"/>
      <c r="AU320" s="1"/>
      <c r="AV320" s="1"/>
      <c r="AW320" s="1"/>
      <c r="AX320" s="1"/>
      <c r="AY320" s="1"/>
      <c r="AZ320" s="1"/>
      <c r="BA320" s="1"/>
      <c r="BB320" s="1"/>
      <c r="BC320" s="1"/>
      <c r="BD320" s="1"/>
      <c r="BE320" s="1"/>
      <c r="BF320" s="1"/>
      <c r="BG320" s="1"/>
      <c r="BH320" s="1"/>
      <c r="BI320" s="1"/>
      <c r="BJ320" s="1"/>
      <c r="BK320" s="1"/>
      <c r="BL320" s="1"/>
      <c r="BM320" s="1"/>
      <c r="BN320" s="1"/>
      <c r="BO320" s="1"/>
      <c r="BP320" s="1"/>
      <c r="BQ320" s="1"/>
      <c r="BR320" s="1"/>
    </row>
    <row r="321" spans="1:70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  <c r="AM321" s="1"/>
      <c r="AN321" s="1"/>
      <c r="AO321" s="1"/>
      <c r="AP321" s="1"/>
      <c r="AQ321" s="1"/>
      <c r="AR321" s="1"/>
      <c r="AS321" s="1"/>
      <c r="AT321" s="1"/>
      <c r="AU321" s="1"/>
      <c r="AV321" s="1"/>
      <c r="AW321" s="1"/>
      <c r="AX321" s="1"/>
      <c r="AY321" s="1"/>
      <c r="AZ321" s="1"/>
      <c r="BA321" s="1"/>
      <c r="BB321" s="1"/>
      <c r="BC321" s="1"/>
      <c r="BD321" s="1"/>
      <c r="BE321" s="1"/>
      <c r="BF321" s="1"/>
      <c r="BG321" s="1"/>
      <c r="BH321" s="1"/>
      <c r="BI321" s="1"/>
      <c r="BJ321" s="1"/>
      <c r="BK321" s="1"/>
      <c r="BL321" s="1"/>
      <c r="BM321" s="1"/>
      <c r="BN321" s="1"/>
      <c r="BO321" s="1"/>
      <c r="BP321" s="1"/>
      <c r="BQ321" s="1"/>
      <c r="BR321" s="1"/>
    </row>
    <row r="322" spans="1:70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  <c r="AM322" s="1"/>
      <c r="AN322" s="1"/>
      <c r="AO322" s="1"/>
      <c r="AP322" s="1"/>
      <c r="AQ322" s="1"/>
      <c r="AR322" s="1"/>
      <c r="AS322" s="1"/>
      <c r="AT322" s="1"/>
      <c r="AU322" s="1"/>
      <c r="AV322" s="1"/>
      <c r="AW322" s="1"/>
      <c r="AX322" s="1"/>
      <c r="AY322" s="1"/>
      <c r="AZ322" s="1"/>
      <c r="BA322" s="1"/>
      <c r="BB322" s="1"/>
      <c r="BC322" s="1"/>
      <c r="BD322" s="1"/>
      <c r="BE322" s="1"/>
      <c r="BF322" s="1"/>
      <c r="BG322" s="1"/>
      <c r="BH322" s="1"/>
      <c r="BI322" s="1"/>
      <c r="BJ322" s="1"/>
      <c r="BK322" s="1"/>
      <c r="BL322" s="1"/>
      <c r="BM322" s="1"/>
      <c r="BN322" s="1"/>
      <c r="BO322" s="1"/>
      <c r="BP322" s="1"/>
      <c r="BQ322" s="1"/>
      <c r="BR322" s="1"/>
    </row>
    <row r="323" spans="1:70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  <c r="AM323" s="1"/>
      <c r="AN323" s="1"/>
      <c r="AO323" s="1"/>
      <c r="AP323" s="1"/>
      <c r="AQ323" s="1"/>
      <c r="AR323" s="1"/>
      <c r="AS323" s="1"/>
      <c r="AT323" s="1"/>
      <c r="AU323" s="1"/>
      <c r="AV323" s="1"/>
      <c r="AW323" s="1"/>
      <c r="AX323" s="1"/>
      <c r="AY323" s="1"/>
      <c r="AZ323" s="1"/>
      <c r="BA323" s="1"/>
      <c r="BB323" s="1"/>
      <c r="BC323" s="1"/>
      <c r="BD323" s="1"/>
      <c r="BE323" s="1"/>
      <c r="BF323" s="1"/>
      <c r="BG323" s="1"/>
      <c r="BH323" s="1"/>
      <c r="BI323" s="1"/>
      <c r="BJ323" s="1"/>
      <c r="BK323" s="1"/>
      <c r="BL323" s="1"/>
      <c r="BM323" s="1"/>
      <c r="BN323" s="1"/>
      <c r="BO323" s="1"/>
      <c r="BP323" s="1"/>
      <c r="BQ323" s="1"/>
      <c r="BR323" s="1"/>
    </row>
    <row r="324" spans="1:70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  <c r="AM324" s="1"/>
      <c r="AN324" s="1"/>
      <c r="AO324" s="1"/>
      <c r="AP324" s="1"/>
      <c r="AQ324" s="1"/>
      <c r="AR324" s="1"/>
      <c r="AS324" s="1"/>
      <c r="AT324" s="1"/>
      <c r="AU324" s="1"/>
      <c r="AV324" s="1"/>
      <c r="AW324" s="1"/>
      <c r="AX324" s="1"/>
      <c r="AY324" s="1"/>
      <c r="AZ324" s="1"/>
      <c r="BA324" s="1"/>
      <c r="BB324" s="1"/>
      <c r="BC324" s="1"/>
      <c r="BD324" s="1"/>
      <c r="BE324" s="1"/>
      <c r="BF324" s="1"/>
      <c r="BG324" s="1"/>
      <c r="BH324" s="1"/>
      <c r="BI324" s="1"/>
      <c r="BJ324" s="1"/>
      <c r="BK324" s="1"/>
      <c r="BL324" s="1"/>
      <c r="BM324" s="1"/>
      <c r="BN324" s="1"/>
      <c r="BO324" s="1"/>
      <c r="BP324" s="1"/>
      <c r="BQ324" s="1"/>
      <c r="BR324" s="1"/>
    </row>
    <row r="325" spans="1:70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  <c r="AM325" s="1"/>
      <c r="AN325" s="1"/>
      <c r="AO325" s="1"/>
      <c r="AP325" s="1"/>
      <c r="AQ325" s="1"/>
      <c r="AR325" s="1"/>
      <c r="AS325" s="1"/>
      <c r="AT325" s="1"/>
      <c r="AU325" s="1"/>
      <c r="AV325" s="1"/>
      <c r="AW325" s="1"/>
      <c r="AX325" s="1"/>
      <c r="AY325" s="1"/>
      <c r="AZ325" s="1"/>
      <c r="BA325" s="1"/>
      <c r="BB325" s="1"/>
      <c r="BC325" s="1"/>
      <c r="BD325" s="1"/>
      <c r="BE325" s="1"/>
      <c r="BF325" s="1"/>
      <c r="BG325" s="1"/>
      <c r="BH325" s="1"/>
      <c r="BI325" s="1"/>
      <c r="BJ325" s="1"/>
      <c r="BK325" s="1"/>
      <c r="BL325" s="1"/>
      <c r="BM325" s="1"/>
      <c r="BN325" s="1"/>
      <c r="BO325" s="1"/>
      <c r="BP325" s="1"/>
      <c r="BQ325" s="1"/>
      <c r="BR325" s="1"/>
    </row>
    <row r="326" spans="1:70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  <c r="AM326" s="1"/>
      <c r="AN326" s="1"/>
      <c r="AO326" s="1"/>
      <c r="AP326" s="1"/>
      <c r="AQ326" s="1"/>
      <c r="AR326" s="1"/>
      <c r="AS326" s="1"/>
      <c r="AT326" s="1"/>
      <c r="AU326" s="1"/>
      <c r="AV326" s="1"/>
      <c r="AW326" s="1"/>
      <c r="AX326" s="1"/>
      <c r="AY326" s="1"/>
      <c r="AZ326" s="1"/>
      <c r="BA326" s="1"/>
      <c r="BB326" s="1"/>
      <c r="BC326" s="1"/>
      <c r="BD326" s="1"/>
      <c r="BE326" s="1"/>
      <c r="BF326" s="1"/>
      <c r="BG326" s="1"/>
      <c r="BH326" s="1"/>
      <c r="BI326" s="1"/>
      <c r="BJ326" s="1"/>
      <c r="BK326" s="1"/>
      <c r="BL326" s="1"/>
      <c r="BM326" s="1"/>
      <c r="BN326" s="1"/>
      <c r="BO326" s="1"/>
      <c r="BP326" s="1"/>
      <c r="BQ326" s="1"/>
      <c r="BR326" s="1"/>
    </row>
    <row r="327" spans="1:70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  <c r="AM327" s="1"/>
      <c r="AN327" s="1"/>
      <c r="AO327" s="1"/>
      <c r="AP327" s="1"/>
      <c r="AQ327" s="1"/>
      <c r="AR327" s="1"/>
      <c r="AS327" s="1"/>
      <c r="AT327" s="1"/>
      <c r="AU327" s="1"/>
      <c r="AV327" s="1"/>
      <c r="AW327" s="1"/>
      <c r="AX327" s="1"/>
      <c r="AY327" s="1"/>
      <c r="AZ327" s="1"/>
      <c r="BA327" s="1"/>
      <c r="BB327" s="1"/>
      <c r="BC327" s="1"/>
      <c r="BD327" s="1"/>
      <c r="BE327" s="1"/>
      <c r="BF327" s="1"/>
      <c r="BG327" s="1"/>
      <c r="BH327" s="1"/>
      <c r="BI327" s="1"/>
      <c r="BJ327" s="1"/>
      <c r="BK327" s="1"/>
      <c r="BL327" s="1"/>
      <c r="BM327" s="1"/>
      <c r="BN327" s="1"/>
      <c r="BO327" s="1"/>
      <c r="BP327" s="1"/>
      <c r="BQ327" s="1"/>
      <c r="BR327" s="1"/>
    </row>
    <row r="328" spans="1:70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  <c r="AM328" s="1"/>
      <c r="AN328" s="1"/>
      <c r="AO328" s="1"/>
      <c r="AP328" s="1"/>
      <c r="AQ328" s="1"/>
      <c r="AR328" s="1"/>
      <c r="AS328" s="1"/>
      <c r="AT328" s="1"/>
      <c r="AU328" s="1"/>
      <c r="AV328" s="1"/>
      <c r="AW328" s="1"/>
      <c r="AX328" s="1"/>
      <c r="AY328" s="1"/>
      <c r="AZ328" s="1"/>
      <c r="BA328" s="1"/>
      <c r="BB328" s="1"/>
      <c r="BC328" s="1"/>
      <c r="BD328" s="1"/>
      <c r="BE328" s="1"/>
      <c r="BF328" s="1"/>
      <c r="BG328" s="1"/>
      <c r="BH328" s="1"/>
      <c r="BI328" s="1"/>
      <c r="BJ328" s="1"/>
      <c r="BK328" s="1"/>
      <c r="BL328" s="1"/>
      <c r="BM328" s="1"/>
      <c r="BN328" s="1"/>
      <c r="BO328" s="1"/>
      <c r="BP328" s="1"/>
      <c r="BQ328" s="1"/>
      <c r="BR328" s="1"/>
    </row>
    <row r="329" spans="1:70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  <c r="AM329" s="1"/>
      <c r="AN329" s="1"/>
      <c r="AO329" s="1"/>
      <c r="AP329" s="1"/>
      <c r="AQ329" s="1"/>
      <c r="AR329" s="1"/>
      <c r="AS329" s="1"/>
      <c r="AT329" s="1"/>
      <c r="AU329" s="1"/>
      <c r="AV329" s="1"/>
      <c r="AW329" s="1"/>
      <c r="AX329" s="1"/>
      <c r="AY329" s="1"/>
      <c r="AZ329" s="1"/>
      <c r="BA329" s="1"/>
      <c r="BB329" s="1"/>
      <c r="BC329" s="1"/>
      <c r="BD329" s="1"/>
      <c r="BE329" s="1"/>
      <c r="BF329" s="1"/>
      <c r="BG329" s="1"/>
      <c r="BH329" s="1"/>
      <c r="BI329" s="1"/>
      <c r="BJ329" s="1"/>
      <c r="BK329" s="1"/>
      <c r="BL329" s="1"/>
      <c r="BM329" s="1"/>
      <c r="BN329" s="1"/>
      <c r="BO329" s="1"/>
      <c r="BP329" s="1"/>
      <c r="BQ329" s="1"/>
      <c r="BR329" s="1"/>
    </row>
    <row r="330" spans="1:70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  <c r="AM330" s="1"/>
      <c r="AN330" s="1"/>
      <c r="AO330" s="1"/>
      <c r="AP330" s="1"/>
      <c r="AQ330" s="1"/>
      <c r="AR330" s="1"/>
      <c r="AS330" s="1"/>
      <c r="AT330" s="1"/>
      <c r="AU330" s="1"/>
      <c r="AV330" s="1"/>
      <c r="AW330" s="1"/>
      <c r="AX330" s="1"/>
      <c r="AY330" s="1"/>
      <c r="AZ330" s="1"/>
      <c r="BA330" s="1"/>
      <c r="BB330" s="1"/>
      <c r="BC330" s="1"/>
      <c r="BD330" s="1"/>
      <c r="BE330" s="1"/>
      <c r="BF330" s="1"/>
      <c r="BG330" s="1"/>
      <c r="BH330" s="1"/>
      <c r="BI330" s="1"/>
      <c r="BJ330" s="1"/>
      <c r="BK330" s="1"/>
      <c r="BL330" s="1"/>
      <c r="BM330" s="1"/>
      <c r="BN330" s="1"/>
      <c r="BO330" s="1"/>
      <c r="BP330" s="1"/>
      <c r="BQ330" s="1"/>
      <c r="BR330" s="1"/>
    </row>
    <row r="331" spans="1:70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  <c r="AM331" s="1"/>
      <c r="AN331" s="1"/>
      <c r="AO331" s="1"/>
      <c r="AP331" s="1"/>
      <c r="AQ331" s="1"/>
      <c r="AR331" s="1"/>
      <c r="AS331" s="1"/>
      <c r="AT331" s="1"/>
      <c r="AU331" s="1"/>
      <c r="AV331" s="1"/>
      <c r="AW331" s="1"/>
      <c r="AX331" s="1"/>
      <c r="AY331" s="1"/>
      <c r="AZ331" s="1"/>
      <c r="BA331" s="1"/>
      <c r="BB331" s="1"/>
      <c r="BC331" s="1"/>
      <c r="BD331" s="1"/>
      <c r="BE331" s="1"/>
      <c r="BF331" s="1"/>
      <c r="BG331" s="1"/>
      <c r="BH331" s="1"/>
      <c r="BI331" s="1"/>
      <c r="BJ331" s="1"/>
      <c r="BK331" s="1"/>
      <c r="BL331" s="1"/>
      <c r="BM331" s="1"/>
      <c r="BN331" s="1"/>
      <c r="BO331" s="1"/>
      <c r="BP331" s="1"/>
      <c r="BQ331" s="1"/>
      <c r="BR331" s="1"/>
    </row>
    <row r="332" spans="1:70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  <c r="AM332" s="1"/>
      <c r="AN332" s="1"/>
      <c r="AO332" s="1"/>
      <c r="AP332" s="1"/>
      <c r="AQ332" s="1"/>
      <c r="AR332" s="1"/>
      <c r="AS332" s="1"/>
      <c r="AT332" s="1"/>
      <c r="AU332" s="1"/>
      <c r="AV332" s="1"/>
      <c r="AW332" s="1"/>
      <c r="AX332" s="1"/>
      <c r="AY332" s="1"/>
      <c r="AZ332" s="1"/>
      <c r="BA332" s="1"/>
      <c r="BB332" s="1"/>
      <c r="BC332" s="1"/>
      <c r="BD332" s="1"/>
      <c r="BE332" s="1"/>
      <c r="BF332" s="1"/>
      <c r="BG332" s="1"/>
      <c r="BH332" s="1"/>
      <c r="BI332" s="1"/>
      <c r="BJ332" s="1"/>
      <c r="BK332" s="1"/>
      <c r="BL332" s="1"/>
      <c r="BM332" s="1"/>
      <c r="BN332" s="1"/>
      <c r="BO332" s="1"/>
      <c r="BP332" s="1"/>
      <c r="BQ332" s="1"/>
      <c r="BR332" s="1"/>
    </row>
    <row r="333" spans="1:70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  <c r="AM333" s="1"/>
      <c r="AN333" s="1"/>
      <c r="AO333" s="1"/>
      <c r="AP333" s="1"/>
      <c r="AQ333" s="1"/>
      <c r="AR333" s="1"/>
      <c r="AS333" s="1"/>
      <c r="AT333" s="1"/>
      <c r="AU333" s="1"/>
      <c r="AV333" s="1"/>
      <c r="AW333" s="1"/>
      <c r="AX333" s="1"/>
      <c r="AY333" s="1"/>
      <c r="AZ333" s="1"/>
      <c r="BA333" s="1"/>
      <c r="BB333" s="1"/>
      <c r="BC333" s="1"/>
      <c r="BD333" s="1"/>
      <c r="BE333" s="1"/>
      <c r="BF333" s="1"/>
      <c r="BG333" s="1"/>
      <c r="BH333" s="1"/>
      <c r="BI333" s="1"/>
      <c r="BJ333" s="1"/>
      <c r="BK333" s="1"/>
      <c r="BL333" s="1"/>
      <c r="BM333" s="1"/>
      <c r="BN333" s="1"/>
      <c r="BO333" s="1"/>
      <c r="BP333" s="1"/>
      <c r="BQ333" s="1"/>
      <c r="BR333" s="1"/>
    </row>
    <row r="334" spans="1:70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  <c r="AM334" s="1"/>
      <c r="AN334" s="1"/>
      <c r="AO334" s="1"/>
      <c r="AP334" s="1"/>
      <c r="AQ334" s="1"/>
      <c r="AR334" s="1"/>
      <c r="AS334" s="1"/>
      <c r="AT334" s="1"/>
      <c r="AU334" s="1"/>
      <c r="AV334" s="1"/>
      <c r="AW334" s="1"/>
      <c r="AX334" s="1"/>
      <c r="AY334" s="1"/>
      <c r="AZ334" s="1"/>
      <c r="BA334" s="1"/>
      <c r="BB334" s="1"/>
      <c r="BC334" s="1"/>
      <c r="BD334" s="1"/>
      <c r="BE334" s="1"/>
      <c r="BF334" s="1"/>
      <c r="BG334" s="1"/>
      <c r="BH334" s="1"/>
      <c r="BI334" s="1"/>
      <c r="BJ334" s="1"/>
      <c r="BK334" s="1"/>
      <c r="BL334" s="1"/>
      <c r="BM334" s="1"/>
      <c r="BN334" s="1"/>
      <c r="BO334" s="1"/>
      <c r="BP334" s="1"/>
      <c r="BQ334" s="1"/>
      <c r="BR334" s="1"/>
    </row>
    <row r="335" spans="1:70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  <c r="AM335" s="1"/>
      <c r="AN335" s="1"/>
      <c r="AO335" s="1"/>
      <c r="AP335" s="1"/>
      <c r="AQ335" s="1"/>
      <c r="AR335" s="1"/>
      <c r="AS335" s="1"/>
      <c r="AT335" s="1"/>
      <c r="AU335" s="1"/>
      <c r="AV335" s="1"/>
      <c r="AW335" s="1"/>
      <c r="AX335" s="1"/>
      <c r="AY335" s="1"/>
      <c r="AZ335" s="1"/>
      <c r="BA335" s="1"/>
      <c r="BB335" s="1"/>
      <c r="BC335" s="1"/>
      <c r="BD335" s="1"/>
      <c r="BE335" s="1"/>
      <c r="BF335" s="1"/>
      <c r="BG335" s="1"/>
      <c r="BH335" s="1"/>
      <c r="BI335" s="1"/>
      <c r="BJ335" s="1"/>
      <c r="BK335" s="1"/>
      <c r="BL335" s="1"/>
      <c r="BM335" s="1"/>
      <c r="BN335" s="1"/>
      <c r="BO335" s="1"/>
      <c r="BP335" s="1"/>
      <c r="BQ335" s="1"/>
      <c r="BR335" s="1"/>
    </row>
    <row r="336" spans="1:70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  <c r="AM336" s="1"/>
      <c r="AN336" s="1"/>
      <c r="AO336" s="1"/>
      <c r="AP336" s="1"/>
      <c r="AQ336" s="1"/>
      <c r="AR336" s="1"/>
      <c r="AS336" s="1"/>
      <c r="AT336" s="1"/>
      <c r="AU336" s="1"/>
      <c r="AV336" s="1"/>
      <c r="AW336" s="1"/>
      <c r="AX336" s="1"/>
      <c r="AY336" s="1"/>
      <c r="AZ336" s="1"/>
      <c r="BA336" s="1"/>
      <c r="BB336" s="1"/>
      <c r="BC336" s="1"/>
      <c r="BD336" s="1"/>
      <c r="BE336" s="1"/>
      <c r="BF336" s="1"/>
      <c r="BG336" s="1"/>
      <c r="BH336" s="1"/>
      <c r="BI336" s="1"/>
      <c r="BJ336" s="1"/>
      <c r="BK336" s="1"/>
      <c r="BL336" s="1"/>
      <c r="BM336" s="1"/>
      <c r="BN336" s="1"/>
      <c r="BO336" s="1"/>
      <c r="BP336" s="1"/>
      <c r="BQ336" s="1"/>
      <c r="BR336" s="1"/>
    </row>
    <row r="337" spans="1:70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  <c r="AM337" s="1"/>
      <c r="AN337" s="1"/>
      <c r="AO337" s="1"/>
      <c r="AP337" s="1"/>
      <c r="AQ337" s="1"/>
      <c r="AR337" s="1"/>
      <c r="AS337" s="1"/>
      <c r="AT337" s="1"/>
      <c r="AU337" s="1"/>
      <c r="AV337" s="1"/>
      <c r="AW337" s="1"/>
      <c r="AX337" s="1"/>
      <c r="AY337" s="1"/>
      <c r="AZ337" s="1"/>
      <c r="BA337" s="1"/>
      <c r="BB337" s="1"/>
      <c r="BC337" s="1"/>
      <c r="BD337" s="1"/>
      <c r="BE337" s="1"/>
      <c r="BF337" s="1"/>
      <c r="BG337" s="1"/>
      <c r="BH337" s="1"/>
      <c r="BI337" s="1"/>
      <c r="BJ337" s="1"/>
      <c r="BK337" s="1"/>
      <c r="BL337" s="1"/>
      <c r="BM337" s="1"/>
      <c r="BN337" s="1"/>
      <c r="BO337" s="1"/>
      <c r="BP337" s="1"/>
      <c r="BQ337" s="1"/>
      <c r="BR337" s="1"/>
    </row>
    <row r="338" spans="1:70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  <c r="AM338" s="1"/>
      <c r="AN338" s="1"/>
      <c r="AO338" s="1"/>
      <c r="AP338" s="1"/>
      <c r="AQ338" s="1"/>
      <c r="AR338" s="1"/>
      <c r="AS338" s="1"/>
      <c r="AT338" s="1"/>
      <c r="AU338" s="1"/>
      <c r="AV338" s="1"/>
      <c r="AW338" s="1"/>
      <c r="AX338" s="1"/>
      <c r="AY338" s="1"/>
      <c r="AZ338" s="1"/>
      <c r="BA338" s="1"/>
      <c r="BB338" s="1"/>
      <c r="BC338" s="1"/>
      <c r="BD338" s="1"/>
      <c r="BE338" s="1"/>
      <c r="BF338" s="1"/>
      <c r="BG338" s="1"/>
      <c r="BH338" s="1"/>
      <c r="BI338" s="1"/>
      <c r="BJ338" s="1"/>
      <c r="BK338" s="1"/>
      <c r="BL338" s="1"/>
      <c r="BM338" s="1"/>
      <c r="BN338" s="1"/>
      <c r="BO338" s="1"/>
      <c r="BP338" s="1"/>
      <c r="BQ338" s="1"/>
      <c r="BR338" s="1"/>
    </row>
    <row r="339" spans="1:70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  <c r="AM339" s="1"/>
      <c r="AN339" s="1"/>
      <c r="AO339" s="1"/>
      <c r="AP339" s="1"/>
      <c r="AQ339" s="1"/>
      <c r="AR339" s="1"/>
      <c r="AS339" s="1"/>
      <c r="AT339" s="1"/>
      <c r="AU339" s="1"/>
      <c r="AV339" s="1"/>
      <c r="AW339" s="1"/>
      <c r="AX339" s="1"/>
      <c r="AY339" s="1"/>
      <c r="AZ339" s="1"/>
      <c r="BA339" s="1"/>
      <c r="BB339" s="1"/>
      <c r="BC339" s="1"/>
      <c r="BD339" s="1"/>
      <c r="BE339" s="1"/>
      <c r="BF339" s="1"/>
      <c r="BG339" s="1"/>
      <c r="BH339" s="1"/>
      <c r="BI339" s="1"/>
      <c r="BJ339" s="1"/>
      <c r="BK339" s="1"/>
      <c r="BL339" s="1"/>
      <c r="BM339" s="1"/>
      <c r="BN339" s="1"/>
      <c r="BO339" s="1"/>
      <c r="BP339" s="1"/>
      <c r="BQ339" s="1"/>
      <c r="BR339" s="1"/>
    </row>
    <row r="340" spans="1:70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  <c r="AM340" s="1"/>
      <c r="AN340" s="1"/>
      <c r="AO340" s="1"/>
      <c r="AP340" s="1"/>
      <c r="AQ340" s="1"/>
      <c r="AR340" s="1"/>
      <c r="AS340" s="1"/>
      <c r="AT340" s="1"/>
      <c r="AU340" s="1"/>
      <c r="AV340" s="1"/>
      <c r="AW340" s="1"/>
      <c r="AX340" s="1"/>
      <c r="AY340" s="1"/>
      <c r="AZ340" s="1"/>
      <c r="BA340" s="1"/>
      <c r="BB340" s="1"/>
      <c r="BC340" s="1"/>
      <c r="BD340" s="1"/>
      <c r="BE340" s="1"/>
      <c r="BF340" s="1"/>
      <c r="BG340" s="1"/>
      <c r="BH340" s="1"/>
      <c r="BI340" s="1"/>
      <c r="BJ340" s="1"/>
      <c r="BK340" s="1"/>
      <c r="BL340" s="1"/>
      <c r="BM340" s="1"/>
      <c r="BN340" s="1"/>
      <c r="BO340" s="1"/>
      <c r="BP340" s="1"/>
      <c r="BQ340" s="1"/>
      <c r="BR340" s="1"/>
    </row>
    <row r="341" spans="1:70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  <c r="AM341" s="1"/>
      <c r="AN341" s="1"/>
      <c r="AO341" s="1"/>
      <c r="AP341" s="1"/>
      <c r="AQ341" s="1"/>
      <c r="AR341" s="1"/>
      <c r="AS341" s="1"/>
      <c r="AT341" s="1"/>
      <c r="AU341" s="1"/>
      <c r="AV341" s="1"/>
      <c r="AW341" s="1"/>
      <c r="AX341" s="1"/>
      <c r="AY341" s="1"/>
      <c r="AZ341" s="1"/>
      <c r="BA341" s="1"/>
      <c r="BB341" s="1"/>
      <c r="BC341" s="1"/>
      <c r="BD341" s="1"/>
      <c r="BE341" s="1"/>
      <c r="BF341" s="1"/>
      <c r="BG341" s="1"/>
      <c r="BH341" s="1"/>
      <c r="BI341" s="1"/>
      <c r="BJ341" s="1"/>
      <c r="BK341" s="1"/>
      <c r="BL341" s="1"/>
      <c r="BM341" s="1"/>
      <c r="BN341" s="1"/>
      <c r="BO341" s="1"/>
      <c r="BP341" s="1"/>
      <c r="BQ341" s="1"/>
      <c r="BR341" s="1"/>
    </row>
    <row r="342" spans="1:70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  <c r="AM342" s="1"/>
      <c r="AN342" s="1"/>
      <c r="AO342" s="1"/>
      <c r="AP342" s="1"/>
      <c r="AQ342" s="1"/>
      <c r="AR342" s="1"/>
      <c r="AS342" s="1"/>
      <c r="AT342" s="1"/>
      <c r="AU342" s="1"/>
      <c r="AV342" s="1"/>
      <c r="AW342" s="1"/>
      <c r="AX342" s="1"/>
      <c r="AY342" s="1"/>
      <c r="AZ342" s="1"/>
      <c r="BA342" s="1"/>
      <c r="BB342" s="1"/>
      <c r="BC342" s="1"/>
      <c r="BD342" s="1"/>
      <c r="BE342" s="1"/>
      <c r="BF342" s="1"/>
      <c r="BG342" s="1"/>
      <c r="BH342" s="1"/>
      <c r="BI342" s="1"/>
      <c r="BJ342" s="1"/>
      <c r="BK342" s="1"/>
      <c r="BL342" s="1"/>
      <c r="BM342" s="1"/>
      <c r="BN342" s="1"/>
      <c r="BO342" s="1"/>
      <c r="BP342" s="1"/>
      <c r="BQ342" s="1"/>
      <c r="BR342" s="1"/>
    </row>
    <row r="343" spans="1:70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  <c r="AM343" s="1"/>
      <c r="AN343" s="1"/>
      <c r="AO343" s="1"/>
      <c r="AP343" s="1"/>
      <c r="AQ343" s="1"/>
      <c r="AR343" s="1"/>
      <c r="AS343" s="1"/>
      <c r="AT343" s="1"/>
      <c r="AU343" s="1"/>
      <c r="AV343" s="1"/>
      <c r="AW343" s="1"/>
      <c r="AX343" s="1"/>
      <c r="AY343" s="1"/>
      <c r="AZ343" s="1"/>
      <c r="BA343" s="1"/>
      <c r="BB343" s="1"/>
      <c r="BC343" s="1"/>
      <c r="BD343" s="1"/>
      <c r="BE343" s="1"/>
      <c r="BF343" s="1"/>
      <c r="BG343" s="1"/>
      <c r="BH343" s="1"/>
      <c r="BI343" s="1"/>
      <c r="BJ343" s="1"/>
      <c r="BK343" s="1"/>
      <c r="BL343" s="1"/>
      <c r="BM343" s="1"/>
      <c r="BN343" s="1"/>
      <c r="BO343" s="1"/>
      <c r="BP343" s="1"/>
      <c r="BQ343" s="1"/>
      <c r="BR343" s="1"/>
    </row>
    <row r="344" spans="1:70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  <c r="AM344" s="1"/>
      <c r="AN344" s="1"/>
      <c r="AO344" s="1"/>
      <c r="AP344" s="1"/>
      <c r="AQ344" s="1"/>
      <c r="AR344" s="1"/>
      <c r="AS344" s="1"/>
      <c r="AT344" s="1"/>
      <c r="AU344" s="1"/>
      <c r="AV344" s="1"/>
      <c r="AW344" s="1"/>
      <c r="AX344" s="1"/>
      <c r="AY344" s="1"/>
      <c r="AZ344" s="1"/>
      <c r="BA344" s="1"/>
      <c r="BB344" s="1"/>
      <c r="BC344" s="1"/>
      <c r="BD344" s="1"/>
      <c r="BE344" s="1"/>
      <c r="BF344" s="1"/>
      <c r="BG344" s="1"/>
      <c r="BH344" s="1"/>
      <c r="BI344" s="1"/>
      <c r="BJ344" s="1"/>
      <c r="BK344" s="1"/>
      <c r="BL344" s="1"/>
      <c r="BM344" s="1"/>
      <c r="BN344" s="1"/>
      <c r="BO344" s="1"/>
      <c r="BP344" s="1"/>
      <c r="BQ344" s="1"/>
      <c r="BR344" s="1"/>
    </row>
    <row r="345" spans="1:70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  <c r="AM345" s="1"/>
      <c r="AN345" s="1"/>
      <c r="AO345" s="1"/>
      <c r="AP345" s="1"/>
      <c r="AQ345" s="1"/>
      <c r="AR345" s="1"/>
      <c r="AS345" s="1"/>
      <c r="AT345" s="1"/>
      <c r="AU345" s="1"/>
      <c r="AV345" s="1"/>
      <c r="AW345" s="1"/>
      <c r="AX345" s="1"/>
      <c r="AY345" s="1"/>
      <c r="AZ345" s="1"/>
      <c r="BA345" s="1"/>
      <c r="BB345" s="1"/>
      <c r="BC345" s="1"/>
      <c r="BD345" s="1"/>
      <c r="BE345" s="1"/>
      <c r="BF345" s="1"/>
      <c r="BG345" s="1"/>
      <c r="BH345" s="1"/>
      <c r="BI345" s="1"/>
      <c r="BJ345" s="1"/>
      <c r="BK345" s="1"/>
      <c r="BL345" s="1"/>
      <c r="BM345" s="1"/>
      <c r="BN345" s="1"/>
      <c r="BO345" s="1"/>
      <c r="BP345" s="1"/>
      <c r="BQ345" s="1"/>
      <c r="BR345" s="1"/>
    </row>
    <row r="346" spans="1:70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1"/>
      <c r="AM346" s="1"/>
      <c r="AN346" s="1"/>
      <c r="AO346" s="1"/>
      <c r="AP346" s="1"/>
      <c r="AQ346" s="1"/>
      <c r="AR346" s="1"/>
      <c r="AS346" s="1"/>
      <c r="AT346" s="1"/>
      <c r="AU346" s="1"/>
      <c r="AV346" s="1"/>
      <c r="AW346" s="1"/>
      <c r="AX346" s="1"/>
      <c r="AY346" s="1"/>
      <c r="AZ346" s="1"/>
      <c r="BA346" s="1"/>
      <c r="BB346" s="1"/>
      <c r="BC346" s="1"/>
      <c r="BD346" s="1"/>
      <c r="BE346" s="1"/>
      <c r="BF346" s="1"/>
      <c r="BG346" s="1"/>
      <c r="BH346" s="1"/>
      <c r="BI346" s="1"/>
      <c r="BJ346" s="1"/>
      <c r="BK346" s="1"/>
      <c r="BL346" s="1"/>
      <c r="BM346" s="1"/>
      <c r="BN346" s="1"/>
      <c r="BO346" s="1"/>
      <c r="BP346" s="1"/>
      <c r="BQ346" s="1"/>
      <c r="BR346" s="1"/>
    </row>
    <row r="347" spans="1:70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  <c r="AL347" s="1"/>
      <c r="AM347" s="1"/>
      <c r="AN347" s="1"/>
      <c r="AO347" s="1"/>
      <c r="AP347" s="1"/>
      <c r="AQ347" s="1"/>
      <c r="AR347" s="1"/>
      <c r="AS347" s="1"/>
      <c r="AT347" s="1"/>
      <c r="AU347" s="1"/>
      <c r="AV347" s="1"/>
      <c r="AW347" s="1"/>
      <c r="AX347" s="1"/>
      <c r="AY347" s="1"/>
      <c r="AZ347" s="1"/>
      <c r="BA347" s="1"/>
      <c r="BB347" s="1"/>
      <c r="BC347" s="1"/>
      <c r="BD347" s="1"/>
      <c r="BE347" s="1"/>
      <c r="BF347" s="1"/>
      <c r="BG347" s="1"/>
      <c r="BH347" s="1"/>
      <c r="BI347" s="1"/>
      <c r="BJ347" s="1"/>
      <c r="BK347" s="1"/>
      <c r="BL347" s="1"/>
      <c r="BM347" s="1"/>
      <c r="BN347" s="1"/>
      <c r="BO347" s="1"/>
      <c r="BP347" s="1"/>
      <c r="BQ347" s="1"/>
      <c r="BR347" s="1"/>
    </row>
    <row r="348" spans="1:70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1"/>
      <c r="AM348" s="1"/>
      <c r="AN348" s="1"/>
      <c r="AO348" s="1"/>
      <c r="AP348" s="1"/>
      <c r="AQ348" s="1"/>
      <c r="AR348" s="1"/>
      <c r="AS348" s="1"/>
      <c r="AT348" s="1"/>
      <c r="AU348" s="1"/>
      <c r="AV348" s="1"/>
      <c r="AW348" s="1"/>
      <c r="AX348" s="1"/>
      <c r="AY348" s="1"/>
      <c r="AZ348" s="1"/>
      <c r="BA348" s="1"/>
      <c r="BB348" s="1"/>
      <c r="BC348" s="1"/>
      <c r="BD348" s="1"/>
      <c r="BE348" s="1"/>
      <c r="BF348" s="1"/>
      <c r="BG348" s="1"/>
      <c r="BH348" s="1"/>
      <c r="BI348" s="1"/>
      <c r="BJ348" s="1"/>
      <c r="BK348" s="1"/>
      <c r="BL348" s="1"/>
      <c r="BM348" s="1"/>
      <c r="BN348" s="1"/>
      <c r="BO348" s="1"/>
      <c r="BP348" s="1"/>
      <c r="BQ348" s="1"/>
      <c r="BR348" s="1"/>
    </row>
    <row r="349" spans="1:70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1"/>
      <c r="AM349" s="1"/>
      <c r="AN349" s="1"/>
      <c r="AO349" s="1"/>
      <c r="AP349" s="1"/>
      <c r="AQ349" s="1"/>
      <c r="AR349" s="1"/>
      <c r="AS349" s="1"/>
      <c r="AT349" s="1"/>
      <c r="AU349" s="1"/>
      <c r="AV349" s="1"/>
      <c r="AW349" s="1"/>
      <c r="AX349" s="1"/>
      <c r="AY349" s="1"/>
      <c r="AZ349" s="1"/>
      <c r="BA349" s="1"/>
      <c r="BB349" s="1"/>
      <c r="BC349" s="1"/>
      <c r="BD349" s="1"/>
      <c r="BE349" s="1"/>
      <c r="BF349" s="1"/>
      <c r="BG349" s="1"/>
      <c r="BH349" s="1"/>
      <c r="BI349" s="1"/>
      <c r="BJ349" s="1"/>
      <c r="BK349" s="1"/>
      <c r="BL349" s="1"/>
      <c r="BM349" s="1"/>
      <c r="BN349" s="1"/>
      <c r="BO349" s="1"/>
      <c r="BP349" s="1"/>
      <c r="BQ349" s="1"/>
      <c r="BR349" s="1"/>
    </row>
    <row r="350" spans="1:70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  <c r="AM350" s="1"/>
      <c r="AN350" s="1"/>
      <c r="AO350" s="1"/>
      <c r="AP350" s="1"/>
      <c r="AQ350" s="1"/>
      <c r="AR350" s="1"/>
      <c r="AS350" s="1"/>
      <c r="AT350" s="1"/>
      <c r="AU350" s="1"/>
      <c r="AV350" s="1"/>
      <c r="AW350" s="1"/>
      <c r="AX350" s="1"/>
      <c r="AY350" s="1"/>
      <c r="AZ350" s="1"/>
      <c r="BA350" s="1"/>
      <c r="BB350" s="1"/>
      <c r="BC350" s="1"/>
      <c r="BD350" s="1"/>
      <c r="BE350" s="1"/>
      <c r="BF350" s="1"/>
      <c r="BG350" s="1"/>
      <c r="BH350" s="1"/>
      <c r="BI350" s="1"/>
      <c r="BJ350" s="1"/>
      <c r="BK350" s="1"/>
      <c r="BL350" s="1"/>
      <c r="BM350" s="1"/>
      <c r="BN350" s="1"/>
      <c r="BO350" s="1"/>
      <c r="BP350" s="1"/>
      <c r="BQ350" s="1"/>
      <c r="BR350" s="1"/>
    </row>
    <row r="351" spans="1:70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  <c r="AM351" s="1"/>
      <c r="AN351" s="1"/>
      <c r="AO351" s="1"/>
      <c r="AP351" s="1"/>
      <c r="AQ351" s="1"/>
      <c r="AR351" s="1"/>
      <c r="AS351" s="1"/>
      <c r="AT351" s="1"/>
      <c r="AU351" s="1"/>
      <c r="AV351" s="1"/>
      <c r="AW351" s="1"/>
      <c r="AX351" s="1"/>
      <c r="AY351" s="1"/>
      <c r="AZ351" s="1"/>
      <c r="BA351" s="1"/>
      <c r="BB351" s="1"/>
      <c r="BC351" s="1"/>
      <c r="BD351" s="1"/>
      <c r="BE351" s="1"/>
      <c r="BF351" s="1"/>
      <c r="BG351" s="1"/>
      <c r="BH351" s="1"/>
      <c r="BI351" s="1"/>
      <c r="BJ351" s="1"/>
      <c r="BK351" s="1"/>
      <c r="BL351" s="1"/>
      <c r="BM351" s="1"/>
      <c r="BN351" s="1"/>
      <c r="BO351" s="1"/>
      <c r="BP351" s="1"/>
      <c r="BQ351" s="1"/>
      <c r="BR351" s="1"/>
    </row>
    <row r="352" spans="1:70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L352" s="1"/>
      <c r="AM352" s="1"/>
      <c r="AN352" s="1"/>
      <c r="AO352" s="1"/>
      <c r="AP352" s="1"/>
      <c r="AQ352" s="1"/>
      <c r="AR352" s="1"/>
      <c r="AS352" s="1"/>
      <c r="AT352" s="1"/>
      <c r="AU352" s="1"/>
      <c r="AV352" s="1"/>
      <c r="AW352" s="1"/>
      <c r="AX352" s="1"/>
      <c r="AY352" s="1"/>
      <c r="AZ352" s="1"/>
      <c r="BA352" s="1"/>
      <c r="BB352" s="1"/>
      <c r="BC352" s="1"/>
      <c r="BD352" s="1"/>
      <c r="BE352" s="1"/>
      <c r="BF352" s="1"/>
      <c r="BG352" s="1"/>
      <c r="BH352" s="1"/>
      <c r="BI352" s="1"/>
      <c r="BJ352" s="1"/>
      <c r="BK352" s="1"/>
      <c r="BL352" s="1"/>
      <c r="BM352" s="1"/>
      <c r="BN352" s="1"/>
      <c r="BO352" s="1"/>
      <c r="BP352" s="1"/>
      <c r="BQ352" s="1"/>
      <c r="BR352" s="1"/>
    </row>
    <row r="353" spans="1:70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  <c r="AM353" s="1"/>
      <c r="AN353" s="1"/>
      <c r="AO353" s="1"/>
      <c r="AP353" s="1"/>
      <c r="AQ353" s="1"/>
      <c r="AR353" s="1"/>
      <c r="AS353" s="1"/>
      <c r="AT353" s="1"/>
      <c r="AU353" s="1"/>
      <c r="AV353" s="1"/>
      <c r="AW353" s="1"/>
      <c r="AX353" s="1"/>
      <c r="AY353" s="1"/>
      <c r="AZ353" s="1"/>
      <c r="BA353" s="1"/>
      <c r="BB353" s="1"/>
      <c r="BC353" s="1"/>
      <c r="BD353" s="1"/>
      <c r="BE353" s="1"/>
      <c r="BF353" s="1"/>
      <c r="BG353" s="1"/>
      <c r="BH353" s="1"/>
      <c r="BI353" s="1"/>
      <c r="BJ353" s="1"/>
      <c r="BK353" s="1"/>
      <c r="BL353" s="1"/>
      <c r="BM353" s="1"/>
      <c r="BN353" s="1"/>
      <c r="BO353" s="1"/>
      <c r="BP353" s="1"/>
      <c r="BQ353" s="1"/>
      <c r="BR353" s="1"/>
    </row>
    <row r="354" spans="1:70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L354" s="1"/>
      <c r="AM354" s="1"/>
      <c r="AN354" s="1"/>
      <c r="AO354" s="1"/>
      <c r="AP354" s="1"/>
      <c r="AQ354" s="1"/>
      <c r="AR354" s="1"/>
      <c r="AS354" s="1"/>
      <c r="AT354" s="1"/>
      <c r="AU354" s="1"/>
      <c r="AV354" s="1"/>
      <c r="AW354" s="1"/>
      <c r="AX354" s="1"/>
      <c r="AY354" s="1"/>
      <c r="AZ354" s="1"/>
      <c r="BA354" s="1"/>
      <c r="BB354" s="1"/>
      <c r="BC354" s="1"/>
      <c r="BD354" s="1"/>
      <c r="BE354" s="1"/>
      <c r="BF354" s="1"/>
      <c r="BG354" s="1"/>
      <c r="BH354" s="1"/>
      <c r="BI354" s="1"/>
      <c r="BJ354" s="1"/>
      <c r="BK354" s="1"/>
      <c r="BL354" s="1"/>
      <c r="BM354" s="1"/>
      <c r="BN354" s="1"/>
      <c r="BO354" s="1"/>
      <c r="BP354" s="1"/>
      <c r="BQ354" s="1"/>
      <c r="BR354" s="1"/>
    </row>
    <row r="355" spans="1:70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  <c r="AL355" s="1"/>
      <c r="AM355" s="1"/>
      <c r="AN355" s="1"/>
      <c r="AO355" s="1"/>
      <c r="AP355" s="1"/>
      <c r="AQ355" s="1"/>
      <c r="AR355" s="1"/>
      <c r="AS355" s="1"/>
      <c r="AT355" s="1"/>
      <c r="AU355" s="1"/>
      <c r="AV355" s="1"/>
      <c r="AW355" s="1"/>
      <c r="AX355" s="1"/>
      <c r="AY355" s="1"/>
      <c r="AZ355" s="1"/>
      <c r="BA355" s="1"/>
      <c r="BB355" s="1"/>
      <c r="BC355" s="1"/>
      <c r="BD355" s="1"/>
      <c r="BE355" s="1"/>
      <c r="BF355" s="1"/>
      <c r="BG355" s="1"/>
      <c r="BH355" s="1"/>
      <c r="BI355" s="1"/>
      <c r="BJ355" s="1"/>
      <c r="BK355" s="1"/>
      <c r="BL355" s="1"/>
      <c r="BM355" s="1"/>
      <c r="BN355" s="1"/>
      <c r="BO355" s="1"/>
      <c r="BP355" s="1"/>
      <c r="BQ355" s="1"/>
      <c r="BR355" s="1"/>
    </row>
    <row r="356" spans="1:70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  <c r="AL356" s="1"/>
      <c r="AM356" s="1"/>
      <c r="AN356" s="1"/>
      <c r="AO356" s="1"/>
      <c r="AP356" s="1"/>
      <c r="AQ356" s="1"/>
      <c r="AR356" s="1"/>
      <c r="AS356" s="1"/>
      <c r="AT356" s="1"/>
      <c r="AU356" s="1"/>
      <c r="AV356" s="1"/>
      <c r="AW356" s="1"/>
      <c r="AX356" s="1"/>
      <c r="AY356" s="1"/>
      <c r="AZ356" s="1"/>
      <c r="BA356" s="1"/>
      <c r="BB356" s="1"/>
      <c r="BC356" s="1"/>
      <c r="BD356" s="1"/>
      <c r="BE356" s="1"/>
      <c r="BF356" s="1"/>
      <c r="BG356" s="1"/>
      <c r="BH356" s="1"/>
      <c r="BI356" s="1"/>
      <c r="BJ356" s="1"/>
      <c r="BK356" s="1"/>
      <c r="BL356" s="1"/>
      <c r="BM356" s="1"/>
      <c r="BN356" s="1"/>
      <c r="BO356" s="1"/>
      <c r="BP356" s="1"/>
      <c r="BQ356" s="1"/>
      <c r="BR356" s="1"/>
    </row>
    <row r="357" spans="1:70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  <c r="AL357" s="1"/>
      <c r="AM357" s="1"/>
      <c r="AN357" s="1"/>
      <c r="AO357" s="1"/>
      <c r="AP357" s="1"/>
      <c r="AQ357" s="1"/>
      <c r="AR357" s="1"/>
      <c r="AS357" s="1"/>
      <c r="AT357" s="1"/>
      <c r="AU357" s="1"/>
      <c r="AV357" s="1"/>
      <c r="AW357" s="1"/>
      <c r="AX357" s="1"/>
      <c r="AY357" s="1"/>
      <c r="AZ357" s="1"/>
      <c r="BA357" s="1"/>
      <c r="BB357" s="1"/>
      <c r="BC357" s="1"/>
      <c r="BD357" s="1"/>
      <c r="BE357" s="1"/>
      <c r="BF357" s="1"/>
      <c r="BG357" s="1"/>
      <c r="BH357" s="1"/>
      <c r="BI357" s="1"/>
      <c r="BJ357" s="1"/>
      <c r="BK357" s="1"/>
      <c r="BL357" s="1"/>
      <c r="BM357" s="1"/>
      <c r="BN357" s="1"/>
      <c r="BO357" s="1"/>
      <c r="BP357" s="1"/>
      <c r="BQ357" s="1"/>
      <c r="BR357" s="1"/>
    </row>
    <row r="358" spans="1:70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  <c r="AL358" s="1"/>
      <c r="AM358" s="1"/>
      <c r="AN358" s="1"/>
      <c r="AO358" s="1"/>
      <c r="AP358" s="1"/>
      <c r="AQ358" s="1"/>
      <c r="AR358" s="1"/>
      <c r="AS358" s="1"/>
      <c r="AT358" s="1"/>
      <c r="AU358" s="1"/>
      <c r="AV358" s="1"/>
      <c r="AW358" s="1"/>
      <c r="AX358" s="1"/>
      <c r="AY358" s="1"/>
      <c r="AZ358" s="1"/>
      <c r="BA358" s="1"/>
      <c r="BB358" s="1"/>
      <c r="BC358" s="1"/>
      <c r="BD358" s="1"/>
      <c r="BE358" s="1"/>
      <c r="BF358" s="1"/>
      <c r="BG358" s="1"/>
      <c r="BH358" s="1"/>
      <c r="BI358" s="1"/>
      <c r="BJ358" s="1"/>
      <c r="BK358" s="1"/>
      <c r="BL358" s="1"/>
      <c r="BM358" s="1"/>
      <c r="BN358" s="1"/>
      <c r="BO358" s="1"/>
      <c r="BP358" s="1"/>
      <c r="BQ358" s="1"/>
      <c r="BR358" s="1"/>
    </row>
    <row r="359" spans="1:70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  <c r="AM359" s="1"/>
      <c r="AN359" s="1"/>
      <c r="AO359" s="1"/>
      <c r="AP359" s="1"/>
      <c r="AQ359" s="1"/>
      <c r="AR359" s="1"/>
      <c r="AS359" s="1"/>
      <c r="AT359" s="1"/>
      <c r="AU359" s="1"/>
      <c r="AV359" s="1"/>
      <c r="AW359" s="1"/>
      <c r="AX359" s="1"/>
      <c r="AY359" s="1"/>
      <c r="AZ359" s="1"/>
      <c r="BA359" s="1"/>
      <c r="BB359" s="1"/>
      <c r="BC359" s="1"/>
      <c r="BD359" s="1"/>
      <c r="BE359" s="1"/>
      <c r="BF359" s="1"/>
      <c r="BG359" s="1"/>
      <c r="BH359" s="1"/>
      <c r="BI359" s="1"/>
      <c r="BJ359" s="1"/>
      <c r="BK359" s="1"/>
      <c r="BL359" s="1"/>
      <c r="BM359" s="1"/>
      <c r="BN359" s="1"/>
      <c r="BO359" s="1"/>
      <c r="BP359" s="1"/>
      <c r="BQ359" s="1"/>
      <c r="BR359" s="1"/>
    </row>
    <row r="360" spans="1:70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  <c r="AL360" s="1"/>
      <c r="AM360" s="1"/>
      <c r="AN360" s="1"/>
      <c r="AO360" s="1"/>
      <c r="AP360" s="1"/>
      <c r="AQ360" s="1"/>
      <c r="AR360" s="1"/>
      <c r="AS360" s="1"/>
      <c r="AT360" s="1"/>
      <c r="AU360" s="1"/>
      <c r="AV360" s="1"/>
      <c r="AW360" s="1"/>
      <c r="AX360" s="1"/>
      <c r="AY360" s="1"/>
      <c r="AZ360" s="1"/>
      <c r="BA360" s="1"/>
      <c r="BB360" s="1"/>
      <c r="BC360" s="1"/>
      <c r="BD360" s="1"/>
      <c r="BE360" s="1"/>
      <c r="BF360" s="1"/>
      <c r="BG360" s="1"/>
      <c r="BH360" s="1"/>
      <c r="BI360" s="1"/>
      <c r="BJ360" s="1"/>
      <c r="BK360" s="1"/>
      <c r="BL360" s="1"/>
      <c r="BM360" s="1"/>
      <c r="BN360" s="1"/>
      <c r="BO360" s="1"/>
      <c r="BP360" s="1"/>
      <c r="BQ360" s="1"/>
      <c r="BR360" s="1"/>
    </row>
    <row r="361" spans="1:70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  <c r="AL361" s="1"/>
      <c r="AM361" s="1"/>
      <c r="AN361" s="1"/>
      <c r="AO361" s="1"/>
      <c r="AP361" s="1"/>
      <c r="AQ361" s="1"/>
      <c r="AR361" s="1"/>
      <c r="AS361" s="1"/>
      <c r="AT361" s="1"/>
      <c r="AU361" s="1"/>
      <c r="AV361" s="1"/>
      <c r="AW361" s="1"/>
      <c r="AX361" s="1"/>
      <c r="AY361" s="1"/>
      <c r="AZ361" s="1"/>
      <c r="BA361" s="1"/>
      <c r="BB361" s="1"/>
      <c r="BC361" s="1"/>
      <c r="BD361" s="1"/>
      <c r="BE361" s="1"/>
      <c r="BF361" s="1"/>
      <c r="BG361" s="1"/>
      <c r="BH361" s="1"/>
      <c r="BI361" s="1"/>
      <c r="BJ361" s="1"/>
      <c r="BK361" s="1"/>
      <c r="BL361" s="1"/>
      <c r="BM361" s="1"/>
      <c r="BN361" s="1"/>
      <c r="BO361" s="1"/>
      <c r="BP361" s="1"/>
      <c r="BQ361" s="1"/>
      <c r="BR361" s="1"/>
    </row>
    <row r="362" spans="1:70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  <c r="AL362" s="1"/>
      <c r="AM362" s="1"/>
      <c r="AN362" s="1"/>
      <c r="AO362" s="1"/>
      <c r="AP362" s="1"/>
      <c r="AQ362" s="1"/>
      <c r="AR362" s="1"/>
      <c r="AS362" s="1"/>
      <c r="AT362" s="1"/>
      <c r="AU362" s="1"/>
      <c r="AV362" s="1"/>
      <c r="AW362" s="1"/>
      <c r="AX362" s="1"/>
      <c r="AY362" s="1"/>
      <c r="AZ362" s="1"/>
      <c r="BA362" s="1"/>
      <c r="BB362" s="1"/>
      <c r="BC362" s="1"/>
      <c r="BD362" s="1"/>
      <c r="BE362" s="1"/>
      <c r="BF362" s="1"/>
      <c r="BG362" s="1"/>
      <c r="BH362" s="1"/>
      <c r="BI362" s="1"/>
      <c r="BJ362" s="1"/>
      <c r="BK362" s="1"/>
      <c r="BL362" s="1"/>
      <c r="BM362" s="1"/>
      <c r="BN362" s="1"/>
      <c r="BO362" s="1"/>
      <c r="BP362" s="1"/>
      <c r="BQ362" s="1"/>
      <c r="BR362" s="1"/>
    </row>
    <row r="363" spans="1:70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  <c r="AM363" s="1"/>
      <c r="AN363" s="1"/>
      <c r="AO363" s="1"/>
      <c r="AP363" s="1"/>
      <c r="AQ363" s="1"/>
      <c r="AR363" s="1"/>
      <c r="AS363" s="1"/>
      <c r="AT363" s="1"/>
      <c r="AU363" s="1"/>
      <c r="AV363" s="1"/>
      <c r="AW363" s="1"/>
      <c r="AX363" s="1"/>
      <c r="AY363" s="1"/>
      <c r="AZ363" s="1"/>
      <c r="BA363" s="1"/>
      <c r="BB363" s="1"/>
      <c r="BC363" s="1"/>
      <c r="BD363" s="1"/>
      <c r="BE363" s="1"/>
      <c r="BF363" s="1"/>
      <c r="BG363" s="1"/>
      <c r="BH363" s="1"/>
      <c r="BI363" s="1"/>
      <c r="BJ363" s="1"/>
      <c r="BK363" s="1"/>
      <c r="BL363" s="1"/>
      <c r="BM363" s="1"/>
      <c r="BN363" s="1"/>
      <c r="BO363" s="1"/>
      <c r="BP363" s="1"/>
      <c r="BQ363" s="1"/>
      <c r="BR363" s="1"/>
    </row>
    <row r="364" spans="1:70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  <c r="AL364" s="1"/>
      <c r="AM364" s="1"/>
      <c r="AN364" s="1"/>
      <c r="AO364" s="1"/>
      <c r="AP364" s="1"/>
      <c r="AQ364" s="1"/>
      <c r="AR364" s="1"/>
      <c r="AS364" s="1"/>
      <c r="AT364" s="1"/>
      <c r="AU364" s="1"/>
      <c r="AV364" s="1"/>
      <c r="AW364" s="1"/>
      <c r="AX364" s="1"/>
      <c r="AY364" s="1"/>
      <c r="AZ364" s="1"/>
      <c r="BA364" s="1"/>
      <c r="BB364" s="1"/>
      <c r="BC364" s="1"/>
      <c r="BD364" s="1"/>
      <c r="BE364" s="1"/>
      <c r="BF364" s="1"/>
      <c r="BG364" s="1"/>
      <c r="BH364" s="1"/>
      <c r="BI364" s="1"/>
      <c r="BJ364" s="1"/>
      <c r="BK364" s="1"/>
      <c r="BL364" s="1"/>
      <c r="BM364" s="1"/>
      <c r="BN364" s="1"/>
      <c r="BO364" s="1"/>
      <c r="BP364" s="1"/>
      <c r="BQ364" s="1"/>
      <c r="BR364" s="1"/>
    </row>
    <row r="365" spans="1:70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  <c r="AL365" s="1"/>
      <c r="AM365" s="1"/>
      <c r="AN365" s="1"/>
      <c r="AO365" s="1"/>
      <c r="AP365" s="1"/>
      <c r="AQ365" s="1"/>
      <c r="AR365" s="1"/>
      <c r="AS365" s="1"/>
      <c r="AT365" s="1"/>
      <c r="AU365" s="1"/>
      <c r="AV365" s="1"/>
      <c r="AW365" s="1"/>
      <c r="AX365" s="1"/>
      <c r="AY365" s="1"/>
      <c r="AZ365" s="1"/>
      <c r="BA365" s="1"/>
      <c r="BB365" s="1"/>
      <c r="BC365" s="1"/>
      <c r="BD365" s="1"/>
      <c r="BE365" s="1"/>
      <c r="BF365" s="1"/>
      <c r="BG365" s="1"/>
      <c r="BH365" s="1"/>
      <c r="BI365" s="1"/>
      <c r="BJ365" s="1"/>
      <c r="BK365" s="1"/>
      <c r="BL365" s="1"/>
      <c r="BM365" s="1"/>
      <c r="BN365" s="1"/>
      <c r="BO365" s="1"/>
      <c r="BP365" s="1"/>
      <c r="BQ365" s="1"/>
      <c r="BR365" s="1"/>
    </row>
    <row r="366" spans="1:70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  <c r="AL366" s="1"/>
      <c r="AM366" s="1"/>
      <c r="AN366" s="1"/>
      <c r="AO366" s="1"/>
      <c r="AP366" s="1"/>
      <c r="AQ366" s="1"/>
      <c r="AR366" s="1"/>
      <c r="AS366" s="1"/>
      <c r="AT366" s="1"/>
      <c r="AU366" s="1"/>
      <c r="AV366" s="1"/>
      <c r="AW366" s="1"/>
      <c r="AX366" s="1"/>
      <c r="AY366" s="1"/>
      <c r="AZ366" s="1"/>
      <c r="BA366" s="1"/>
      <c r="BB366" s="1"/>
      <c r="BC366" s="1"/>
      <c r="BD366" s="1"/>
      <c r="BE366" s="1"/>
      <c r="BF366" s="1"/>
      <c r="BG366" s="1"/>
      <c r="BH366" s="1"/>
      <c r="BI366" s="1"/>
      <c r="BJ366" s="1"/>
      <c r="BK366" s="1"/>
      <c r="BL366" s="1"/>
      <c r="BM366" s="1"/>
      <c r="BN366" s="1"/>
      <c r="BO366" s="1"/>
      <c r="BP366" s="1"/>
      <c r="BQ366" s="1"/>
      <c r="BR366" s="1"/>
    </row>
    <row r="367" spans="1:70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  <c r="AM367" s="1"/>
      <c r="AN367" s="1"/>
      <c r="AO367" s="1"/>
      <c r="AP367" s="1"/>
      <c r="AQ367" s="1"/>
      <c r="AR367" s="1"/>
      <c r="AS367" s="1"/>
      <c r="AT367" s="1"/>
      <c r="AU367" s="1"/>
      <c r="AV367" s="1"/>
      <c r="AW367" s="1"/>
      <c r="AX367" s="1"/>
      <c r="AY367" s="1"/>
      <c r="AZ367" s="1"/>
      <c r="BA367" s="1"/>
      <c r="BB367" s="1"/>
      <c r="BC367" s="1"/>
      <c r="BD367" s="1"/>
      <c r="BE367" s="1"/>
      <c r="BF367" s="1"/>
      <c r="BG367" s="1"/>
      <c r="BH367" s="1"/>
      <c r="BI367" s="1"/>
      <c r="BJ367" s="1"/>
      <c r="BK367" s="1"/>
      <c r="BL367" s="1"/>
      <c r="BM367" s="1"/>
      <c r="BN367" s="1"/>
      <c r="BO367" s="1"/>
      <c r="BP367" s="1"/>
      <c r="BQ367" s="1"/>
      <c r="BR367" s="1"/>
    </row>
    <row r="368" spans="1:70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  <c r="AM368" s="1"/>
      <c r="AN368" s="1"/>
      <c r="AO368" s="1"/>
      <c r="AP368" s="1"/>
      <c r="AQ368" s="1"/>
      <c r="AR368" s="1"/>
      <c r="AS368" s="1"/>
      <c r="AT368" s="1"/>
      <c r="AU368" s="1"/>
      <c r="AV368" s="1"/>
      <c r="AW368" s="1"/>
      <c r="AX368" s="1"/>
      <c r="AY368" s="1"/>
      <c r="AZ368" s="1"/>
      <c r="BA368" s="1"/>
      <c r="BB368" s="1"/>
      <c r="BC368" s="1"/>
      <c r="BD368" s="1"/>
      <c r="BE368" s="1"/>
      <c r="BF368" s="1"/>
      <c r="BG368" s="1"/>
      <c r="BH368" s="1"/>
      <c r="BI368" s="1"/>
      <c r="BJ368" s="1"/>
      <c r="BK368" s="1"/>
      <c r="BL368" s="1"/>
      <c r="BM368" s="1"/>
      <c r="BN368" s="1"/>
      <c r="BO368" s="1"/>
      <c r="BP368" s="1"/>
      <c r="BQ368" s="1"/>
      <c r="BR368" s="1"/>
    </row>
    <row r="369" spans="1:70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  <c r="AM369" s="1"/>
      <c r="AN369" s="1"/>
      <c r="AO369" s="1"/>
      <c r="AP369" s="1"/>
      <c r="AQ369" s="1"/>
      <c r="AR369" s="1"/>
      <c r="AS369" s="1"/>
      <c r="AT369" s="1"/>
      <c r="AU369" s="1"/>
      <c r="AV369" s="1"/>
      <c r="AW369" s="1"/>
      <c r="AX369" s="1"/>
      <c r="AY369" s="1"/>
      <c r="AZ369" s="1"/>
      <c r="BA369" s="1"/>
      <c r="BB369" s="1"/>
      <c r="BC369" s="1"/>
      <c r="BD369" s="1"/>
      <c r="BE369" s="1"/>
      <c r="BF369" s="1"/>
      <c r="BG369" s="1"/>
      <c r="BH369" s="1"/>
      <c r="BI369" s="1"/>
      <c r="BJ369" s="1"/>
      <c r="BK369" s="1"/>
      <c r="BL369" s="1"/>
      <c r="BM369" s="1"/>
      <c r="BN369" s="1"/>
      <c r="BO369" s="1"/>
      <c r="BP369" s="1"/>
      <c r="BQ369" s="1"/>
      <c r="BR369" s="1"/>
    </row>
    <row r="370" spans="1:70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  <c r="AM370" s="1"/>
      <c r="AN370" s="1"/>
      <c r="AO370" s="1"/>
      <c r="AP370" s="1"/>
      <c r="AQ370" s="1"/>
      <c r="AR370" s="1"/>
      <c r="AS370" s="1"/>
      <c r="AT370" s="1"/>
      <c r="AU370" s="1"/>
      <c r="AV370" s="1"/>
      <c r="AW370" s="1"/>
      <c r="AX370" s="1"/>
      <c r="AY370" s="1"/>
      <c r="AZ370" s="1"/>
      <c r="BA370" s="1"/>
      <c r="BB370" s="1"/>
      <c r="BC370" s="1"/>
      <c r="BD370" s="1"/>
      <c r="BE370" s="1"/>
      <c r="BF370" s="1"/>
      <c r="BG370" s="1"/>
      <c r="BH370" s="1"/>
      <c r="BI370" s="1"/>
      <c r="BJ370" s="1"/>
      <c r="BK370" s="1"/>
      <c r="BL370" s="1"/>
      <c r="BM370" s="1"/>
      <c r="BN370" s="1"/>
      <c r="BO370" s="1"/>
      <c r="BP370" s="1"/>
      <c r="BQ370" s="1"/>
      <c r="BR370" s="1"/>
    </row>
    <row r="371" spans="1:70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  <c r="AM371" s="1"/>
      <c r="AN371" s="1"/>
      <c r="AO371" s="1"/>
      <c r="AP371" s="1"/>
      <c r="AQ371" s="1"/>
      <c r="AR371" s="1"/>
      <c r="AS371" s="1"/>
      <c r="AT371" s="1"/>
      <c r="AU371" s="1"/>
      <c r="AV371" s="1"/>
      <c r="AW371" s="1"/>
      <c r="AX371" s="1"/>
      <c r="AY371" s="1"/>
      <c r="AZ371" s="1"/>
      <c r="BA371" s="1"/>
      <c r="BB371" s="1"/>
      <c r="BC371" s="1"/>
      <c r="BD371" s="1"/>
      <c r="BE371" s="1"/>
      <c r="BF371" s="1"/>
      <c r="BG371" s="1"/>
      <c r="BH371" s="1"/>
      <c r="BI371" s="1"/>
      <c r="BJ371" s="1"/>
      <c r="BK371" s="1"/>
      <c r="BL371" s="1"/>
      <c r="BM371" s="1"/>
      <c r="BN371" s="1"/>
      <c r="BO371" s="1"/>
      <c r="BP371" s="1"/>
      <c r="BQ371" s="1"/>
      <c r="BR371" s="1"/>
    </row>
    <row r="372" spans="1:70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  <c r="AL372" s="1"/>
      <c r="AM372" s="1"/>
      <c r="AN372" s="1"/>
      <c r="AO372" s="1"/>
      <c r="AP372" s="1"/>
      <c r="AQ372" s="1"/>
      <c r="AR372" s="1"/>
      <c r="AS372" s="1"/>
      <c r="AT372" s="1"/>
      <c r="AU372" s="1"/>
      <c r="AV372" s="1"/>
      <c r="AW372" s="1"/>
      <c r="AX372" s="1"/>
      <c r="AY372" s="1"/>
      <c r="AZ372" s="1"/>
      <c r="BA372" s="1"/>
      <c r="BB372" s="1"/>
      <c r="BC372" s="1"/>
      <c r="BD372" s="1"/>
      <c r="BE372" s="1"/>
      <c r="BF372" s="1"/>
      <c r="BG372" s="1"/>
      <c r="BH372" s="1"/>
      <c r="BI372" s="1"/>
      <c r="BJ372" s="1"/>
      <c r="BK372" s="1"/>
      <c r="BL372" s="1"/>
      <c r="BM372" s="1"/>
      <c r="BN372" s="1"/>
      <c r="BO372" s="1"/>
      <c r="BP372" s="1"/>
      <c r="BQ372" s="1"/>
      <c r="BR372" s="1"/>
    </row>
    <row r="373" spans="1:70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  <c r="AL373" s="1"/>
      <c r="AM373" s="1"/>
      <c r="AN373" s="1"/>
      <c r="AO373" s="1"/>
      <c r="AP373" s="1"/>
      <c r="AQ373" s="1"/>
      <c r="AR373" s="1"/>
      <c r="AS373" s="1"/>
      <c r="AT373" s="1"/>
      <c r="AU373" s="1"/>
      <c r="AV373" s="1"/>
      <c r="AW373" s="1"/>
      <c r="AX373" s="1"/>
      <c r="AY373" s="1"/>
      <c r="AZ373" s="1"/>
      <c r="BA373" s="1"/>
      <c r="BB373" s="1"/>
      <c r="BC373" s="1"/>
      <c r="BD373" s="1"/>
      <c r="BE373" s="1"/>
      <c r="BF373" s="1"/>
      <c r="BG373" s="1"/>
      <c r="BH373" s="1"/>
      <c r="BI373" s="1"/>
      <c r="BJ373" s="1"/>
      <c r="BK373" s="1"/>
      <c r="BL373" s="1"/>
      <c r="BM373" s="1"/>
      <c r="BN373" s="1"/>
      <c r="BO373" s="1"/>
      <c r="BP373" s="1"/>
      <c r="BQ373" s="1"/>
      <c r="BR373" s="1"/>
    </row>
    <row r="374" spans="1:70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  <c r="AL374" s="1"/>
      <c r="AM374" s="1"/>
      <c r="AN374" s="1"/>
      <c r="AO374" s="1"/>
      <c r="AP374" s="1"/>
      <c r="AQ374" s="1"/>
      <c r="AR374" s="1"/>
      <c r="AS374" s="1"/>
      <c r="AT374" s="1"/>
      <c r="AU374" s="1"/>
      <c r="AV374" s="1"/>
      <c r="AW374" s="1"/>
      <c r="AX374" s="1"/>
      <c r="AY374" s="1"/>
      <c r="AZ374" s="1"/>
      <c r="BA374" s="1"/>
      <c r="BB374" s="1"/>
      <c r="BC374" s="1"/>
      <c r="BD374" s="1"/>
      <c r="BE374" s="1"/>
      <c r="BF374" s="1"/>
      <c r="BG374" s="1"/>
      <c r="BH374" s="1"/>
      <c r="BI374" s="1"/>
      <c r="BJ374" s="1"/>
      <c r="BK374" s="1"/>
      <c r="BL374" s="1"/>
      <c r="BM374" s="1"/>
      <c r="BN374" s="1"/>
      <c r="BO374" s="1"/>
      <c r="BP374" s="1"/>
      <c r="BQ374" s="1"/>
      <c r="BR374" s="1"/>
    </row>
    <row r="375" spans="1:70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  <c r="AL375" s="1"/>
      <c r="AM375" s="1"/>
      <c r="AN375" s="1"/>
      <c r="AO375" s="1"/>
      <c r="AP375" s="1"/>
      <c r="AQ375" s="1"/>
      <c r="AR375" s="1"/>
      <c r="AS375" s="1"/>
      <c r="AT375" s="1"/>
      <c r="AU375" s="1"/>
      <c r="AV375" s="1"/>
      <c r="AW375" s="1"/>
      <c r="AX375" s="1"/>
      <c r="AY375" s="1"/>
      <c r="AZ375" s="1"/>
      <c r="BA375" s="1"/>
      <c r="BB375" s="1"/>
      <c r="BC375" s="1"/>
      <c r="BD375" s="1"/>
      <c r="BE375" s="1"/>
      <c r="BF375" s="1"/>
      <c r="BG375" s="1"/>
      <c r="BH375" s="1"/>
      <c r="BI375" s="1"/>
      <c r="BJ375" s="1"/>
      <c r="BK375" s="1"/>
      <c r="BL375" s="1"/>
      <c r="BM375" s="1"/>
      <c r="BN375" s="1"/>
      <c r="BO375" s="1"/>
      <c r="BP375" s="1"/>
      <c r="BQ375" s="1"/>
      <c r="BR375" s="1"/>
    </row>
    <row r="376" spans="1:70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  <c r="AL376" s="1"/>
      <c r="AM376" s="1"/>
      <c r="AN376" s="1"/>
      <c r="AO376" s="1"/>
      <c r="AP376" s="1"/>
      <c r="AQ376" s="1"/>
      <c r="AR376" s="1"/>
      <c r="AS376" s="1"/>
      <c r="AT376" s="1"/>
      <c r="AU376" s="1"/>
      <c r="AV376" s="1"/>
      <c r="AW376" s="1"/>
      <c r="AX376" s="1"/>
      <c r="AY376" s="1"/>
      <c r="AZ376" s="1"/>
      <c r="BA376" s="1"/>
      <c r="BB376" s="1"/>
      <c r="BC376" s="1"/>
      <c r="BD376" s="1"/>
      <c r="BE376" s="1"/>
      <c r="BF376" s="1"/>
      <c r="BG376" s="1"/>
      <c r="BH376" s="1"/>
      <c r="BI376" s="1"/>
      <c r="BJ376" s="1"/>
      <c r="BK376" s="1"/>
      <c r="BL376" s="1"/>
      <c r="BM376" s="1"/>
      <c r="BN376" s="1"/>
      <c r="BO376" s="1"/>
      <c r="BP376" s="1"/>
      <c r="BQ376" s="1"/>
      <c r="BR376" s="1"/>
    </row>
    <row r="377" spans="1:70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  <c r="AL377" s="1"/>
      <c r="AM377" s="1"/>
      <c r="AN377" s="1"/>
      <c r="AO377" s="1"/>
      <c r="AP377" s="1"/>
      <c r="AQ377" s="1"/>
      <c r="AR377" s="1"/>
      <c r="AS377" s="1"/>
      <c r="AT377" s="1"/>
      <c r="AU377" s="1"/>
      <c r="AV377" s="1"/>
      <c r="AW377" s="1"/>
      <c r="AX377" s="1"/>
      <c r="AY377" s="1"/>
      <c r="AZ377" s="1"/>
      <c r="BA377" s="1"/>
      <c r="BB377" s="1"/>
      <c r="BC377" s="1"/>
      <c r="BD377" s="1"/>
      <c r="BE377" s="1"/>
      <c r="BF377" s="1"/>
      <c r="BG377" s="1"/>
      <c r="BH377" s="1"/>
      <c r="BI377" s="1"/>
      <c r="BJ377" s="1"/>
      <c r="BK377" s="1"/>
      <c r="BL377" s="1"/>
      <c r="BM377" s="1"/>
      <c r="BN377" s="1"/>
      <c r="BO377" s="1"/>
      <c r="BP377" s="1"/>
      <c r="BQ377" s="1"/>
      <c r="BR377" s="1"/>
    </row>
    <row r="378" spans="1:70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  <c r="AL378" s="1"/>
      <c r="AM378" s="1"/>
      <c r="AN378" s="1"/>
      <c r="AO378" s="1"/>
      <c r="AP378" s="1"/>
      <c r="AQ378" s="1"/>
      <c r="AR378" s="1"/>
      <c r="AS378" s="1"/>
      <c r="AT378" s="1"/>
      <c r="AU378" s="1"/>
      <c r="AV378" s="1"/>
      <c r="AW378" s="1"/>
      <c r="AX378" s="1"/>
      <c r="AY378" s="1"/>
      <c r="AZ378" s="1"/>
      <c r="BA378" s="1"/>
      <c r="BB378" s="1"/>
      <c r="BC378" s="1"/>
      <c r="BD378" s="1"/>
      <c r="BE378" s="1"/>
      <c r="BF378" s="1"/>
      <c r="BG378" s="1"/>
      <c r="BH378" s="1"/>
      <c r="BI378" s="1"/>
      <c r="BJ378" s="1"/>
      <c r="BK378" s="1"/>
      <c r="BL378" s="1"/>
      <c r="BM378" s="1"/>
      <c r="BN378" s="1"/>
      <c r="BO378" s="1"/>
      <c r="BP378" s="1"/>
      <c r="BQ378" s="1"/>
      <c r="BR378" s="1"/>
    </row>
    <row r="379" spans="1:70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  <c r="AL379" s="1"/>
      <c r="AM379" s="1"/>
      <c r="AN379" s="1"/>
      <c r="AO379" s="1"/>
      <c r="AP379" s="1"/>
      <c r="AQ379" s="1"/>
      <c r="AR379" s="1"/>
      <c r="AS379" s="1"/>
      <c r="AT379" s="1"/>
      <c r="AU379" s="1"/>
      <c r="AV379" s="1"/>
      <c r="AW379" s="1"/>
      <c r="AX379" s="1"/>
      <c r="AY379" s="1"/>
      <c r="AZ379" s="1"/>
      <c r="BA379" s="1"/>
      <c r="BB379" s="1"/>
      <c r="BC379" s="1"/>
      <c r="BD379" s="1"/>
      <c r="BE379" s="1"/>
      <c r="BF379" s="1"/>
      <c r="BG379" s="1"/>
      <c r="BH379" s="1"/>
      <c r="BI379" s="1"/>
      <c r="BJ379" s="1"/>
      <c r="BK379" s="1"/>
      <c r="BL379" s="1"/>
      <c r="BM379" s="1"/>
      <c r="BN379" s="1"/>
      <c r="BO379" s="1"/>
      <c r="BP379" s="1"/>
      <c r="BQ379" s="1"/>
      <c r="BR379" s="1"/>
    </row>
    <row r="380" spans="1:70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  <c r="AL380" s="1"/>
      <c r="AM380" s="1"/>
      <c r="AN380" s="1"/>
      <c r="AO380" s="1"/>
      <c r="AP380" s="1"/>
      <c r="AQ380" s="1"/>
      <c r="AR380" s="1"/>
      <c r="AS380" s="1"/>
      <c r="AT380" s="1"/>
      <c r="AU380" s="1"/>
      <c r="AV380" s="1"/>
      <c r="AW380" s="1"/>
      <c r="AX380" s="1"/>
      <c r="AY380" s="1"/>
      <c r="AZ380" s="1"/>
      <c r="BA380" s="1"/>
      <c r="BB380" s="1"/>
      <c r="BC380" s="1"/>
      <c r="BD380" s="1"/>
      <c r="BE380" s="1"/>
      <c r="BF380" s="1"/>
      <c r="BG380" s="1"/>
      <c r="BH380" s="1"/>
      <c r="BI380" s="1"/>
      <c r="BJ380" s="1"/>
      <c r="BK380" s="1"/>
      <c r="BL380" s="1"/>
      <c r="BM380" s="1"/>
      <c r="BN380" s="1"/>
      <c r="BO380" s="1"/>
      <c r="BP380" s="1"/>
      <c r="BQ380" s="1"/>
      <c r="BR380" s="1"/>
    </row>
    <row r="381" spans="1:70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  <c r="AL381" s="1"/>
      <c r="AM381" s="1"/>
      <c r="AN381" s="1"/>
      <c r="AO381" s="1"/>
      <c r="AP381" s="1"/>
      <c r="AQ381" s="1"/>
      <c r="AR381" s="1"/>
      <c r="AS381" s="1"/>
      <c r="AT381" s="1"/>
      <c r="AU381" s="1"/>
      <c r="AV381" s="1"/>
      <c r="AW381" s="1"/>
      <c r="AX381" s="1"/>
      <c r="AY381" s="1"/>
      <c r="AZ381" s="1"/>
      <c r="BA381" s="1"/>
      <c r="BB381" s="1"/>
      <c r="BC381" s="1"/>
      <c r="BD381" s="1"/>
      <c r="BE381" s="1"/>
      <c r="BF381" s="1"/>
      <c r="BG381" s="1"/>
      <c r="BH381" s="1"/>
      <c r="BI381" s="1"/>
      <c r="BJ381" s="1"/>
      <c r="BK381" s="1"/>
      <c r="BL381" s="1"/>
      <c r="BM381" s="1"/>
      <c r="BN381" s="1"/>
      <c r="BO381" s="1"/>
      <c r="BP381" s="1"/>
      <c r="BQ381" s="1"/>
      <c r="BR381" s="1"/>
    </row>
    <row r="382" spans="1:70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  <c r="AL382" s="1"/>
      <c r="AM382" s="1"/>
      <c r="AN382" s="1"/>
      <c r="AO382" s="1"/>
      <c r="AP382" s="1"/>
      <c r="AQ382" s="1"/>
      <c r="AR382" s="1"/>
      <c r="AS382" s="1"/>
      <c r="AT382" s="1"/>
      <c r="AU382" s="1"/>
      <c r="AV382" s="1"/>
      <c r="AW382" s="1"/>
      <c r="AX382" s="1"/>
      <c r="AY382" s="1"/>
      <c r="AZ382" s="1"/>
      <c r="BA382" s="1"/>
      <c r="BB382" s="1"/>
      <c r="BC382" s="1"/>
      <c r="BD382" s="1"/>
      <c r="BE382" s="1"/>
      <c r="BF382" s="1"/>
      <c r="BG382" s="1"/>
      <c r="BH382" s="1"/>
      <c r="BI382" s="1"/>
      <c r="BJ382" s="1"/>
      <c r="BK382" s="1"/>
      <c r="BL382" s="1"/>
      <c r="BM382" s="1"/>
      <c r="BN382" s="1"/>
      <c r="BO382" s="1"/>
      <c r="BP382" s="1"/>
      <c r="BQ382" s="1"/>
      <c r="BR382" s="1"/>
    </row>
    <row r="383" spans="1:70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  <c r="AL383" s="1"/>
      <c r="AM383" s="1"/>
      <c r="AN383" s="1"/>
      <c r="AO383" s="1"/>
      <c r="AP383" s="1"/>
      <c r="AQ383" s="1"/>
      <c r="AR383" s="1"/>
      <c r="AS383" s="1"/>
      <c r="AT383" s="1"/>
      <c r="AU383" s="1"/>
      <c r="AV383" s="1"/>
      <c r="AW383" s="1"/>
      <c r="AX383" s="1"/>
      <c r="AY383" s="1"/>
      <c r="AZ383" s="1"/>
      <c r="BA383" s="1"/>
      <c r="BB383" s="1"/>
      <c r="BC383" s="1"/>
      <c r="BD383" s="1"/>
      <c r="BE383" s="1"/>
      <c r="BF383" s="1"/>
      <c r="BG383" s="1"/>
      <c r="BH383" s="1"/>
      <c r="BI383" s="1"/>
      <c r="BJ383" s="1"/>
      <c r="BK383" s="1"/>
      <c r="BL383" s="1"/>
      <c r="BM383" s="1"/>
      <c r="BN383" s="1"/>
      <c r="BO383" s="1"/>
      <c r="BP383" s="1"/>
      <c r="BQ383" s="1"/>
      <c r="BR383" s="1"/>
    </row>
    <row r="384" spans="1:70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  <c r="AL384" s="1"/>
      <c r="AM384" s="1"/>
      <c r="AN384" s="1"/>
      <c r="AO384" s="1"/>
      <c r="AP384" s="1"/>
      <c r="AQ384" s="1"/>
      <c r="AR384" s="1"/>
      <c r="AS384" s="1"/>
      <c r="AT384" s="1"/>
      <c r="AU384" s="1"/>
      <c r="AV384" s="1"/>
      <c r="AW384" s="1"/>
      <c r="AX384" s="1"/>
      <c r="AY384" s="1"/>
      <c r="AZ384" s="1"/>
      <c r="BA384" s="1"/>
      <c r="BB384" s="1"/>
      <c r="BC384" s="1"/>
      <c r="BD384" s="1"/>
      <c r="BE384" s="1"/>
      <c r="BF384" s="1"/>
      <c r="BG384" s="1"/>
      <c r="BH384" s="1"/>
      <c r="BI384" s="1"/>
      <c r="BJ384" s="1"/>
      <c r="BK384" s="1"/>
      <c r="BL384" s="1"/>
      <c r="BM384" s="1"/>
      <c r="BN384" s="1"/>
      <c r="BO384" s="1"/>
      <c r="BP384" s="1"/>
      <c r="BQ384" s="1"/>
      <c r="BR384" s="1"/>
    </row>
    <row r="385" spans="1:70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  <c r="AL385" s="1"/>
      <c r="AM385" s="1"/>
      <c r="AN385" s="1"/>
      <c r="AO385" s="1"/>
      <c r="AP385" s="1"/>
      <c r="AQ385" s="1"/>
      <c r="AR385" s="1"/>
      <c r="AS385" s="1"/>
      <c r="AT385" s="1"/>
      <c r="AU385" s="1"/>
      <c r="AV385" s="1"/>
      <c r="AW385" s="1"/>
      <c r="AX385" s="1"/>
      <c r="AY385" s="1"/>
      <c r="AZ385" s="1"/>
      <c r="BA385" s="1"/>
      <c r="BB385" s="1"/>
      <c r="BC385" s="1"/>
      <c r="BD385" s="1"/>
      <c r="BE385" s="1"/>
      <c r="BF385" s="1"/>
      <c r="BG385" s="1"/>
      <c r="BH385" s="1"/>
      <c r="BI385" s="1"/>
      <c r="BJ385" s="1"/>
      <c r="BK385" s="1"/>
      <c r="BL385" s="1"/>
      <c r="BM385" s="1"/>
      <c r="BN385" s="1"/>
      <c r="BO385" s="1"/>
      <c r="BP385" s="1"/>
      <c r="BQ385" s="1"/>
      <c r="BR385" s="1"/>
    </row>
    <row r="386" spans="1:70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  <c r="AL386" s="1"/>
      <c r="AM386" s="1"/>
      <c r="AN386" s="1"/>
      <c r="AO386" s="1"/>
      <c r="AP386" s="1"/>
      <c r="AQ386" s="1"/>
      <c r="AR386" s="1"/>
      <c r="AS386" s="1"/>
      <c r="AT386" s="1"/>
      <c r="AU386" s="1"/>
      <c r="AV386" s="1"/>
      <c r="AW386" s="1"/>
      <c r="AX386" s="1"/>
      <c r="AY386" s="1"/>
      <c r="AZ386" s="1"/>
      <c r="BA386" s="1"/>
      <c r="BB386" s="1"/>
      <c r="BC386" s="1"/>
      <c r="BD386" s="1"/>
      <c r="BE386" s="1"/>
      <c r="BF386" s="1"/>
      <c r="BG386" s="1"/>
      <c r="BH386" s="1"/>
      <c r="BI386" s="1"/>
      <c r="BJ386" s="1"/>
      <c r="BK386" s="1"/>
      <c r="BL386" s="1"/>
      <c r="BM386" s="1"/>
      <c r="BN386" s="1"/>
      <c r="BO386" s="1"/>
      <c r="BP386" s="1"/>
      <c r="BQ386" s="1"/>
      <c r="BR386" s="1"/>
    </row>
    <row r="387" spans="1:70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  <c r="AL387" s="1"/>
      <c r="AM387" s="1"/>
      <c r="AN387" s="1"/>
      <c r="AO387" s="1"/>
      <c r="AP387" s="1"/>
      <c r="AQ387" s="1"/>
      <c r="AR387" s="1"/>
      <c r="AS387" s="1"/>
      <c r="AT387" s="1"/>
      <c r="AU387" s="1"/>
      <c r="AV387" s="1"/>
      <c r="AW387" s="1"/>
      <c r="AX387" s="1"/>
      <c r="AY387" s="1"/>
      <c r="AZ387" s="1"/>
      <c r="BA387" s="1"/>
      <c r="BB387" s="1"/>
      <c r="BC387" s="1"/>
      <c r="BD387" s="1"/>
      <c r="BE387" s="1"/>
      <c r="BF387" s="1"/>
      <c r="BG387" s="1"/>
      <c r="BH387" s="1"/>
      <c r="BI387" s="1"/>
      <c r="BJ387" s="1"/>
      <c r="BK387" s="1"/>
      <c r="BL387" s="1"/>
      <c r="BM387" s="1"/>
      <c r="BN387" s="1"/>
      <c r="BO387" s="1"/>
      <c r="BP387" s="1"/>
      <c r="BQ387" s="1"/>
      <c r="BR387" s="1"/>
    </row>
    <row r="388" spans="1:70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  <c r="AL388" s="1"/>
      <c r="AM388" s="1"/>
      <c r="AN388" s="1"/>
      <c r="AO388" s="1"/>
      <c r="AP388" s="1"/>
      <c r="AQ388" s="1"/>
      <c r="AR388" s="1"/>
      <c r="AS388" s="1"/>
      <c r="AT388" s="1"/>
      <c r="AU388" s="1"/>
      <c r="AV388" s="1"/>
      <c r="AW388" s="1"/>
      <c r="AX388" s="1"/>
      <c r="AY388" s="1"/>
      <c r="AZ388" s="1"/>
      <c r="BA388" s="1"/>
      <c r="BB388" s="1"/>
      <c r="BC388" s="1"/>
      <c r="BD388" s="1"/>
      <c r="BE388" s="1"/>
      <c r="BF388" s="1"/>
      <c r="BG388" s="1"/>
      <c r="BH388" s="1"/>
      <c r="BI388" s="1"/>
      <c r="BJ388" s="1"/>
      <c r="BK388" s="1"/>
      <c r="BL388" s="1"/>
      <c r="BM388" s="1"/>
      <c r="BN388" s="1"/>
      <c r="BO388" s="1"/>
      <c r="BP388" s="1"/>
      <c r="BQ388" s="1"/>
      <c r="BR388" s="1"/>
    </row>
    <row r="389" spans="1:70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  <c r="AL389" s="1"/>
      <c r="AM389" s="1"/>
      <c r="AN389" s="1"/>
      <c r="AO389" s="1"/>
      <c r="AP389" s="1"/>
      <c r="AQ389" s="1"/>
      <c r="AR389" s="1"/>
      <c r="AS389" s="1"/>
      <c r="AT389" s="1"/>
      <c r="AU389" s="1"/>
      <c r="AV389" s="1"/>
      <c r="AW389" s="1"/>
      <c r="AX389" s="1"/>
      <c r="AY389" s="1"/>
      <c r="AZ389" s="1"/>
      <c r="BA389" s="1"/>
      <c r="BB389" s="1"/>
      <c r="BC389" s="1"/>
      <c r="BD389" s="1"/>
      <c r="BE389" s="1"/>
      <c r="BF389" s="1"/>
      <c r="BG389" s="1"/>
      <c r="BH389" s="1"/>
      <c r="BI389" s="1"/>
      <c r="BJ389" s="1"/>
      <c r="BK389" s="1"/>
      <c r="BL389" s="1"/>
      <c r="BM389" s="1"/>
      <c r="BN389" s="1"/>
      <c r="BO389" s="1"/>
      <c r="BP389" s="1"/>
      <c r="BQ389" s="1"/>
      <c r="BR389" s="1"/>
    </row>
    <row r="390" spans="1:70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  <c r="AL390" s="1"/>
      <c r="AM390" s="1"/>
      <c r="AN390" s="1"/>
      <c r="AO390" s="1"/>
      <c r="AP390" s="1"/>
      <c r="AQ390" s="1"/>
      <c r="AR390" s="1"/>
      <c r="AS390" s="1"/>
      <c r="AT390" s="1"/>
      <c r="AU390" s="1"/>
      <c r="AV390" s="1"/>
      <c r="AW390" s="1"/>
      <c r="AX390" s="1"/>
      <c r="AY390" s="1"/>
      <c r="AZ390" s="1"/>
      <c r="BA390" s="1"/>
      <c r="BB390" s="1"/>
      <c r="BC390" s="1"/>
      <c r="BD390" s="1"/>
      <c r="BE390" s="1"/>
      <c r="BF390" s="1"/>
      <c r="BG390" s="1"/>
      <c r="BH390" s="1"/>
      <c r="BI390" s="1"/>
      <c r="BJ390" s="1"/>
      <c r="BK390" s="1"/>
      <c r="BL390" s="1"/>
      <c r="BM390" s="1"/>
      <c r="BN390" s="1"/>
      <c r="BO390" s="1"/>
      <c r="BP390" s="1"/>
      <c r="BQ390" s="1"/>
      <c r="BR390" s="1"/>
    </row>
    <row r="391" spans="1:70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  <c r="AL391" s="1"/>
      <c r="AM391" s="1"/>
      <c r="AN391" s="1"/>
      <c r="AO391" s="1"/>
      <c r="AP391" s="1"/>
      <c r="AQ391" s="1"/>
      <c r="AR391" s="1"/>
      <c r="AS391" s="1"/>
      <c r="AT391" s="1"/>
      <c r="AU391" s="1"/>
      <c r="AV391" s="1"/>
      <c r="AW391" s="1"/>
      <c r="AX391" s="1"/>
      <c r="AY391" s="1"/>
      <c r="AZ391" s="1"/>
      <c r="BA391" s="1"/>
      <c r="BB391" s="1"/>
      <c r="BC391" s="1"/>
      <c r="BD391" s="1"/>
      <c r="BE391" s="1"/>
      <c r="BF391" s="1"/>
      <c r="BG391" s="1"/>
      <c r="BH391" s="1"/>
      <c r="BI391" s="1"/>
      <c r="BJ391" s="1"/>
      <c r="BK391" s="1"/>
      <c r="BL391" s="1"/>
      <c r="BM391" s="1"/>
      <c r="BN391" s="1"/>
      <c r="BO391" s="1"/>
      <c r="BP391" s="1"/>
      <c r="BQ391" s="1"/>
      <c r="BR391" s="1"/>
    </row>
    <row r="392" spans="1:70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  <c r="AL392" s="1"/>
      <c r="AM392" s="1"/>
      <c r="AN392" s="1"/>
      <c r="AO392" s="1"/>
      <c r="AP392" s="1"/>
      <c r="AQ392" s="1"/>
      <c r="AR392" s="1"/>
      <c r="AS392" s="1"/>
      <c r="AT392" s="1"/>
      <c r="AU392" s="1"/>
      <c r="AV392" s="1"/>
      <c r="AW392" s="1"/>
      <c r="AX392" s="1"/>
      <c r="AY392" s="1"/>
      <c r="AZ392" s="1"/>
      <c r="BA392" s="1"/>
      <c r="BB392" s="1"/>
      <c r="BC392" s="1"/>
      <c r="BD392" s="1"/>
      <c r="BE392" s="1"/>
      <c r="BF392" s="1"/>
      <c r="BG392" s="1"/>
      <c r="BH392" s="1"/>
      <c r="BI392" s="1"/>
      <c r="BJ392" s="1"/>
      <c r="BK392" s="1"/>
      <c r="BL392" s="1"/>
      <c r="BM392" s="1"/>
      <c r="BN392" s="1"/>
      <c r="BO392" s="1"/>
      <c r="BP392" s="1"/>
      <c r="BQ392" s="1"/>
      <c r="BR392" s="1"/>
    </row>
    <row r="393" spans="1:70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  <c r="AL393" s="1"/>
      <c r="AM393" s="1"/>
      <c r="AN393" s="1"/>
      <c r="AO393" s="1"/>
      <c r="AP393" s="1"/>
      <c r="AQ393" s="1"/>
      <c r="AR393" s="1"/>
      <c r="AS393" s="1"/>
      <c r="AT393" s="1"/>
      <c r="AU393" s="1"/>
      <c r="AV393" s="1"/>
      <c r="AW393" s="1"/>
      <c r="AX393" s="1"/>
      <c r="AY393" s="1"/>
      <c r="AZ393" s="1"/>
      <c r="BA393" s="1"/>
      <c r="BB393" s="1"/>
      <c r="BC393" s="1"/>
      <c r="BD393" s="1"/>
      <c r="BE393" s="1"/>
      <c r="BF393" s="1"/>
      <c r="BG393" s="1"/>
      <c r="BH393" s="1"/>
      <c r="BI393" s="1"/>
      <c r="BJ393" s="1"/>
      <c r="BK393" s="1"/>
      <c r="BL393" s="1"/>
      <c r="BM393" s="1"/>
      <c r="BN393" s="1"/>
      <c r="BO393" s="1"/>
      <c r="BP393" s="1"/>
      <c r="BQ393" s="1"/>
      <c r="BR393" s="1"/>
    </row>
    <row r="394" spans="1:70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  <c r="AL394" s="1"/>
      <c r="AM394" s="1"/>
      <c r="AN394" s="1"/>
      <c r="AO394" s="1"/>
      <c r="AP394" s="1"/>
      <c r="AQ394" s="1"/>
      <c r="AR394" s="1"/>
      <c r="AS394" s="1"/>
      <c r="AT394" s="1"/>
      <c r="AU394" s="1"/>
      <c r="AV394" s="1"/>
      <c r="AW394" s="1"/>
      <c r="AX394" s="1"/>
      <c r="AY394" s="1"/>
      <c r="AZ394" s="1"/>
      <c r="BA394" s="1"/>
      <c r="BB394" s="1"/>
      <c r="BC394" s="1"/>
      <c r="BD394" s="1"/>
      <c r="BE394" s="1"/>
      <c r="BF394" s="1"/>
      <c r="BG394" s="1"/>
      <c r="BH394" s="1"/>
      <c r="BI394" s="1"/>
      <c r="BJ394" s="1"/>
      <c r="BK394" s="1"/>
      <c r="BL394" s="1"/>
      <c r="BM394" s="1"/>
      <c r="BN394" s="1"/>
      <c r="BO394" s="1"/>
      <c r="BP394" s="1"/>
      <c r="BQ394" s="1"/>
      <c r="BR394" s="1"/>
    </row>
    <row r="395" spans="1:70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  <c r="AL395" s="1"/>
      <c r="AM395" s="1"/>
      <c r="AN395" s="1"/>
      <c r="AO395" s="1"/>
      <c r="AP395" s="1"/>
      <c r="AQ395" s="1"/>
      <c r="AR395" s="1"/>
      <c r="AS395" s="1"/>
      <c r="AT395" s="1"/>
      <c r="AU395" s="1"/>
      <c r="AV395" s="1"/>
      <c r="AW395" s="1"/>
      <c r="AX395" s="1"/>
      <c r="AY395" s="1"/>
      <c r="AZ395" s="1"/>
      <c r="BA395" s="1"/>
      <c r="BB395" s="1"/>
      <c r="BC395" s="1"/>
      <c r="BD395" s="1"/>
      <c r="BE395" s="1"/>
      <c r="BF395" s="1"/>
      <c r="BG395" s="1"/>
      <c r="BH395" s="1"/>
      <c r="BI395" s="1"/>
      <c r="BJ395" s="1"/>
      <c r="BK395" s="1"/>
      <c r="BL395" s="1"/>
      <c r="BM395" s="1"/>
      <c r="BN395" s="1"/>
      <c r="BO395" s="1"/>
      <c r="BP395" s="1"/>
      <c r="BQ395" s="1"/>
      <c r="BR395" s="1"/>
    </row>
    <row r="396" spans="1:70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  <c r="AL396" s="1"/>
      <c r="AM396" s="1"/>
      <c r="AN396" s="1"/>
      <c r="AO396" s="1"/>
      <c r="AP396" s="1"/>
      <c r="AQ396" s="1"/>
      <c r="AR396" s="1"/>
      <c r="AS396" s="1"/>
      <c r="AT396" s="1"/>
      <c r="AU396" s="1"/>
      <c r="AV396" s="1"/>
      <c r="AW396" s="1"/>
      <c r="AX396" s="1"/>
      <c r="AY396" s="1"/>
      <c r="AZ396" s="1"/>
      <c r="BA396" s="1"/>
      <c r="BB396" s="1"/>
      <c r="BC396" s="1"/>
      <c r="BD396" s="1"/>
      <c r="BE396" s="1"/>
      <c r="BF396" s="1"/>
      <c r="BG396" s="1"/>
      <c r="BH396" s="1"/>
      <c r="BI396" s="1"/>
      <c r="BJ396" s="1"/>
      <c r="BK396" s="1"/>
      <c r="BL396" s="1"/>
      <c r="BM396" s="1"/>
      <c r="BN396" s="1"/>
      <c r="BO396" s="1"/>
      <c r="BP396" s="1"/>
      <c r="BQ396" s="1"/>
      <c r="BR396" s="1"/>
    </row>
    <row r="397" spans="1:70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  <c r="AL397" s="1"/>
      <c r="AM397" s="1"/>
      <c r="AN397" s="1"/>
      <c r="AO397" s="1"/>
      <c r="AP397" s="1"/>
      <c r="AQ397" s="1"/>
      <c r="AR397" s="1"/>
      <c r="AS397" s="1"/>
      <c r="AT397" s="1"/>
      <c r="AU397" s="1"/>
      <c r="AV397" s="1"/>
      <c r="AW397" s="1"/>
      <c r="AX397" s="1"/>
      <c r="AY397" s="1"/>
      <c r="AZ397" s="1"/>
      <c r="BA397" s="1"/>
      <c r="BB397" s="1"/>
      <c r="BC397" s="1"/>
      <c r="BD397" s="1"/>
      <c r="BE397" s="1"/>
      <c r="BF397" s="1"/>
      <c r="BG397" s="1"/>
      <c r="BH397" s="1"/>
      <c r="BI397" s="1"/>
      <c r="BJ397" s="1"/>
      <c r="BK397" s="1"/>
      <c r="BL397" s="1"/>
      <c r="BM397" s="1"/>
      <c r="BN397" s="1"/>
      <c r="BO397" s="1"/>
      <c r="BP397" s="1"/>
      <c r="BQ397" s="1"/>
      <c r="BR397" s="1"/>
    </row>
    <row r="398" spans="1:70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  <c r="AL398" s="1"/>
      <c r="AM398" s="1"/>
      <c r="AN398" s="1"/>
      <c r="AO398" s="1"/>
      <c r="AP398" s="1"/>
      <c r="AQ398" s="1"/>
      <c r="AR398" s="1"/>
      <c r="AS398" s="1"/>
      <c r="AT398" s="1"/>
      <c r="AU398" s="1"/>
      <c r="AV398" s="1"/>
      <c r="AW398" s="1"/>
      <c r="AX398" s="1"/>
      <c r="AY398" s="1"/>
      <c r="AZ398" s="1"/>
      <c r="BA398" s="1"/>
      <c r="BB398" s="1"/>
      <c r="BC398" s="1"/>
      <c r="BD398" s="1"/>
      <c r="BE398" s="1"/>
      <c r="BF398" s="1"/>
      <c r="BG398" s="1"/>
      <c r="BH398" s="1"/>
      <c r="BI398" s="1"/>
      <c r="BJ398" s="1"/>
      <c r="BK398" s="1"/>
      <c r="BL398" s="1"/>
      <c r="BM398" s="1"/>
      <c r="BN398" s="1"/>
      <c r="BO398" s="1"/>
      <c r="BP398" s="1"/>
      <c r="BQ398" s="1"/>
      <c r="BR398" s="1"/>
    </row>
    <row r="399" spans="1:70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  <c r="AL399" s="1"/>
      <c r="AM399" s="1"/>
      <c r="AN399" s="1"/>
      <c r="AO399" s="1"/>
      <c r="AP399" s="1"/>
      <c r="AQ399" s="1"/>
      <c r="AR399" s="1"/>
      <c r="AS399" s="1"/>
      <c r="AT399" s="1"/>
      <c r="AU399" s="1"/>
      <c r="AV399" s="1"/>
      <c r="AW399" s="1"/>
      <c r="AX399" s="1"/>
      <c r="AY399" s="1"/>
      <c r="AZ399" s="1"/>
      <c r="BA399" s="1"/>
      <c r="BB399" s="1"/>
      <c r="BC399" s="1"/>
      <c r="BD399" s="1"/>
      <c r="BE399" s="1"/>
      <c r="BF399" s="1"/>
      <c r="BG399" s="1"/>
      <c r="BH399" s="1"/>
      <c r="BI399" s="1"/>
      <c r="BJ399" s="1"/>
      <c r="BK399" s="1"/>
      <c r="BL399" s="1"/>
      <c r="BM399" s="1"/>
      <c r="BN399" s="1"/>
      <c r="BO399" s="1"/>
      <c r="BP399" s="1"/>
      <c r="BQ399" s="1"/>
      <c r="BR399" s="1"/>
    </row>
    <row r="400" spans="1:70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  <c r="AL400" s="1"/>
      <c r="AM400" s="1"/>
      <c r="AN400" s="1"/>
      <c r="AO400" s="1"/>
      <c r="AP400" s="1"/>
      <c r="AQ400" s="1"/>
      <c r="AR400" s="1"/>
      <c r="AS400" s="1"/>
      <c r="AT400" s="1"/>
      <c r="AU400" s="1"/>
      <c r="AV400" s="1"/>
      <c r="AW400" s="1"/>
      <c r="AX400" s="1"/>
      <c r="AY400" s="1"/>
      <c r="AZ400" s="1"/>
      <c r="BA400" s="1"/>
      <c r="BB400" s="1"/>
      <c r="BC400" s="1"/>
      <c r="BD400" s="1"/>
      <c r="BE400" s="1"/>
      <c r="BF400" s="1"/>
      <c r="BG400" s="1"/>
      <c r="BH400" s="1"/>
      <c r="BI400" s="1"/>
      <c r="BJ400" s="1"/>
      <c r="BK400" s="1"/>
      <c r="BL400" s="1"/>
      <c r="BM400" s="1"/>
      <c r="BN400" s="1"/>
      <c r="BO400" s="1"/>
      <c r="BP400" s="1"/>
      <c r="BQ400" s="1"/>
      <c r="BR400" s="1"/>
    </row>
    <row r="401" spans="1:70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  <c r="AL401" s="1"/>
      <c r="AM401" s="1"/>
      <c r="AN401" s="1"/>
      <c r="AO401" s="1"/>
      <c r="AP401" s="1"/>
      <c r="AQ401" s="1"/>
      <c r="AR401" s="1"/>
      <c r="AS401" s="1"/>
      <c r="AT401" s="1"/>
      <c r="AU401" s="1"/>
      <c r="AV401" s="1"/>
      <c r="AW401" s="1"/>
      <c r="AX401" s="1"/>
      <c r="AY401" s="1"/>
      <c r="AZ401" s="1"/>
      <c r="BA401" s="1"/>
      <c r="BB401" s="1"/>
      <c r="BC401" s="1"/>
      <c r="BD401" s="1"/>
      <c r="BE401" s="1"/>
      <c r="BF401" s="1"/>
      <c r="BG401" s="1"/>
      <c r="BH401" s="1"/>
      <c r="BI401" s="1"/>
      <c r="BJ401" s="1"/>
      <c r="BK401" s="1"/>
      <c r="BL401" s="1"/>
      <c r="BM401" s="1"/>
      <c r="BN401" s="1"/>
      <c r="BO401" s="1"/>
      <c r="BP401" s="1"/>
      <c r="BQ401" s="1"/>
      <c r="BR401" s="1"/>
    </row>
    <row r="402" spans="1:70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  <c r="AL402" s="1"/>
      <c r="AM402" s="1"/>
      <c r="AN402" s="1"/>
      <c r="AO402" s="1"/>
      <c r="AP402" s="1"/>
      <c r="AQ402" s="1"/>
      <c r="AR402" s="1"/>
      <c r="AS402" s="1"/>
      <c r="AT402" s="1"/>
      <c r="AU402" s="1"/>
      <c r="AV402" s="1"/>
      <c r="AW402" s="1"/>
      <c r="AX402" s="1"/>
      <c r="AY402" s="1"/>
      <c r="AZ402" s="1"/>
      <c r="BA402" s="1"/>
      <c r="BB402" s="1"/>
      <c r="BC402" s="1"/>
      <c r="BD402" s="1"/>
      <c r="BE402" s="1"/>
      <c r="BF402" s="1"/>
      <c r="BG402" s="1"/>
      <c r="BH402" s="1"/>
      <c r="BI402" s="1"/>
      <c r="BJ402" s="1"/>
      <c r="BK402" s="1"/>
      <c r="BL402" s="1"/>
      <c r="BM402" s="1"/>
      <c r="BN402" s="1"/>
      <c r="BO402" s="1"/>
      <c r="BP402" s="1"/>
      <c r="BQ402" s="1"/>
      <c r="BR402" s="1"/>
    </row>
    <row r="403" spans="1:70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  <c r="AL403" s="1"/>
      <c r="AM403" s="1"/>
      <c r="AN403" s="1"/>
      <c r="AO403" s="1"/>
      <c r="AP403" s="1"/>
      <c r="AQ403" s="1"/>
      <c r="AR403" s="1"/>
      <c r="AS403" s="1"/>
      <c r="AT403" s="1"/>
      <c r="AU403" s="1"/>
      <c r="AV403" s="1"/>
      <c r="AW403" s="1"/>
      <c r="AX403" s="1"/>
      <c r="AY403" s="1"/>
      <c r="AZ403" s="1"/>
      <c r="BA403" s="1"/>
      <c r="BB403" s="1"/>
      <c r="BC403" s="1"/>
      <c r="BD403" s="1"/>
      <c r="BE403" s="1"/>
      <c r="BF403" s="1"/>
      <c r="BG403" s="1"/>
      <c r="BH403" s="1"/>
      <c r="BI403" s="1"/>
      <c r="BJ403" s="1"/>
      <c r="BK403" s="1"/>
      <c r="BL403" s="1"/>
      <c r="BM403" s="1"/>
      <c r="BN403" s="1"/>
      <c r="BO403" s="1"/>
      <c r="BP403" s="1"/>
      <c r="BQ403" s="1"/>
      <c r="BR403" s="1"/>
    </row>
    <row r="404" spans="1:70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  <c r="AL404" s="1"/>
      <c r="AM404" s="1"/>
      <c r="AN404" s="1"/>
      <c r="AO404" s="1"/>
      <c r="AP404" s="1"/>
      <c r="AQ404" s="1"/>
      <c r="AR404" s="1"/>
      <c r="AS404" s="1"/>
      <c r="AT404" s="1"/>
      <c r="AU404" s="1"/>
      <c r="AV404" s="1"/>
      <c r="AW404" s="1"/>
      <c r="AX404" s="1"/>
      <c r="AY404" s="1"/>
      <c r="AZ404" s="1"/>
      <c r="BA404" s="1"/>
      <c r="BB404" s="1"/>
      <c r="BC404" s="1"/>
      <c r="BD404" s="1"/>
      <c r="BE404" s="1"/>
      <c r="BF404" s="1"/>
      <c r="BG404" s="1"/>
      <c r="BH404" s="1"/>
      <c r="BI404" s="1"/>
      <c r="BJ404" s="1"/>
      <c r="BK404" s="1"/>
      <c r="BL404" s="1"/>
      <c r="BM404" s="1"/>
      <c r="BN404" s="1"/>
      <c r="BO404" s="1"/>
      <c r="BP404" s="1"/>
      <c r="BQ404" s="1"/>
      <c r="BR404" s="1"/>
    </row>
    <row r="405" spans="1:70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  <c r="AL405" s="1"/>
      <c r="AM405" s="1"/>
      <c r="AN405" s="1"/>
      <c r="AO405" s="1"/>
      <c r="AP405" s="1"/>
      <c r="AQ405" s="1"/>
      <c r="AR405" s="1"/>
      <c r="AS405" s="1"/>
      <c r="AT405" s="1"/>
      <c r="AU405" s="1"/>
      <c r="AV405" s="1"/>
      <c r="AW405" s="1"/>
      <c r="AX405" s="1"/>
      <c r="AY405" s="1"/>
      <c r="AZ405" s="1"/>
      <c r="BA405" s="1"/>
      <c r="BB405" s="1"/>
      <c r="BC405" s="1"/>
      <c r="BD405" s="1"/>
      <c r="BE405" s="1"/>
      <c r="BF405" s="1"/>
      <c r="BG405" s="1"/>
      <c r="BH405" s="1"/>
      <c r="BI405" s="1"/>
      <c r="BJ405" s="1"/>
      <c r="BK405" s="1"/>
      <c r="BL405" s="1"/>
      <c r="BM405" s="1"/>
      <c r="BN405" s="1"/>
      <c r="BO405" s="1"/>
      <c r="BP405" s="1"/>
      <c r="BQ405" s="1"/>
      <c r="BR405" s="1"/>
    </row>
    <row r="406" spans="1:70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  <c r="AL406" s="1"/>
      <c r="AM406" s="1"/>
      <c r="AN406" s="1"/>
      <c r="AO406" s="1"/>
      <c r="AP406" s="1"/>
      <c r="AQ406" s="1"/>
      <c r="AR406" s="1"/>
      <c r="AS406" s="1"/>
      <c r="AT406" s="1"/>
      <c r="AU406" s="1"/>
      <c r="AV406" s="1"/>
      <c r="AW406" s="1"/>
      <c r="AX406" s="1"/>
      <c r="AY406" s="1"/>
      <c r="AZ406" s="1"/>
      <c r="BA406" s="1"/>
      <c r="BB406" s="1"/>
      <c r="BC406" s="1"/>
      <c r="BD406" s="1"/>
      <c r="BE406" s="1"/>
      <c r="BF406" s="1"/>
      <c r="BG406" s="1"/>
      <c r="BH406" s="1"/>
      <c r="BI406" s="1"/>
      <c r="BJ406" s="1"/>
      <c r="BK406" s="1"/>
      <c r="BL406" s="1"/>
      <c r="BM406" s="1"/>
      <c r="BN406" s="1"/>
      <c r="BO406" s="1"/>
      <c r="BP406" s="1"/>
      <c r="BQ406" s="1"/>
      <c r="BR406" s="1"/>
    </row>
    <row r="407" spans="1:70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  <c r="AL407" s="1"/>
      <c r="AM407" s="1"/>
      <c r="AN407" s="1"/>
      <c r="AO407" s="1"/>
      <c r="AP407" s="1"/>
      <c r="AQ407" s="1"/>
      <c r="AR407" s="1"/>
      <c r="AS407" s="1"/>
      <c r="AT407" s="1"/>
      <c r="AU407" s="1"/>
      <c r="AV407" s="1"/>
      <c r="AW407" s="1"/>
      <c r="AX407" s="1"/>
      <c r="AY407" s="1"/>
      <c r="AZ407" s="1"/>
      <c r="BA407" s="1"/>
      <c r="BB407" s="1"/>
      <c r="BC407" s="1"/>
      <c r="BD407" s="1"/>
      <c r="BE407" s="1"/>
      <c r="BF407" s="1"/>
      <c r="BG407" s="1"/>
      <c r="BH407" s="1"/>
      <c r="BI407" s="1"/>
      <c r="BJ407" s="1"/>
      <c r="BK407" s="1"/>
      <c r="BL407" s="1"/>
      <c r="BM407" s="1"/>
      <c r="BN407" s="1"/>
      <c r="BO407" s="1"/>
      <c r="BP407" s="1"/>
      <c r="BQ407" s="1"/>
      <c r="BR407" s="1"/>
    </row>
    <row r="408" spans="1:70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  <c r="AL408" s="1"/>
      <c r="AM408" s="1"/>
      <c r="AN408" s="1"/>
      <c r="AO408" s="1"/>
      <c r="AP408" s="1"/>
      <c r="AQ408" s="1"/>
      <c r="AR408" s="1"/>
      <c r="AS408" s="1"/>
      <c r="AT408" s="1"/>
      <c r="AU408" s="1"/>
      <c r="AV408" s="1"/>
      <c r="AW408" s="1"/>
      <c r="AX408" s="1"/>
      <c r="AY408" s="1"/>
      <c r="AZ408" s="1"/>
      <c r="BA408" s="1"/>
      <c r="BB408" s="1"/>
      <c r="BC408" s="1"/>
      <c r="BD408" s="1"/>
      <c r="BE408" s="1"/>
      <c r="BF408" s="1"/>
      <c r="BG408" s="1"/>
      <c r="BH408" s="1"/>
      <c r="BI408" s="1"/>
      <c r="BJ408" s="1"/>
      <c r="BK408" s="1"/>
      <c r="BL408" s="1"/>
      <c r="BM408" s="1"/>
      <c r="BN408" s="1"/>
      <c r="BO408" s="1"/>
      <c r="BP408" s="1"/>
      <c r="BQ408" s="1"/>
      <c r="BR408" s="1"/>
    </row>
    <row r="409" spans="1:70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  <c r="AL409" s="1"/>
      <c r="AM409" s="1"/>
      <c r="AN409" s="1"/>
      <c r="AO409" s="1"/>
      <c r="AP409" s="1"/>
      <c r="AQ409" s="1"/>
      <c r="AR409" s="1"/>
      <c r="AS409" s="1"/>
      <c r="AT409" s="1"/>
      <c r="AU409" s="1"/>
      <c r="AV409" s="1"/>
      <c r="AW409" s="1"/>
      <c r="AX409" s="1"/>
      <c r="AY409" s="1"/>
      <c r="AZ409" s="1"/>
      <c r="BA409" s="1"/>
      <c r="BB409" s="1"/>
      <c r="BC409" s="1"/>
      <c r="BD409" s="1"/>
      <c r="BE409" s="1"/>
      <c r="BF409" s="1"/>
      <c r="BG409" s="1"/>
      <c r="BH409" s="1"/>
      <c r="BI409" s="1"/>
      <c r="BJ409" s="1"/>
      <c r="BK409" s="1"/>
      <c r="BL409" s="1"/>
      <c r="BM409" s="1"/>
      <c r="BN409" s="1"/>
      <c r="BO409" s="1"/>
      <c r="BP409" s="1"/>
      <c r="BQ409" s="1"/>
      <c r="BR409" s="1"/>
    </row>
    <row r="410" spans="1:70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  <c r="AL410" s="1"/>
      <c r="AM410" s="1"/>
      <c r="AN410" s="1"/>
      <c r="AO410" s="1"/>
      <c r="AP410" s="1"/>
      <c r="AQ410" s="1"/>
      <c r="AR410" s="1"/>
      <c r="AS410" s="1"/>
      <c r="AT410" s="1"/>
      <c r="AU410" s="1"/>
      <c r="AV410" s="1"/>
      <c r="AW410" s="1"/>
      <c r="AX410" s="1"/>
      <c r="AY410" s="1"/>
      <c r="AZ410" s="1"/>
      <c r="BA410" s="1"/>
      <c r="BB410" s="1"/>
      <c r="BC410" s="1"/>
      <c r="BD410" s="1"/>
      <c r="BE410" s="1"/>
      <c r="BF410" s="1"/>
      <c r="BG410" s="1"/>
      <c r="BH410" s="1"/>
      <c r="BI410" s="1"/>
      <c r="BJ410" s="1"/>
      <c r="BK410" s="1"/>
      <c r="BL410" s="1"/>
      <c r="BM410" s="1"/>
      <c r="BN410" s="1"/>
      <c r="BO410" s="1"/>
      <c r="BP410" s="1"/>
      <c r="BQ410" s="1"/>
      <c r="BR410" s="1"/>
    </row>
    <row r="411" spans="1:70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  <c r="AL411" s="1"/>
      <c r="AM411" s="1"/>
      <c r="AN411" s="1"/>
      <c r="AO411" s="1"/>
      <c r="AP411" s="1"/>
      <c r="AQ411" s="1"/>
      <c r="AR411" s="1"/>
      <c r="AS411" s="1"/>
      <c r="AT411" s="1"/>
      <c r="AU411" s="1"/>
      <c r="AV411" s="1"/>
      <c r="AW411" s="1"/>
      <c r="AX411" s="1"/>
      <c r="AY411" s="1"/>
      <c r="AZ411" s="1"/>
      <c r="BA411" s="1"/>
      <c r="BB411" s="1"/>
      <c r="BC411" s="1"/>
      <c r="BD411" s="1"/>
      <c r="BE411" s="1"/>
      <c r="BF411" s="1"/>
      <c r="BG411" s="1"/>
      <c r="BH411" s="1"/>
      <c r="BI411" s="1"/>
      <c r="BJ411" s="1"/>
      <c r="BK411" s="1"/>
      <c r="BL411" s="1"/>
      <c r="BM411" s="1"/>
      <c r="BN411" s="1"/>
      <c r="BO411" s="1"/>
      <c r="BP411" s="1"/>
      <c r="BQ411" s="1"/>
      <c r="BR411" s="1"/>
    </row>
    <row r="412" spans="1:70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  <c r="AL412" s="1"/>
      <c r="AM412" s="1"/>
      <c r="AN412" s="1"/>
      <c r="AO412" s="1"/>
      <c r="AP412" s="1"/>
      <c r="AQ412" s="1"/>
      <c r="AR412" s="1"/>
      <c r="AS412" s="1"/>
      <c r="AT412" s="1"/>
      <c r="AU412" s="1"/>
      <c r="AV412" s="1"/>
      <c r="AW412" s="1"/>
      <c r="AX412" s="1"/>
      <c r="AY412" s="1"/>
      <c r="AZ412" s="1"/>
      <c r="BA412" s="1"/>
      <c r="BB412" s="1"/>
      <c r="BC412" s="1"/>
      <c r="BD412" s="1"/>
      <c r="BE412" s="1"/>
      <c r="BF412" s="1"/>
      <c r="BG412" s="1"/>
      <c r="BH412" s="1"/>
      <c r="BI412" s="1"/>
      <c r="BJ412" s="1"/>
      <c r="BK412" s="1"/>
      <c r="BL412" s="1"/>
      <c r="BM412" s="1"/>
      <c r="BN412" s="1"/>
      <c r="BO412" s="1"/>
      <c r="BP412" s="1"/>
      <c r="BQ412" s="1"/>
      <c r="BR412" s="1"/>
    </row>
    <row r="413" spans="1:70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  <c r="AL413" s="1"/>
      <c r="AM413" s="1"/>
      <c r="AN413" s="1"/>
      <c r="AO413" s="1"/>
      <c r="AP413" s="1"/>
      <c r="AQ413" s="1"/>
      <c r="AR413" s="1"/>
      <c r="AS413" s="1"/>
      <c r="AT413" s="1"/>
      <c r="AU413" s="1"/>
      <c r="AV413" s="1"/>
      <c r="AW413" s="1"/>
      <c r="AX413" s="1"/>
      <c r="AY413" s="1"/>
      <c r="AZ413" s="1"/>
      <c r="BA413" s="1"/>
      <c r="BB413" s="1"/>
      <c r="BC413" s="1"/>
      <c r="BD413" s="1"/>
      <c r="BE413" s="1"/>
      <c r="BF413" s="1"/>
      <c r="BG413" s="1"/>
      <c r="BH413" s="1"/>
      <c r="BI413" s="1"/>
      <c r="BJ413" s="1"/>
      <c r="BK413" s="1"/>
      <c r="BL413" s="1"/>
      <c r="BM413" s="1"/>
      <c r="BN413" s="1"/>
      <c r="BO413" s="1"/>
      <c r="BP413" s="1"/>
      <c r="BQ413" s="1"/>
      <c r="BR413" s="1"/>
    </row>
    <row r="414" spans="1:70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  <c r="AL414" s="1"/>
      <c r="AM414" s="1"/>
      <c r="AN414" s="1"/>
      <c r="AO414" s="1"/>
      <c r="AP414" s="1"/>
      <c r="AQ414" s="1"/>
      <c r="AR414" s="1"/>
      <c r="AS414" s="1"/>
      <c r="AT414" s="1"/>
      <c r="AU414" s="1"/>
      <c r="AV414" s="1"/>
      <c r="AW414" s="1"/>
      <c r="AX414" s="1"/>
      <c r="AY414" s="1"/>
      <c r="AZ414" s="1"/>
      <c r="BA414" s="1"/>
      <c r="BB414" s="1"/>
      <c r="BC414" s="1"/>
      <c r="BD414" s="1"/>
      <c r="BE414" s="1"/>
      <c r="BF414" s="1"/>
      <c r="BG414" s="1"/>
      <c r="BH414" s="1"/>
      <c r="BI414" s="1"/>
      <c r="BJ414" s="1"/>
      <c r="BK414" s="1"/>
      <c r="BL414" s="1"/>
      <c r="BM414" s="1"/>
      <c r="BN414" s="1"/>
      <c r="BO414" s="1"/>
      <c r="BP414" s="1"/>
      <c r="BQ414" s="1"/>
      <c r="BR414" s="1"/>
    </row>
    <row r="415" spans="1:70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  <c r="AL415" s="1"/>
      <c r="AM415" s="1"/>
      <c r="AN415" s="1"/>
      <c r="AO415" s="1"/>
      <c r="AP415" s="1"/>
      <c r="AQ415" s="1"/>
      <c r="AR415" s="1"/>
      <c r="AS415" s="1"/>
      <c r="AT415" s="1"/>
      <c r="AU415" s="1"/>
      <c r="AV415" s="1"/>
      <c r="AW415" s="1"/>
      <c r="AX415" s="1"/>
      <c r="AY415" s="1"/>
      <c r="AZ415" s="1"/>
      <c r="BA415" s="1"/>
      <c r="BB415" s="1"/>
      <c r="BC415" s="1"/>
      <c r="BD415" s="1"/>
      <c r="BE415" s="1"/>
      <c r="BF415" s="1"/>
      <c r="BG415" s="1"/>
      <c r="BH415" s="1"/>
      <c r="BI415" s="1"/>
      <c r="BJ415" s="1"/>
      <c r="BK415" s="1"/>
      <c r="BL415" s="1"/>
      <c r="BM415" s="1"/>
      <c r="BN415" s="1"/>
      <c r="BO415" s="1"/>
      <c r="BP415" s="1"/>
      <c r="BQ415" s="1"/>
      <c r="BR415" s="1"/>
    </row>
    <row r="416" spans="1:70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  <c r="AL416" s="1"/>
      <c r="AM416" s="1"/>
      <c r="AN416" s="1"/>
      <c r="AO416" s="1"/>
      <c r="AP416" s="1"/>
      <c r="AQ416" s="1"/>
      <c r="AR416" s="1"/>
      <c r="AS416" s="1"/>
      <c r="AT416" s="1"/>
      <c r="AU416" s="1"/>
      <c r="AV416" s="1"/>
      <c r="AW416" s="1"/>
      <c r="AX416" s="1"/>
      <c r="AY416" s="1"/>
      <c r="AZ416" s="1"/>
      <c r="BA416" s="1"/>
      <c r="BB416" s="1"/>
      <c r="BC416" s="1"/>
      <c r="BD416" s="1"/>
      <c r="BE416" s="1"/>
      <c r="BF416" s="1"/>
      <c r="BG416" s="1"/>
      <c r="BH416" s="1"/>
      <c r="BI416" s="1"/>
      <c r="BJ416" s="1"/>
      <c r="BK416" s="1"/>
      <c r="BL416" s="1"/>
      <c r="BM416" s="1"/>
      <c r="BN416" s="1"/>
      <c r="BO416" s="1"/>
      <c r="BP416" s="1"/>
      <c r="BQ416" s="1"/>
      <c r="BR416" s="1"/>
    </row>
    <row r="417" spans="1:70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  <c r="AL417" s="1"/>
      <c r="AM417" s="1"/>
      <c r="AN417" s="1"/>
      <c r="AO417" s="1"/>
      <c r="AP417" s="1"/>
      <c r="AQ417" s="1"/>
      <c r="AR417" s="1"/>
      <c r="AS417" s="1"/>
      <c r="AT417" s="1"/>
      <c r="AU417" s="1"/>
      <c r="AV417" s="1"/>
      <c r="AW417" s="1"/>
      <c r="AX417" s="1"/>
      <c r="AY417" s="1"/>
      <c r="AZ417" s="1"/>
      <c r="BA417" s="1"/>
      <c r="BB417" s="1"/>
      <c r="BC417" s="1"/>
      <c r="BD417" s="1"/>
      <c r="BE417" s="1"/>
      <c r="BF417" s="1"/>
      <c r="BG417" s="1"/>
      <c r="BH417" s="1"/>
      <c r="BI417" s="1"/>
      <c r="BJ417" s="1"/>
      <c r="BK417" s="1"/>
      <c r="BL417" s="1"/>
      <c r="BM417" s="1"/>
      <c r="BN417" s="1"/>
      <c r="BO417" s="1"/>
      <c r="BP417" s="1"/>
      <c r="BQ417" s="1"/>
      <c r="BR417" s="1"/>
    </row>
    <row r="418" spans="1:70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  <c r="AL418" s="1"/>
      <c r="AM418" s="1"/>
      <c r="AN418" s="1"/>
      <c r="AO418" s="1"/>
      <c r="AP418" s="1"/>
      <c r="AQ418" s="1"/>
      <c r="AR418" s="1"/>
      <c r="AS418" s="1"/>
      <c r="AT418" s="1"/>
      <c r="AU418" s="1"/>
      <c r="AV418" s="1"/>
      <c r="AW418" s="1"/>
      <c r="AX418" s="1"/>
      <c r="AY418" s="1"/>
      <c r="AZ418" s="1"/>
      <c r="BA418" s="1"/>
      <c r="BB418" s="1"/>
      <c r="BC418" s="1"/>
      <c r="BD418" s="1"/>
      <c r="BE418" s="1"/>
      <c r="BF418" s="1"/>
      <c r="BG418" s="1"/>
      <c r="BH418" s="1"/>
      <c r="BI418" s="1"/>
      <c r="BJ418" s="1"/>
      <c r="BK418" s="1"/>
      <c r="BL418" s="1"/>
      <c r="BM418" s="1"/>
      <c r="BN418" s="1"/>
      <c r="BO418" s="1"/>
      <c r="BP418" s="1"/>
      <c r="BQ418" s="1"/>
      <c r="BR418" s="1"/>
    </row>
    <row r="419" spans="1:70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  <c r="AL419" s="1"/>
      <c r="AM419" s="1"/>
      <c r="AN419" s="1"/>
      <c r="AO419" s="1"/>
      <c r="AP419" s="1"/>
      <c r="AQ419" s="1"/>
      <c r="AR419" s="1"/>
      <c r="AS419" s="1"/>
      <c r="AT419" s="1"/>
      <c r="AU419" s="1"/>
      <c r="AV419" s="1"/>
      <c r="AW419" s="1"/>
      <c r="AX419" s="1"/>
      <c r="AY419" s="1"/>
      <c r="AZ419" s="1"/>
      <c r="BA419" s="1"/>
      <c r="BB419" s="1"/>
      <c r="BC419" s="1"/>
      <c r="BD419" s="1"/>
      <c r="BE419" s="1"/>
      <c r="BF419" s="1"/>
      <c r="BG419" s="1"/>
      <c r="BH419" s="1"/>
      <c r="BI419" s="1"/>
      <c r="BJ419" s="1"/>
      <c r="BK419" s="1"/>
      <c r="BL419" s="1"/>
      <c r="BM419" s="1"/>
      <c r="BN419" s="1"/>
      <c r="BO419" s="1"/>
      <c r="BP419" s="1"/>
      <c r="BQ419" s="1"/>
      <c r="BR419" s="1"/>
    </row>
    <row r="420" spans="1:70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  <c r="AL420" s="1"/>
      <c r="AM420" s="1"/>
      <c r="AN420" s="1"/>
      <c r="AO420" s="1"/>
      <c r="AP420" s="1"/>
      <c r="AQ420" s="1"/>
      <c r="AR420" s="1"/>
      <c r="AS420" s="1"/>
      <c r="AT420" s="1"/>
      <c r="AU420" s="1"/>
      <c r="AV420" s="1"/>
      <c r="AW420" s="1"/>
      <c r="AX420" s="1"/>
      <c r="AY420" s="1"/>
      <c r="AZ420" s="1"/>
      <c r="BA420" s="1"/>
      <c r="BB420" s="1"/>
      <c r="BC420" s="1"/>
      <c r="BD420" s="1"/>
      <c r="BE420" s="1"/>
      <c r="BF420" s="1"/>
      <c r="BG420" s="1"/>
      <c r="BH420" s="1"/>
      <c r="BI420" s="1"/>
      <c r="BJ420" s="1"/>
      <c r="BK420" s="1"/>
      <c r="BL420" s="1"/>
      <c r="BM420" s="1"/>
      <c r="BN420" s="1"/>
      <c r="BO420" s="1"/>
      <c r="BP420" s="1"/>
      <c r="BQ420" s="1"/>
      <c r="BR420" s="1"/>
    </row>
    <row r="421" spans="1:70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  <c r="AL421" s="1"/>
      <c r="AM421" s="1"/>
      <c r="AN421" s="1"/>
      <c r="AO421" s="1"/>
      <c r="AP421" s="1"/>
      <c r="AQ421" s="1"/>
      <c r="AR421" s="1"/>
      <c r="AS421" s="1"/>
      <c r="AT421" s="1"/>
      <c r="AU421" s="1"/>
      <c r="AV421" s="1"/>
      <c r="AW421" s="1"/>
      <c r="AX421" s="1"/>
      <c r="AY421" s="1"/>
      <c r="AZ421" s="1"/>
      <c r="BA421" s="1"/>
      <c r="BB421" s="1"/>
      <c r="BC421" s="1"/>
      <c r="BD421" s="1"/>
      <c r="BE421" s="1"/>
      <c r="BF421" s="1"/>
      <c r="BG421" s="1"/>
      <c r="BH421" s="1"/>
      <c r="BI421" s="1"/>
      <c r="BJ421" s="1"/>
      <c r="BK421" s="1"/>
      <c r="BL421" s="1"/>
      <c r="BM421" s="1"/>
      <c r="BN421" s="1"/>
      <c r="BO421" s="1"/>
      <c r="BP421" s="1"/>
      <c r="BQ421" s="1"/>
      <c r="BR421" s="1"/>
    </row>
    <row r="422" spans="1:70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  <c r="AL422" s="1"/>
      <c r="AM422" s="1"/>
      <c r="AN422" s="1"/>
      <c r="AO422" s="1"/>
      <c r="AP422" s="1"/>
      <c r="AQ422" s="1"/>
      <c r="AR422" s="1"/>
      <c r="AS422" s="1"/>
      <c r="AT422" s="1"/>
      <c r="AU422" s="1"/>
      <c r="AV422" s="1"/>
      <c r="AW422" s="1"/>
      <c r="AX422" s="1"/>
      <c r="AY422" s="1"/>
      <c r="AZ422" s="1"/>
      <c r="BA422" s="1"/>
      <c r="BB422" s="1"/>
      <c r="BC422" s="1"/>
      <c r="BD422" s="1"/>
      <c r="BE422" s="1"/>
      <c r="BF422" s="1"/>
      <c r="BG422" s="1"/>
      <c r="BH422" s="1"/>
      <c r="BI422" s="1"/>
      <c r="BJ422" s="1"/>
      <c r="BK422" s="1"/>
      <c r="BL422" s="1"/>
      <c r="BM422" s="1"/>
      <c r="BN422" s="1"/>
      <c r="BO422" s="1"/>
      <c r="BP422" s="1"/>
      <c r="BQ422" s="1"/>
      <c r="BR422" s="1"/>
    </row>
    <row r="423" spans="1:70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  <c r="AL423" s="1"/>
      <c r="AM423" s="1"/>
      <c r="AN423" s="1"/>
      <c r="AO423" s="1"/>
      <c r="AP423" s="1"/>
      <c r="AQ423" s="1"/>
      <c r="AR423" s="1"/>
      <c r="AS423" s="1"/>
      <c r="AT423" s="1"/>
      <c r="AU423" s="1"/>
      <c r="AV423" s="1"/>
      <c r="AW423" s="1"/>
      <c r="AX423" s="1"/>
      <c r="AY423" s="1"/>
      <c r="AZ423" s="1"/>
      <c r="BA423" s="1"/>
      <c r="BB423" s="1"/>
      <c r="BC423" s="1"/>
      <c r="BD423" s="1"/>
      <c r="BE423" s="1"/>
      <c r="BF423" s="1"/>
      <c r="BG423" s="1"/>
      <c r="BH423" s="1"/>
      <c r="BI423" s="1"/>
      <c r="BJ423" s="1"/>
      <c r="BK423" s="1"/>
      <c r="BL423" s="1"/>
      <c r="BM423" s="1"/>
      <c r="BN423" s="1"/>
      <c r="BO423" s="1"/>
      <c r="BP423" s="1"/>
      <c r="BQ423" s="1"/>
      <c r="BR423" s="1"/>
    </row>
    <row r="424" spans="1:70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  <c r="AL424" s="1"/>
      <c r="AM424" s="1"/>
      <c r="AN424" s="1"/>
      <c r="AO424" s="1"/>
      <c r="AP424" s="1"/>
      <c r="AQ424" s="1"/>
      <c r="AR424" s="1"/>
      <c r="AS424" s="1"/>
      <c r="AT424" s="1"/>
      <c r="AU424" s="1"/>
      <c r="AV424" s="1"/>
      <c r="AW424" s="1"/>
      <c r="AX424" s="1"/>
      <c r="AY424" s="1"/>
      <c r="AZ424" s="1"/>
      <c r="BA424" s="1"/>
      <c r="BB424" s="1"/>
      <c r="BC424" s="1"/>
      <c r="BD424" s="1"/>
      <c r="BE424" s="1"/>
      <c r="BF424" s="1"/>
      <c r="BG424" s="1"/>
      <c r="BH424" s="1"/>
      <c r="BI424" s="1"/>
      <c r="BJ424" s="1"/>
      <c r="BK424" s="1"/>
      <c r="BL424" s="1"/>
      <c r="BM424" s="1"/>
      <c r="BN424" s="1"/>
      <c r="BO424" s="1"/>
      <c r="BP424" s="1"/>
      <c r="BQ424" s="1"/>
      <c r="BR424" s="1"/>
    </row>
    <row r="425" spans="1:70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  <c r="AL425" s="1"/>
      <c r="AM425" s="1"/>
      <c r="AN425" s="1"/>
      <c r="AO425" s="1"/>
      <c r="AP425" s="1"/>
      <c r="AQ425" s="1"/>
      <c r="AR425" s="1"/>
      <c r="AS425" s="1"/>
      <c r="AT425" s="1"/>
      <c r="AU425" s="1"/>
      <c r="AV425" s="1"/>
      <c r="AW425" s="1"/>
      <c r="AX425" s="1"/>
      <c r="AY425" s="1"/>
      <c r="AZ425" s="1"/>
      <c r="BA425" s="1"/>
      <c r="BB425" s="1"/>
      <c r="BC425" s="1"/>
      <c r="BD425" s="1"/>
      <c r="BE425" s="1"/>
      <c r="BF425" s="1"/>
      <c r="BG425" s="1"/>
      <c r="BH425" s="1"/>
      <c r="BI425" s="1"/>
      <c r="BJ425" s="1"/>
      <c r="BK425" s="1"/>
      <c r="BL425" s="1"/>
      <c r="BM425" s="1"/>
      <c r="BN425" s="1"/>
      <c r="BO425" s="1"/>
      <c r="BP425" s="1"/>
      <c r="BQ425" s="1"/>
      <c r="BR425" s="1"/>
    </row>
    <row r="426" spans="1:70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  <c r="AL426" s="1"/>
      <c r="AM426" s="1"/>
      <c r="AN426" s="1"/>
      <c r="AO426" s="1"/>
      <c r="AP426" s="1"/>
      <c r="AQ426" s="1"/>
      <c r="AR426" s="1"/>
      <c r="AS426" s="1"/>
      <c r="AT426" s="1"/>
      <c r="AU426" s="1"/>
      <c r="AV426" s="1"/>
      <c r="AW426" s="1"/>
      <c r="AX426" s="1"/>
      <c r="AY426" s="1"/>
      <c r="AZ426" s="1"/>
      <c r="BA426" s="1"/>
      <c r="BB426" s="1"/>
      <c r="BC426" s="1"/>
      <c r="BD426" s="1"/>
      <c r="BE426" s="1"/>
      <c r="BF426" s="1"/>
      <c r="BG426" s="1"/>
      <c r="BH426" s="1"/>
      <c r="BI426" s="1"/>
      <c r="BJ426" s="1"/>
      <c r="BK426" s="1"/>
      <c r="BL426" s="1"/>
      <c r="BM426" s="1"/>
      <c r="BN426" s="1"/>
      <c r="BO426" s="1"/>
      <c r="BP426" s="1"/>
      <c r="BQ426" s="1"/>
      <c r="BR426" s="1"/>
    </row>
    <row r="427" spans="1:70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  <c r="AL427" s="1"/>
      <c r="AM427" s="1"/>
      <c r="AN427" s="1"/>
      <c r="AO427" s="1"/>
      <c r="AP427" s="1"/>
      <c r="AQ427" s="1"/>
      <c r="AR427" s="1"/>
      <c r="AS427" s="1"/>
      <c r="AT427" s="1"/>
      <c r="AU427" s="1"/>
      <c r="AV427" s="1"/>
      <c r="AW427" s="1"/>
      <c r="AX427" s="1"/>
      <c r="AY427" s="1"/>
      <c r="AZ427" s="1"/>
      <c r="BA427" s="1"/>
      <c r="BB427" s="1"/>
      <c r="BC427" s="1"/>
      <c r="BD427" s="1"/>
      <c r="BE427" s="1"/>
      <c r="BF427" s="1"/>
      <c r="BG427" s="1"/>
      <c r="BH427" s="1"/>
      <c r="BI427" s="1"/>
      <c r="BJ427" s="1"/>
      <c r="BK427" s="1"/>
      <c r="BL427" s="1"/>
      <c r="BM427" s="1"/>
      <c r="BN427" s="1"/>
      <c r="BO427" s="1"/>
      <c r="BP427" s="1"/>
      <c r="BQ427" s="1"/>
      <c r="BR427" s="1"/>
    </row>
    <row r="428" spans="1:70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  <c r="AL428" s="1"/>
      <c r="AM428" s="1"/>
      <c r="AN428" s="1"/>
      <c r="AO428" s="1"/>
      <c r="AP428" s="1"/>
      <c r="AQ428" s="1"/>
      <c r="AR428" s="1"/>
      <c r="AS428" s="1"/>
      <c r="AT428" s="1"/>
      <c r="AU428" s="1"/>
      <c r="AV428" s="1"/>
      <c r="AW428" s="1"/>
      <c r="AX428" s="1"/>
      <c r="AY428" s="1"/>
      <c r="AZ428" s="1"/>
      <c r="BA428" s="1"/>
      <c r="BB428" s="1"/>
      <c r="BC428" s="1"/>
      <c r="BD428" s="1"/>
      <c r="BE428" s="1"/>
      <c r="BF428" s="1"/>
      <c r="BG428" s="1"/>
      <c r="BH428" s="1"/>
      <c r="BI428" s="1"/>
      <c r="BJ428" s="1"/>
      <c r="BK428" s="1"/>
      <c r="BL428" s="1"/>
      <c r="BM428" s="1"/>
      <c r="BN428" s="1"/>
      <c r="BO428" s="1"/>
      <c r="BP428" s="1"/>
      <c r="BQ428" s="1"/>
      <c r="BR428" s="1"/>
    </row>
    <row r="429" spans="1:70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  <c r="AL429" s="1"/>
      <c r="AM429" s="1"/>
      <c r="AN429" s="1"/>
      <c r="AO429" s="1"/>
      <c r="AP429" s="1"/>
      <c r="AQ429" s="1"/>
      <c r="AR429" s="1"/>
      <c r="AS429" s="1"/>
      <c r="AT429" s="1"/>
      <c r="AU429" s="1"/>
      <c r="AV429" s="1"/>
      <c r="AW429" s="1"/>
      <c r="AX429" s="1"/>
      <c r="AY429" s="1"/>
      <c r="AZ429" s="1"/>
      <c r="BA429" s="1"/>
      <c r="BB429" s="1"/>
      <c r="BC429" s="1"/>
      <c r="BD429" s="1"/>
      <c r="BE429" s="1"/>
      <c r="BF429" s="1"/>
      <c r="BG429" s="1"/>
      <c r="BH429" s="1"/>
      <c r="BI429" s="1"/>
      <c r="BJ429" s="1"/>
      <c r="BK429" s="1"/>
      <c r="BL429" s="1"/>
      <c r="BM429" s="1"/>
      <c r="BN429" s="1"/>
      <c r="BO429" s="1"/>
      <c r="BP429" s="1"/>
      <c r="BQ429" s="1"/>
      <c r="BR429" s="1"/>
    </row>
    <row r="430" spans="1:70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  <c r="AL430" s="1"/>
      <c r="AM430" s="1"/>
      <c r="AN430" s="1"/>
      <c r="AO430" s="1"/>
      <c r="AP430" s="1"/>
      <c r="AQ430" s="1"/>
      <c r="AR430" s="1"/>
      <c r="AS430" s="1"/>
      <c r="AT430" s="1"/>
      <c r="AU430" s="1"/>
      <c r="AV430" s="1"/>
      <c r="AW430" s="1"/>
      <c r="AX430" s="1"/>
      <c r="AY430" s="1"/>
      <c r="AZ430" s="1"/>
      <c r="BA430" s="1"/>
      <c r="BB430" s="1"/>
      <c r="BC430" s="1"/>
      <c r="BD430" s="1"/>
      <c r="BE430" s="1"/>
      <c r="BF430" s="1"/>
      <c r="BG430" s="1"/>
      <c r="BH430" s="1"/>
      <c r="BI430" s="1"/>
      <c r="BJ430" s="1"/>
      <c r="BK430" s="1"/>
      <c r="BL430" s="1"/>
      <c r="BM430" s="1"/>
      <c r="BN430" s="1"/>
      <c r="BO430" s="1"/>
      <c r="BP430" s="1"/>
      <c r="BQ430" s="1"/>
      <c r="BR430" s="1"/>
    </row>
    <row r="431" spans="1:70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  <c r="AL431" s="1"/>
      <c r="AM431" s="1"/>
      <c r="AN431" s="1"/>
      <c r="AO431" s="1"/>
      <c r="AP431" s="1"/>
      <c r="AQ431" s="1"/>
      <c r="AR431" s="1"/>
      <c r="AS431" s="1"/>
      <c r="AT431" s="1"/>
      <c r="AU431" s="1"/>
      <c r="AV431" s="1"/>
      <c r="AW431" s="1"/>
      <c r="AX431" s="1"/>
      <c r="AY431" s="1"/>
      <c r="AZ431" s="1"/>
      <c r="BA431" s="1"/>
      <c r="BB431" s="1"/>
      <c r="BC431" s="1"/>
      <c r="BD431" s="1"/>
      <c r="BE431" s="1"/>
      <c r="BF431" s="1"/>
      <c r="BG431" s="1"/>
      <c r="BH431" s="1"/>
      <c r="BI431" s="1"/>
      <c r="BJ431" s="1"/>
      <c r="BK431" s="1"/>
      <c r="BL431" s="1"/>
      <c r="BM431" s="1"/>
      <c r="BN431" s="1"/>
      <c r="BO431" s="1"/>
      <c r="BP431" s="1"/>
      <c r="BQ431" s="1"/>
      <c r="BR431" s="1"/>
    </row>
    <row r="432" spans="1:70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  <c r="AL432" s="1"/>
      <c r="AM432" s="1"/>
      <c r="AN432" s="1"/>
      <c r="AO432" s="1"/>
      <c r="AP432" s="1"/>
      <c r="AQ432" s="1"/>
      <c r="AR432" s="1"/>
      <c r="AS432" s="1"/>
      <c r="AT432" s="1"/>
      <c r="AU432" s="1"/>
      <c r="AV432" s="1"/>
      <c r="AW432" s="1"/>
      <c r="AX432" s="1"/>
      <c r="AY432" s="1"/>
      <c r="AZ432" s="1"/>
      <c r="BA432" s="1"/>
      <c r="BB432" s="1"/>
      <c r="BC432" s="1"/>
      <c r="BD432" s="1"/>
      <c r="BE432" s="1"/>
      <c r="BF432" s="1"/>
      <c r="BG432" s="1"/>
      <c r="BH432" s="1"/>
      <c r="BI432" s="1"/>
      <c r="BJ432" s="1"/>
      <c r="BK432" s="1"/>
      <c r="BL432" s="1"/>
      <c r="BM432" s="1"/>
      <c r="BN432" s="1"/>
      <c r="BO432" s="1"/>
      <c r="BP432" s="1"/>
      <c r="BQ432" s="1"/>
      <c r="BR432" s="1"/>
    </row>
    <row r="433" spans="1:70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  <c r="AL433" s="1"/>
      <c r="AM433" s="1"/>
      <c r="AN433" s="1"/>
      <c r="AO433" s="1"/>
      <c r="AP433" s="1"/>
      <c r="AQ433" s="1"/>
      <c r="AR433" s="1"/>
      <c r="AS433" s="1"/>
      <c r="AT433" s="1"/>
      <c r="AU433" s="1"/>
      <c r="AV433" s="1"/>
      <c r="AW433" s="1"/>
      <c r="AX433" s="1"/>
      <c r="AY433" s="1"/>
      <c r="AZ433" s="1"/>
      <c r="BA433" s="1"/>
      <c r="BB433" s="1"/>
      <c r="BC433" s="1"/>
      <c r="BD433" s="1"/>
      <c r="BE433" s="1"/>
      <c r="BF433" s="1"/>
      <c r="BG433" s="1"/>
      <c r="BH433" s="1"/>
      <c r="BI433" s="1"/>
      <c r="BJ433" s="1"/>
      <c r="BK433" s="1"/>
      <c r="BL433" s="1"/>
      <c r="BM433" s="1"/>
      <c r="BN433" s="1"/>
      <c r="BO433" s="1"/>
      <c r="BP433" s="1"/>
      <c r="BQ433" s="1"/>
      <c r="BR433" s="1"/>
    </row>
    <row r="434" spans="1:70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  <c r="AL434" s="1"/>
      <c r="AM434" s="1"/>
      <c r="AN434" s="1"/>
      <c r="AO434" s="1"/>
      <c r="AP434" s="1"/>
      <c r="AQ434" s="1"/>
      <c r="AR434" s="1"/>
      <c r="AS434" s="1"/>
      <c r="AT434" s="1"/>
      <c r="AU434" s="1"/>
      <c r="AV434" s="1"/>
      <c r="AW434" s="1"/>
      <c r="AX434" s="1"/>
      <c r="AY434" s="1"/>
      <c r="AZ434" s="1"/>
      <c r="BA434" s="1"/>
      <c r="BB434" s="1"/>
      <c r="BC434" s="1"/>
      <c r="BD434" s="1"/>
      <c r="BE434" s="1"/>
      <c r="BF434" s="1"/>
      <c r="BG434" s="1"/>
      <c r="BH434" s="1"/>
      <c r="BI434" s="1"/>
      <c r="BJ434" s="1"/>
      <c r="BK434" s="1"/>
      <c r="BL434" s="1"/>
      <c r="BM434" s="1"/>
      <c r="BN434" s="1"/>
      <c r="BO434" s="1"/>
      <c r="BP434" s="1"/>
      <c r="BQ434" s="1"/>
      <c r="BR434" s="1"/>
    </row>
    <row r="435" spans="1:70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"/>
      <c r="AL435" s="1"/>
      <c r="AM435" s="1"/>
      <c r="AN435" s="1"/>
      <c r="AO435" s="1"/>
      <c r="AP435" s="1"/>
      <c r="AQ435" s="1"/>
      <c r="AR435" s="1"/>
      <c r="AS435" s="1"/>
      <c r="AT435" s="1"/>
      <c r="AU435" s="1"/>
      <c r="AV435" s="1"/>
      <c r="AW435" s="1"/>
      <c r="AX435" s="1"/>
      <c r="AY435" s="1"/>
      <c r="AZ435" s="1"/>
      <c r="BA435" s="1"/>
      <c r="BB435" s="1"/>
      <c r="BC435" s="1"/>
      <c r="BD435" s="1"/>
      <c r="BE435" s="1"/>
      <c r="BF435" s="1"/>
      <c r="BG435" s="1"/>
      <c r="BH435" s="1"/>
      <c r="BI435" s="1"/>
      <c r="BJ435" s="1"/>
      <c r="BK435" s="1"/>
      <c r="BL435" s="1"/>
      <c r="BM435" s="1"/>
      <c r="BN435" s="1"/>
      <c r="BO435" s="1"/>
      <c r="BP435" s="1"/>
      <c r="BQ435" s="1"/>
      <c r="BR435" s="1"/>
    </row>
    <row r="436" spans="1:70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  <c r="AL436" s="1"/>
      <c r="AM436" s="1"/>
      <c r="AN436" s="1"/>
      <c r="AO436" s="1"/>
      <c r="AP436" s="1"/>
      <c r="AQ436" s="1"/>
      <c r="AR436" s="1"/>
      <c r="AS436" s="1"/>
      <c r="AT436" s="1"/>
      <c r="AU436" s="1"/>
      <c r="AV436" s="1"/>
      <c r="AW436" s="1"/>
      <c r="AX436" s="1"/>
      <c r="AY436" s="1"/>
      <c r="AZ436" s="1"/>
      <c r="BA436" s="1"/>
      <c r="BB436" s="1"/>
      <c r="BC436" s="1"/>
      <c r="BD436" s="1"/>
      <c r="BE436" s="1"/>
      <c r="BF436" s="1"/>
      <c r="BG436" s="1"/>
      <c r="BH436" s="1"/>
      <c r="BI436" s="1"/>
      <c r="BJ436" s="1"/>
      <c r="BK436" s="1"/>
      <c r="BL436" s="1"/>
      <c r="BM436" s="1"/>
      <c r="BN436" s="1"/>
      <c r="BO436" s="1"/>
      <c r="BP436" s="1"/>
      <c r="BQ436" s="1"/>
      <c r="BR436" s="1"/>
    </row>
    <row r="437" spans="1:70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/>
      <c r="AL437" s="1"/>
      <c r="AM437" s="1"/>
      <c r="AN437" s="1"/>
      <c r="AO437" s="1"/>
      <c r="AP437" s="1"/>
      <c r="AQ437" s="1"/>
      <c r="AR437" s="1"/>
      <c r="AS437" s="1"/>
      <c r="AT437" s="1"/>
      <c r="AU437" s="1"/>
      <c r="AV437" s="1"/>
      <c r="AW437" s="1"/>
      <c r="AX437" s="1"/>
      <c r="AY437" s="1"/>
      <c r="AZ437" s="1"/>
      <c r="BA437" s="1"/>
      <c r="BB437" s="1"/>
      <c r="BC437" s="1"/>
      <c r="BD437" s="1"/>
      <c r="BE437" s="1"/>
      <c r="BF437" s="1"/>
      <c r="BG437" s="1"/>
      <c r="BH437" s="1"/>
      <c r="BI437" s="1"/>
      <c r="BJ437" s="1"/>
      <c r="BK437" s="1"/>
      <c r="BL437" s="1"/>
      <c r="BM437" s="1"/>
      <c r="BN437" s="1"/>
      <c r="BO437" s="1"/>
      <c r="BP437" s="1"/>
      <c r="BQ437" s="1"/>
      <c r="BR437" s="1"/>
    </row>
    <row r="438" spans="1:70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/>
      <c r="AL438" s="1"/>
      <c r="AM438" s="1"/>
      <c r="AN438" s="1"/>
      <c r="AO438" s="1"/>
      <c r="AP438" s="1"/>
      <c r="AQ438" s="1"/>
      <c r="AR438" s="1"/>
      <c r="AS438" s="1"/>
      <c r="AT438" s="1"/>
      <c r="AU438" s="1"/>
      <c r="AV438" s="1"/>
      <c r="AW438" s="1"/>
      <c r="AX438" s="1"/>
      <c r="AY438" s="1"/>
      <c r="AZ438" s="1"/>
      <c r="BA438" s="1"/>
      <c r="BB438" s="1"/>
      <c r="BC438" s="1"/>
      <c r="BD438" s="1"/>
      <c r="BE438" s="1"/>
      <c r="BF438" s="1"/>
      <c r="BG438" s="1"/>
      <c r="BH438" s="1"/>
      <c r="BI438" s="1"/>
      <c r="BJ438" s="1"/>
      <c r="BK438" s="1"/>
      <c r="BL438" s="1"/>
      <c r="BM438" s="1"/>
      <c r="BN438" s="1"/>
      <c r="BO438" s="1"/>
      <c r="BP438" s="1"/>
      <c r="BQ438" s="1"/>
      <c r="BR438" s="1"/>
    </row>
    <row r="439" spans="1:70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/>
      <c r="AL439" s="1"/>
      <c r="AM439" s="1"/>
      <c r="AN439" s="1"/>
      <c r="AO439" s="1"/>
      <c r="AP439" s="1"/>
      <c r="AQ439" s="1"/>
      <c r="AR439" s="1"/>
      <c r="AS439" s="1"/>
      <c r="AT439" s="1"/>
      <c r="AU439" s="1"/>
      <c r="AV439" s="1"/>
      <c r="AW439" s="1"/>
      <c r="AX439" s="1"/>
      <c r="AY439" s="1"/>
      <c r="AZ439" s="1"/>
      <c r="BA439" s="1"/>
      <c r="BB439" s="1"/>
      <c r="BC439" s="1"/>
      <c r="BD439" s="1"/>
      <c r="BE439" s="1"/>
      <c r="BF439" s="1"/>
      <c r="BG439" s="1"/>
      <c r="BH439" s="1"/>
      <c r="BI439" s="1"/>
      <c r="BJ439" s="1"/>
      <c r="BK439" s="1"/>
      <c r="BL439" s="1"/>
      <c r="BM439" s="1"/>
      <c r="BN439" s="1"/>
      <c r="BO439" s="1"/>
      <c r="BP439" s="1"/>
      <c r="BQ439" s="1"/>
      <c r="BR439" s="1"/>
    </row>
    <row r="440" spans="1:70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  <c r="AL440" s="1"/>
      <c r="AM440" s="1"/>
      <c r="AN440" s="1"/>
      <c r="AO440" s="1"/>
      <c r="AP440" s="1"/>
      <c r="AQ440" s="1"/>
      <c r="AR440" s="1"/>
      <c r="AS440" s="1"/>
      <c r="AT440" s="1"/>
      <c r="AU440" s="1"/>
      <c r="AV440" s="1"/>
      <c r="AW440" s="1"/>
      <c r="AX440" s="1"/>
      <c r="AY440" s="1"/>
      <c r="AZ440" s="1"/>
      <c r="BA440" s="1"/>
      <c r="BB440" s="1"/>
      <c r="BC440" s="1"/>
      <c r="BD440" s="1"/>
      <c r="BE440" s="1"/>
      <c r="BF440" s="1"/>
      <c r="BG440" s="1"/>
      <c r="BH440" s="1"/>
      <c r="BI440" s="1"/>
      <c r="BJ440" s="1"/>
      <c r="BK440" s="1"/>
      <c r="BL440" s="1"/>
      <c r="BM440" s="1"/>
      <c r="BN440" s="1"/>
      <c r="BO440" s="1"/>
      <c r="BP440" s="1"/>
      <c r="BQ440" s="1"/>
      <c r="BR440" s="1"/>
    </row>
    <row r="441" spans="1:70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  <c r="AL441" s="1"/>
      <c r="AM441" s="1"/>
      <c r="AN441" s="1"/>
      <c r="AO441" s="1"/>
      <c r="AP441" s="1"/>
      <c r="AQ441" s="1"/>
      <c r="AR441" s="1"/>
      <c r="AS441" s="1"/>
      <c r="AT441" s="1"/>
      <c r="AU441" s="1"/>
      <c r="AV441" s="1"/>
      <c r="AW441" s="1"/>
      <c r="AX441" s="1"/>
      <c r="AY441" s="1"/>
      <c r="AZ441" s="1"/>
      <c r="BA441" s="1"/>
      <c r="BB441" s="1"/>
      <c r="BC441" s="1"/>
      <c r="BD441" s="1"/>
      <c r="BE441" s="1"/>
      <c r="BF441" s="1"/>
      <c r="BG441" s="1"/>
      <c r="BH441" s="1"/>
      <c r="BI441" s="1"/>
      <c r="BJ441" s="1"/>
      <c r="BK441" s="1"/>
      <c r="BL441" s="1"/>
      <c r="BM441" s="1"/>
      <c r="BN441" s="1"/>
      <c r="BO441" s="1"/>
      <c r="BP441" s="1"/>
      <c r="BQ441" s="1"/>
      <c r="BR441" s="1"/>
    </row>
    <row r="442" spans="1:70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1"/>
      <c r="AL442" s="1"/>
      <c r="AM442" s="1"/>
      <c r="AN442" s="1"/>
      <c r="AO442" s="1"/>
      <c r="AP442" s="1"/>
      <c r="AQ442" s="1"/>
      <c r="AR442" s="1"/>
      <c r="AS442" s="1"/>
      <c r="AT442" s="1"/>
      <c r="AU442" s="1"/>
      <c r="AV442" s="1"/>
      <c r="AW442" s="1"/>
      <c r="AX442" s="1"/>
      <c r="AY442" s="1"/>
      <c r="AZ442" s="1"/>
      <c r="BA442" s="1"/>
      <c r="BB442" s="1"/>
      <c r="BC442" s="1"/>
      <c r="BD442" s="1"/>
      <c r="BE442" s="1"/>
      <c r="BF442" s="1"/>
      <c r="BG442" s="1"/>
      <c r="BH442" s="1"/>
      <c r="BI442" s="1"/>
      <c r="BJ442" s="1"/>
      <c r="BK442" s="1"/>
      <c r="BL442" s="1"/>
      <c r="BM442" s="1"/>
      <c r="BN442" s="1"/>
      <c r="BO442" s="1"/>
      <c r="BP442" s="1"/>
      <c r="BQ442" s="1"/>
      <c r="BR442" s="1"/>
    </row>
    <row r="443" spans="1:70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"/>
      <c r="AL443" s="1"/>
      <c r="AM443" s="1"/>
      <c r="AN443" s="1"/>
      <c r="AO443" s="1"/>
      <c r="AP443" s="1"/>
      <c r="AQ443" s="1"/>
      <c r="AR443" s="1"/>
      <c r="AS443" s="1"/>
      <c r="AT443" s="1"/>
      <c r="AU443" s="1"/>
      <c r="AV443" s="1"/>
      <c r="AW443" s="1"/>
      <c r="AX443" s="1"/>
      <c r="AY443" s="1"/>
      <c r="AZ443" s="1"/>
      <c r="BA443" s="1"/>
      <c r="BB443" s="1"/>
      <c r="BC443" s="1"/>
      <c r="BD443" s="1"/>
      <c r="BE443" s="1"/>
      <c r="BF443" s="1"/>
      <c r="BG443" s="1"/>
      <c r="BH443" s="1"/>
      <c r="BI443" s="1"/>
      <c r="BJ443" s="1"/>
      <c r="BK443" s="1"/>
      <c r="BL443" s="1"/>
      <c r="BM443" s="1"/>
      <c r="BN443" s="1"/>
      <c r="BO443" s="1"/>
      <c r="BP443" s="1"/>
      <c r="BQ443" s="1"/>
      <c r="BR443" s="1"/>
    </row>
    <row r="444" spans="1:70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"/>
      <c r="AL444" s="1"/>
      <c r="AM444" s="1"/>
      <c r="AN444" s="1"/>
      <c r="AO444" s="1"/>
      <c r="AP444" s="1"/>
      <c r="AQ444" s="1"/>
      <c r="AR444" s="1"/>
      <c r="AS444" s="1"/>
      <c r="AT444" s="1"/>
      <c r="AU444" s="1"/>
      <c r="AV444" s="1"/>
      <c r="AW444" s="1"/>
      <c r="AX444" s="1"/>
      <c r="AY444" s="1"/>
      <c r="AZ444" s="1"/>
      <c r="BA444" s="1"/>
      <c r="BB444" s="1"/>
      <c r="BC444" s="1"/>
      <c r="BD444" s="1"/>
      <c r="BE444" s="1"/>
      <c r="BF444" s="1"/>
      <c r="BG444" s="1"/>
      <c r="BH444" s="1"/>
      <c r="BI444" s="1"/>
      <c r="BJ444" s="1"/>
      <c r="BK444" s="1"/>
      <c r="BL444" s="1"/>
      <c r="BM444" s="1"/>
      <c r="BN444" s="1"/>
      <c r="BO444" s="1"/>
      <c r="BP444" s="1"/>
      <c r="BQ444" s="1"/>
      <c r="BR444" s="1"/>
    </row>
    <row r="445" spans="1:70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"/>
      <c r="AL445" s="1"/>
      <c r="AM445" s="1"/>
      <c r="AN445" s="1"/>
      <c r="AO445" s="1"/>
      <c r="AP445" s="1"/>
      <c r="AQ445" s="1"/>
      <c r="AR445" s="1"/>
      <c r="AS445" s="1"/>
      <c r="AT445" s="1"/>
      <c r="AU445" s="1"/>
      <c r="AV445" s="1"/>
      <c r="AW445" s="1"/>
      <c r="AX445" s="1"/>
      <c r="AY445" s="1"/>
      <c r="AZ445" s="1"/>
      <c r="BA445" s="1"/>
      <c r="BB445" s="1"/>
      <c r="BC445" s="1"/>
      <c r="BD445" s="1"/>
      <c r="BE445" s="1"/>
      <c r="BF445" s="1"/>
      <c r="BG445" s="1"/>
      <c r="BH445" s="1"/>
      <c r="BI445" s="1"/>
      <c r="BJ445" s="1"/>
      <c r="BK445" s="1"/>
      <c r="BL445" s="1"/>
      <c r="BM445" s="1"/>
      <c r="BN445" s="1"/>
      <c r="BO445" s="1"/>
      <c r="BP445" s="1"/>
      <c r="BQ445" s="1"/>
      <c r="BR445" s="1"/>
    </row>
    <row r="446" spans="1:70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/>
      <c r="AL446" s="1"/>
      <c r="AM446" s="1"/>
      <c r="AN446" s="1"/>
      <c r="AO446" s="1"/>
      <c r="AP446" s="1"/>
      <c r="AQ446" s="1"/>
      <c r="AR446" s="1"/>
      <c r="AS446" s="1"/>
      <c r="AT446" s="1"/>
      <c r="AU446" s="1"/>
      <c r="AV446" s="1"/>
      <c r="AW446" s="1"/>
      <c r="AX446" s="1"/>
      <c r="AY446" s="1"/>
      <c r="AZ446" s="1"/>
      <c r="BA446" s="1"/>
      <c r="BB446" s="1"/>
      <c r="BC446" s="1"/>
      <c r="BD446" s="1"/>
      <c r="BE446" s="1"/>
      <c r="BF446" s="1"/>
      <c r="BG446" s="1"/>
      <c r="BH446" s="1"/>
      <c r="BI446" s="1"/>
      <c r="BJ446" s="1"/>
      <c r="BK446" s="1"/>
      <c r="BL446" s="1"/>
      <c r="BM446" s="1"/>
      <c r="BN446" s="1"/>
      <c r="BO446" s="1"/>
      <c r="BP446" s="1"/>
      <c r="BQ446" s="1"/>
      <c r="BR446" s="1"/>
    </row>
    <row r="447" spans="1:70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  <c r="AL447" s="1"/>
      <c r="AM447" s="1"/>
      <c r="AN447" s="1"/>
      <c r="AO447" s="1"/>
      <c r="AP447" s="1"/>
      <c r="AQ447" s="1"/>
      <c r="AR447" s="1"/>
      <c r="AS447" s="1"/>
      <c r="AT447" s="1"/>
      <c r="AU447" s="1"/>
      <c r="AV447" s="1"/>
      <c r="AW447" s="1"/>
      <c r="AX447" s="1"/>
      <c r="AY447" s="1"/>
      <c r="AZ447" s="1"/>
      <c r="BA447" s="1"/>
      <c r="BB447" s="1"/>
      <c r="BC447" s="1"/>
      <c r="BD447" s="1"/>
      <c r="BE447" s="1"/>
      <c r="BF447" s="1"/>
      <c r="BG447" s="1"/>
      <c r="BH447" s="1"/>
      <c r="BI447" s="1"/>
      <c r="BJ447" s="1"/>
      <c r="BK447" s="1"/>
      <c r="BL447" s="1"/>
      <c r="BM447" s="1"/>
      <c r="BN447" s="1"/>
      <c r="BO447" s="1"/>
      <c r="BP447" s="1"/>
      <c r="BQ447" s="1"/>
      <c r="BR447" s="1"/>
    </row>
    <row r="448" spans="1:70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"/>
      <c r="AL448" s="1"/>
      <c r="AM448" s="1"/>
      <c r="AN448" s="1"/>
      <c r="AO448" s="1"/>
      <c r="AP448" s="1"/>
      <c r="AQ448" s="1"/>
      <c r="AR448" s="1"/>
      <c r="AS448" s="1"/>
      <c r="AT448" s="1"/>
      <c r="AU448" s="1"/>
      <c r="AV448" s="1"/>
      <c r="AW448" s="1"/>
      <c r="AX448" s="1"/>
      <c r="AY448" s="1"/>
      <c r="AZ448" s="1"/>
      <c r="BA448" s="1"/>
      <c r="BB448" s="1"/>
      <c r="BC448" s="1"/>
      <c r="BD448" s="1"/>
      <c r="BE448" s="1"/>
      <c r="BF448" s="1"/>
      <c r="BG448" s="1"/>
      <c r="BH448" s="1"/>
      <c r="BI448" s="1"/>
      <c r="BJ448" s="1"/>
      <c r="BK448" s="1"/>
      <c r="BL448" s="1"/>
      <c r="BM448" s="1"/>
      <c r="BN448" s="1"/>
      <c r="BO448" s="1"/>
      <c r="BP448" s="1"/>
      <c r="BQ448" s="1"/>
      <c r="BR448" s="1"/>
    </row>
    <row r="449" spans="1:70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"/>
      <c r="AL449" s="1"/>
      <c r="AM449" s="1"/>
      <c r="AN449" s="1"/>
      <c r="AO449" s="1"/>
      <c r="AP449" s="1"/>
      <c r="AQ449" s="1"/>
      <c r="AR449" s="1"/>
      <c r="AS449" s="1"/>
      <c r="AT449" s="1"/>
      <c r="AU449" s="1"/>
      <c r="AV449" s="1"/>
      <c r="AW449" s="1"/>
      <c r="AX449" s="1"/>
      <c r="AY449" s="1"/>
      <c r="AZ449" s="1"/>
      <c r="BA449" s="1"/>
      <c r="BB449" s="1"/>
      <c r="BC449" s="1"/>
      <c r="BD449" s="1"/>
      <c r="BE449" s="1"/>
      <c r="BF449" s="1"/>
      <c r="BG449" s="1"/>
      <c r="BH449" s="1"/>
      <c r="BI449" s="1"/>
      <c r="BJ449" s="1"/>
      <c r="BK449" s="1"/>
      <c r="BL449" s="1"/>
      <c r="BM449" s="1"/>
      <c r="BN449" s="1"/>
      <c r="BO449" s="1"/>
      <c r="BP449" s="1"/>
      <c r="BQ449" s="1"/>
      <c r="BR449" s="1"/>
    </row>
    <row r="450" spans="1:70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1"/>
      <c r="AL450" s="1"/>
      <c r="AM450" s="1"/>
      <c r="AN450" s="1"/>
      <c r="AO450" s="1"/>
      <c r="AP450" s="1"/>
      <c r="AQ450" s="1"/>
      <c r="AR450" s="1"/>
      <c r="AS450" s="1"/>
      <c r="AT450" s="1"/>
      <c r="AU450" s="1"/>
      <c r="AV450" s="1"/>
      <c r="AW450" s="1"/>
      <c r="AX450" s="1"/>
      <c r="AY450" s="1"/>
      <c r="AZ450" s="1"/>
      <c r="BA450" s="1"/>
      <c r="BB450" s="1"/>
      <c r="BC450" s="1"/>
      <c r="BD450" s="1"/>
      <c r="BE450" s="1"/>
      <c r="BF450" s="1"/>
      <c r="BG450" s="1"/>
      <c r="BH450" s="1"/>
      <c r="BI450" s="1"/>
      <c r="BJ450" s="1"/>
      <c r="BK450" s="1"/>
      <c r="BL450" s="1"/>
      <c r="BM450" s="1"/>
      <c r="BN450" s="1"/>
      <c r="BO450" s="1"/>
      <c r="BP450" s="1"/>
      <c r="BQ450" s="1"/>
      <c r="BR450" s="1"/>
    </row>
    <row r="451" spans="1:70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  <c r="AK451" s="1"/>
      <c r="AL451" s="1"/>
      <c r="AM451" s="1"/>
      <c r="AN451" s="1"/>
      <c r="AO451" s="1"/>
      <c r="AP451" s="1"/>
      <c r="AQ451" s="1"/>
      <c r="AR451" s="1"/>
      <c r="AS451" s="1"/>
      <c r="AT451" s="1"/>
      <c r="AU451" s="1"/>
      <c r="AV451" s="1"/>
      <c r="AW451" s="1"/>
      <c r="AX451" s="1"/>
      <c r="AY451" s="1"/>
      <c r="AZ451" s="1"/>
      <c r="BA451" s="1"/>
      <c r="BB451" s="1"/>
      <c r="BC451" s="1"/>
      <c r="BD451" s="1"/>
      <c r="BE451" s="1"/>
      <c r="BF451" s="1"/>
      <c r="BG451" s="1"/>
      <c r="BH451" s="1"/>
      <c r="BI451" s="1"/>
      <c r="BJ451" s="1"/>
      <c r="BK451" s="1"/>
      <c r="BL451" s="1"/>
      <c r="BM451" s="1"/>
      <c r="BN451" s="1"/>
      <c r="BO451" s="1"/>
      <c r="BP451" s="1"/>
      <c r="BQ451" s="1"/>
      <c r="BR451" s="1"/>
    </row>
    <row r="452" spans="1:70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  <c r="AK452" s="1"/>
      <c r="AL452" s="1"/>
      <c r="AM452" s="1"/>
      <c r="AN452" s="1"/>
      <c r="AO452" s="1"/>
      <c r="AP452" s="1"/>
      <c r="AQ452" s="1"/>
      <c r="AR452" s="1"/>
      <c r="AS452" s="1"/>
      <c r="AT452" s="1"/>
      <c r="AU452" s="1"/>
      <c r="AV452" s="1"/>
      <c r="AW452" s="1"/>
      <c r="AX452" s="1"/>
      <c r="AY452" s="1"/>
      <c r="AZ452" s="1"/>
      <c r="BA452" s="1"/>
      <c r="BB452" s="1"/>
      <c r="BC452" s="1"/>
      <c r="BD452" s="1"/>
      <c r="BE452" s="1"/>
      <c r="BF452" s="1"/>
      <c r="BG452" s="1"/>
      <c r="BH452" s="1"/>
      <c r="BI452" s="1"/>
      <c r="BJ452" s="1"/>
      <c r="BK452" s="1"/>
      <c r="BL452" s="1"/>
      <c r="BM452" s="1"/>
      <c r="BN452" s="1"/>
      <c r="BO452" s="1"/>
      <c r="BP452" s="1"/>
      <c r="BQ452" s="1"/>
      <c r="BR452" s="1"/>
    </row>
    <row r="453" spans="1:70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  <c r="AK453" s="1"/>
      <c r="AL453" s="1"/>
      <c r="AM453" s="1"/>
      <c r="AN453" s="1"/>
      <c r="AO453" s="1"/>
      <c r="AP453" s="1"/>
      <c r="AQ453" s="1"/>
      <c r="AR453" s="1"/>
      <c r="AS453" s="1"/>
      <c r="AT453" s="1"/>
      <c r="AU453" s="1"/>
      <c r="AV453" s="1"/>
      <c r="AW453" s="1"/>
      <c r="AX453" s="1"/>
      <c r="AY453" s="1"/>
      <c r="AZ453" s="1"/>
      <c r="BA453" s="1"/>
      <c r="BB453" s="1"/>
      <c r="BC453" s="1"/>
      <c r="BD453" s="1"/>
      <c r="BE453" s="1"/>
      <c r="BF453" s="1"/>
      <c r="BG453" s="1"/>
      <c r="BH453" s="1"/>
      <c r="BI453" s="1"/>
      <c r="BJ453" s="1"/>
      <c r="BK453" s="1"/>
      <c r="BL453" s="1"/>
      <c r="BM453" s="1"/>
      <c r="BN453" s="1"/>
      <c r="BO453" s="1"/>
      <c r="BP453" s="1"/>
      <c r="BQ453" s="1"/>
      <c r="BR453" s="1"/>
    </row>
    <row r="454" spans="1:70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  <c r="AK454" s="1"/>
      <c r="AL454" s="1"/>
      <c r="AM454" s="1"/>
      <c r="AN454" s="1"/>
      <c r="AO454" s="1"/>
      <c r="AP454" s="1"/>
      <c r="AQ454" s="1"/>
      <c r="AR454" s="1"/>
      <c r="AS454" s="1"/>
      <c r="AT454" s="1"/>
      <c r="AU454" s="1"/>
      <c r="AV454" s="1"/>
      <c r="AW454" s="1"/>
      <c r="AX454" s="1"/>
      <c r="AY454" s="1"/>
      <c r="AZ454" s="1"/>
      <c r="BA454" s="1"/>
      <c r="BB454" s="1"/>
      <c r="BC454" s="1"/>
      <c r="BD454" s="1"/>
      <c r="BE454" s="1"/>
      <c r="BF454" s="1"/>
      <c r="BG454" s="1"/>
      <c r="BH454" s="1"/>
      <c r="BI454" s="1"/>
      <c r="BJ454" s="1"/>
      <c r="BK454" s="1"/>
      <c r="BL454" s="1"/>
      <c r="BM454" s="1"/>
      <c r="BN454" s="1"/>
      <c r="BO454" s="1"/>
      <c r="BP454" s="1"/>
      <c r="BQ454" s="1"/>
      <c r="BR454" s="1"/>
    </row>
    <row r="455" spans="1:70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  <c r="AK455" s="1"/>
      <c r="AL455" s="1"/>
      <c r="AM455" s="1"/>
      <c r="AN455" s="1"/>
      <c r="AO455" s="1"/>
      <c r="AP455" s="1"/>
      <c r="AQ455" s="1"/>
      <c r="AR455" s="1"/>
      <c r="AS455" s="1"/>
      <c r="AT455" s="1"/>
      <c r="AU455" s="1"/>
      <c r="AV455" s="1"/>
      <c r="AW455" s="1"/>
      <c r="AX455" s="1"/>
      <c r="AY455" s="1"/>
      <c r="AZ455" s="1"/>
      <c r="BA455" s="1"/>
      <c r="BB455" s="1"/>
      <c r="BC455" s="1"/>
      <c r="BD455" s="1"/>
      <c r="BE455" s="1"/>
      <c r="BF455" s="1"/>
      <c r="BG455" s="1"/>
      <c r="BH455" s="1"/>
      <c r="BI455" s="1"/>
      <c r="BJ455" s="1"/>
      <c r="BK455" s="1"/>
      <c r="BL455" s="1"/>
      <c r="BM455" s="1"/>
      <c r="BN455" s="1"/>
      <c r="BO455" s="1"/>
      <c r="BP455" s="1"/>
      <c r="BQ455" s="1"/>
      <c r="BR455" s="1"/>
    </row>
    <row r="456" spans="1:70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  <c r="AK456" s="1"/>
      <c r="AL456" s="1"/>
      <c r="AM456" s="1"/>
      <c r="AN456" s="1"/>
      <c r="AO456" s="1"/>
      <c r="AP456" s="1"/>
      <c r="AQ456" s="1"/>
      <c r="AR456" s="1"/>
      <c r="AS456" s="1"/>
      <c r="AT456" s="1"/>
      <c r="AU456" s="1"/>
      <c r="AV456" s="1"/>
      <c r="AW456" s="1"/>
      <c r="AX456" s="1"/>
      <c r="AY456" s="1"/>
      <c r="AZ456" s="1"/>
      <c r="BA456" s="1"/>
      <c r="BB456" s="1"/>
      <c r="BC456" s="1"/>
      <c r="BD456" s="1"/>
      <c r="BE456" s="1"/>
      <c r="BF456" s="1"/>
      <c r="BG456" s="1"/>
      <c r="BH456" s="1"/>
      <c r="BI456" s="1"/>
      <c r="BJ456" s="1"/>
      <c r="BK456" s="1"/>
      <c r="BL456" s="1"/>
      <c r="BM456" s="1"/>
      <c r="BN456" s="1"/>
      <c r="BO456" s="1"/>
      <c r="BP456" s="1"/>
      <c r="BQ456" s="1"/>
      <c r="BR456" s="1"/>
    </row>
    <row r="457" spans="1:70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  <c r="AK457" s="1"/>
      <c r="AL457" s="1"/>
      <c r="AM457" s="1"/>
      <c r="AN457" s="1"/>
      <c r="AO457" s="1"/>
      <c r="AP457" s="1"/>
      <c r="AQ457" s="1"/>
      <c r="AR457" s="1"/>
      <c r="AS457" s="1"/>
      <c r="AT457" s="1"/>
      <c r="AU457" s="1"/>
      <c r="AV457" s="1"/>
      <c r="AW457" s="1"/>
      <c r="AX457" s="1"/>
      <c r="AY457" s="1"/>
      <c r="AZ457" s="1"/>
      <c r="BA457" s="1"/>
      <c r="BB457" s="1"/>
      <c r="BC457" s="1"/>
      <c r="BD457" s="1"/>
      <c r="BE457" s="1"/>
      <c r="BF457" s="1"/>
      <c r="BG457" s="1"/>
      <c r="BH457" s="1"/>
      <c r="BI457" s="1"/>
      <c r="BJ457" s="1"/>
      <c r="BK457" s="1"/>
      <c r="BL457" s="1"/>
      <c r="BM457" s="1"/>
      <c r="BN457" s="1"/>
      <c r="BO457" s="1"/>
      <c r="BP457" s="1"/>
      <c r="BQ457" s="1"/>
      <c r="BR457" s="1"/>
    </row>
    <row r="458" spans="1:70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  <c r="AK458" s="1"/>
      <c r="AL458" s="1"/>
      <c r="AM458" s="1"/>
      <c r="AN458" s="1"/>
      <c r="AO458" s="1"/>
      <c r="AP458" s="1"/>
      <c r="AQ458" s="1"/>
      <c r="AR458" s="1"/>
      <c r="AS458" s="1"/>
      <c r="AT458" s="1"/>
      <c r="AU458" s="1"/>
      <c r="AV458" s="1"/>
      <c r="AW458" s="1"/>
      <c r="AX458" s="1"/>
      <c r="AY458" s="1"/>
      <c r="AZ458" s="1"/>
      <c r="BA458" s="1"/>
      <c r="BB458" s="1"/>
      <c r="BC458" s="1"/>
      <c r="BD458" s="1"/>
      <c r="BE458" s="1"/>
      <c r="BF458" s="1"/>
      <c r="BG458" s="1"/>
      <c r="BH458" s="1"/>
      <c r="BI458" s="1"/>
      <c r="BJ458" s="1"/>
      <c r="BK458" s="1"/>
      <c r="BL458" s="1"/>
      <c r="BM458" s="1"/>
      <c r="BN458" s="1"/>
      <c r="BO458" s="1"/>
      <c r="BP458" s="1"/>
      <c r="BQ458" s="1"/>
      <c r="BR458" s="1"/>
    </row>
    <row r="459" spans="1:70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  <c r="AK459" s="1"/>
      <c r="AL459" s="1"/>
      <c r="AM459" s="1"/>
      <c r="AN459" s="1"/>
      <c r="AO459" s="1"/>
      <c r="AP459" s="1"/>
      <c r="AQ459" s="1"/>
      <c r="AR459" s="1"/>
      <c r="AS459" s="1"/>
      <c r="AT459" s="1"/>
      <c r="AU459" s="1"/>
      <c r="AV459" s="1"/>
      <c r="AW459" s="1"/>
      <c r="AX459" s="1"/>
      <c r="AY459" s="1"/>
      <c r="AZ459" s="1"/>
      <c r="BA459" s="1"/>
      <c r="BB459" s="1"/>
      <c r="BC459" s="1"/>
      <c r="BD459" s="1"/>
      <c r="BE459" s="1"/>
      <c r="BF459" s="1"/>
      <c r="BG459" s="1"/>
      <c r="BH459" s="1"/>
      <c r="BI459" s="1"/>
      <c r="BJ459" s="1"/>
      <c r="BK459" s="1"/>
      <c r="BL459" s="1"/>
      <c r="BM459" s="1"/>
      <c r="BN459" s="1"/>
      <c r="BO459" s="1"/>
      <c r="BP459" s="1"/>
      <c r="BQ459" s="1"/>
      <c r="BR459" s="1"/>
    </row>
    <row r="460" spans="1:70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  <c r="AK460" s="1"/>
      <c r="AL460" s="1"/>
      <c r="AM460" s="1"/>
      <c r="AN460" s="1"/>
      <c r="AO460" s="1"/>
      <c r="AP460" s="1"/>
      <c r="AQ460" s="1"/>
      <c r="AR460" s="1"/>
      <c r="AS460" s="1"/>
      <c r="AT460" s="1"/>
      <c r="AU460" s="1"/>
      <c r="AV460" s="1"/>
      <c r="AW460" s="1"/>
      <c r="AX460" s="1"/>
      <c r="AY460" s="1"/>
      <c r="AZ460" s="1"/>
      <c r="BA460" s="1"/>
      <c r="BB460" s="1"/>
      <c r="BC460" s="1"/>
      <c r="BD460" s="1"/>
      <c r="BE460" s="1"/>
      <c r="BF460" s="1"/>
      <c r="BG460" s="1"/>
      <c r="BH460" s="1"/>
      <c r="BI460" s="1"/>
      <c r="BJ460" s="1"/>
      <c r="BK460" s="1"/>
      <c r="BL460" s="1"/>
      <c r="BM460" s="1"/>
      <c r="BN460" s="1"/>
      <c r="BO460" s="1"/>
      <c r="BP460" s="1"/>
      <c r="BQ460" s="1"/>
      <c r="BR460" s="1"/>
    </row>
    <row r="461" spans="1:70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  <c r="AK461" s="1"/>
      <c r="AL461" s="1"/>
      <c r="AM461" s="1"/>
      <c r="AN461" s="1"/>
      <c r="AO461" s="1"/>
      <c r="AP461" s="1"/>
      <c r="AQ461" s="1"/>
      <c r="AR461" s="1"/>
      <c r="AS461" s="1"/>
      <c r="AT461" s="1"/>
      <c r="AU461" s="1"/>
      <c r="AV461" s="1"/>
      <c r="AW461" s="1"/>
      <c r="AX461" s="1"/>
      <c r="AY461" s="1"/>
      <c r="AZ461" s="1"/>
      <c r="BA461" s="1"/>
      <c r="BB461" s="1"/>
      <c r="BC461" s="1"/>
      <c r="BD461" s="1"/>
      <c r="BE461" s="1"/>
      <c r="BF461" s="1"/>
      <c r="BG461" s="1"/>
      <c r="BH461" s="1"/>
      <c r="BI461" s="1"/>
      <c r="BJ461" s="1"/>
      <c r="BK461" s="1"/>
      <c r="BL461" s="1"/>
      <c r="BM461" s="1"/>
      <c r="BN461" s="1"/>
      <c r="BO461" s="1"/>
      <c r="BP461" s="1"/>
      <c r="BQ461" s="1"/>
      <c r="BR461" s="1"/>
    </row>
    <row r="462" spans="1:70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  <c r="AK462" s="1"/>
      <c r="AL462" s="1"/>
      <c r="AM462" s="1"/>
      <c r="AN462" s="1"/>
      <c r="AO462" s="1"/>
      <c r="AP462" s="1"/>
      <c r="AQ462" s="1"/>
      <c r="AR462" s="1"/>
      <c r="AS462" s="1"/>
      <c r="AT462" s="1"/>
      <c r="AU462" s="1"/>
      <c r="AV462" s="1"/>
      <c r="AW462" s="1"/>
      <c r="AX462" s="1"/>
      <c r="AY462" s="1"/>
      <c r="AZ462" s="1"/>
      <c r="BA462" s="1"/>
      <c r="BB462" s="1"/>
      <c r="BC462" s="1"/>
      <c r="BD462" s="1"/>
      <c r="BE462" s="1"/>
      <c r="BF462" s="1"/>
      <c r="BG462" s="1"/>
      <c r="BH462" s="1"/>
      <c r="BI462" s="1"/>
      <c r="BJ462" s="1"/>
      <c r="BK462" s="1"/>
      <c r="BL462" s="1"/>
      <c r="BM462" s="1"/>
      <c r="BN462" s="1"/>
      <c r="BO462" s="1"/>
      <c r="BP462" s="1"/>
      <c r="BQ462" s="1"/>
      <c r="BR462" s="1"/>
    </row>
    <row r="463" spans="1:70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  <c r="AK463" s="1"/>
      <c r="AL463" s="1"/>
      <c r="AM463" s="1"/>
      <c r="AN463" s="1"/>
      <c r="AO463" s="1"/>
      <c r="AP463" s="1"/>
      <c r="AQ463" s="1"/>
      <c r="AR463" s="1"/>
      <c r="AS463" s="1"/>
      <c r="AT463" s="1"/>
      <c r="AU463" s="1"/>
      <c r="AV463" s="1"/>
      <c r="AW463" s="1"/>
      <c r="AX463" s="1"/>
      <c r="AY463" s="1"/>
      <c r="AZ463" s="1"/>
      <c r="BA463" s="1"/>
      <c r="BB463" s="1"/>
      <c r="BC463" s="1"/>
      <c r="BD463" s="1"/>
      <c r="BE463" s="1"/>
      <c r="BF463" s="1"/>
      <c r="BG463" s="1"/>
      <c r="BH463" s="1"/>
      <c r="BI463" s="1"/>
      <c r="BJ463" s="1"/>
      <c r="BK463" s="1"/>
      <c r="BL463" s="1"/>
      <c r="BM463" s="1"/>
      <c r="BN463" s="1"/>
      <c r="BO463" s="1"/>
      <c r="BP463" s="1"/>
      <c r="BQ463" s="1"/>
      <c r="BR463" s="1"/>
    </row>
    <row r="464" spans="1:70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  <c r="AK464" s="1"/>
      <c r="AL464" s="1"/>
      <c r="AM464" s="1"/>
      <c r="AN464" s="1"/>
      <c r="AO464" s="1"/>
      <c r="AP464" s="1"/>
      <c r="AQ464" s="1"/>
      <c r="AR464" s="1"/>
      <c r="AS464" s="1"/>
      <c r="AT464" s="1"/>
      <c r="AU464" s="1"/>
      <c r="AV464" s="1"/>
      <c r="AW464" s="1"/>
      <c r="AX464" s="1"/>
      <c r="AY464" s="1"/>
      <c r="AZ464" s="1"/>
      <c r="BA464" s="1"/>
      <c r="BB464" s="1"/>
      <c r="BC464" s="1"/>
      <c r="BD464" s="1"/>
      <c r="BE464" s="1"/>
      <c r="BF464" s="1"/>
      <c r="BG464" s="1"/>
      <c r="BH464" s="1"/>
      <c r="BI464" s="1"/>
      <c r="BJ464" s="1"/>
      <c r="BK464" s="1"/>
      <c r="BL464" s="1"/>
      <c r="BM464" s="1"/>
      <c r="BN464" s="1"/>
      <c r="BO464" s="1"/>
      <c r="BP464" s="1"/>
      <c r="BQ464" s="1"/>
      <c r="BR464" s="1"/>
    </row>
    <row r="465" spans="1:70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"/>
      <c r="AK465" s="1"/>
      <c r="AL465" s="1"/>
      <c r="AM465" s="1"/>
      <c r="AN465" s="1"/>
      <c r="AO465" s="1"/>
      <c r="AP465" s="1"/>
      <c r="AQ465" s="1"/>
      <c r="AR465" s="1"/>
      <c r="AS465" s="1"/>
      <c r="AT465" s="1"/>
      <c r="AU465" s="1"/>
      <c r="AV465" s="1"/>
      <c r="AW465" s="1"/>
      <c r="AX465" s="1"/>
      <c r="AY465" s="1"/>
      <c r="AZ465" s="1"/>
      <c r="BA465" s="1"/>
      <c r="BB465" s="1"/>
      <c r="BC465" s="1"/>
      <c r="BD465" s="1"/>
      <c r="BE465" s="1"/>
      <c r="BF465" s="1"/>
      <c r="BG465" s="1"/>
      <c r="BH465" s="1"/>
      <c r="BI465" s="1"/>
      <c r="BJ465" s="1"/>
      <c r="BK465" s="1"/>
      <c r="BL465" s="1"/>
      <c r="BM465" s="1"/>
      <c r="BN465" s="1"/>
      <c r="BO465" s="1"/>
      <c r="BP465" s="1"/>
      <c r="BQ465" s="1"/>
      <c r="BR465" s="1"/>
    </row>
    <row r="466" spans="1:70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"/>
      <c r="AK466" s="1"/>
      <c r="AL466" s="1"/>
      <c r="AM466" s="1"/>
      <c r="AN466" s="1"/>
      <c r="AO466" s="1"/>
      <c r="AP466" s="1"/>
      <c r="AQ466" s="1"/>
      <c r="AR466" s="1"/>
      <c r="AS466" s="1"/>
      <c r="AT466" s="1"/>
      <c r="AU466" s="1"/>
      <c r="AV466" s="1"/>
      <c r="AW466" s="1"/>
      <c r="AX466" s="1"/>
      <c r="AY466" s="1"/>
      <c r="AZ466" s="1"/>
      <c r="BA466" s="1"/>
      <c r="BB466" s="1"/>
      <c r="BC466" s="1"/>
      <c r="BD466" s="1"/>
      <c r="BE466" s="1"/>
      <c r="BF466" s="1"/>
      <c r="BG466" s="1"/>
      <c r="BH466" s="1"/>
      <c r="BI466" s="1"/>
      <c r="BJ466" s="1"/>
      <c r="BK466" s="1"/>
      <c r="BL466" s="1"/>
      <c r="BM466" s="1"/>
      <c r="BN466" s="1"/>
      <c r="BO466" s="1"/>
      <c r="BP466" s="1"/>
      <c r="BQ466" s="1"/>
      <c r="BR466" s="1"/>
    </row>
    <row r="467" spans="1:70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"/>
      <c r="AK467" s="1"/>
      <c r="AL467" s="1"/>
      <c r="AM467" s="1"/>
      <c r="AN467" s="1"/>
      <c r="AO467" s="1"/>
      <c r="AP467" s="1"/>
      <c r="AQ467" s="1"/>
      <c r="AR467" s="1"/>
      <c r="AS467" s="1"/>
      <c r="AT467" s="1"/>
      <c r="AU467" s="1"/>
      <c r="AV467" s="1"/>
      <c r="AW467" s="1"/>
      <c r="AX467" s="1"/>
      <c r="AY467" s="1"/>
      <c r="AZ467" s="1"/>
      <c r="BA467" s="1"/>
      <c r="BB467" s="1"/>
      <c r="BC467" s="1"/>
      <c r="BD467" s="1"/>
      <c r="BE467" s="1"/>
      <c r="BF467" s="1"/>
      <c r="BG467" s="1"/>
      <c r="BH467" s="1"/>
      <c r="BI467" s="1"/>
      <c r="BJ467" s="1"/>
      <c r="BK467" s="1"/>
      <c r="BL467" s="1"/>
      <c r="BM467" s="1"/>
      <c r="BN467" s="1"/>
      <c r="BO467" s="1"/>
      <c r="BP467" s="1"/>
      <c r="BQ467" s="1"/>
      <c r="BR467" s="1"/>
    </row>
    <row r="468" spans="1:70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  <c r="AK468" s="1"/>
      <c r="AL468" s="1"/>
      <c r="AM468" s="1"/>
      <c r="AN468" s="1"/>
      <c r="AO468" s="1"/>
      <c r="AP468" s="1"/>
      <c r="AQ468" s="1"/>
      <c r="AR468" s="1"/>
      <c r="AS468" s="1"/>
      <c r="AT468" s="1"/>
      <c r="AU468" s="1"/>
      <c r="AV468" s="1"/>
      <c r="AW468" s="1"/>
      <c r="AX468" s="1"/>
      <c r="AY468" s="1"/>
      <c r="AZ468" s="1"/>
      <c r="BA468" s="1"/>
      <c r="BB468" s="1"/>
      <c r="BC468" s="1"/>
      <c r="BD468" s="1"/>
      <c r="BE468" s="1"/>
      <c r="BF468" s="1"/>
      <c r="BG468" s="1"/>
      <c r="BH468" s="1"/>
      <c r="BI468" s="1"/>
      <c r="BJ468" s="1"/>
      <c r="BK468" s="1"/>
      <c r="BL468" s="1"/>
      <c r="BM468" s="1"/>
      <c r="BN468" s="1"/>
      <c r="BO468" s="1"/>
      <c r="BP468" s="1"/>
      <c r="BQ468" s="1"/>
      <c r="BR468" s="1"/>
    </row>
    <row r="469" spans="1:70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  <c r="AK469" s="1"/>
      <c r="AL469" s="1"/>
      <c r="AM469" s="1"/>
      <c r="AN469" s="1"/>
      <c r="AO469" s="1"/>
      <c r="AP469" s="1"/>
      <c r="AQ469" s="1"/>
      <c r="AR469" s="1"/>
      <c r="AS469" s="1"/>
      <c r="AT469" s="1"/>
      <c r="AU469" s="1"/>
      <c r="AV469" s="1"/>
      <c r="AW469" s="1"/>
      <c r="AX469" s="1"/>
      <c r="AY469" s="1"/>
      <c r="AZ469" s="1"/>
      <c r="BA469" s="1"/>
      <c r="BB469" s="1"/>
      <c r="BC469" s="1"/>
      <c r="BD469" s="1"/>
      <c r="BE469" s="1"/>
      <c r="BF469" s="1"/>
      <c r="BG469" s="1"/>
      <c r="BH469" s="1"/>
      <c r="BI469" s="1"/>
      <c r="BJ469" s="1"/>
      <c r="BK469" s="1"/>
      <c r="BL469" s="1"/>
      <c r="BM469" s="1"/>
      <c r="BN469" s="1"/>
      <c r="BO469" s="1"/>
      <c r="BP469" s="1"/>
      <c r="BQ469" s="1"/>
      <c r="BR469" s="1"/>
    </row>
    <row r="470" spans="1:70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  <c r="AK470" s="1"/>
      <c r="AL470" s="1"/>
      <c r="AM470" s="1"/>
      <c r="AN470" s="1"/>
      <c r="AO470" s="1"/>
      <c r="AP470" s="1"/>
      <c r="AQ470" s="1"/>
      <c r="AR470" s="1"/>
      <c r="AS470" s="1"/>
      <c r="AT470" s="1"/>
      <c r="AU470" s="1"/>
      <c r="AV470" s="1"/>
      <c r="AW470" s="1"/>
      <c r="AX470" s="1"/>
      <c r="AY470" s="1"/>
      <c r="AZ470" s="1"/>
      <c r="BA470" s="1"/>
      <c r="BB470" s="1"/>
      <c r="BC470" s="1"/>
      <c r="BD470" s="1"/>
      <c r="BE470" s="1"/>
      <c r="BF470" s="1"/>
      <c r="BG470" s="1"/>
      <c r="BH470" s="1"/>
      <c r="BI470" s="1"/>
      <c r="BJ470" s="1"/>
      <c r="BK470" s="1"/>
      <c r="BL470" s="1"/>
      <c r="BM470" s="1"/>
      <c r="BN470" s="1"/>
      <c r="BO470" s="1"/>
      <c r="BP470" s="1"/>
      <c r="BQ470" s="1"/>
      <c r="BR470" s="1"/>
    </row>
    <row r="471" spans="1:70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1"/>
      <c r="AK471" s="1"/>
      <c r="AL471" s="1"/>
      <c r="AM471" s="1"/>
      <c r="AN471" s="1"/>
      <c r="AO471" s="1"/>
      <c r="AP471" s="1"/>
      <c r="AQ471" s="1"/>
      <c r="AR471" s="1"/>
      <c r="AS471" s="1"/>
      <c r="AT471" s="1"/>
      <c r="AU471" s="1"/>
      <c r="AV471" s="1"/>
      <c r="AW471" s="1"/>
      <c r="AX471" s="1"/>
      <c r="AY471" s="1"/>
      <c r="AZ471" s="1"/>
      <c r="BA471" s="1"/>
      <c r="BB471" s="1"/>
      <c r="BC471" s="1"/>
      <c r="BD471" s="1"/>
      <c r="BE471" s="1"/>
      <c r="BF471" s="1"/>
      <c r="BG471" s="1"/>
      <c r="BH471" s="1"/>
      <c r="BI471" s="1"/>
      <c r="BJ471" s="1"/>
      <c r="BK471" s="1"/>
      <c r="BL471" s="1"/>
      <c r="BM471" s="1"/>
      <c r="BN471" s="1"/>
      <c r="BO471" s="1"/>
      <c r="BP471" s="1"/>
      <c r="BQ471" s="1"/>
      <c r="BR471" s="1"/>
    </row>
    <row r="472" spans="1:70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1"/>
      <c r="AK472" s="1"/>
      <c r="AL472" s="1"/>
      <c r="AM472" s="1"/>
      <c r="AN472" s="1"/>
      <c r="AO472" s="1"/>
      <c r="AP472" s="1"/>
      <c r="AQ472" s="1"/>
      <c r="AR472" s="1"/>
      <c r="AS472" s="1"/>
      <c r="AT472" s="1"/>
      <c r="AU472" s="1"/>
      <c r="AV472" s="1"/>
      <c r="AW472" s="1"/>
      <c r="AX472" s="1"/>
      <c r="AY472" s="1"/>
      <c r="AZ472" s="1"/>
      <c r="BA472" s="1"/>
      <c r="BB472" s="1"/>
      <c r="BC472" s="1"/>
      <c r="BD472" s="1"/>
      <c r="BE472" s="1"/>
      <c r="BF472" s="1"/>
      <c r="BG472" s="1"/>
      <c r="BH472" s="1"/>
      <c r="BI472" s="1"/>
      <c r="BJ472" s="1"/>
      <c r="BK472" s="1"/>
      <c r="BL472" s="1"/>
      <c r="BM472" s="1"/>
      <c r="BN472" s="1"/>
      <c r="BO472" s="1"/>
      <c r="BP472" s="1"/>
      <c r="BQ472" s="1"/>
      <c r="BR472" s="1"/>
    </row>
    <row r="473" spans="1:70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1"/>
      <c r="AK473" s="1"/>
      <c r="AL473" s="1"/>
      <c r="AM473" s="1"/>
      <c r="AN473" s="1"/>
      <c r="AO473" s="1"/>
      <c r="AP473" s="1"/>
      <c r="AQ473" s="1"/>
      <c r="AR473" s="1"/>
      <c r="AS473" s="1"/>
      <c r="AT473" s="1"/>
      <c r="AU473" s="1"/>
      <c r="AV473" s="1"/>
      <c r="AW473" s="1"/>
      <c r="AX473" s="1"/>
      <c r="AY473" s="1"/>
      <c r="AZ473" s="1"/>
      <c r="BA473" s="1"/>
      <c r="BB473" s="1"/>
      <c r="BC473" s="1"/>
      <c r="BD473" s="1"/>
      <c r="BE473" s="1"/>
      <c r="BF473" s="1"/>
      <c r="BG473" s="1"/>
      <c r="BH473" s="1"/>
      <c r="BI473" s="1"/>
      <c r="BJ473" s="1"/>
      <c r="BK473" s="1"/>
      <c r="BL473" s="1"/>
      <c r="BM473" s="1"/>
      <c r="BN473" s="1"/>
      <c r="BO473" s="1"/>
      <c r="BP473" s="1"/>
      <c r="BQ473" s="1"/>
      <c r="BR473" s="1"/>
    </row>
    <row r="474" spans="1:70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"/>
      <c r="AK474" s="1"/>
      <c r="AL474" s="1"/>
      <c r="AM474" s="1"/>
      <c r="AN474" s="1"/>
      <c r="AO474" s="1"/>
      <c r="AP474" s="1"/>
      <c r="AQ474" s="1"/>
      <c r="AR474" s="1"/>
      <c r="AS474" s="1"/>
      <c r="AT474" s="1"/>
      <c r="AU474" s="1"/>
      <c r="AV474" s="1"/>
      <c r="AW474" s="1"/>
      <c r="AX474" s="1"/>
      <c r="AY474" s="1"/>
      <c r="AZ474" s="1"/>
      <c r="BA474" s="1"/>
      <c r="BB474" s="1"/>
      <c r="BC474" s="1"/>
      <c r="BD474" s="1"/>
      <c r="BE474" s="1"/>
      <c r="BF474" s="1"/>
      <c r="BG474" s="1"/>
      <c r="BH474" s="1"/>
      <c r="BI474" s="1"/>
      <c r="BJ474" s="1"/>
      <c r="BK474" s="1"/>
      <c r="BL474" s="1"/>
      <c r="BM474" s="1"/>
      <c r="BN474" s="1"/>
      <c r="BO474" s="1"/>
      <c r="BP474" s="1"/>
      <c r="BQ474" s="1"/>
      <c r="BR474" s="1"/>
    </row>
    <row r="475" spans="1:70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/>
      <c r="AK475" s="1"/>
      <c r="AL475" s="1"/>
      <c r="AM475" s="1"/>
      <c r="AN475" s="1"/>
      <c r="AO475" s="1"/>
      <c r="AP475" s="1"/>
      <c r="AQ475" s="1"/>
      <c r="AR475" s="1"/>
      <c r="AS475" s="1"/>
      <c r="AT475" s="1"/>
      <c r="AU475" s="1"/>
      <c r="AV475" s="1"/>
      <c r="AW475" s="1"/>
      <c r="AX475" s="1"/>
      <c r="AY475" s="1"/>
      <c r="AZ475" s="1"/>
      <c r="BA475" s="1"/>
      <c r="BB475" s="1"/>
      <c r="BC475" s="1"/>
      <c r="BD475" s="1"/>
      <c r="BE475" s="1"/>
      <c r="BF475" s="1"/>
      <c r="BG475" s="1"/>
      <c r="BH475" s="1"/>
      <c r="BI475" s="1"/>
      <c r="BJ475" s="1"/>
      <c r="BK475" s="1"/>
      <c r="BL475" s="1"/>
      <c r="BM475" s="1"/>
      <c r="BN475" s="1"/>
      <c r="BO475" s="1"/>
      <c r="BP475" s="1"/>
      <c r="BQ475" s="1"/>
      <c r="BR475" s="1"/>
    </row>
    <row r="476" spans="1:70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  <c r="AK476" s="1"/>
      <c r="AL476" s="1"/>
      <c r="AM476" s="1"/>
      <c r="AN476" s="1"/>
      <c r="AO476" s="1"/>
      <c r="AP476" s="1"/>
      <c r="AQ476" s="1"/>
      <c r="AR476" s="1"/>
      <c r="AS476" s="1"/>
      <c r="AT476" s="1"/>
      <c r="AU476" s="1"/>
      <c r="AV476" s="1"/>
      <c r="AW476" s="1"/>
      <c r="AX476" s="1"/>
      <c r="AY476" s="1"/>
      <c r="AZ476" s="1"/>
      <c r="BA476" s="1"/>
      <c r="BB476" s="1"/>
      <c r="BC476" s="1"/>
      <c r="BD476" s="1"/>
      <c r="BE476" s="1"/>
      <c r="BF476" s="1"/>
      <c r="BG476" s="1"/>
      <c r="BH476" s="1"/>
      <c r="BI476" s="1"/>
      <c r="BJ476" s="1"/>
      <c r="BK476" s="1"/>
      <c r="BL476" s="1"/>
      <c r="BM476" s="1"/>
      <c r="BN476" s="1"/>
      <c r="BO476" s="1"/>
      <c r="BP476" s="1"/>
      <c r="BQ476" s="1"/>
      <c r="BR476" s="1"/>
    </row>
    <row r="477" spans="1:70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  <c r="AK477" s="1"/>
      <c r="AL477" s="1"/>
      <c r="AM477" s="1"/>
      <c r="AN477" s="1"/>
      <c r="AO477" s="1"/>
      <c r="AP477" s="1"/>
      <c r="AQ477" s="1"/>
      <c r="AR477" s="1"/>
      <c r="AS477" s="1"/>
      <c r="AT477" s="1"/>
      <c r="AU477" s="1"/>
      <c r="AV477" s="1"/>
      <c r="AW477" s="1"/>
      <c r="AX477" s="1"/>
      <c r="AY477" s="1"/>
      <c r="AZ477" s="1"/>
      <c r="BA477" s="1"/>
      <c r="BB477" s="1"/>
      <c r="BC477" s="1"/>
      <c r="BD477" s="1"/>
      <c r="BE477" s="1"/>
      <c r="BF477" s="1"/>
      <c r="BG477" s="1"/>
      <c r="BH477" s="1"/>
      <c r="BI477" s="1"/>
      <c r="BJ477" s="1"/>
      <c r="BK477" s="1"/>
      <c r="BL477" s="1"/>
      <c r="BM477" s="1"/>
      <c r="BN477" s="1"/>
      <c r="BO477" s="1"/>
      <c r="BP477" s="1"/>
      <c r="BQ477" s="1"/>
      <c r="BR477" s="1"/>
    </row>
    <row r="478" spans="1:70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  <c r="AK478" s="1"/>
      <c r="AL478" s="1"/>
      <c r="AM478" s="1"/>
      <c r="AN478" s="1"/>
      <c r="AO478" s="1"/>
      <c r="AP478" s="1"/>
      <c r="AQ478" s="1"/>
      <c r="AR478" s="1"/>
      <c r="AS478" s="1"/>
      <c r="AT478" s="1"/>
      <c r="AU478" s="1"/>
      <c r="AV478" s="1"/>
      <c r="AW478" s="1"/>
      <c r="AX478" s="1"/>
      <c r="AY478" s="1"/>
      <c r="AZ478" s="1"/>
      <c r="BA478" s="1"/>
      <c r="BB478" s="1"/>
      <c r="BC478" s="1"/>
      <c r="BD478" s="1"/>
      <c r="BE478" s="1"/>
      <c r="BF478" s="1"/>
      <c r="BG478" s="1"/>
      <c r="BH478" s="1"/>
      <c r="BI478" s="1"/>
      <c r="BJ478" s="1"/>
      <c r="BK478" s="1"/>
      <c r="BL478" s="1"/>
      <c r="BM478" s="1"/>
      <c r="BN478" s="1"/>
      <c r="BO478" s="1"/>
      <c r="BP478" s="1"/>
      <c r="BQ478" s="1"/>
      <c r="BR478" s="1"/>
    </row>
    <row r="479" spans="1:70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1"/>
      <c r="AK479" s="1"/>
      <c r="AL479" s="1"/>
      <c r="AM479" s="1"/>
      <c r="AN479" s="1"/>
      <c r="AO479" s="1"/>
      <c r="AP479" s="1"/>
      <c r="AQ479" s="1"/>
      <c r="AR479" s="1"/>
      <c r="AS479" s="1"/>
      <c r="AT479" s="1"/>
      <c r="AU479" s="1"/>
      <c r="AV479" s="1"/>
      <c r="AW479" s="1"/>
      <c r="AX479" s="1"/>
      <c r="AY479" s="1"/>
      <c r="AZ479" s="1"/>
      <c r="BA479" s="1"/>
      <c r="BB479" s="1"/>
      <c r="BC479" s="1"/>
      <c r="BD479" s="1"/>
      <c r="BE479" s="1"/>
      <c r="BF479" s="1"/>
      <c r="BG479" s="1"/>
      <c r="BH479" s="1"/>
      <c r="BI479" s="1"/>
      <c r="BJ479" s="1"/>
      <c r="BK479" s="1"/>
      <c r="BL479" s="1"/>
      <c r="BM479" s="1"/>
      <c r="BN479" s="1"/>
      <c r="BO479" s="1"/>
      <c r="BP479" s="1"/>
      <c r="BQ479" s="1"/>
      <c r="BR479" s="1"/>
    </row>
    <row r="480" spans="1:70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1"/>
      <c r="AK480" s="1"/>
      <c r="AL480" s="1"/>
      <c r="AM480" s="1"/>
      <c r="AN480" s="1"/>
      <c r="AO480" s="1"/>
      <c r="AP480" s="1"/>
      <c r="AQ480" s="1"/>
      <c r="AR480" s="1"/>
      <c r="AS480" s="1"/>
      <c r="AT480" s="1"/>
      <c r="AU480" s="1"/>
      <c r="AV480" s="1"/>
      <c r="AW480" s="1"/>
      <c r="AX480" s="1"/>
      <c r="AY480" s="1"/>
      <c r="AZ480" s="1"/>
      <c r="BA480" s="1"/>
      <c r="BB480" s="1"/>
      <c r="BC480" s="1"/>
      <c r="BD480" s="1"/>
      <c r="BE480" s="1"/>
      <c r="BF480" s="1"/>
      <c r="BG480" s="1"/>
      <c r="BH480" s="1"/>
      <c r="BI480" s="1"/>
      <c r="BJ480" s="1"/>
      <c r="BK480" s="1"/>
      <c r="BL480" s="1"/>
      <c r="BM480" s="1"/>
      <c r="BN480" s="1"/>
      <c r="BO480" s="1"/>
      <c r="BP480" s="1"/>
      <c r="BQ480" s="1"/>
      <c r="BR480" s="1"/>
    </row>
    <row r="481" spans="1:70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1"/>
      <c r="AK481" s="1"/>
      <c r="AL481" s="1"/>
      <c r="AM481" s="1"/>
      <c r="AN481" s="1"/>
      <c r="AO481" s="1"/>
      <c r="AP481" s="1"/>
      <c r="AQ481" s="1"/>
      <c r="AR481" s="1"/>
      <c r="AS481" s="1"/>
      <c r="AT481" s="1"/>
      <c r="AU481" s="1"/>
      <c r="AV481" s="1"/>
      <c r="AW481" s="1"/>
      <c r="AX481" s="1"/>
      <c r="AY481" s="1"/>
      <c r="AZ481" s="1"/>
      <c r="BA481" s="1"/>
      <c r="BB481" s="1"/>
      <c r="BC481" s="1"/>
      <c r="BD481" s="1"/>
      <c r="BE481" s="1"/>
      <c r="BF481" s="1"/>
      <c r="BG481" s="1"/>
      <c r="BH481" s="1"/>
      <c r="BI481" s="1"/>
      <c r="BJ481" s="1"/>
      <c r="BK481" s="1"/>
      <c r="BL481" s="1"/>
      <c r="BM481" s="1"/>
      <c r="BN481" s="1"/>
      <c r="BO481" s="1"/>
      <c r="BP481" s="1"/>
      <c r="BQ481" s="1"/>
      <c r="BR481" s="1"/>
    </row>
    <row r="482" spans="1:70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1"/>
      <c r="AK482" s="1"/>
      <c r="AL482" s="1"/>
      <c r="AM482" s="1"/>
      <c r="AN482" s="1"/>
      <c r="AO482" s="1"/>
      <c r="AP482" s="1"/>
      <c r="AQ482" s="1"/>
      <c r="AR482" s="1"/>
      <c r="AS482" s="1"/>
      <c r="AT482" s="1"/>
      <c r="AU482" s="1"/>
      <c r="AV482" s="1"/>
      <c r="AW482" s="1"/>
      <c r="AX482" s="1"/>
      <c r="AY482" s="1"/>
      <c r="AZ482" s="1"/>
      <c r="BA482" s="1"/>
      <c r="BB482" s="1"/>
      <c r="BC482" s="1"/>
      <c r="BD482" s="1"/>
      <c r="BE482" s="1"/>
      <c r="BF482" s="1"/>
      <c r="BG482" s="1"/>
      <c r="BH482" s="1"/>
      <c r="BI482" s="1"/>
      <c r="BJ482" s="1"/>
      <c r="BK482" s="1"/>
      <c r="BL482" s="1"/>
      <c r="BM482" s="1"/>
      <c r="BN482" s="1"/>
      <c r="BO482" s="1"/>
      <c r="BP482" s="1"/>
      <c r="BQ482" s="1"/>
      <c r="BR482" s="1"/>
    </row>
    <row r="483" spans="1:70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J483" s="1"/>
      <c r="AK483" s="1"/>
      <c r="AL483" s="1"/>
      <c r="AM483" s="1"/>
      <c r="AN483" s="1"/>
      <c r="AO483" s="1"/>
      <c r="AP483" s="1"/>
      <c r="AQ483" s="1"/>
      <c r="AR483" s="1"/>
      <c r="AS483" s="1"/>
      <c r="AT483" s="1"/>
      <c r="AU483" s="1"/>
      <c r="AV483" s="1"/>
      <c r="AW483" s="1"/>
      <c r="AX483" s="1"/>
      <c r="AY483" s="1"/>
      <c r="AZ483" s="1"/>
      <c r="BA483" s="1"/>
      <c r="BB483" s="1"/>
      <c r="BC483" s="1"/>
      <c r="BD483" s="1"/>
      <c r="BE483" s="1"/>
      <c r="BF483" s="1"/>
      <c r="BG483" s="1"/>
      <c r="BH483" s="1"/>
      <c r="BI483" s="1"/>
      <c r="BJ483" s="1"/>
      <c r="BK483" s="1"/>
      <c r="BL483" s="1"/>
      <c r="BM483" s="1"/>
      <c r="BN483" s="1"/>
      <c r="BO483" s="1"/>
      <c r="BP483" s="1"/>
      <c r="BQ483" s="1"/>
      <c r="BR483" s="1"/>
    </row>
    <row r="484" spans="1:70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J484" s="1"/>
      <c r="AK484" s="1"/>
      <c r="AL484" s="1"/>
      <c r="AM484" s="1"/>
      <c r="AN484" s="1"/>
      <c r="AO484" s="1"/>
      <c r="AP484" s="1"/>
      <c r="AQ484" s="1"/>
      <c r="AR484" s="1"/>
      <c r="AS484" s="1"/>
      <c r="AT484" s="1"/>
      <c r="AU484" s="1"/>
      <c r="AV484" s="1"/>
      <c r="AW484" s="1"/>
      <c r="AX484" s="1"/>
      <c r="AY484" s="1"/>
      <c r="AZ484" s="1"/>
      <c r="BA484" s="1"/>
      <c r="BB484" s="1"/>
      <c r="BC484" s="1"/>
      <c r="BD484" s="1"/>
      <c r="BE484" s="1"/>
      <c r="BF484" s="1"/>
      <c r="BG484" s="1"/>
      <c r="BH484" s="1"/>
      <c r="BI484" s="1"/>
      <c r="BJ484" s="1"/>
      <c r="BK484" s="1"/>
      <c r="BL484" s="1"/>
      <c r="BM484" s="1"/>
      <c r="BN484" s="1"/>
      <c r="BO484" s="1"/>
      <c r="BP484" s="1"/>
      <c r="BQ484" s="1"/>
      <c r="BR484" s="1"/>
    </row>
    <row r="485" spans="1:70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J485" s="1"/>
      <c r="AK485" s="1"/>
      <c r="AL485" s="1"/>
      <c r="AM485" s="1"/>
      <c r="AN485" s="1"/>
      <c r="AO485" s="1"/>
      <c r="AP485" s="1"/>
      <c r="AQ485" s="1"/>
      <c r="AR485" s="1"/>
      <c r="AS485" s="1"/>
      <c r="AT485" s="1"/>
      <c r="AU485" s="1"/>
      <c r="AV485" s="1"/>
      <c r="AW485" s="1"/>
      <c r="AX485" s="1"/>
      <c r="AY485" s="1"/>
      <c r="AZ485" s="1"/>
      <c r="BA485" s="1"/>
      <c r="BB485" s="1"/>
      <c r="BC485" s="1"/>
      <c r="BD485" s="1"/>
      <c r="BE485" s="1"/>
      <c r="BF485" s="1"/>
      <c r="BG485" s="1"/>
      <c r="BH485" s="1"/>
      <c r="BI485" s="1"/>
      <c r="BJ485" s="1"/>
      <c r="BK485" s="1"/>
      <c r="BL485" s="1"/>
      <c r="BM485" s="1"/>
      <c r="BN485" s="1"/>
      <c r="BO485" s="1"/>
      <c r="BP485" s="1"/>
      <c r="BQ485" s="1"/>
      <c r="BR485" s="1"/>
    </row>
    <row r="486" spans="1:70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  <c r="AJ486" s="1"/>
      <c r="AK486" s="1"/>
      <c r="AL486" s="1"/>
      <c r="AM486" s="1"/>
      <c r="AN486" s="1"/>
      <c r="AO486" s="1"/>
      <c r="AP486" s="1"/>
      <c r="AQ486" s="1"/>
      <c r="AR486" s="1"/>
      <c r="AS486" s="1"/>
      <c r="AT486" s="1"/>
      <c r="AU486" s="1"/>
      <c r="AV486" s="1"/>
      <c r="AW486" s="1"/>
      <c r="AX486" s="1"/>
      <c r="AY486" s="1"/>
      <c r="AZ486" s="1"/>
      <c r="BA486" s="1"/>
      <c r="BB486" s="1"/>
      <c r="BC486" s="1"/>
      <c r="BD486" s="1"/>
      <c r="BE486" s="1"/>
      <c r="BF486" s="1"/>
      <c r="BG486" s="1"/>
      <c r="BH486" s="1"/>
      <c r="BI486" s="1"/>
      <c r="BJ486" s="1"/>
      <c r="BK486" s="1"/>
      <c r="BL486" s="1"/>
      <c r="BM486" s="1"/>
      <c r="BN486" s="1"/>
      <c r="BO486" s="1"/>
      <c r="BP486" s="1"/>
      <c r="BQ486" s="1"/>
      <c r="BR486" s="1"/>
    </row>
    <row r="487" spans="1:70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  <c r="AJ487" s="1"/>
      <c r="AK487" s="1"/>
      <c r="AL487" s="1"/>
      <c r="AM487" s="1"/>
      <c r="AN487" s="1"/>
      <c r="AO487" s="1"/>
      <c r="AP487" s="1"/>
      <c r="AQ487" s="1"/>
      <c r="AR487" s="1"/>
      <c r="AS487" s="1"/>
      <c r="AT487" s="1"/>
      <c r="AU487" s="1"/>
      <c r="AV487" s="1"/>
      <c r="AW487" s="1"/>
      <c r="AX487" s="1"/>
      <c r="AY487" s="1"/>
      <c r="AZ487" s="1"/>
      <c r="BA487" s="1"/>
      <c r="BB487" s="1"/>
      <c r="BC487" s="1"/>
      <c r="BD487" s="1"/>
      <c r="BE487" s="1"/>
      <c r="BF487" s="1"/>
      <c r="BG487" s="1"/>
      <c r="BH487" s="1"/>
      <c r="BI487" s="1"/>
      <c r="BJ487" s="1"/>
      <c r="BK487" s="1"/>
      <c r="BL487" s="1"/>
      <c r="BM487" s="1"/>
      <c r="BN487" s="1"/>
      <c r="BO487" s="1"/>
      <c r="BP487" s="1"/>
      <c r="BQ487" s="1"/>
      <c r="BR487" s="1"/>
    </row>
    <row r="488" spans="1:70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  <c r="AJ488" s="1"/>
      <c r="AK488" s="1"/>
      <c r="AL488" s="1"/>
      <c r="AM488" s="1"/>
      <c r="AN488" s="1"/>
      <c r="AO488" s="1"/>
      <c r="AP488" s="1"/>
      <c r="AQ488" s="1"/>
      <c r="AR488" s="1"/>
      <c r="AS488" s="1"/>
      <c r="AT488" s="1"/>
      <c r="AU488" s="1"/>
      <c r="AV488" s="1"/>
      <c r="AW488" s="1"/>
      <c r="AX488" s="1"/>
      <c r="AY488" s="1"/>
      <c r="AZ488" s="1"/>
      <c r="BA488" s="1"/>
      <c r="BB488" s="1"/>
      <c r="BC488" s="1"/>
      <c r="BD488" s="1"/>
      <c r="BE488" s="1"/>
      <c r="BF488" s="1"/>
      <c r="BG488" s="1"/>
      <c r="BH488" s="1"/>
      <c r="BI488" s="1"/>
      <c r="BJ488" s="1"/>
      <c r="BK488" s="1"/>
      <c r="BL488" s="1"/>
      <c r="BM488" s="1"/>
      <c r="BN488" s="1"/>
      <c r="BO488" s="1"/>
      <c r="BP488" s="1"/>
      <c r="BQ488" s="1"/>
      <c r="BR488" s="1"/>
    </row>
    <row r="489" spans="1:70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  <c r="AJ489" s="1"/>
      <c r="AK489" s="1"/>
      <c r="AL489" s="1"/>
      <c r="AM489" s="1"/>
      <c r="AN489" s="1"/>
      <c r="AO489" s="1"/>
      <c r="AP489" s="1"/>
      <c r="AQ489" s="1"/>
      <c r="AR489" s="1"/>
      <c r="AS489" s="1"/>
      <c r="AT489" s="1"/>
      <c r="AU489" s="1"/>
      <c r="AV489" s="1"/>
      <c r="AW489" s="1"/>
      <c r="AX489" s="1"/>
      <c r="AY489" s="1"/>
      <c r="AZ489" s="1"/>
      <c r="BA489" s="1"/>
      <c r="BB489" s="1"/>
      <c r="BC489" s="1"/>
      <c r="BD489" s="1"/>
      <c r="BE489" s="1"/>
      <c r="BF489" s="1"/>
      <c r="BG489" s="1"/>
      <c r="BH489" s="1"/>
      <c r="BI489" s="1"/>
      <c r="BJ489" s="1"/>
      <c r="BK489" s="1"/>
      <c r="BL489" s="1"/>
      <c r="BM489" s="1"/>
      <c r="BN489" s="1"/>
      <c r="BO489" s="1"/>
      <c r="BP489" s="1"/>
      <c r="BQ489" s="1"/>
      <c r="BR489" s="1"/>
    </row>
    <row r="490" spans="1:70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  <c r="AJ490" s="1"/>
      <c r="AK490" s="1"/>
      <c r="AL490" s="1"/>
      <c r="AM490" s="1"/>
      <c r="AN490" s="1"/>
      <c r="AO490" s="1"/>
      <c r="AP490" s="1"/>
      <c r="AQ490" s="1"/>
      <c r="AR490" s="1"/>
      <c r="AS490" s="1"/>
      <c r="AT490" s="1"/>
      <c r="AU490" s="1"/>
      <c r="AV490" s="1"/>
      <c r="AW490" s="1"/>
      <c r="AX490" s="1"/>
      <c r="AY490" s="1"/>
      <c r="AZ490" s="1"/>
      <c r="BA490" s="1"/>
      <c r="BB490" s="1"/>
      <c r="BC490" s="1"/>
      <c r="BD490" s="1"/>
      <c r="BE490" s="1"/>
      <c r="BF490" s="1"/>
      <c r="BG490" s="1"/>
      <c r="BH490" s="1"/>
      <c r="BI490" s="1"/>
      <c r="BJ490" s="1"/>
      <c r="BK490" s="1"/>
      <c r="BL490" s="1"/>
      <c r="BM490" s="1"/>
      <c r="BN490" s="1"/>
      <c r="BO490" s="1"/>
      <c r="BP490" s="1"/>
      <c r="BQ490" s="1"/>
      <c r="BR490" s="1"/>
    </row>
    <row r="491" spans="1:70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  <c r="AJ491" s="1"/>
      <c r="AK491" s="1"/>
      <c r="AL491" s="1"/>
      <c r="AM491" s="1"/>
      <c r="AN491" s="1"/>
      <c r="AO491" s="1"/>
      <c r="AP491" s="1"/>
      <c r="AQ491" s="1"/>
      <c r="AR491" s="1"/>
      <c r="AS491" s="1"/>
      <c r="AT491" s="1"/>
      <c r="AU491" s="1"/>
      <c r="AV491" s="1"/>
      <c r="AW491" s="1"/>
      <c r="AX491" s="1"/>
      <c r="AY491" s="1"/>
      <c r="AZ491" s="1"/>
      <c r="BA491" s="1"/>
      <c r="BB491" s="1"/>
      <c r="BC491" s="1"/>
      <c r="BD491" s="1"/>
      <c r="BE491" s="1"/>
      <c r="BF491" s="1"/>
      <c r="BG491" s="1"/>
      <c r="BH491" s="1"/>
      <c r="BI491" s="1"/>
      <c r="BJ491" s="1"/>
      <c r="BK491" s="1"/>
      <c r="BL491" s="1"/>
      <c r="BM491" s="1"/>
      <c r="BN491" s="1"/>
      <c r="BO491" s="1"/>
      <c r="BP491" s="1"/>
      <c r="BQ491" s="1"/>
      <c r="BR491" s="1"/>
    </row>
    <row r="492" spans="1:70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  <c r="AJ492" s="1"/>
      <c r="AK492" s="1"/>
      <c r="AL492" s="1"/>
      <c r="AM492" s="1"/>
      <c r="AN492" s="1"/>
      <c r="AO492" s="1"/>
      <c r="AP492" s="1"/>
      <c r="AQ492" s="1"/>
      <c r="AR492" s="1"/>
      <c r="AS492" s="1"/>
      <c r="AT492" s="1"/>
      <c r="AU492" s="1"/>
      <c r="AV492" s="1"/>
      <c r="AW492" s="1"/>
      <c r="AX492" s="1"/>
      <c r="AY492" s="1"/>
      <c r="AZ492" s="1"/>
      <c r="BA492" s="1"/>
      <c r="BB492" s="1"/>
      <c r="BC492" s="1"/>
      <c r="BD492" s="1"/>
      <c r="BE492" s="1"/>
      <c r="BF492" s="1"/>
      <c r="BG492" s="1"/>
      <c r="BH492" s="1"/>
      <c r="BI492" s="1"/>
      <c r="BJ492" s="1"/>
      <c r="BK492" s="1"/>
      <c r="BL492" s="1"/>
      <c r="BM492" s="1"/>
      <c r="BN492" s="1"/>
      <c r="BO492" s="1"/>
      <c r="BP492" s="1"/>
      <c r="BQ492" s="1"/>
      <c r="BR492" s="1"/>
    </row>
    <row r="493" spans="1:70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  <c r="AJ493" s="1"/>
      <c r="AK493" s="1"/>
      <c r="AL493" s="1"/>
      <c r="AM493" s="1"/>
      <c r="AN493" s="1"/>
      <c r="AO493" s="1"/>
      <c r="AP493" s="1"/>
      <c r="AQ493" s="1"/>
      <c r="AR493" s="1"/>
      <c r="AS493" s="1"/>
      <c r="AT493" s="1"/>
      <c r="AU493" s="1"/>
      <c r="AV493" s="1"/>
      <c r="AW493" s="1"/>
      <c r="AX493" s="1"/>
      <c r="AY493" s="1"/>
      <c r="AZ493" s="1"/>
      <c r="BA493" s="1"/>
      <c r="BB493" s="1"/>
      <c r="BC493" s="1"/>
      <c r="BD493" s="1"/>
      <c r="BE493" s="1"/>
      <c r="BF493" s="1"/>
      <c r="BG493" s="1"/>
      <c r="BH493" s="1"/>
      <c r="BI493" s="1"/>
      <c r="BJ493" s="1"/>
      <c r="BK493" s="1"/>
      <c r="BL493" s="1"/>
      <c r="BM493" s="1"/>
      <c r="BN493" s="1"/>
      <c r="BO493" s="1"/>
      <c r="BP493" s="1"/>
      <c r="BQ493" s="1"/>
      <c r="BR493" s="1"/>
    </row>
    <row r="494" spans="1:70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  <c r="AJ494" s="1"/>
      <c r="AK494" s="1"/>
      <c r="AL494" s="1"/>
      <c r="AM494" s="1"/>
      <c r="AN494" s="1"/>
      <c r="AO494" s="1"/>
      <c r="AP494" s="1"/>
      <c r="AQ494" s="1"/>
      <c r="AR494" s="1"/>
      <c r="AS494" s="1"/>
      <c r="AT494" s="1"/>
      <c r="AU494" s="1"/>
      <c r="AV494" s="1"/>
      <c r="AW494" s="1"/>
      <c r="AX494" s="1"/>
      <c r="AY494" s="1"/>
      <c r="AZ494" s="1"/>
      <c r="BA494" s="1"/>
      <c r="BB494" s="1"/>
      <c r="BC494" s="1"/>
      <c r="BD494" s="1"/>
      <c r="BE494" s="1"/>
      <c r="BF494" s="1"/>
      <c r="BG494" s="1"/>
      <c r="BH494" s="1"/>
      <c r="BI494" s="1"/>
      <c r="BJ494" s="1"/>
      <c r="BK494" s="1"/>
      <c r="BL494" s="1"/>
      <c r="BM494" s="1"/>
      <c r="BN494" s="1"/>
      <c r="BO494" s="1"/>
      <c r="BP494" s="1"/>
      <c r="BQ494" s="1"/>
      <c r="BR494" s="1"/>
    </row>
    <row r="495" spans="1:70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1"/>
      <c r="AJ495" s="1"/>
      <c r="AK495" s="1"/>
      <c r="AL495" s="1"/>
      <c r="AM495" s="1"/>
      <c r="AN495" s="1"/>
      <c r="AO495" s="1"/>
      <c r="AP495" s="1"/>
      <c r="AQ495" s="1"/>
      <c r="AR495" s="1"/>
      <c r="AS495" s="1"/>
      <c r="AT495" s="1"/>
      <c r="AU495" s="1"/>
      <c r="AV495" s="1"/>
      <c r="AW495" s="1"/>
      <c r="AX495" s="1"/>
      <c r="AY495" s="1"/>
      <c r="AZ495" s="1"/>
      <c r="BA495" s="1"/>
      <c r="BB495" s="1"/>
      <c r="BC495" s="1"/>
      <c r="BD495" s="1"/>
      <c r="BE495" s="1"/>
      <c r="BF495" s="1"/>
      <c r="BG495" s="1"/>
      <c r="BH495" s="1"/>
      <c r="BI495" s="1"/>
      <c r="BJ495" s="1"/>
      <c r="BK495" s="1"/>
      <c r="BL495" s="1"/>
      <c r="BM495" s="1"/>
      <c r="BN495" s="1"/>
      <c r="BO495" s="1"/>
      <c r="BP495" s="1"/>
      <c r="BQ495" s="1"/>
      <c r="BR495" s="1"/>
    </row>
    <row r="496" spans="1:70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  <c r="AI496" s="1"/>
      <c r="AJ496" s="1"/>
      <c r="AK496" s="1"/>
      <c r="AL496" s="1"/>
      <c r="AM496" s="1"/>
      <c r="AN496" s="1"/>
      <c r="AO496" s="1"/>
      <c r="AP496" s="1"/>
      <c r="AQ496" s="1"/>
      <c r="AR496" s="1"/>
      <c r="AS496" s="1"/>
      <c r="AT496" s="1"/>
      <c r="AU496" s="1"/>
      <c r="AV496" s="1"/>
      <c r="AW496" s="1"/>
      <c r="AX496" s="1"/>
      <c r="AY496" s="1"/>
      <c r="AZ496" s="1"/>
      <c r="BA496" s="1"/>
      <c r="BB496" s="1"/>
      <c r="BC496" s="1"/>
      <c r="BD496" s="1"/>
      <c r="BE496" s="1"/>
      <c r="BF496" s="1"/>
      <c r="BG496" s="1"/>
      <c r="BH496" s="1"/>
      <c r="BI496" s="1"/>
      <c r="BJ496" s="1"/>
      <c r="BK496" s="1"/>
      <c r="BL496" s="1"/>
      <c r="BM496" s="1"/>
      <c r="BN496" s="1"/>
      <c r="BO496" s="1"/>
      <c r="BP496" s="1"/>
      <c r="BQ496" s="1"/>
      <c r="BR496" s="1"/>
    </row>
    <row r="497" spans="1:70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  <c r="AI497" s="1"/>
      <c r="AJ497" s="1"/>
      <c r="AK497" s="1"/>
      <c r="AL497" s="1"/>
      <c r="AM497" s="1"/>
      <c r="AN497" s="1"/>
      <c r="AO497" s="1"/>
      <c r="AP497" s="1"/>
      <c r="AQ497" s="1"/>
      <c r="AR497" s="1"/>
      <c r="AS497" s="1"/>
      <c r="AT497" s="1"/>
      <c r="AU497" s="1"/>
      <c r="AV497" s="1"/>
      <c r="AW497" s="1"/>
      <c r="AX497" s="1"/>
      <c r="AY497" s="1"/>
      <c r="AZ497" s="1"/>
      <c r="BA497" s="1"/>
      <c r="BB497" s="1"/>
      <c r="BC497" s="1"/>
      <c r="BD497" s="1"/>
      <c r="BE497" s="1"/>
      <c r="BF497" s="1"/>
      <c r="BG497" s="1"/>
      <c r="BH497" s="1"/>
      <c r="BI497" s="1"/>
      <c r="BJ497" s="1"/>
      <c r="BK497" s="1"/>
      <c r="BL497" s="1"/>
      <c r="BM497" s="1"/>
      <c r="BN497" s="1"/>
      <c r="BO497" s="1"/>
      <c r="BP497" s="1"/>
      <c r="BQ497" s="1"/>
      <c r="BR497" s="1"/>
    </row>
    <row r="498" spans="1:70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  <c r="AH498" s="1"/>
      <c r="AI498" s="1"/>
      <c r="AJ498" s="1"/>
      <c r="AK498" s="1"/>
      <c r="AL498" s="1"/>
      <c r="AM498" s="1"/>
      <c r="AN498" s="1"/>
      <c r="AO498" s="1"/>
      <c r="AP498" s="1"/>
      <c r="AQ498" s="1"/>
      <c r="AR498" s="1"/>
      <c r="AS498" s="1"/>
      <c r="AT498" s="1"/>
      <c r="AU498" s="1"/>
      <c r="AV498" s="1"/>
      <c r="AW498" s="1"/>
      <c r="AX498" s="1"/>
      <c r="AY498" s="1"/>
      <c r="AZ498" s="1"/>
      <c r="BA498" s="1"/>
      <c r="BB498" s="1"/>
      <c r="BC498" s="1"/>
      <c r="BD498" s="1"/>
      <c r="BE498" s="1"/>
      <c r="BF498" s="1"/>
      <c r="BG498" s="1"/>
      <c r="BH498" s="1"/>
      <c r="BI498" s="1"/>
      <c r="BJ498" s="1"/>
      <c r="BK498" s="1"/>
      <c r="BL498" s="1"/>
      <c r="BM498" s="1"/>
      <c r="BN498" s="1"/>
      <c r="BO498" s="1"/>
      <c r="BP498" s="1"/>
      <c r="BQ498" s="1"/>
      <c r="BR498" s="1"/>
    </row>
    <row r="499" spans="1:70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1"/>
      <c r="AH499" s="1"/>
      <c r="AI499" s="1"/>
      <c r="AJ499" s="1"/>
      <c r="AK499" s="1"/>
      <c r="AL499" s="1"/>
      <c r="AM499" s="1"/>
      <c r="AN499" s="1"/>
      <c r="AO499" s="1"/>
      <c r="AP499" s="1"/>
      <c r="AQ499" s="1"/>
      <c r="AR499" s="1"/>
      <c r="AS499" s="1"/>
      <c r="AT499" s="1"/>
      <c r="AU499" s="1"/>
      <c r="AV499" s="1"/>
      <c r="AW499" s="1"/>
      <c r="AX499" s="1"/>
      <c r="AY499" s="1"/>
      <c r="AZ499" s="1"/>
      <c r="BA499" s="1"/>
      <c r="BB499" s="1"/>
      <c r="BC499" s="1"/>
      <c r="BD499" s="1"/>
      <c r="BE499" s="1"/>
      <c r="BF499" s="1"/>
      <c r="BG499" s="1"/>
      <c r="BH499" s="1"/>
      <c r="BI499" s="1"/>
      <c r="BJ499" s="1"/>
      <c r="BK499" s="1"/>
      <c r="BL499" s="1"/>
      <c r="BM499" s="1"/>
      <c r="BN499" s="1"/>
      <c r="BO499" s="1"/>
      <c r="BP499" s="1"/>
      <c r="BQ499" s="1"/>
      <c r="BR499" s="1"/>
    </row>
    <row r="500" spans="1:70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  <c r="AE500" s="1"/>
      <c r="AF500" s="1"/>
      <c r="AG500" s="1"/>
      <c r="AH500" s="1"/>
      <c r="AI500" s="1"/>
      <c r="AJ500" s="1"/>
      <c r="AK500" s="1"/>
      <c r="AL500" s="1"/>
      <c r="AM500" s="1"/>
      <c r="AN500" s="1"/>
      <c r="AO500" s="1"/>
      <c r="AP500" s="1"/>
      <c r="AQ500" s="1"/>
      <c r="AR500" s="1"/>
      <c r="AS500" s="1"/>
      <c r="AT500" s="1"/>
      <c r="AU500" s="1"/>
      <c r="AV500" s="1"/>
      <c r="AW500" s="1"/>
      <c r="AX500" s="1"/>
      <c r="AY500" s="1"/>
      <c r="AZ500" s="1"/>
      <c r="BA500" s="1"/>
      <c r="BB500" s="1"/>
      <c r="BC500" s="1"/>
      <c r="BD500" s="1"/>
      <c r="BE500" s="1"/>
      <c r="BF500" s="1"/>
      <c r="BG500" s="1"/>
      <c r="BH500" s="1"/>
      <c r="BI500" s="1"/>
      <c r="BJ500" s="1"/>
      <c r="BK500" s="1"/>
      <c r="BL500" s="1"/>
      <c r="BM500" s="1"/>
      <c r="BN500" s="1"/>
      <c r="BO500" s="1"/>
      <c r="BP500" s="1"/>
      <c r="BQ500" s="1"/>
      <c r="BR500" s="1"/>
    </row>
  </sheetData>
  <mergeCells count="5">
    <mergeCell ref="A1:P2"/>
    <mergeCell ref="A3:P3"/>
    <mergeCell ref="A5:P5"/>
    <mergeCell ref="A7:P7"/>
    <mergeCell ref="A27:P27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R500"/>
  <sheetViews>
    <sheetView showGridLines="0" workbookViewId="0">
      <selection activeCell="G7" sqref="G7"/>
    </sheetView>
  </sheetViews>
  <sheetFormatPr defaultRowHeight="13.8"/>
  <cols>
    <col min="1" max="1" width="38" customWidth="1"/>
    <col min="2" max="10" width="12" customWidth="1"/>
  </cols>
  <sheetData>
    <row r="1" spans="1:70" ht="25.95" customHeight="1">
      <c r="A1" s="58" t="s">
        <v>47</v>
      </c>
      <c r="B1" s="58" t="s">
        <v>47</v>
      </c>
      <c r="C1" s="58" t="s">
        <v>47</v>
      </c>
      <c r="D1" s="58" t="s">
        <v>47</v>
      </c>
      <c r="E1" s="58" t="s">
        <v>47</v>
      </c>
      <c r="F1" s="58" t="s">
        <v>47</v>
      </c>
      <c r="G1" s="58" t="s">
        <v>47</v>
      </c>
      <c r="H1" s="58" t="s">
        <v>47</v>
      </c>
      <c r="I1" s="58" t="s">
        <v>47</v>
      </c>
      <c r="J1" s="58" t="s">
        <v>47</v>
      </c>
      <c r="K1" s="58" t="s">
        <v>47</v>
      </c>
      <c r="L1" s="58" t="s">
        <v>47</v>
      </c>
      <c r="M1" s="58" t="s">
        <v>47</v>
      </c>
      <c r="N1" s="58" t="s">
        <v>47</v>
      </c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</row>
    <row r="2" spans="1:70" ht="25.95" customHeight="1">
      <c r="A2" s="58" t="s">
        <v>47</v>
      </c>
      <c r="B2" s="58" t="s">
        <v>47</v>
      </c>
      <c r="C2" s="58" t="s">
        <v>47</v>
      </c>
      <c r="D2" s="58" t="s">
        <v>47</v>
      </c>
      <c r="E2" s="58" t="s">
        <v>47</v>
      </c>
      <c r="F2" s="58" t="s">
        <v>47</v>
      </c>
      <c r="G2" s="58" t="s">
        <v>47</v>
      </c>
      <c r="H2" s="58" t="s">
        <v>47</v>
      </c>
      <c r="I2" s="58" t="s">
        <v>47</v>
      </c>
      <c r="J2" s="58" t="s">
        <v>47</v>
      </c>
      <c r="K2" s="58" t="s">
        <v>47</v>
      </c>
      <c r="L2" s="58" t="s">
        <v>47</v>
      </c>
      <c r="M2" s="58" t="s">
        <v>47</v>
      </c>
      <c r="N2" s="58" t="s">
        <v>47</v>
      </c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</row>
    <row r="3" spans="1:70">
      <c r="A3" s="59" t="s">
        <v>48</v>
      </c>
      <c r="B3" s="59" t="s">
        <v>48</v>
      </c>
      <c r="C3" s="59" t="s">
        <v>48</v>
      </c>
      <c r="D3" s="59" t="s">
        <v>48</v>
      </c>
      <c r="E3" s="59" t="s">
        <v>48</v>
      </c>
      <c r="F3" s="59" t="s">
        <v>48</v>
      </c>
      <c r="G3" s="59" t="s">
        <v>48</v>
      </c>
      <c r="H3" s="59" t="s">
        <v>48</v>
      </c>
      <c r="I3" s="59" t="s">
        <v>48</v>
      </c>
      <c r="J3" s="59" t="s">
        <v>48</v>
      </c>
      <c r="K3" s="59" t="s">
        <v>48</v>
      </c>
      <c r="L3" s="59" t="s">
        <v>48</v>
      </c>
      <c r="M3" s="59" t="s">
        <v>48</v>
      </c>
      <c r="N3" s="59" t="s">
        <v>48</v>
      </c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</row>
    <row r="4" spans="1:70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/>
      <c r="BP4" s="1"/>
      <c r="BQ4" s="1"/>
      <c r="BR4" s="1"/>
    </row>
    <row r="5" spans="1:70">
      <c r="A5" s="61" t="s">
        <v>49</v>
      </c>
      <c r="B5" s="61" t="s">
        <v>49</v>
      </c>
      <c r="C5" s="61" t="s">
        <v>49</v>
      </c>
      <c r="D5" s="61" t="s">
        <v>49</v>
      </c>
      <c r="E5" s="61" t="s">
        <v>49</v>
      </c>
      <c r="F5" s="61" t="s">
        <v>49</v>
      </c>
      <c r="G5" s="61" t="s">
        <v>49</v>
      </c>
      <c r="H5" s="61" t="s">
        <v>49</v>
      </c>
      <c r="I5" s="61" t="s">
        <v>49</v>
      </c>
      <c r="J5" s="61" t="s">
        <v>49</v>
      </c>
      <c r="K5" s="61" t="s">
        <v>49</v>
      </c>
      <c r="L5" s="61" t="s">
        <v>49</v>
      </c>
      <c r="M5" s="61" t="s">
        <v>49</v>
      </c>
      <c r="N5" s="61" t="s">
        <v>49</v>
      </c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  <c r="BA5" s="1"/>
      <c r="BB5" s="1"/>
      <c r="BC5" s="1"/>
      <c r="BD5" s="1"/>
      <c r="BE5" s="1"/>
      <c r="BF5" s="1"/>
      <c r="BG5" s="1"/>
      <c r="BH5" s="1"/>
      <c r="BI5" s="1"/>
      <c r="BJ5" s="1"/>
      <c r="BK5" s="1"/>
      <c r="BL5" s="1"/>
      <c r="BM5" s="1"/>
      <c r="BN5" s="1"/>
      <c r="BO5" s="1"/>
      <c r="BP5" s="1"/>
      <c r="BQ5" s="1"/>
      <c r="BR5" s="1"/>
    </row>
    <row r="6" spans="1:70">
      <c r="A6" s="1"/>
      <c r="B6" s="9" t="s">
        <v>50</v>
      </c>
      <c r="C6" s="9" t="s">
        <v>51</v>
      </c>
      <c r="D6" s="9" t="s">
        <v>52</v>
      </c>
      <c r="E6" s="9" t="s">
        <v>53</v>
      </c>
      <c r="F6" s="9" t="s">
        <v>54</v>
      </c>
      <c r="G6" s="10" t="s">
        <v>55</v>
      </c>
      <c r="H6" s="10" t="s">
        <v>56</v>
      </c>
      <c r="I6" s="10" t="s">
        <v>57</v>
      </c>
      <c r="J6" s="10" t="s">
        <v>58</v>
      </c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</row>
    <row r="7" spans="1:70">
      <c r="A7" s="1" t="s">
        <v>59</v>
      </c>
      <c r="B7" s="11">
        <f>'Annual P&amp;L'!$H$6</f>
        <v>1917540</v>
      </c>
      <c r="C7" s="11">
        <f>'Annual P&amp;L'!$I$6</f>
        <v>2254580</v>
      </c>
      <c r="D7" s="11">
        <f>'Annual P&amp;L'!$J$6</f>
        <v>2408930</v>
      </c>
      <c r="E7" s="11">
        <f>'Annual P&amp;L'!$K$6</f>
        <v>2553240</v>
      </c>
      <c r="F7" s="11">
        <f>'Annual P&amp;L'!$L$6</f>
        <v>2670210</v>
      </c>
      <c r="G7" s="12">
        <f>'Annual P&amp;L'!$M$6</f>
        <v>2755881.9321421809</v>
      </c>
      <c r="H7" s="12">
        <f>'Annual P&amp;L'!$N$6</f>
        <v>2901779.8410668718</v>
      </c>
      <c r="I7" s="12">
        <f>'Annual P&amp;L'!$O$6</f>
        <v>3046125.9852241497</v>
      </c>
      <c r="J7" s="12">
        <f>'Annual P&amp;L'!$P$6</f>
        <v>3195140.9302684031</v>
      </c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  <c r="AX7" s="1"/>
      <c r="AY7" s="1"/>
      <c r="AZ7" s="1"/>
      <c r="BA7" s="1"/>
      <c r="BB7" s="1"/>
      <c r="BC7" s="1"/>
      <c r="BD7" s="1"/>
      <c r="BE7" s="1"/>
      <c r="BF7" s="1"/>
      <c r="BG7" s="1"/>
      <c r="BH7" s="1"/>
      <c r="BI7" s="1"/>
      <c r="BJ7" s="1"/>
      <c r="BK7" s="1"/>
      <c r="BL7" s="1"/>
      <c r="BM7" s="1"/>
      <c r="BN7" s="1"/>
      <c r="BO7" s="1"/>
      <c r="BP7" s="1"/>
      <c r="BQ7" s="1"/>
      <c r="BR7" s="1"/>
    </row>
    <row r="8" spans="1:70">
      <c r="A8" s="1" t="s">
        <v>60</v>
      </c>
      <c r="B8" s="13">
        <f>'Annual P&amp;L'!$H$7</f>
        <v>0.1679711530847805</v>
      </c>
      <c r="C8" s="13">
        <f>'Annual P&amp;L'!$I$7</f>
        <v>0.17576686796624852</v>
      </c>
      <c r="D8" s="13">
        <f>'Annual P&amp;L'!$J$7</f>
        <v>6.8460644554639849E-2</v>
      </c>
      <c r="E8" s="13">
        <f>'Annual P&amp;L'!$K$7</f>
        <v>5.9906265437351891E-2</v>
      </c>
      <c r="F8" s="13">
        <f>'Annual P&amp;L'!$L$7</f>
        <v>4.581237956478823E-2</v>
      </c>
      <c r="G8" s="14">
        <f>'Annual P&amp;L'!$M$7</f>
        <v>3.2084342483243322E-2</v>
      </c>
      <c r="H8" s="14">
        <f>'Annual P&amp;L'!$N$7</f>
        <v>5.2940551343316322E-2</v>
      </c>
      <c r="I8" s="14">
        <f>'Annual P&amp;L'!$O$7</f>
        <v>4.9744002668447695E-2</v>
      </c>
      <c r="J8" s="14">
        <f>'Annual P&amp;L'!$P$7</f>
        <v>4.8919495046193306E-2</v>
      </c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  <c r="AX8" s="1"/>
      <c r="AY8" s="1"/>
      <c r="AZ8" s="1"/>
      <c r="BA8" s="1"/>
      <c r="BB8" s="1"/>
      <c r="BC8" s="1"/>
      <c r="BD8" s="1"/>
      <c r="BE8" s="1"/>
      <c r="BF8" s="1"/>
      <c r="BG8" s="1"/>
      <c r="BH8" s="1"/>
      <c r="BI8" s="1"/>
      <c r="BJ8" s="1"/>
      <c r="BK8" s="1"/>
      <c r="BL8" s="1"/>
      <c r="BM8" s="1"/>
      <c r="BN8" s="1"/>
      <c r="BO8" s="1"/>
      <c r="BP8" s="1"/>
      <c r="BQ8" s="1"/>
      <c r="BR8" s="1"/>
    </row>
    <row r="9" spans="1:70">
      <c r="A9" s="1" t="s">
        <v>61</v>
      </c>
      <c r="B9" s="11">
        <f>'Annual P&amp;L'!$H$13</f>
        <v>484530</v>
      </c>
      <c r="C9" s="11">
        <f>'Annual P&amp;L'!$I$13</f>
        <v>542370</v>
      </c>
      <c r="D9" s="11">
        <f>'Annual P&amp;L'!$J$13</f>
        <v>583530</v>
      </c>
      <c r="E9" s="11">
        <f>'Annual P&amp;L'!$K$13</f>
        <v>621650</v>
      </c>
      <c r="F9" s="11">
        <f>'Annual P&amp;L'!$L$13</f>
        <v>623120</v>
      </c>
      <c r="G9" s="12">
        <f>'Annual P&amp;L'!$M$13</f>
        <v>666923.42757840781</v>
      </c>
      <c r="H9" s="12">
        <f>'Annual P&amp;L'!$N$13</f>
        <v>710936.06106138357</v>
      </c>
      <c r="I9" s="12">
        <f>'Annual P&amp;L'!$O$13</f>
        <v>755439.24433558912</v>
      </c>
      <c r="J9" s="12">
        <f>'Annual P&amp;L'!$P$13</f>
        <v>798785.23256710079</v>
      </c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  <c r="AW9" s="1"/>
      <c r="AX9" s="1"/>
      <c r="AY9" s="1"/>
      <c r="AZ9" s="1"/>
      <c r="BA9" s="1"/>
      <c r="BB9" s="1"/>
      <c r="BC9" s="1"/>
      <c r="BD9" s="1"/>
      <c r="BE9" s="1"/>
      <c r="BF9" s="1"/>
      <c r="BG9" s="1"/>
      <c r="BH9" s="1"/>
      <c r="BI9" s="1"/>
      <c r="BJ9" s="1"/>
      <c r="BK9" s="1"/>
      <c r="BL9" s="1"/>
      <c r="BM9" s="1"/>
      <c r="BN9" s="1"/>
      <c r="BO9" s="1"/>
      <c r="BP9" s="1"/>
      <c r="BQ9" s="1"/>
      <c r="BR9" s="1"/>
    </row>
    <row r="10" spans="1:70">
      <c r="A10" s="1" t="s">
        <v>62</v>
      </c>
      <c r="B10" s="13">
        <f>'Annual P&amp;L'!$H$14</f>
        <v>0.25268312525423198</v>
      </c>
      <c r="C10" s="13">
        <f>'Annual P&amp;L'!$I$14</f>
        <v>0.24056365265370933</v>
      </c>
      <c r="D10" s="13">
        <f>'Annual P&amp;L'!$J$14</f>
        <v>0.24223617954859628</v>
      </c>
      <c r="E10" s="13">
        <f>'Annual P&amp;L'!$K$14</f>
        <v>0.24347495730914445</v>
      </c>
      <c r="F10" s="13">
        <f>'Annual P&amp;L'!$L$14</f>
        <v>0.23335992300231068</v>
      </c>
      <c r="G10" s="14">
        <f>'Annual P&amp;L'!$M$14</f>
        <v>0.24200000000000002</v>
      </c>
      <c r="H10" s="14">
        <f>'Annual P&amp;L'!$N$14</f>
        <v>0.245</v>
      </c>
      <c r="I10" s="14">
        <f>'Annual P&amp;L'!$O$14</f>
        <v>0.248</v>
      </c>
      <c r="J10" s="14">
        <f>'Annual P&amp;L'!$P$14</f>
        <v>0.25</v>
      </c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  <c r="AX10" s="1"/>
      <c r="AY10" s="1"/>
      <c r="AZ10" s="1"/>
      <c r="BA10" s="1"/>
      <c r="BB10" s="1"/>
      <c r="BC10" s="1"/>
      <c r="BD10" s="1"/>
      <c r="BE10" s="1"/>
      <c r="BF10" s="1"/>
      <c r="BG10" s="1"/>
      <c r="BH10" s="1"/>
      <c r="BI10" s="1"/>
      <c r="BJ10" s="1"/>
      <c r="BK10" s="1"/>
      <c r="BL10" s="1"/>
      <c r="BM10" s="1"/>
      <c r="BN10" s="1"/>
      <c r="BO10" s="1"/>
      <c r="BP10" s="1"/>
      <c r="BQ10" s="1"/>
      <c r="BR10" s="1"/>
    </row>
    <row r="11" spans="1:70">
      <c r="A11" s="1" t="s">
        <v>63</v>
      </c>
      <c r="B11" s="11">
        <f>'Annual P&amp;L'!$H$22</f>
        <v>383270</v>
      </c>
      <c r="C11" s="11">
        <f>'Annual P&amp;L'!$I$22</f>
        <v>421470</v>
      </c>
      <c r="D11" s="11">
        <f>'Annual P&amp;L'!$J$22</f>
        <v>459080</v>
      </c>
      <c r="E11" s="11">
        <f>'Annual P&amp;L'!$K$22</f>
        <v>485530</v>
      </c>
      <c r="F11" s="11">
        <f>'Annual P&amp;L'!$L$22</f>
        <v>492100</v>
      </c>
      <c r="G11" s="12">
        <f>'Annual P&amp;L'!$M$22</f>
        <v>529993.57554521866</v>
      </c>
      <c r="H11" s="12">
        <f>'Annual P&amp;L'!$N$22</f>
        <v>564591.39632631431</v>
      </c>
      <c r="I11" s="12">
        <f>'Annual P&amp;L'!$O$22</f>
        <v>599541.41023150308</v>
      </c>
      <c r="J11" s="12">
        <f>'Annual P&amp;L'!$P$22</f>
        <v>633671.21276999265</v>
      </c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  <c r="AX11" s="1"/>
      <c r="AY11" s="1"/>
      <c r="AZ11" s="1"/>
      <c r="BA11" s="1"/>
      <c r="BB11" s="1"/>
      <c r="BC11" s="1"/>
      <c r="BD11" s="1"/>
      <c r="BE11" s="1"/>
      <c r="BF11" s="1"/>
      <c r="BG11" s="1"/>
      <c r="BH11" s="1"/>
      <c r="BI11" s="1"/>
      <c r="BJ11" s="1"/>
      <c r="BK11" s="1"/>
      <c r="BL11" s="1"/>
      <c r="BM11" s="1"/>
      <c r="BN11" s="1"/>
      <c r="BO11" s="1"/>
      <c r="BP11" s="1"/>
      <c r="BQ11" s="1"/>
      <c r="BR11" s="1"/>
    </row>
    <row r="12" spans="1:70">
      <c r="A12" s="1" t="s">
        <v>64</v>
      </c>
      <c r="B12" s="13">
        <f>'Annual P&amp;L'!$H$23</f>
        <v>0.19987588264130082</v>
      </c>
      <c r="C12" s="13">
        <f>'Annual P&amp;L'!$I$23</f>
        <v>0.18693947431450647</v>
      </c>
      <c r="D12" s="13">
        <f>'Annual P&amp;L'!$J$23</f>
        <v>0.19057423835478823</v>
      </c>
      <c r="E12" s="13">
        <f>'Annual P&amp;L'!$K$23</f>
        <v>0.1901623035828986</v>
      </c>
      <c r="F12" s="13">
        <f>'Annual P&amp;L'!$L$23</f>
        <v>0.1842926211796076</v>
      </c>
      <c r="G12" s="14">
        <f>'Annual P&amp;L'!$M$23</f>
        <v>0.19231360000000006</v>
      </c>
      <c r="H12" s="14">
        <f>'Annual P&amp;L'!$N$23</f>
        <v>0.19456727499999998</v>
      </c>
      <c r="I12" s="14">
        <f>'Annual P&amp;L'!$O$23</f>
        <v>0.19682094999999999</v>
      </c>
      <c r="J12" s="14">
        <f>'Annual P&amp;L'!$P$23</f>
        <v>0.19832340000000001</v>
      </c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  <c r="AX12" s="1"/>
      <c r="AY12" s="1"/>
      <c r="AZ12" s="1"/>
      <c r="BA12" s="1"/>
      <c r="BB12" s="1"/>
      <c r="BC12" s="1"/>
      <c r="BD12" s="1"/>
      <c r="BE12" s="1"/>
      <c r="BF12" s="1"/>
      <c r="BG12" s="1"/>
      <c r="BH12" s="1"/>
      <c r="BI12" s="1"/>
      <c r="BJ12" s="1"/>
      <c r="BK12" s="1"/>
      <c r="BL12" s="1"/>
      <c r="BM12" s="1"/>
      <c r="BN12" s="1"/>
      <c r="BO12" s="1"/>
      <c r="BP12" s="1"/>
      <c r="BQ12" s="1"/>
      <c r="BR12" s="1"/>
    </row>
    <row r="13" spans="1:70">
      <c r="A13" s="1" t="s">
        <v>65</v>
      </c>
      <c r="B13" s="15">
        <f>'Annual P&amp;L'!$H$24</f>
        <v>103.62</v>
      </c>
      <c r="C13" s="15">
        <f>'Annual P&amp;L'!$I$24</f>
        <v>115.19</v>
      </c>
      <c r="D13" s="15">
        <f>'Annual P&amp;L'!$J$24</f>
        <v>125.88</v>
      </c>
      <c r="E13" s="15">
        <f>'Annual P&amp;L'!$K$24</f>
        <v>134.19</v>
      </c>
      <c r="F13" s="15">
        <f>'Annual P&amp;L'!$L$24</f>
        <v>136.01</v>
      </c>
      <c r="G13" s="16">
        <f>'Annual P&amp;L'!$M$24</f>
        <v>146.48445426167788</v>
      </c>
      <c r="H13" s="16">
        <f>'Annual P&amp;L'!$N$24</f>
        <v>156.04691526047114</v>
      </c>
      <c r="I13" s="16">
        <f>'Annual P&amp;L'!$O$24</f>
        <v>165.70671860445114</v>
      </c>
      <c r="J13" s="16">
        <f>'Annual P&amp;L'!$P$24</f>
        <v>175.13982445628412</v>
      </c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  <c r="AX13" s="1"/>
      <c r="AY13" s="1"/>
      <c r="AZ13" s="1"/>
      <c r="BA13" s="1"/>
      <c r="BB13" s="1"/>
      <c r="BC13" s="1"/>
      <c r="BD13" s="1"/>
      <c r="BE13" s="1"/>
      <c r="BF13" s="1"/>
      <c r="BG13" s="1"/>
      <c r="BH13" s="1"/>
      <c r="BI13" s="1"/>
      <c r="BJ13" s="1"/>
      <c r="BK13" s="1"/>
      <c r="BL13" s="1"/>
      <c r="BM13" s="1"/>
      <c r="BN13" s="1"/>
      <c r="BO13" s="1"/>
      <c r="BP13" s="1"/>
      <c r="BQ13" s="1"/>
      <c r="BR13" s="1"/>
    </row>
    <row r="14" spans="1:70">
      <c r="A14" s="1" t="s">
        <v>66</v>
      </c>
      <c r="B14" s="15">
        <f>'Annual P&amp;L'!$H$27</f>
        <v>43</v>
      </c>
      <c r="C14" s="15">
        <f>'Annual P&amp;L'!$I$27</f>
        <v>115</v>
      </c>
      <c r="D14" s="15">
        <f>'Annual P&amp;L'!$J$27</f>
        <v>73</v>
      </c>
      <c r="E14" s="15">
        <f>'Annual P&amp;L'!$K$27</f>
        <v>126</v>
      </c>
      <c r="F14" s="15">
        <f>'Annual P&amp;L'!$L$27</f>
        <v>110</v>
      </c>
      <c r="G14" s="16">
        <f>'Annual P&amp;L'!$M$27</f>
        <v>117.18756340934232</v>
      </c>
      <c r="H14" s="16">
        <f>'Annual P&amp;L'!$N$27</f>
        <v>124.83753220837691</v>
      </c>
      <c r="I14" s="16">
        <f>'Annual P&amp;L'!$O$27</f>
        <v>132.56537488356091</v>
      </c>
      <c r="J14" s="16">
        <f>'Annual P&amp;L'!$P$27</f>
        <v>140.11185956502729</v>
      </c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  <c r="AW14" s="1"/>
      <c r="AX14" s="1"/>
      <c r="AY14" s="1"/>
      <c r="AZ14" s="1"/>
      <c r="BA14" s="1"/>
      <c r="BB14" s="1"/>
      <c r="BC14" s="1"/>
      <c r="BD14" s="1"/>
      <c r="BE14" s="1"/>
      <c r="BF14" s="1"/>
      <c r="BG14" s="1"/>
      <c r="BH14" s="1"/>
      <c r="BI14" s="1"/>
      <c r="BJ14" s="1"/>
      <c r="BK14" s="1"/>
      <c r="BL14" s="1"/>
      <c r="BM14" s="1"/>
      <c r="BN14" s="1"/>
      <c r="BO14" s="1"/>
      <c r="BP14" s="1"/>
      <c r="BQ14" s="1"/>
      <c r="BR14" s="1"/>
    </row>
    <row r="15" spans="1:70">
      <c r="A15" s="1" t="s">
        <v>67</v>
      </c>
      <c r="B15" s="11">
        <f>'Annual P&amp;L'!$H$111</f>
        <v>399490</v>
      </c>
      <c r="C15" s="11">
        <f>'Annual P&amp;L'!$I$111</f>
        <v>419650</v>
      </c>
      <c r="D15" s="11">
        <f>'Annual P&amp;L'!$J$111</f>
        <v>443380</v>
      </c>
      <c r="E15" s="11">
        <f>'Annual P&amp;L'!$K$111</f>
        <v>489080</v>
      </c>
      <c r="F15" s="11">
        <f>'Annual P&amp;L'!$L$111</f>
        <v>520940</v>
      </c>
      <c r="G15" s="12">
        <f>'Annual P&amp;L'!$M$111</f>
        <v>596746.32673381502</v>
      </c>
      <c r="H15" s="12">
        <f>'Annual P&amp;L'!$N$111</f>
        <v>628674.18271118461</v>
      </c>
      <c r="I15" s="12">
        <f>'Annual P&amp;L'!$O$111</f>
        <v>671708.65449369268</v>
      </c>
      <c r="J15" s="12">
        <f>'Annual P&amp;L'!$P$111</f>
        <v>703967.19451197539</v>
      </c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  <c r="AX15" s="1"/>
      <c r="AY15" s="1"/>
      <c r="AZ15" s="1"/>
      <c r="BA15" s="1"/>
      <c r="BB15" s="1"/>
      <c r="BC15" s="1"/>
      <c r="BD15" s="1"/>
      <c r="BE15" s="1"/>
      <c r="BF15" s="1"/>
      <c r="BG15" s="1"/>
      <c r="BH15" s="1"/>
      <c r="BI15" s="1"/>
      <c r="BJ15" s="1"/>
      <c r="BK15" s="1"/>
      <c r="BL15" s="1"/>
      <c r="BM15" s="1"/>
      <c r="BN15" s="1"/>
      <c r="BO15" s="1"/>
      <c r="BP15" s="1"/>
      <c r="BQ15" s="1"/>
      <c r="BR15" s="1"/>
    </row>
    <row r="16" spans="1:70">
      <c r="A16" s="1" t="s">
        <v>68</v>
      </c>
      <c r="B16" s="11">
        <f>'Annual P&amp;L'!$H$141</f>
        <v>369540</v>
      </c>
      <c r="C16" s="11">
        <f>'Annual P&amp;L'!$I$141</f>
        <v>388650</v>
      </c>
      <c r="D16" s="11">
        <f>'Annual P&amp;L'!$J$141</f>
        <v>416640</v>
      </c>
      <c r="E16" s="11">
        <f>'Annual P&amp;L'!$K$141</f>
        <v>449710</v>
      </c>
      <c r="F16" s="11">
        <f>'Annual P&amp;L'!$L$141</f>
        <v>479480</v>
      </c>
      <c r="G16" s="12">
        <f>'Annual P&amp;L'!$M$141</f>
        <v>552652.21581954008</v>
      </c>
      <c r="H16" s="12">
        <f>'Annual P&amp;L'!$N$141</f>
        <v>580794.81533358118</v>
      </c>
      <c r="I16" s="12">
        <f>'Annual P&amp;L'!$O$141</f>
        <v>619924.51274488203</v>
      </c>
      <c r="J16" s="12">
        <f>'Annual P&amp;L'!$P$141</f>
        <v>649649.7986974126</v>
      </c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  <c r="AW16" s="1"/>
      <c r="AX16" s="1"/>
      <c r="AY16" s="1"/>
      <c r="AZ16" s="1"/>
      <c r="BA16" s="1"/>
      <c r="BB16" s="1"/>
      <c r="BC16" s="1"/>
      <c r="BD16" s="1"/>
      <c r="BE16" s="1"/>
      <c r="BF16" s="1"/>
      <c r="BG16" s="1"/>
      <c r="BH16" s="1"/>
      <c r="BI16" s="1"/>
      <c r="BJ16" s="1"/>
      <c r="BK16" s="1"/>
      <c r="BL16" s="1"/>
      <c r="BM16" s="1"/>
      <c r="BN16" s="1"/>
      <c r="BO16" s="1"/>
      <c r="BP16" s="1"/>
      <c r="BQ16" s="1"/>
      <c r="BR16" s="1"/>
    </row>
    <row r="17" spans="1:70">
      <c r="A17" s="1" t="s">
        <v>69</v>
      </c>
      <c r="B17" s="11">
        <f>'Annual P&amp;L'!$H$138</f>
        <v>124880</v>
      </c>
      <c r="C17" s="11">
        <f>'Annual P&amp;L'!$I$138</f>
        <v>71230</v>
      </c>
      <c r="D17" s="11">
        <f>'Annual P&amp;L'!$J$138</f>
        <v>90160</v>
      </c>
      <c r="E17" s="11">
        <f>'Annual P&amp;L'!$K$138</f>
        <v>83420</v>
      </c>
      <c r="F17" s="11">
        <f>'Annual P&amp;L'!$L$138</f>
        <v>64170</v>
      </c>
      <c r="G17" s="12">
        <f>'Annual P&amp;L'!$M$138</f>
        <v>174267.73954265047</v>
      </c>
      <c r="H17" s="12">
        <f>'Annual P&amp;L'!$N$138</f>
        <v>284557.43992213934</v>
      </c>
      <c r="I17" s="12">
        <f>'Annual P&amp;L'!$O$138</f>
        <v>405688.20100576326</v>
      </c>
      <c r="J17" s="12">
        <f>'Annual P&amp;L'!$P$138</f>
        <v>528994.53925323742</v>
      </c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  <c r="AW17" s="1"/>
      <c r="AX17" s="1"/>
      <c r="AY17" s="1"/>
      <c r="AZ17" s="1"/>
      <c r="BA17" s="1"/>
      <c r="BB17" s="1"/>
      <c r="BC17" s="1"/>
      <c r="BD17" s="1"/>
      <c r="BE17" s="1"/>
      <c r="BF17" s="1"/>
      <c r="BG17" s="1"/>
      <c r="BH17" s="1"/>
      <c r="BI17" s="1"/>
      <c r="BJ17" s="1"/>
      <c r="BK17" s="1"/>
      <c r="BL17" s="1"/>
      <c r="BM17" s="1"/>
      <c r="BN17" s="1"/>
      <c r="BO17" s="1"/>
      <c r="BP17" s="1"/>
      <c r="BQ17" s="1"/>
      <c r="BR17" s="1"/>
    </row>
    <row r="18" spans="1:70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  <c r="AX18" s="1"/>
      <c r="AY18" s="1"/>
      <c r="AZ18" s="1"/>
      <c r="BA18" s="1"/>
      <c r="BB18" s="1"/>
      <c r="BC18" s="1"/>
      <c r="BD18" s="1"/>
      <c r="BE18" s="1"/>
      <c r="BF18" s="1"/>
      <c r="BG18" s="1"/>
      <c r="BH18" s="1"/>
      <c r="BI18" s="1"/>
      <c r="BJ18" s="1"/>
      <c r="BK18" s="1"/>
      <c r="BL18" s="1"/>
      <c r="BM18" s="1"/>
      <c r="BN18" s="1"/>
      <c r="BO18" s="1"/>
      <c r="BP18" s="1"/>
      <c r="BQ18" s="1"/>
      <c r="BR18" s="1"/>
    </row>
    <row r="19" spans="1:70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/>
      <c r="AX19" s="1"/>
      <c r="AY19" s="1"/>
      <c r="AZ19" s="1"/>
      <c r="BA19" s="1"/>
      <c r="BB19" s="1"/>
      <c r="BC19" s="1"/>
      <c r="BD19" s="1"/>
      <c r="BE19" s="1"/>
      <c r="BF19" s="1"/>
      <c r="BG19" s="1"/>
      <c r="BH19" s="1"/>
      <c r="BI19" s="1"/>
      <c r="BJ19" s="1"/>
      <c r="BK19" s="1"/>
      <c r="BL19" s="1"/>
      <c r="BM19" s="1"/>
      <c r="BN19" s="1"/>
      <c r="BO19" s="1"/>
      <c r="BP19" s="1"/>
      <c r="BQ19" s="1"/>
      <c r="BR19" s="1"/>
    </row>
    <row r="20" spans="1:70">
      <c r="A20" s="61" t="s">
        <v>70</v>
      </c>
      <c r="B20" s="61" t="s">
        <v>70</v>
      </c>
      <c r="C20" s="61" t="s">
        <v>70</v>
      </c>
      <c r="D20" s="61" t="s">
        <v>70</v>
      </c>
      <c r="E20" s="61" t="s">
        <v>70</v>
      </c>
      <c r="F20" s="61" t="s">
        <v>70</v>
      </c>
      <c r="G20" s="61" t="s">
        <v>70</v>
      </c>
      <c r="H20" s="61" t="s">
        <v>70</v>
      </c>
      <c r="I20" s="61" t="s">
        <v>70</v>
      </c>
      <c r="J20" s="61" t="s">
        <v>70</v>
      </c>
      <c r="K20" s="61" t="s">
        <v>70</v>
      </c>
      <c r="L20" s="61" t="s">
        <v>70</v>
      </c>
      <c r="M20" s="61" t="s">
        <v>70</v>
      </c>
      <c r="N20" s="61" t="s">
        <v>70</v>
      </c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  <c r="AW20" s="1"/>
      <c r="AX20" s="1"/>
      <c r="AY20" s="1"/>
      <c r="AZ20" s="1"/>
      <c r="BA20" s="1"/>
      <c r="BB20" s="1"/>
      <c r="BC20" s="1"/>
      <c r="BD20" s="1"/>
      <c r="BE20" s="1"/>
      <c r="BF20" s="1"/>
      <c r="BG20" s="1"/>
      <c r="BH20" s="1"/>
      <c r="BI20" s="1"/>
      <c r="BJ20" s="1"/>
      <c r="BK20" s="1"/>
      <c r="BL20" s="1"/>
      <c r="BM20" s="1"/>
      <c r="BN20" s="1"/>
      <c r="BO20" s="1"/>
      <c r="BP20" s="1"/>
      <c r="BQ20" s="1"/>
      <c r="BR20" s="1"/>
    </row>
    <row r="21" spans="1:70">
      <c r="A21" s="1" t="s">
        <v>71</v>
      </c>
      <c r="B21" s="11">
        <f>'Revenue Drivers'!$H$10</f>
        <v>592195</v>
      </c>
      <c r="C21" s="11">
        <f>'Revenue Drivers'!$I$10</f>
        <v>614795</v>
      </c>
      <c r="D21" s="11">
        <f>'Revenue Drivers'!$J$10</f>
        <v>601546</v>
      </c>
      <c r="E21" s="11">
        <f>'Revenue Drivers'!$K$10</f>
        <v>607979</v>
      </c>
      <c r="F21" s="11">
        <f>'Revenue Drivers'!$L$10</f>
        <v>584519</v>
      </c>
      <c r="G21" s="12">
        <f>'Revenue Drivers'!$M$10</f>
        <v>593286.78499999992</v>
      </c>
      <c r="H21" s="12">
        <f>'Revenue Drivers'!$N$10</f>
        <v>605152.52069999988</v>
      </c>
      <c r="I21" s="12">
        <f>'Revenue Drivers'!$O$10</f>
        <v>620281.33371749986</v>
      </c>
      <c r="J21" s="12">
        <f>'Revenue Drivers'!$P$10</f>
        <v>635788.36706043733</v>
      </c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  <c r="AW21" s="1"/>
      <c r="AX21" s="1"/>
      <c r="AY21" s="1"/>
      <c r="AZ21" s="1"/>
      <c r="BA21" s="1"/>
      <c r="BB21" s="1"/>
      <c r="BC21" s="1"/>
      <c r="BD21" s="1"/>
      <c r="BE21" s="1"/>
      <c r="BF21" s="1"/>
      <c r="BG21" s="1"/>
      <c r="BH21" s="1"/>
      <c r="BI21" s="1"/>
      <c r="BJ21" s="1"/>
      <c r="BK21" s="1"/>
      <c r="BL21" s="1"/>
      <c r="BM21" s="1"/>
      <c r="BN21" s="1"/>
      <c r="BO21" s="1"/>
      <c r="BP21" s="1"/>
      <c r="BQ21" s="1"/>
      <c r="BR21" s="1"/>
    </row>
    <row r="22" spans="1:70">
      <c r="A22" s="1" t="s">
        <v>72</v>
      </c>
      <c r="B22" s="13">
        <f>'Raw Financials'!$H$135</f>
        <v>0.17399999999999999</v>
      </c>
      <c r="C22" s="13">
        <f>'Raw Financials'!$I$135</f>
        <v>0.20100000000000001</v>
      </c>
      <c r="D22" s="13">
        <f>'Raw Financials'!$J$135</f>
        <v>0.125</v>
      </c>
      <c r="E22" s="13">
        <f>'Raw Financials'!$K$135</f>
        <v>0.13300000000000001</v>
      </c>
      <c r="F22" s="13">
        <f>'Raw Financials'!$L$135</f>
        <v>0.13700000000000001</v>
      </c>
      <c r="G22" s="14" t="str">
        <f>""</f>
        <v/>
      </c>
      <c r="H22" s="14" t="str">
        <f>""</f>
        <v/>
      </c>
      <c r="I22" s="14" t="str">
        <f>""</f>
        <v/>
      </c>
      <c r="J22" s="14" t="str">
        <f>""</f>
        <v/>
      </c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1"/>
      <c r="AW22" s="1"/>
      <c r="AX22" s="1"/>
      <c r="AY22" s="1"/>
      <c r="AZ22" s="1"/>
      <c r="BA22" s="1"/>
      <c r="BB22" s="1"/>
      <c r="BC22" s="1"/>
      <c r="BD22" s="1"/>
      <c r="BE22" s="1"/>
      <c r="BF22" s="1"/>
      <c r="BG22" s="1"/>
      <c r="BH22" s="1"/>
      <c r="BI22" s="1"/>
      <c r="BJ22" s="1"/>
      <c r="BK22" s="1"/>
      <c r="BL22" s="1"/>
      <c r="BM22" s="1"/>
      <c r="BN22" s="1"/>
      <c r="BO22" s="1"/>
      <c r="BP22" s="1"/>
      <c r="BQ22" s="1"/>
      <c r="BR22" s="1"/>
    </row>
    <row r="23" spans="1:70">
      <c r="A23" s="1" t="s">
        <v>73</v>
      </c>
      <c r="B23" s="17">
        <f>'Revenue Drivers'!$H$25</f>
        <v>34.6</v>
      </c>
      <c r="C23" s="17">
        <f>'Revenue Drivers'!$I$25</f>
        <v>34.1</v>
      </c>
      <c r="D23" s="17">
        <f>'Revenue Drivers'!$J$25</f>
        <v>42.7</v>
      </c>
      <c r="E23" s="17">
        <f>'Revenue Drivers'!$K$25</f>
        <v>39.4</v>
      </c>
      <c r="F23" s="17">
        <f>'Revenue Drivers'!$L$25</f>
        <v>40.700000000000003</v>
      </c>
      <c r="G23" s="18">
        <f>'Revenue Drivers'!$M$25</f>
        <v>0</v>
      </c>
      <c r="H23" s="18">
        <f>'Revenue Drivers'!$N$25</f>
        <v>0</v>
      </c>
      <c r="I23" s="18">
        <f>'Revenue Drivers'!$O$25</f>
        <v>0</v>
      </c>
      <c r="J23" s="18">
        <f>'Revenue Drivers'!$P$25</f>
        <v>0</v>
      </c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  <c r="AV23" s="1"/>
      <c r="AW23" s="1"/>
      <c r="AX23" s="1"/>
      <c r="AY23" s="1"/>
      <c r="AZ23" s="1"/>
      <c r="BA23" s="1"/>
      <c r="BB23" s="1"/>
      <c r="BC23" s="1"/>
      <c r="BD23" s="1"/>
      <c r="BE23" s="1"/>
      <c r="BF23" s="1"/>
      <c r="BG23" s="1"/>
      <c r="BH23" s="1"/>
      <c r="BI23" s="1"/>
      <c r="BJ23" s="1"/>
      <c r="BK23" s="1"/>
      <c r="BL23" s="1"/>
      <c r="BM23" s="1"/>
      <c r="BN23" s="1"/>
      <c r="BO23" s="1"/>
      <c r="BP23" s="1"/>
      <c r="BQ23" s="1"/>
      <c r="BR23" s="1"/>
    </row>
    <row r="24" spans="1:70">
      <c r="A24" s="1" t="s">
        <v>74</v>
      </c>
      <c r="B24" s="17">
        <f>'Revenue Drivers'!$H$19</f>
        <v>0</v>
      </c>
      <c r="C24" s="17">
        <f>'Revenue Drivers'!$I$19</f>
        <v>0</v>
      </c>
      <c r="D24" s="17">
        <f>'Revenue Drivers'!$J$19</f>
        <v>0</v>
      </c>
      <c r="E24" s="17">
        <f>'Revenue Drivers'!$K$19</f>
        <v>0</v>
      </c>
      <c r="F24" s="17">
        <f>'Revenue Drivers'!$L$19</f>
        <v>2.2999999999999998</v>
      </c>
      <c r="G24" s="18">
        <f>'Revenue Drivers'!$M$19</f>
        <v>3.3</v>
      </c>
      <c r="H24" s="18">
        <f>'Revenue Drivers'!$N$19</f>
        <v>4.0999999999999996</v>
      </c>
      <c r="I24" s="18">
        <f>'Revenue Drivers'!$O$19</f>
        <v>4.9000000000000004</v>
      </c>
      <c r="J24" s="18">
        <f>'Revenue Drivers'!$P$19</f>
        <v>5.7</v>
      </c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  <c r="AV24" s="1"/>
      <c r="AW24" s="1"/>
      <c r="AX24" s="1"/>
      <c r="AY24" s="1"/>
      <c r="AZ24" s="1"/>
      <c r="BA24" s="1"/>
      <c r="BB24" s="1"/>
      <c r="BC24" s="1"/>
      <c r="BD24" s="1"/>
      <c r="BE24" s="1"/>
      <c r="BF24" s="1"/>
      <c r="BG24" s="1"/>
      <c r="BH24" s="1"/>
      <c r="BI24" s="1"/>
      <c r="BJ24" s="1"/>
      <c r="BK24" s="1"/>
      <c r="BL24" s="1"/>
      <c r="BM24" s="1"/>
      <c r="BN24" s="1"/>
      <c r="BO24" s="1"/>
      <c r="BP24" s="1"/>
      <c r="BQ24" s="1"/>
      <c r="BR24" s="1"/>
    </row>
    <row r="25" spans="1:70">
      <c r="A25" s="1" t="s">
        <v>75</v>
      </c>
      <c r="B25" s="11">
        <f>'Revenue Drivers'!$H$22</f>
        <v>0</v>
      </c>
      <c r="C25" s="11">
        <f>'Revenue Drivers'!$I$22</f>
        <v>0</v>
      </c>
      <c r="D25" s="11">
        <f>'Revenue Drivers'!$J$22</f>
        <v>0</v>
      </c>
      <c r="E25" s="11">
        <f>'Revenue Drivers'!$K$22</f>
        <v>0</v>
      </c>
      <c r="F25" s="11">
        <f>'Revenue Drivers'!$L$22</f>
        <v>0</v>
      </c>
      <c r="G25" s="12">
        <f>'Revenue Drivers'!$M$22</f>
        <v>47000</v>
      </c>
      <c r="H25" s="12">
        <f>'Revenue Drivers'!$N$22</f>
        <v>133000</v>
      </c>
      <c r="I25" s="12">
        <f>'Revenue Drivers'!$O$22</f>
        <v>211200.00000000003</v>
      </c>
      <c r="J25" s="12">
        <f>'Revenue Drivers'!$P$22</f>
        <v>291000.00000000012</v>
      </c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  <c r="AV25" s="1"/>
      <c r="AW25" s="1"/>
      <c r="AX25" s="1"/>
      <c r="AY25" s="1"/>
      <c r="AZ25" s="1"/>
      <c r="BA25" s="1"/>
      <c r="BB25" s="1"/>
      <c r="BC25" s="1"/>
      <c r="BD25" s="1"/>
      <c r="BE25" s="1"/>
      <c r="BF25" s="1"/>
      <c r="BG25" s="1"/>
      <c r="BH25" s="1"/>
      <c r="BI25" s="1"/>
      <c r="BJ25" s="1"/>
      <c r="BK25" s="1"/>
      <c r="BL25" s="1"/>
      <c r="BM25" s="1"/>
      <c r="BN25" s="1"/>
      <c r="BO25" s="1"/>
      <c r="BP25" s="1"/>
      <c r="BQ25" s="1"/>
      <c r="BR25" s="1"/>
    </row>
    <row r="26" spans="1:70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  <c r="AV26" s="1"/>
      <c r="AW26" s="1"/>
      <c r="AX26" s="1"/>
      <c r="AY26" s="1"/>
      <c r="AZ26" s="1"/>
      <c r="BA26" s="1"/>
      <c r="BB26" s="1"/>
      <c r="BC26" s="1"/>
      <c r="BD26" s="1"/>
      <c r="BE26" s="1"/>
      <c r="BF26" s="1"/>
      <c r="BG26" s="1"/>
      <c r="BH26" s="1"/>
      <c r="BI26" s="1"/>
      <c r="BJ26" s="1"/>
      <c r="BK26" s="1"/>
      <c r="BL26" s="1"/>
      <c r="BM26" s="1"/>
      <c r="BN26" s="1"/>
      <c r="BO26" s="1"/>
      <c r="BP26" s="1"/>
      <c r="BQ26" s="1"/>
      <c r="BR26" s="1"/>
    </row>
    <row r="27" spans="1:70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  <c r="AV27" s="1"/>
      <c r="AW27" s="1"/>
      <c r="AX27" s="1"/>
      <c r="AY27" s="1"/>
      <c r="AZ27" s="1"/>
      <c r="BA27" s="1"/>
      <c r="BB27" s="1"/>
      <c r="BC27" s="1"/>
      <c r="BD27" s="1"/>
      <c r="BE27" s="1"/>
      <c r="BF27" s="1"/>
      <c r="BG27" s="1"/>
      <c r="BH27" s="1"/>
      <c r="BI27" s="1"/>
      <c r="BJ27" s="1"/>
      <c r="BK27" s="1"/>
      <c r="BL27" s="1"/>
      <c r="BM27" s="1"/>
      <c r="BN27" s="1"/>
      <c r="BO27" s="1"/>
      <c r="BP27" s="1"/>
      <c r="BQ27" s="1"/>
      <c r="BR27" s="1"/>
    </row>
    <row r="28" spans="1:70">
      <c r="A28" s="1"/>
      <c r="B28" s="1"/>
      <c r="C28" s="1"/>
      <c r="D28" s="1"/>
      <c r="E28" s="1"/>
      <c r="F28" s="1"/>
      <c r="G28" s="1">
        <f>G30/F30-1</f>
        <v>3.7178430176440846E-2</v>
      </c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  <c r="AV28" s="1"/>
      <c r="AW28" s="1"/>
      <c r="AX28" s="1"/>
      <c r="AY28" s="1"/>
      <c r="AZ28" s="1"/>
      <c r="BA28" s="1"/>
      <c r="BB28" s="1"/>
      <c r="BC28" s="1"/>
      <c r="BD28" s="1"/>
      <c r="BE28" s="1"/>
      <c r="BF28" s="1"/>
      <c r="BG28" s="1"/>
      <c r="BH28" s="1"/>
      <c r="BI28" s="1"/>
      <c r="BJ28" s="1"/>
      <c r="BK28" s="1"/>
      <c r="BL28" s="1"/>
      <c r="BM28" s="1"/>
      <c r="BN28" s="1"/>
      <c r="BO28" s="1"/>
      <c r="BP28" s="1"/>
      <c r="BQ28" s="1"/>
      <c r="BR28" s="1"/>
    </row>
    <row r="29" spans="1:70">
      <c r="A29" s="61" t="s">
        <v>76</v>
      </c>
      <c r="B29" s="61" t="s">
        <v>76</v>
      </c>
      <c r="C29" s="61" t="s">
        <v>76</v>
      </c>
      <c r="D29" s="61" t="s">
        <v>76</v>
      </c>
      <c r="E29" s="61" t="s">
        <v>76</v>
      </c>
      <c r="F29" s="61" t="s">
        <v>76</v>
      </c>
      <c r="G29" s="61" t="s">
        <v>76</v>
      </c>
      <c r="H29" s="61" t="s">
        <v>76</v>
      </c>
      <c r="I29" s="61" t="s">
        <v>76</v>
      </c>
      <c r="J29" s="61" t="s">
        <v>76</v>
      </c>
      <c r="K29" s="61" t="s">
        <v>76</v>
      </c>
      <c r="L29" s="61" t="s">
        <v>76</v>
      </c>
      <c r="M29" s="61" t="s">
        <v>76</v>
      </c>
      <c r="N29" s="61" t="s">
        <v>76</v>
      </c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1"/>
      <c r="AW29" s="1"/>
      <c r="AX29" s="1"/>
      <c r="AY29" s="1"/>
      <c r="AZ29" s="1"/>
      <c r="BA29" s="1"/>
      <c r="BB29" s="1"/>
      <c r="BC29" s="1"/>
      <c r="BD29" s="1"/>
      <c r="BE29" s="1"/>
      <c r="BF29" s="1"/>
      <c r="BG29" s="1"/>
      <c r="BH29" s="1"/>
      <c r="BI29" s="1"/>
      <c r="BJ29" s="1"/>
      <c r="BK29" s="1"/>
      <c r="BL29" s="1"/>
      <c r="BM29" s="1"/>
      <c r="BN29" s="1"/>
      <c r="BO29" s="1"/>
      <c r="BP29" s="1"/>
      <c r="BQ29" s="1"/>
      <c r="BR29" s="1"/>
    </row>
    <row r="30" spans="1:70">
      <c r="A30" s="1" t="s">
        <v>77</v>
      </c>
      <c r="B30" s="15">
        <f>Valuation!$H$6</f>
        <v>3739.949951171875</v>
      </c>
      <c r="C30" s="15">
        <f>Valuation!$I$6</f>
        <v>3205.89990234375</v>
      </c>
      <c r="D30" s="15">
        <f>Valuation!$J$6</f>
        <v>3876.300048828125</v>
      </c>
      <c r="E30" s="15">
        <f>Valuation!$K$6</f>
        <v>3606.14990234375</v>
      </c>
      <c r="F30" s="15">
        <f>Valuation!$L$6</f>
        <v>2358.89990234375</v>
      </c>
      <c r="G30" s="16">
        <f>Valuation!$M$6</f>
        <v>2446.60009765625</v>
      </c>
      <c r="H30" s="16">
        <f>Valuation!$N$6</f>
        <v>2446.60009765625</v>
      </c>
      <c r="I30" s="16">
        <f>Valuation!$O$6</f>
        <v>2446.60009765625</v>
      </c>
      <c r="J30" s="16">
        <f>Valuation!$P$6</f>
        <v>2446.60009765625</v>
      </c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  <c r="AV30" s="1"/>
      <c r="AW30" s="1"/>
      <c r="AX30" s="1"/>
      <c r="AY30" s="1"/>
      <c r="AZ30" s="1"/>
      <c r="BA30" s="1"/>
      <c r="BB30" s="1"/>
      <c r="BC30" s="1"/>
      <c r="BD30" s="1"/>
      <c r="BE30" s="1"/>
      <c r="BF30" s="1"/>
      <c r="BG30" s="1"/>
      <c r="BH30" s="1"/>
      <c r="BI30" s="1"/>
      <c r="BJ30" s="1"/>
      <c r="BK30" s="1"/>
      <c r="BL30" s="1"/>
      <c r="BM30" s="1"/>
      <c r="BN30" s="1"/>
      <c r="BO30" s="1"/>
      <c r="BP30" s="1"/>
      <c r="BQ30" s="1"/>
      <c r="BR30" s="1"/>
    </row>
    <row r="31" spans="1:70">
      <c r="A31" s="1" t="s">
        <v>78</v>
      </c>
      <c r="B31" s="19">
        <f>Valuation!$H$22</f>
        <v>36.092935255470707</v>
      </c>
      <c r="C31" s="19">
        <f>Valuation!$I$22</f>
        <v>27.831408128689556</v>
      </c>
      <c r="D31" s="19">
        <f>Valuation!$J$22</f>
        <v>30.79361335262254</v>
      </c>
      <c r="E31" s="19">
        <f>Valuation!$K$22</f>
        <v>26.873462272477457</v>
      </c>
      <c r="F31" s="19">
        <f>Valuation!$L$22</f>
        <v>17.343576960104038</v>
      </c>
      <c r="G31" s="20">
        <f>Valuation!$M$22</f>
        <v>16.702114295935296</v>
      </c>
      <c r="H31" s="20">
        <f>Valuation!$N$22</f>
        <v>15.678618789563526</v>
      </c>
      <c r="I31" s="20">
        <f>Valuation!$O$22</f>
        <v>14.764640313084628</v>
      </c>
      <c r="J31" s="20">
        <f>Valuation!$P$22</f>
        <v>13.969410471043011</v>
      </c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1"/>
      <c r="AW31" s="1"/>
      <c r="AX31" s="1"/>
      <c r="AY31" s="1"/>
      <c r="AZ31" s="1"/>
      <c r="BA31" s="1"/>
      <c r="BB31" s="1"/>
      <c r="BC31" s="1"/>
      <c r="BD31" s="1"/>
      <c r="BE31" s="1"/>
      <c r="BF31" s="1"/>
      <c r="BG31" s="1"/>
      <c r="BH31" s="1"/>
      <c r="BI31" s="1"/>
      <c r="BJ31" s="1"/>
      <c r="BK31" s="1"/>
      <c r="BL31" s="1"/>
      <c r="BM31" s="1"/>
      <c r="BN31" s="1"/>
      <c r="BO31" s="1"/>
      <c r="BP31" s="1"/>
      <c r="BQ31" s="1"/>
      <c r="BR31" s="1"/>
    </row>
    <row r="32" spans="1:70">
      <c r="A32" s="1" t="s">
        <v>79</v>
      </c>
      <c r="B32" s="19">
        <f>Valuation!$H$23</f>
        <v>25.283199741364601</v>
      </c>
      <c r="C32" s="19">
        <f>Valuation!$I$23</f>
        <v>19.100560984427041</v>
      </c>
      <c r="D32" s="19">
        <f>Valuation!$J$23</f>
        <v>21.706509048267673</v>
      </c>
      <c r="E32" s="19">
        <f>Valuation!$K$23</f>
        <v>18.794763080550744</v>
      </c>
      <c r="F32" s="19">
        <f>Valuation!$L$23</f>
        <v>12.182735665441148</v>
      </c>
      <c r="G32" s="20">
        <f>Valuation!$M$23</f>
        <v>11.680837913154253</v>
      </c>
      <c r="H32" s="20">
        <f>Valuation!$N$23</f>
        <v>10.801261598883686</v>
      </c>
      <c r="I32" s="20">
        <f>Valuation!$O$23</f>
        <v>10.004109705173619</v>
      </c>
      <c r="J32" s="20">
        <f>Valuation!$P$23</f>
        <v>9.303046647845127</v>
      </c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  <c r="AV32" s="1"/>
      <c r="AW32" s="1"/>
      <c r="AX32" s="1"/>
      <c r="AY32" s="1"/>
      <c r="AZ32" s="1"/>
      <c r="BA32" s="1"/>
      <c r="BB32" s="1"/>
      <c r="BC32" s="1"/>
      <c r="BD32" s="1"/>
      <c r="BE32" s="1"/>
      <c r="BF32" s="1"/>
      <c r="BG32" s="1"/>
      <c r="BH32" s="1"/>
      <c r="BI32" s="1"/>
      <c r="BJ32" s="1"/>
      <c r="BK32" s="1"/>
      <c r="BL32" s="1"/>
      <c r="BM32" s="1"/>
      <c r="BN32" s="1"/>
      <c r="BO32" s="1"/>
      <c r="BP32" s="1"/>
      <c r="BQ32" s="1"/>
      <c r="BR32" s="1"/>
    </row>
    <row r="33" spans="1:70">
      <c r="A33" s="1" t="s">
        <v>80</v>
      </c>
      <c r="B33" s="19">
        <f>Valuation!$H$24</f>
        <v>15.15844715236395</v>
      </c>
      <c r="C33" s="19">
        <f>Valuation!$I$24</f>
        <v>12.675922758716546</v>
      </c>
      <c r="D33" s="19">
        <f>Valuation!$J$24</f>
        <v>15.263995633288664</v>
      </c>
      <c r="E33" s="19">
        <f>Valuation!$K$24</f>
        <v>13.467275603008648</v>
      </c>
      <c r="F33" s="19">
        <f>Valuation!$L$24</f>
        <v>7.8030886966805717</v>
      </c>
      <c r="G33" s="20">
        <f>Valuation!$M$24</f>
        <v>7.2274822132760113</v>
      </c>
      <c r="H33" s="20">
        <f>Valuation!$N$24</f>
        <v>6.4547779505265268</v>
      </c>
      <c r="I33" s="20">
        <f>Valuation!$O$24</f>
        <v>5.8086679374159251</v>
      </c>
      <c r="J33" s="20">
        <f>Valuation!$P$24</f>
        <v>5.2534689272677797</v>
      </c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  <c r="AV33" s="1"/>
      <c r="AW33" s="1"/>
      <c r="AX33" s="1"/>
      <c r="AY33" s="1"/>
      <c r="AZ33" s="1"/>
      <c r="BA33" s="1"/>
      <c r="BB33" s="1"/>
      <c r="BC33" s="1"/>
      <c r="BD33" s="1"/>
      <c r="BE33" s="1"/>
      <c r="BF33" s="1"/>
      <c r="BG33" s="1"/>
      <c r="BH33" s="1"/>
      <c r="BI33" s="1"/>
      <c r="BJ33" s="1"/>
      <c r="BK33" s="1"/>
      <c r="BL33" s="1"/>
      <c r="BM33" s="1"/>
      <c r="BN33" s="1"/>
      <c r="BO33" s="1"/>
      <c r="BP33" s="1"/>
      <c r="BQ33" s="1"/>
      <c r="BR33" s="1"/>
    </row>
    <row r="34" spans="1:70">
      <c r="A34" s="1" t="s">
        <v>81</v>
      </c>
      <c r="B34" s="13">
        <f>Valuation!$H$25</f>
        <v>1.1497480062942123E-2</v>
      </c>
      <c r="C34" s="13">
        <f>Valuation!$I$25</f>
        <v>3.5871363268680505E-2</v>
      </c>
      <c r="D34" s="13">
        <f>Valuation!$J$25</f>
        <v>1.8832391476523911E-2</v>
      </c>
      <c r="E34" s="13">
        <f>Valuation!$K$25</f>
        <v>3.4940311249432157E-2</v>
      </c>
      <c r="F34" s="13">
        <f>Valuation!$L$25</f>
        <v>4.6631906631861092E-2</v>
      </c>
      <c r="G34" s="14">
        <f>Valuation!$M$25</f>
        <v>4.7898127496031555E-2</v>
      </c>
      <c r="H34" s="14">
        <f>Valuation!$N$25</f>
        <v>5.1024902814304031E-2</v>
      </c>
      <c r="I34" s="14">
        <f>Valuation!$O$25</f>
        <v>5.418350755832696E-2</v>
      </c>
      <c r="J34" s="14">
        <f>Valuation!$P$25</f>
        <v>5.7267985764918886E-2</v>
      </c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  <c r="AV34" s="1"/>
      <c r="AW34" s="1"/>
      <c r="AX34" s="1"/>
      <c r="AY34" s="1"/>
      <c r="AZ34" s="1"/>
      <c r="BA34" s="1"/>
      <c r="BB34" s="1"/>
      <c r="BC34" s="1"/>
      <c r="BD34" s="1"/>
      <c r="BE34" s="1"/>
      <c r="BF34" s="1"/>
      <c r="BG34" s="1"/>
      <c r="BH34" s="1"/>
      <c r="BI34" s="1"/>
      <c r="BJ34" s="1"/>
      <c r="BK34" s="1"/>
      <c r="BL34" s="1"/>
      <c r="BM34" s="1"/>
      <c r="BN34" s="1"/>
      <c r="BO34" s="1"/>
      <c r="BP34" s="1"/>
      <c r="BQ34" s="1"/>
      <c r="BR34" s="1"/>
    </row>
    <row r="35" spans="1:70">
      <c r="A35" s="1" t="s">
        <v>82</v>
      </c>
      <c r="B35" s="15">
        <f>Valuation!$H$33</f>
        <v>0</v>
      </c>
      <c r="C35" s="15">
        <f>Valuation!$I$33</f>
        <v>0</v>
      </c>
      <c r="D35" s="15">
        <f>Valuation!$J$33</f>
        <v>0</v>
      </c>
      <c r="E35" s="15">
        <f>Valuation!$K$33</f>
        <v>0</v>
      </c>
      <c r="F35" s="15">
        <f>Valuation!$L$33</f>
        <v>0</v>
      </c>
      <c r="G35" s="16">
        <f>Valuation!$M$33</f>
        <v>3303.2545169816963</v>
      </c>
      <c r="H35" s="16">
        <f>Valuation!$N$33</f>
        <v>3464.5240523473481</v>
      </c>
      <c r="I35" s="16">
        <f>Valuation!$O$33</f>
        <v>3612.0174627334868</v>
      </c>
      <c r="J35" s="16">
        <f>Valuation!$P$33</f>
        <v>3741.8276955506421</v>
      </c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  <c r="AV35" s="1"/>
      <c r="AW35" s="1"/>
      <c r="AX35" s="1"/>
      <c r="AY35" s="1"/>
      <c r="AZ35" s="1"/>
      <c r="BA35" s="1"/>
      <c r="BB35" s="1"/>
      <c r="BC35" s="1"/>
      <c r="BD35" s="1"/>
      <c r="BE35" s="1"/>
      <c r="BF35" s="1"/>
      <c r="BG35" s="1"/>
      <c r="BH35" s="1"/>
      <c r="BI35" s="1"/>
      <c r="BJ35" s="1"/>
      <c r="BK35" s="1"/>
      <c r="BL35" s="1"/>
      <c r="BM35" s="1"/>
      <c r="BN35" s="1"/>
      <c r="BO35" s="1"/>
      <c r="BP35" s="1"/>
      <c r="BQ35" s="1"/>
      <c r="BR35" s="1"/>
    </row>
    <row r="36" spans="1:70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  <c r="AL36" s="1"/>
      <c r="AM36" s="1"/>
      <c r="AN36" s="1"/>
      <c r="AO36" s="1"/>
      <c r="AP36" s="1"/>
      <c r="AQ36" s="1"/>
      <c r="AR36" s="1"/>
      <c r="AS36" s="1"/>
      <c r="AT36" s="1"/>
      <c r="AU36" s="1"/>
      <c r="AV36" s="1"/>
      <c r="AW36" s="1"/>
      <c r="AX36" s="1"/>
      <c r="AY36" s="1"/>
      <c r="AZ36" s="1"/>
      <c r="BA36" s="1"/>
      <c r="BB36" s="1"/>
      <c r="BC36" s="1"/>
      <c r="BD36" s="1"/>
      <c r="BE36" s="1"/>
      <c r="BF36" s="1"/>
      <c r="BG36" s="1"/>
      <c r="BH36" s="1"/>
      <c r="BI36" s="1"/>
      <c r="BJ36" s="1"/>
      <c r="BK36" s="1"/>
      <c r="BL36" s="1"/>
      <c r="BM36" s="1"/>
      <c r="BN36" s="1"/>
      <c r="BO36" s="1"/>
      <c r="BP36" s="1"/>
      <c r="BQ36" s="1"/>
      <c r="BR36" s="1"/>
    </row>
    <row r="37" spans="1:70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/>
      <c r="AV37" s="1"/>
      <c r="AW37" s="1"/>
      <c r="AX37" s="1"/>
      <c r="AY37" s="1"/>
      <c r="AZ37" s="1"/>
      <c r="BA37" s="1"/>
      <c r="BB37" s="1"/>
      <c r="BC37" s="1"/>
      <c r="BD37" s="1"/>
      <c r="BE37" s="1"/>
      <c r="BF37" s="1"/>
      <c r="BG37" s="1"/>
      <c r="BH37" s="1"/>
      <c r="BI37" s="1"/>
      <c r="BJ37" s="1"/>
      <c r="BK37" s="1"/>
      <c r="BL37" s="1"/>
      <c r="BM37" s="1"/>
      <c r="BN37" s="1"/>
      <c r="BO37" s="1"/>
      <c r="BP37" s="1"/>
      <c r="BQ37" s="1"/>
      <c r="BR37" s="1"/>
    </row>
    <row r="38" spans="1:70">
      <c r="A38" s="61" t="s">
        <v>83</v>
      </c>
      <c r="B38" s="61" t="s">
        <v>83</v>
      </c>
      <c r="C38" s="61" t="s">
        <v>83</v>
      </c>
      <c r="D38" s="61" t="s">
        <v>83</v>
      </c>
      <c r="E38" s="61" t="s">
        <v>83</v>
      </c>
      <c r="F38" s="61" t="s">
        <v>83</v>
      </c>
      <c r="G38" s="61" t="s">
        <v>83</v>
      </c>
      <c r="H38" s="61" t="s">
        <v>83</v>
      </c>
      <c r="I38" s="61" t="s">
        <v>83</v>
      </c>
      <c r="J38" s="61" t="s">
        <v>83</v>
      </c>
      <c r="K38" s="61" t="s">
        <v>83</v>
      </c>
      <c r="L38" s="61" t="s">
        <v>83</v>
      </c>
      <c r="M38" s="61" t="s">
        <v>83</v>
      </c>
      <c r="N38" s="61" t="s">
        <v>83</v>
      </c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/>
      <c r="AU38" s="1"/>
      <c r="AV38" s="1"/>
      <c r="AW38" s="1"/>
      <c r="AX38" s="1"/>
      <c r="AY38" s="1"/>
      <c r="AZ38" s="1"/>
      <c r="BA38" s="1"/>
      <c r="BB38" s="1"/>
      <c r="BC38" s="1"/>
      <c r="BD38" s="1"/>
      <c r="BE38" s="1"/>
      <c r="BF38" s="1"/>
      <c r="BG38" s="1"/>
      <c r="BH38" s="1"/>
      <c r="BI38" s="1"/>
      <c r="BJ38" s="1"/>
      <c r="BK38" s="1"/>
      <c r="BL38" s="1"/>
      <c r="BM38" s="1"/>
      <c r="BN38" s="1"/>
      <c r="BO38" s="1"/>
      <c r="BP38" s="1"/>
      <c r="BQ38" s="1"/>
      <c r="BR38" s="1"/>
    </row>
    <row r="39" spans="1:70">
      <c r="A39" s="1" t="s">
        <v>84</v>
      </c>
      <c r="B39" s="21" t="str">
        <f>Checks!$B$8</f>
        <v>PASS</v>
      </c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1"/>
      <c r="AU39" s="1"/>
      <c r="AV39" s="1"/>
      <c r="AW39" s="1"/>
      <c r="AX39" s="1"/>
      <c r="AY39" s="1"/>
      <c r="AZ39" s="1"/>
      <c r="BA39" s="1"/>
      <c r="BB39" s="1"/>
      <c r="BC39" s="1"/>
      <c r="BD39" s="1"/>
      <c r="BE39" s="1"/>
      <c r="BF39" s="1"/>
      <c r="BG39" s="1"/>
      <c r="BH39" s="1"/>
      <c r="BI39" s="1"/>
      <c r="BJ39" s="1"/>
      <c r="BK39" s="1"/>
      <c r="BL39" s="1"/>
      <c r="BM39" s="1"/>
      <c r="BN39" s="1"/>
      <c r="BO39" s="1"/>
      <c r="BP39" s="1"/>
      <c r="BQ39" s="1"/>
      <c r="BR39" s="1"/>
    </row>
    <row r="40" spans="1:70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  <c r="AV40" s="1"/>
      <c r="AW40" s="1"/>
      <c r="AX40" s="1"/>
      <c r="AY40" s="1"/>
      <c r="AZ40" s="1"/>
      <c r="BA40" s="1"/>
      <c r="BB40" s="1"/>
      <c r="BC40" s="1"/>
      <c r="BD40" s="1"/>
      <c r="BE40" s="1"/>
      <c r="BF40" s="1"/>
      <c r="BG40" s="1"/>
      <c r="BH40" s="1"/>
      <c r="BI40" s="1"/>
      <c r="BJ40" s="1"/>
      <c r="BK40" s="1"/>
      <c r="BL40" s="1"/>
      <c r="BM40" s="1"/>
      <c r="BN40" s="1"/>
      <c r="BO40" s="1"/>
      <c r="BP40" s="1"/>
      <c r="BQ40" s="1"/>
      <c r="BR40" s="1"/>
    </row>
    <row r="41" spans="1:70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  <c r="AW41" s="1"/>
      <c r="AX41" s="1"/>
      <c r="AY41" s="1"/>
      <c r="AZ41" s="1"/>
      <c r="BA41" s="1"/>
      <c r="BB41" s="1"/>
      <c r="BC41" s="1"/>
      <c r="BD41" s="1"/>
      <c r="BE41" s="1"/>
      <c r="BF41" s="1"/>
      <c r="BG41" s="1"/>
      <c r="BH41" s="1"/>
      <c r="BI41" s="1"/>
      <c r="BJ41" s="1"/>
      <c r="BK41" s="1"/>
      <c r="BL41" s="1"/>
      <c r="BM41" s="1"/>
      <c r="BN41" s="1"/>
      <c r="BO41" s="1"/>
      <c r="BP41" s="1"/>
      <c r="BQ41" s="1"/>
      <c r="BR41" s="1"/>
    </row>
    <row r="42" spans="1:70">
      <c r="A42" s="1" t="s">
        <v>85</v>
      </c>
      <c r="B42" s="1" t="s">
        <v>59</v>
      </c>
      <c r="C42" s="1" t="s">
        <v>61</v>
      </c>
      <c r="D42" s="1" t="s">
        <v>86</v>
      </c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  <c r="AW42" s="1"/>
      <c r="AX42" s="1"/>
      <c r="AY42" s="1"/>
      <c r="AZ42" s="1"/>
      <c r="BA42" s="1"/>
      <c r="BB42" s="1"/>
      <c r="BC42" s="1"/>
      <c r="BD42" s="1"/>
      <c r="BE42" s="1"/>
      <c r="BF42" s="1"/>
      <c r="BG42" s="1"/>
      <c r="BH42" s="1"/>
      <c r="BI42" s="1"/>
      <c r="BJ42" s="1"/>
      <c r="BK42" s="1"/>
      <c r="BL42" s="1"/>
      <c r="BM42" s="1"/>
      <c r="BN42" s="1"/>
      <c r="BO42" s="1"/>
      <c r="BP42" s="1"/>
      <c r="BQ42" s="1"/>
      <c r="BR42" s="1"/>
    </row>
    <row r="43" spans="1:70">
      <c r="A43" s="1" t="s">
        <v>50</v>
      </c>
      <c r="B43" s="22">
        <f>'Annual P&amp;L'!$H$6</f>
        <v>1917540</v>
      </c>
      <c r="C43" s="22">
        <f>'Annual P&amp;L'!$H$13</f>
        <v>484530</v>
      </c>
      <c r="D43" s="22">
        <f>'Annual P&amp;L'!$H$22</f>
        <v>383270</v>
      </c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  <c r="AX43" s="1"/>
      <c r="AY43" s="1"/>
      <c r="AZ43" s="1"/>
      <c r="BA43" s="1"/>
      <c r="BB43" s="1"/>
      <c r="BC43" s="1"/>
      <c r="BD43" s="1"/>
      <c r="BE43" s="1"/>
      <c r="BF43" s="1"/>
      <c r="BG43" s="1"/>
      <c r="BH43" s="1"/>
      <c r="BI43" s="1"/>
      <c r="BJ43" s="1"/>
      <c r="BK43" s="1"/>
      <c r="BL43" s="1"/>
      <c r="BM43" s="1"/>
      <c r="BN43" s="1"/>
      <c r="BO43" s="1"/>
      <c r="BP43" s="1"/>
      <c r="BQ43" s="1"/>
      <c r="BR43" s="1"/>
    </row>
    <row r="44" spans="1:70">
      <c r="A44" s="1" t="s">
        <v>51</v>
      </c>
      <c r="B44" s="22">
        <f>'Annual P&amp;L'!$I$6</f>
        <v>2254580</v>
      </c>
      <c r="C44" s="22">
        <f>'Annual P&amp;L'!$I$13</f>
        <v>542370</v>
      </c>
      <c r="D44" s="22">
        <f>'Annual P&amp;L'!$I$22</f>
        <v>421470</v>
      </c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  <c r="AW44" s="1"/>
      <c r="AX44" s="1"/>
      <c r="AY44" s="1"/>
      <c r="AZ44" s="1"/>
      <c r="BA44" s="1"/>
      <c r="BB44" s="1"/>
      <c r="BC44" s="1"/>
      <c r="BD44" s="1"/>
      <c r="BE44" s="1"/>
      <c r="BF44" s="1"/>
      <c r="BG44" s="1"/>
      <c r="BH44" s="1"/>
      <c r="BI44" s="1"/>
      <c r="BJ44" s="1"/>
      <c r="BK44" s="1"/>
      <c r="BL44" s="1"/>
      <c r="BM44" s="1"/>
      <c r="BN44" s="1"/>
      <c r="BO44" s="1"/>
      <c r="BP44" s="1"/>
      <c r="BQ44" s="1"/>
      <c r="BR44" s="1"/>
    </row>
    <row r="45" spans="1:70">
      <c r="A45" s="1" t="s">
        <v>52</v>
      </c>
      <c r="B45" s="22">
        <f>'Annual P&amp;L'!$J$6</f>
        <v>2408930</v>
      </c>
      <c r="C45" s="22">
        <f>'Annual P&amp;L'!$J$13</f>
        <v>583530</v>
      </c>
      <c r="D45" s="22">
        <f>'Annual P&amp;L'!$J$22</f>
        <v>459080</v>
      </c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  <c r="AW45" s="1"/>
      <c r="AX45" s="1"/>
      <c r="AY45" s="1"/>
      <c r="AZ45" s="1"/>
      <c r="BA45" s="1"/>
      <c r="BB45" s="1"/>
      <c r="BC45" s="1"/>
      <c r="BD45" s="1"/>
      <c r="BE45" s="1"/>
      <c r="BF45" s="1"/>
      <c r="BG45" s="1"/>
      <c r="BH45" s="1"/>
      <c r="BI45" s="1"/>
      <c r="BJ45" s="1"/>
      <c r="BK45" s="1"/>
      <c r="BL45" s="1"/>
      <c r="BM45" s="1"/>
      <c r="BN45" s="1"/>
      <c r="BO45" s="1"/>
      <c r="BP45" s="1"/>
      <c r="BQ45" s="1"/>
      <c r="BR45" s="1"/>
    </row>
    <row r="46" spans="1:70">
      <c r="A46" s="1" t="s">
        <v>53</v>
      </c>
      <c r="B46" s="22">
        <f>'Annual P&amp;L'!$K$6</f>
        <v>2553240</v>
      </c>
      <c r="C46" s="22">
        <f>'Annual P&amp;L'!$K$13</f>
        <v>621650</v>
      </c>
      <c r="D46" s="22">
        <f>'Annual P&amp;L'!$K$22</f>
        <v>485530</v>
      </c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  <c r="AX46" s="1"/>
      <c r="AY46" s="1"/>
      <c r="AZ46" s="1"/>
      <c r="BA46" s="1"/>
      <c r="BB46" s="1"/>
      <c r="BC46" s="1"/>
      <c r="BD46" s="1"/>
      <c r="BE46" s="1"/>
      <c r="BF46" s="1"/>
      <c r="BG46" s="1"/>
      <c r="BH46" s="1"/>
      <c r="BI46" s="1"/>
      <c r="BJ46" s="1"/>
      <c r="BK46" s="1"/>
      <c r="BL46" s="1"/>
      <c r="BM46" s="1"/>
      <c r="BN46" s="1"/>
      <c r="BO46" s="1"/>
      <c r="BP46" s="1"/>
      <c r="BQ46" s="1"/>
      <c r="BR46" s="1"/>
    </row>
    <row r="47" spans="1:70">
      <c r="A47" s="1" t="s">
        <v>54</v>
      </c>
      <c r="B47" s="22">
        <f>'Annual P&amp;L'!$L$6</f>
        <v>2670210</v>
      </c>
      <c r="C47" s="22">
        <f>'Annual P&amp;L'!$L$13</f>
        <v>623120</v>
      </c>
      <c r="D47" s="22">
        <f>'Annual P&amp;L'!$L$22</f>
        <v>492100</v>
      </c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  <c r="AV47" s="1"/>
      <c r="AW47" s="1"/>
      <c r="AX47" s="1"/>
      <c r="AY47" s="1"/>
      <c r="AZ47" s="1"/>
      <c r="BA47" s="1"/>
      <c r="BB47" s="1"/>
      <c r="BC47" s="1"/>
      <c r="BD47" s="1"/>
      <c r="BE47" s="1"/>
      <c r="BF47" s="1"/>
      <c r="BG47" s="1"/>
      <c r="BH47" s="1"/>
      <c r="BI47" s="1"/>
      <c r="BJ47" s="1"/>
      <c r="BK47" s="1"/>
      <c r="BL47" s="1"/>
      <c r="BM47" s="1"/>
      <c r="BN47" s="1"/>
      <c r="BO47" s="1"/>
      <c r="BP47" s="1"/>
      <c r="BQ47" s="1"/>
      <c r="BR47" s="1"/>
    </row>
    <row r="48" spans="1:70">
      <c r="A48" s="1" t="s">
        <v>55</v>
      </c>
      <c r="B48" s="22">
        <f>'Annual P&amp;L'!$M$6</f>
        <v>2755881.9321421809</v>
      </c>
      <c r="C48" s="22">
        <f>'Annual P&amp;L'!$M$13</f>
        <v>666923.42757840781</v>
      </c>
      <c r="D48" s="22">
        <f>'Annual P&amp;L'!$M$22</f>
        <v>529993.57554521866</v>
      </c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  <c r="AV48" s="1"/>
      <c r="AW48" s="1"/>
      <c r="AX48" s="1"/>
      <c r="AY48" s="1"/>
      <c r="AZ48" s="1"/>
      <c r="BA48" s="1"/>
      <c r="BB48" s="1"/>
      <c r="BC48" s="1"/>
      <c r="BD48" s="1"/>
      <c r="BE48" s="1"/>
      <c r="BF48" s="1"/>
      <c r="BG48" s="1"/>
      <c r="BH48" s="1"/>
      <c r="BI48" s="1"/>
      <c r="BJ48" s="1"/>
      <c r="BK48" s="1"/>
      <c r="BL48" s="1"/>
      <c r="BM48" s="1"/>
      <c r="BN48" s="1"/>
      <c r="BO48" s="1"/>
      <c r="BP48" s="1"/>
      <c r="BQ48" s="1"/>
      <c r="BR48" s="1"/>
    </row>
    <row r="49" spans="1:70">
      <c r="A49" s="1" t="s">
        <v>56</v>
      </c>
      <c r="B49" s="22">
        <f>'Annual P&amp;L'!$N$6</f>
        <v>2901779.8410668718</v>
      </c>
      <c r="C49" s="22">
        <f>'Annual P&amp;L'!$N$13</f>
        <v>710936.06106138357</v>
      </c>
      <c r="D49" s="22">
        <f>'Annual P&amp;L'!$N$22</f>
        <v>564591.39632631431</v>
      </c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  <c r="AW49" s="1"/>
      <c r="AX49" s="1"/>
      <c r="AY49" s="1"/>
      <c r="AZ49" s="1"/>
      <c r="BA49" s="1"/>
      <c r="BB49" s="1"/>
      <c r="BC49" s="1"/>
      <c r="BD49" s="1"/>
      <c r="BE49" s="1"/>
      <c r="BF49" s="1"/>
      <c r="BG49" s="1"/>
      <c r="BH49" s="1"/>
      <c r="BI49" s="1"/>
      <c r="BJ49" s="1"/>
      <c r="BK49" s="1"/>
      <c r="BL49" s="1"/>
      <c r="BM49" s="1"/>
      <c r="BN49" s="1"/>
      <c r="BO49" s="1"/>
      <c r="BP49" s="1"/>
      <c r="BQ49" s="1"/>
      <c r="BR49" s="1"/>
    </row>
    <row r="50" spans="1:70">
      <c r="A50" s="1" t="s">
        <v>57</v>
      </c>
      <c r="B50" s="22">
        <f>'Annual P&amp;L'!$O$6</f>
        <v>3046125.9852241497</v>
      </c>
      <c r="C50" s="22">
        <f>'Annual P&amp;L'!$O$13</f>
        <v>755439.24433558912</v>
      </c>
      <c r="D50" s="22">
        <f>'Annual P&amp;L'!$O$22</f>
        <v>599541.41023150308</v>
      </c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  <c r="AW50" s="1"/>
      <c r="AX50" s="1"/>
      <c r="AY50" s="1"/>
      <c r="AZ50" s="1"/>
      <c r="BA50" s="1"/>
      <c r="BB50" s="1"/>
      <c r="BC50" s="1"/>
      <c r="BD50" s="1"/>
      <c r="BE50" s="1"/>
      <c r="BF50" s="1"/>
      <c r="BG50" s="1"/>
      <c r="BH50" s="1"/>
      <c r="BI50" s="1"/>
      <c r="BJ50" s="1"/>
      <c r="BK50" s="1"/>
      <c r="BL50" s="1"/>
      <c r="BM50" s="1"/>
      <c r="BN50" s="1"/>
      <c r="BO50" s="1"/>
      <c r="BP50" s="1"/>
      <c r="BQ50" s="1"/>
      <c r="BR50" s="1"/>
    </row>
    <row r="51" spans="1:70">
      <c r="A51" s="1" t="s">
        <v>58</v>
      </c>
      <c r="B51" s="22">
        <f>'Annual P&amp;L'!$P$6</f>
        <v>3195140.9302684031</v>
      </c>
      <c r="C51" s="22">
        <f>'Annual P&amp;L'!$P$13</f>
        <v>798785.23256710079</v>
      </c>
      <c r="D51" s="22">
        <f>'Annual P&amp;L'!$P$22</f>
        <v>633671.21276999265</v>
      </c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  <c r="AV51" s="1"/>
      <c r="AW51" s="1"/>
      <c r="AX51" s="1"/>
      <c r="AY51" s="1"/>
      <c r="AZ51" s="1"/>
      <c r="BA51" s="1"/>
      <c r="BB51" s="1"/>
      <c r="BC51" s="1"/>
      <c r="BD51" s="1"/>
      <c r="BE51" s="1"/>
      <c r="BF51" s="1"/>
      <c r="BG51" s="1"/>
      <c r="BH51" s="1"/>
      <c r="BI51" s="1"/>
      <c r="BJ51" s="1"/>
      <c r="BK51" s="1"/>
      <c r="BL51" s="1"/>
      <c r="BM51" s="1"/>
      <c r="BN51" s="1"/>
      <c r="BO51" s="1"/>
      <c r="BP51" s="1"/>
      <c r="BQ51" s="1"/>
      <c r="BR51" s="1"/>
    </row>
    <row r="52" spans="1:70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  <c r="AV52" s="1"/>
      <c r="AW52" s="1"/>
      <c r="AX52" s="1"/>
      <c r="AY52" s="1"/>
      <c r="AZ52" s="1"/>
      <c r="BA52" s="1"/>
      <c r="BB52" s="1"/>
      <c r="BC52" s="1"/>
      <c r="BD52" s="1"/>
      <c r="BE52" s="1"/>
      <c r="BF52" s="1"/>
      <c r="BG52" s="1"/>
      <c r="BH52" s="1"/>
      <c r="BI52" s="1"/>
      <c r="BJ52" s="1"/>
      <c r="BK52" s="1"/>
      <c r="BL52" s="1"/>
      <c r="BM52" s="1"/>
      <c r="BN52" s="1"/>
      <c r="BO52" s="1"/>
      <c r="BP52" s="1"/>
      <c r="BQ52" s="1"/>
      <c r="BR52" s="1"/>
    </row>
    <row r="53" spans="1:70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  <c r="AV53" s="1"/>
      <c r="AW53" s="1"/>
      <c r="AX53" s="1"/>
      <c r="AY53" s="1"/>
      <c r="AZ53" s="1"/>
      <c r="BA53" s="1"/>
      <c r="BB53" s="1"/>
      <c r="BC53" s="1"/>
      <c r="BD53" s="1"/>
      <c r="BE53" s="1"/>
      <c r="BF53" s="1"/>
      <c r="BG53" s="1"/>
      <c r="BH53" s="1"/>
      <c r="BI53" s="1"/>
      <c r="BJ53" s="1"/>
      <c r="BK53" s="1"/>
      <c r="BL53" s="1"/>
      <c r="BM53" s="1"/>
      <c r="BN53" s="1"/>
      <c r="BO53" s="1"/>
      <c r="BP53" s="1"/>
      <c r="BQ53" s="1"/>
      <c r="BR53" s="1"/>
    </row>
    <row r="54" spans="1:70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  <c r="AV54" s="1"/>
      <c r="AW54" s="1"/>
      <c r="AX54" s="1"/>
      <c r="AY54" s="1"/>
      <c r="AZ54" s="1"/>
      <c r="BA54" s="1"/>
      <c r="BB54" s="1"/>
      <c r="BC54" s="1"/>
      <c r="BD54" s="1"/>
      <c r="BE54" s="1"/>
      <c r="BF54" s="1"/>
      <c r="BG54" s="1"/>
      <c r="BH54" s="1"/>
      <c r="BI54" s="1"/>
      <c r="BJ54" s="1"/>
      <c r="BK54" s="1"/>
      <c r="BL54" s="1"/>
      <c r="BM54" s="1"/>
      <c r="BN54" s="1"/>
      <c r="BO54" s="1"/>
      <c r="BP54" s="1"/>
      <c r="BQ54" s="1"/>
      <c r="BR54" s="1"/>
    </row>
    <row r="55" spans="1:70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  <c r="AV55" s="1"/>
      <c r="AW55" s="1"/>
      <c r="AX55" s="1"/>
      <c r="AY55" s="1"/>
      <c r="AZ55" s="1"/>
      <c r="BA55" s="1"/>
      <c r="BB55" s="1"/>
      <c r="BC55" s="1"/>
      <c r="BD55" s="1"/>
      <c r="BE55" s="1"/>
      <c r="BF55" s="1"/>
      <c r="BG55" s="1"/>
      <c r="BH55" s="1"/>
      <c r="BI55" s="1"/>
      <c r="BJ55" s="1"/>
      <c r="BK55" s="1"/>
      <c r="BL55" s="1"/>
      <c r="BM55" s="1"/>
      <c r="BN55" s="1"/>
      <c r="BO55" s="1"/>
      <c r="BP55" s="1"/>
      <c r="BQ55" s="1"/>
      <c r="BR55" s="1"/>
    </row>
    <row r="56" spans="1:70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  <c r="AV56" s="1"/>
      <c r="AW56" s="1"/>
      <c r="AX56" s="1"/>
      <c r="AY56" s="1"/>
      <c r="AZ56" s="1"/>
      <c r="BA56" s="1"/>
      <c r="BB56" s="1"/>
      <c r="BC56" s="1"/>
      <c r="BD56" s="1"/>
      <c r="BE56" s="1"/>
      <c r="BF56" s="1"/>
      <c r="BG56" s="1"/>
      <c r="BH56" s="1"/>
      <c r="BI56" s="1"/>
      <c r="BJ56" s="1"/>
      <c r="BK56" s="1"/>
      <c r="BL56" s="1"/>
      <c r="BM56" s="1"/>
      <c r="BN56" s="1"/>
      <c r="BO56" s="1"/>
      <c r="BP56" s="1"/>
      <c r="BQ56" s="1"/>
      <c r="BR56" s="1"/>
    </row>
    <row r="57" spans="1:70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  <c r="AX57" s="1"/>
      <c r="AY57" s="1"/>
      <c r="AZ57" s="1"/>
      <c r="BA57" s="1"/>
      <c r="BB57" s="1"/>
      <c r="BC57" s="1"/>
      <c r="BD57" s="1"/>
      <c r="BE57" s="1"/>
      <c r="BF57" s="1"/>
      <c r="BG57" s="1"/>
      <c r="BH57" s="1"/>
      <c r="BI57" s="1"/>
      <c r="BJ57" s="1"/>
      <c r="BK57" s="1"/>
      <c r="BL57" s="1"/>
      <c r="BM57" s="1"/>
      <c r="BN57" s="1"/>
      <c r="BO57" s="1"/>
      <c r="BP57" s="1"/>
      <c r="BQ57" s="1"/>
      <c r="BR57" s="1"/>
    </row>
    <row r="58" spans="1:70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  <c r="AW58" s="1"/>
      <c r="AX58" s="1"/>
      <c r="AY58" s="1"/>
      <c r="AZ58" s="1"/>
      <c r="BA58" s="1"/>
      <c r="BB58" s="1"/>
      <c r="BC58" s="1"/>
      <c r="BD58" s="1"/>
      <c r="BE58" s="1"/>
      <c r="BF58" s="1"/>
      <c r="BG58" s="1"/>
      <c r="BH58" s="1"/>
      <c r="BI58" s="1"/>
      <c r="BJ58" s="1"/>
      <c r="BK58" s="1"/>
      <c r="BL58" s="1"/>
      <c r="BM58" s="1"/>
      <c r="BN58" s="1"/>
      <c r="BO58" s="1"/>
      <c r="BP58" s="1"/>
      <c r="BQ58" s="1"/>
      <c r="BR58" s="1"/>
    </row>
    <row r="59" spans="1:70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  <c r="AW59" s="1"/>
      <c r="AX59" s="1"/>
      <c r="AY59" s="1"/>
      <c r="AZ59" s="1"/>
      <c r="BA59" s="1"/>
      <c r="BB59" s="1"/>
      <c r="BC59" s="1"/>
      <c r="BD59" s="1"/>
      <c r="BE59" s="1"/>
      <c r="BF59" s="1"/>
      <c r="BG59" s="1"/>
      <c r="BH59" s="1"/>
      <c r="BI59" s="1"/>
      <c r="BJ59" s="1"/>
      <c r="BK59" s="1"/>
      <c r="BL59" s="1"/>
      <c r="BM59" s="1"/>
      <c r="BN59" s="1"/>
      <c r="BO59" s="1"/>
      <c r="BP59" s="1"/>
      <c r="BQ59" s="1"/>
      <c r="BR59" s="1"/>
    </row>
    <row r="60" spans="1:70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  <c r="AW60" s="1"/>
      <c r="AX60" s="1"/>
      <c r="AY60" s="1"/>
      <c r="AZ60" s="1"/>
      <c r="BA60" s="1"/>
      <c r="BB60" s="1"/>
      <c r="BC60" s="1"/>
      <c r="BD60" s="1"/>
      <c r="BE60" s="1"/>
      <c r="BF60" s="1"/>
      <c r="BG60" s="1"/>
      <c r="BH60" s="1"/>
      <c r="BI60" s="1"/>
      <c r="BJ60" s="1"/>
      <c r="BK60" s="1"/>
      <c r="BL60" s="1"/>
      <c r="BM60" s="1"/>
      <c r="BN60" s="1"/>
      <c r="BO60" s="1"/>
      <c r="BP60" s="1"/>
      <c r="BQ60" s="1"/>
      <c r="BR60" s="1"/>
    </row>
    <row r="61" spans="1:70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  <c r="AW61" s="1"/>
      <c r="AX61" s="1"/>
      <c r="AY61" s="1"/>
      <c r="AZ61" s="1"/>
      <c r="BA61" s="1"/>
      <c r="BB61" s="1"/>
      <c r="BC61" s="1"/>
      <c r="BD61" s="1"/>
      <c r="BE61" s="1"/>
      <c r="BF61" s="1"/>
      <c r="BG61" s="1"/>
      <c r="BH61" s="1"/>
      <c r="BI61" s="1"/>
      <c r="BJ61" s="1"/>
      <c r="BK61" s="1"/>
      <c r="BL61" s="1"/>
      <c r="BM61" s="1"/>
      <c r="BN61" s="1"/>
      <c r="BO61" s="1"/>
      <c r="BP61" s="1"/>
      <c r="BQ61" s="1"/>
      <c r="BR61" s="1"/>
    </row>
    <row r="62" spans="1:70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  <c r="AX62" s="1"/>
      <c r="AY62" s="1"/>
      <c r="AZ62" s="1"/>
      <c r="BA62" s="1"/>
      <c r="BB62" s="1"/>
      <c r="BC62" s="1"/>
      <c r="BD62" s="1"/>
      <c r="BE62" s="1"/>
      <c r="BF62" s="1"/>
      <c r="BG62" s="1"/>
      <c r="BH62" s="1"/>
      <c r="BI62" s="1"/>
      <c r="BJ62" s="1"/>
      <c r="BK62" s="1"/>
      <c r="BL62" s="1"/>
      <c r="BM62" s="1"/>
      <c r="BN62" s="1"/>
      <c r="BO62" s="1"/>
      <c r="BP62" s="1"/>
      <c r="BQ62" s="1"/>
      <c r="BR62" s="1"/>
    </row>
    <row r="63" spans="1:70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  <c r="AX63" s="1"/>
      <c r="AY63" s="1"/>
      <c r="AZ63" s="1"/>
      <c r="BA63" s="1"/>
      <c r="BB63" s="1"/>
      <c r="BC63" s="1"/>
      <c r="BD63" s="1"/>
      <c r="BE63" s="1"/>
      <c r="BF63" s="1"/>
      <c r="BG63" s="1"/>
      <c r="BH63" s="1"/>
      <c r="BI63" s="1"/>
      <c r="BJ63" s="1"/>
      <c r="BK63" s="1"/>
      <c r="BL63" s="1"/>
      <c r="BM63" s="1"/>
      <c r="BN63" s="1"/>
      <c r="BO63" s="1"/>
      <c r="BP63" s="1"/>
      <c r="BQ63" s="1"/>
      <c r="BR63" s="1"/>
    </row>
    <row r="64" spans="1:70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  <c r="AW64" s="1"/>
      <c r="AX64" s="1"/>
      <c r="AY64" s="1"/>
      <c r="AZ64" s="1"/>
      <c r="BA64" s="1"/>
      <c r="BB64" s="1"/>
      <c r="BC64" s="1"/>
      <c r="BD64" s="1"/>
      <c r="BE64" s="1"/>
      <c r="BF64" s="1"/>
      <c r="BG64" s="1"/>
      <c r="BH64" s="1"/>
      <c r="BI64" s="1"/>
      <c r="BJ64" s="1"/>
      <c r="BK64" s="1"/>
      <c r="BL64" s="1"/>
      <c r="BM64" s="1"/>
      <c r="BN64" s="1"/>
      <c r="BO64" s="1"/>
      <c r="BP64" s="1"/>
      <c r="BQ64" s="1"/>
      <c r="BR64" s="1"/>
    </row>
    <row r="65" spans="1:70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  <c r="AX65" s="1"/>
      <c r="AY65" s="1"/>
      <c r="AZ65" s="1"/>
      <c r="BA65" s="1"/>
      <c r="BB65" s="1"/>
      <c r="BC65" s="1"/>
      <c r="BD65" s="1"/>
      <c r="BE65" s="1"/>
      <c r="BF65" s="1"/>
      <c r="BG65" s="1"/>
      <c r="BH65" s="1"/>
      <c r="BI65" s="1"/>
      <c r="BJ65" s="1"/>
      <c r="BK65" s="1"/>
      <c r="BL65" s="1"/>
      <c r="BM65" s="1"/>
      <c r="BN65" s="1"/>
      <c r="BO65" s="1"/>
      <c r="BP65" s="1"/>
      <c r="BQ65" s="1"/>
      <c r="BR65" s="1"/>
    </row>
    <row r="66" spans="1:70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  <c r="AX66" s="1"/>
      <c r="AY66" s="1"/>
      <c r="AZ66" s="1"/>
      <c r="BA66" s="1"/>
      <c r="BB66" s="1"/>
      <c r="BC66" s="1"/>
      <c r="BD66" s="1"/>
      <c r="BE66" s="1"/>
      <c r="BF66" s="1"/>
      <c r="BG66" s="1"/>
      <c r="BH66" s="1"/>
      <c r="BI66" s="1"/>
      <c r="BJ66" s="1"/>
      <c r="BK66" s="1"/>
      <c r="BL66" s="1"/>
      <c r="BM66" s="1"/>
      <c r="BN66" s="1"/>
      <c r="BO66" s="1"/>
      <c r="BP66" s="1"/>
      <c r="BQ66" s="1"/>
      <c r="BR66" s="1"/>
    </row>
    <row r="67" spans="1:70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  <c r="AV67" s="1"/>
      <c r="AW67" s="1"/>
      <c r="AX67" s="1"/>
      <c r="AY67" s="1"/>
      <c r="AZ67" s="1"/>
      <c r="BA67" s="1"/>
      <c r="BB67" s="1"/>
      <c r="BC67" s="1"/>
      <c r="BD67" s="1"/>
      <c r="BE67" s="1"/>
      <c r="BF67" s="1"/>
      <c r="BG67" s="1"/>
      <c r="BH67" s="1"/>
      <c r="BI67" s="1"/>
      <c r="BJ67" s="1"/>
      <c r="BK67" s="1"/>
      <c r="BL67" s="1"/>
      <c r="BM67" s="1"/>
      <c r="BN67" s="1"/>
      <c r="BO67" s="1"/>
      <c r="BP67" s="1"/>
      <c r="BQ67" s="1"/>
      <c r="BR67" s="1"/>
    </row>
    <row r="68" spans="1:70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  <c r="AV68" s="1"/>
      <c r="AW68" s="1"/>
      <c r="AX68" s="1"/>
      <c r="AY68" s="1"/>
      <c r="AZ68" s="1"/>
      <c r="BA68" s="1"/>
      <c r="BB68" s="1"/>
      <c r="BC68" s="1"/>
      <c r="BD68" s="1"/>
      <c r="BE68" s="1"/>
      <c r="BF68" s="1"/>
      <c r="BG68" s="1"/>
      <c r="BH68" s="1"/>
      <c r="BI68" s="1"/>
      <c r="BJ68" s="1"/>
      <c r="BK68" s="1"/>
      <c r="BL68" s="1"/>
      <c r="BM68" s="1"/>
      <c r="BN68" s="1"/>
      <c r="BO68" s="1"/>
      <c r="BP68" s="1"/>
      <c r="BQ68" s="1"/>
      <c r="BR68" s="1"/>
    </row>
    <row r="69" spans="1:70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  <c r="AV69" s="1"/>
      <c r="AW69" s="1"/>
      <c r="AX69" s="1"/>
      <c r="AY69" s="1"/>
      <c r="AZ69" s="1"/>
      <c r="BA69" s="1"/>
      <c r="BB69" s="1"/>
      <c r="BC69" s="1"/>
      <c r="BD69" s="1"/>
      <c r="BE69" s="1"/>
      <c r="BF69" s="1"/>
      <c r="BG69" s="1"/>
      <c r="BH69" s="1"/>
      <c r="BI69" s="1"/>
      <c r="BJ69" s="1"/>
      <c r="BK69" s="1"/>
      <c r="BL69" s="1"/>
      <c r="BM69" s="1"/>
      <c r="BN69" s="1"/>
      <c r="BO69" s="1"/>
      <c r="BP69" s="1"/>
      <c r="BQ69" s="1"/>
      <c r="BR69" s="1"/>
    </row>
    <row r="70" spans="1:70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  <c r="AV70" s="1"/>
      <c r="AW70" s="1"/>
      <c r="AX70" s="1"/>
      <c r="AY70" s="1"/>
      <c r="AZ70" s="1"/>
      <c r="BA70" s="1"/>
      <c r="BB70" s="1"/>
      <c r="BC70" s="1"/>
      <c r="BD70" s="1"/>
      <c r="BE70" s="1"/>
      <c r="BF70" s="1"/>
      <c r="BG70" s="1"/>
      <c r="BH70" s="1"/>
      <c r="BI70" s="1"/>
      <c r="BJ70" s="1"/>
      <c r="BK70" s="1"/>
      <c r="BL70" s="1"/>
      <c r="BM70" s="1"/>
      <c r="BN70" s="1"/>
      <c r="BO70" s="1"/>
      <c r="BP70" s="1"/>
      <c r="BQ70" s="1"/>
      <c r="BR70" s="1"/>
    </row>
    <row r="71" spans="1:70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  <c r="AV71" s="1"/>
      <c r="AW71" s="1"/>
      <c r="AX71" s="1"/>
      <c r="AY71" s="1"/>
      <c r="AZ71" s="1"/>
      <c r="BA71" s="1"/>
      <c r="BB71" s="1"/>
      <c r="BC71" s="1"/>
      <c r="BD71" s="1"/>
      <c r="BE71" s="1"/>
      <c r="BF71" s="1"/>
      <c r="BG71" s="1"/>
      <c r="BH71" s="1"/>
      <c r="BI71" s="1"/>
      <c r="BJ71" s="1"/>
      <c r="BK71" s="1"/>
      <c r="BL71" s="1"/>
      <c r="BM71" s="1"/>
      <c r="BN71" s="1"/>
      <c r="BO71" s="1"/>
      <c r="BP71" s="1"/>
      <c r="BQ71" s="1"/>
      <c r="BR71" s="1"/>
    </row>
    <row r="72" spans="1:70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1"/>
      <c r="AV72" s="1"/>
      <c r="AW72" s="1"/>
      <c r="AX72" s="1"/>
      <c r="AY72" s="1"/>
      <c r="AZ72" s="1"/>
      <c r="BA72" s="1"/>
      <c r="BB72" s="1"/>
      <c r="BC72" s="1"/>
      <c r="BD72" s="1"/>
      <c r="BE72" s="1"/>
      <c r="BF72" s="1"/>
      <c r="BG72" s="1"/>
      <c r="BH72" s="1"/>
      <c r="BI72" s="1"/>
      <c r="BJ72" s="1"/>
      <c r="BK72" s="1"/>
      <c r="BL72" s="1"/>
      <c r="BM72" s="1"/>
      <c r="BN72" s="1"/>
      <c r="BO72" s="1"/>
      <c r="BP72" s="1"/>
      <c r="BQ72" s="1"/>
      <c r="BR72" s="1"/>
    </row>
    <row r="73" spans="1:70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/>
      <c r="AV73" s="1"/>
      <c r="AW73" s="1"/>
      <c r="AX73" s="1"/>
      <c r="AY73" s="1"/>
      <c r="AZ73" s="1"/>
      <c r="BA73" s="1"/>
      <c r="BB73" s="1"/>
      <c r="BC73" s="1"/>
      <c r="BD73" s="1"/>
      <c r="BE73" s="1"/>
      <c r="BF73" s="1"/>
      <c r="BG73" s="1"/>
      <c r="BH73" s="1"/>
      <c r="BI73" s="1"/>
      <c r="BJ73" s="1"/>
      <c r="BK73" s="1"/>
      <c r="BL73" s="1"/>
      <c r="BM73" s="1"/>
      <c r="BN73" s="1"/>
      <c r="BO73" s="1"/>
      <c r="BP73" s="1"/>
      <c r="BQ73" s="1"/>
      <c r="BR73" s="1"/>
    </row>
    <row r="74" spans="1:70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  <c r="AU74" s="1"/>
      <c r="AV74" s="1"/>
      <c r="AW74" s="1"/>
      <c r="AX74" s="1"/>
      <c r="AY74" s="1"/>
      <c r="AZ74" s="1"/>
      <c r="BA74" s="1"/>
      <c r="BB74" s="1"/>
      <c r="BC74" s="1"/>
      <c r="BD74" s="1"/>
      <c r="BE74" s="1"/>
      <c r="BF74" s="1"/>
      <c r="BG74" s="1"/>
      <c r="BH74" s="1"/>
      <c r="BI74" s="1"/>
      <c r="BJ74" s="1"/>
      <c r="BK74" s="1"/>
      <c r="BL74" s="1"/>
      <c r="BM74" s="1"/>
      <c r="BN74" s="1"/>
      <c r="BO74" s="1"/>
      <c r="BP74" s="1"/>
      <c r="BQ74" s="1"/>
      <c r="BR74" s="1"/>
    </row>
    <row r="75" spans="1:70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  <c r="AM75" s="1"/>
      <c r="AN75" s="1"/>
      <c r="AO75" s="1"/>
      <c r="AP75" s="1"/>
      <c r="AQ75" s="1"/>
      <c r="AR75" s="1"/>
      <c r="AS75" s="1"/>
      <c r="AT75" s="1"/>
      <c r="AU75" s="1"/>
      <c r="AV75" s="1"/>
      <c r="AW75" s="1"/>
      <c r="AX75" s="1"/>
      <c r="AY75" s="1"/>
      <c r="AZ75" s="1"/>
      <c r="BA75" s="1"/>
      <c r="BB75" s="1"/>
      <c r="BC75" s="1"/>
      <c r="BD75" s="1"/>
      <c r="BE75" s="1"/>
      <c r="BF75" s="1"/>
      <c r="BG75" s="1"/>
      <c r="BH75" s="1"/>
      <c r="BI75" s="1"/>
      <c r="BJ75" s="1"/>
      <c r="BK75" s="1"/>
      <c r="BL75" s="1"/>
      <c r="BM75" s="1"/>
      <c r="BN75" s="1"/>
      <c r="BO75" s="1"/>
      <c r="BP75" s="1"/>
      <c r="BQ75" s="1"/>
      <c r="BR75" s="1"/>
    </row>
    <row r="76" spans="1:70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  <c r="AM76" s="1"/>
      <c r="AN76" s="1"/>
      <c r="AO76" s="1"/>
      <c r="AP76" s="1"/>
      <c r="AQ76" s="1"/>
      <c r="AR76" s="1"/>
      <c r="AS76" s="1"/>
      <c r="AT76" s="1"/>
      <c r="AU76" s="1"/>
      <c r="AV76" s="1"/>
      <c r="AW76" s="1"/>
      <c r="AX76" s="1"/>
      <c r="AY76" s="1"/>
      <c r="AZ76" s="1"/>
      <c r="BA76" s="1"/>
      <c r="BB76" s="1"/>
      <c r="BC76" s="1"/>
      <c r="BD76" s="1"/>
      <c r="BE76" s="1"/>
      <c r="BF76" s="1"/>
      <c r="BG76" s="1"/>
      <c r="BH76" s="1"/>
      <c r="BI76" s="1"/>
      <c r="BJ76" s="1"/>
      <c r="BK76" s="1"/>
      <c r="BL76" s="1"/>
      <c r="BM76" s="1"/>
      <c r="BN76" s="1"/>
      <c r="BO76" s="1"/>
      <c r="BP76" s="1"/>
      <c r="BQ76" s="1"/>
      <c r="BR76" s="1"/>
    </row>
    <row r="77" spans="1:70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1"/>
      <c r="AN77" s="1"/>
      <c r="AO77" s="1"/>
      <c r="AP77" s="1"/>
      <c r="AQ77" s="1"/>
      <c r="AR77" s="1"/>
      <c r="AS77" s="1"/>
      <c r="AT77" s="1"/>
      <c r="AU77" s="1"/>
      <c r="AV77" s="1"/>
      <c r="AW77" s="1"/>
      <c r="AX77" s="1"/>
      <c r="AY77" s="1"/>
      <c r="AZ77" s="1"/>
      <c r="BA77" s="1"/>
      <c r="BB77" s="1"/>
      <c r="BC77" s="1"/>
      <c r="BD77" s="1"/>
      <c r="BE77" s="1"/>
      <c r="BF77" s="1"/>
      <c r="BG77" s="1"/>
      <c r="BH77" s="1"/>
      <c r="BI77" s="1"/>
      <c r="BJ77" s="1"/>
      <c r="BK77" s="1"/>
      <c r="BL77" s="1"/>
      <c r="BM77" s="1"/>
      <c r="BN77" s="1"/>
      <c r="BO77" s="1"/>
      <c r="BP77" s="1"/>
      <c r="BQ77" s="1"/>
      <c r="BR77" s="1"/>
    </row>
    <row r="78" spans="1:70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  <c r="AM78" s="1"/>
      <c r="AN78" s="1"/>
      <c r="AO78" s="1"/>
      <c r="AP78" s="1"/>
      <c r="AQ78" s="1"/>
      <c r="AR78" s="1"/>
      <c r="AS78" s="1"/>
      <c r="AT78" s="1"/>
      <c r="AU78" s="1"/>
      <c r="AV78" s="1"/>
      <c r="AW78" s="1"/>
      <c r="AX78" s="1"/>
      <c r="AY78" s="1"/>
      <c r="AZ78" s="1"/>
      <c r="BA78" s="1"/>
      <c r="BB78" s="1"/>
      <c r="BC78" s="1"/>
      <c r="BD78" s="1"/>
      <c r="BE78" s="1"/>
      <c r="BF78" s="1"/>
      <c r="BG78" s="1"/>
      <c r="BH78" s="1"/>
      <c r="BI78" s="1"/>
      <c r="BJ78" s="1"/>
      <c r="BK78" s="1"/>
      <c r="BL78" s="1"/>
      <c r="BM78" s="1"/>
      <c r="BN78" s="1"/>
      <c r="BO78" s="1"/>
      <c r="BP78" s="1"/>
      <c r="BQ78" s="1"/>
      <c r="BR78" s="1"/>
    </row>
    <row r="79" spans="1:70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  <c r="AM79" s="1"/>
      <c r="AN79" s="1"/>
      <c r="AO79" s="1"/>
      <c r="AP79" s="1"/>
      <c r="AQ79" s="1"/>
      <c r="AR79" s="1"/>
      <c r="AS79" s="1"/>
      <c r="AT79" s="1"/>
      <c r="AU79" s="1"/>
      <c r="AV79" s="1"/>
      <c r="AW79" s="1"/>
      <c r="AX79" s="1"/>
      <c r="AY79" s="1"/>
      <c r="AZ79" s="1"/>
      <c r="BA79" s="1"/>
      <c r="BB79" s="1"/>
      <c r="BC79" s="1"/>
      <c r="BD79" s="1"/>
      <c r="BE79" s="1"/>
      <c r="BF79" s="1"/>
      <c r="BG79" s="1"/>
      <c r="BH79" s="1"/>
      <c r="BI79" s="1"/>
      <c r="BJ79" s="1"/>
      <c r="BK79" s="1"/>
      <c r="BL79" s="1"/>
      <c r="BM79" s="1"/>
      <c r="BN79" s="1"/>
      <c r="BO79" s="1"/>
      <c r="BP79" s="1"/>
      <c r="BQ79" s="1"/>
      <c r="BR79" s="1"/>
    </row>
    <row r="80" spans="1:70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1"/>
      <c r="AM80" s="1"/>
      <c r="AN80" s="1"/>
      <c r="AO80" s="1"/>
      <c r="AP80" s="1"/>
      <c r="AQ80" s="1"/>
      <c r="AR80" s="1"/>
      <c r="AS80" s="1"/>
      <c r="AT80" s="1"/>
      <c r="AU80" s="1"/>
      <c r="AV80" s="1"/>
      <c r="AW80" s="1"/>
      <c r="AX80" s="1"/>
      <c r="AY80" s="1"/>
      <c r="AZ80" s="1"/>
      <c r="BA80" s="1"/>
      <c r="BB80" s="1"/>
      <c r="BC80" s="1"/>
      <c r="BD80" s="1"/>
      <c r="BE80" s="1"/>
      <c r="BF80" s="1"/>
      <c r="BG80" s="1"/>
      <c r="BH80" s="1"/>
      <c r="BI80" s="1"/>
      <c r="BJ80" s="1"/>
      <c r="BK80" s="1"/>
      <c r="BL80" s="1"/>
      <c r="BM80" s="1"/>
      <c r="BN80" s="1"/>
      <c r="BO80" s="1"/>
      <c r="BP80" s="1"/>
      <c r="BQ80" s="1"/>
      <c r="BR80" s="1"/>
    </row>
    <row r="81" spans="1:70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  <c r="AM81" s="1"/>
      <c r="AN81" s="1"/>
      <c r="AO81" s="1"/>
      <c r="AP81" s="1"/>
      <c r="AQ81" s="1"/>
      <c r="AR81" s="1"/>
      <c r="AS81" s="1"/>
      <c r="AT81" s="1"/>
      <c r="AU81" s="1"/>
      <c r="AV81" s="1"/>
      <c r="AW81" s="1"/>
      <c r="AX81" s="1"/>
      <c r="AY81" s="1"/>
      <c r="AZ81" s="1"/>
      <c r="BA81" s="1"/>
      <c r="BB81" s="1"/>
      <c r="BC81" s="1"/>
      <c r="BD81" s="1"/>
      <c r="BE81" s="1"/>
      <c r="BF81" s="1"/>
      <c r="BG81" s="1"/>
      <c r="BH81" s="1"/>
      <c r="BI81" s="1"/>
      <c r="BJ81" s="1"/>
      <c r="BK81" s="1"/>
      <c r="BL81" s="1"/>
      <c r="BM81" s="1"/>
      <c r="BN81" s="1"/>
      <c r="BO81" s="1"/>
      <c r="BP81" s="1"/>
      <c r="BQ81" s="1"/>
      <c r="BR81" s="1"/>
    </row>
    <row r="82" spans="1:70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  <c r="AM82" s="1"/>
      <c r="AN82" s="1"/>
      <c r="AO82" s="1"/>
      <c r="AP82" s="1"/>
      <c r="AQ82" s="1"/>
      <c r="AR82" s="1"/>
      <c r="AS82" s="1"/>
      <c r="AT82" s="1"/>
      <c r="AU82" s="1"/>
      <c r="AV82" s="1"/>
      <c r="AW82" s="1"/>
      <c r="AX82" s="1"/>
      <c r="AY82" s="1"/>
      <c r="AZ82" s="1"/>
      <c r="BA82" s="1"/>
      <c r="BB82" s="1"/>
      <c r="BC82" s="1"/>
      <c r="BD82" s="1"/>
      <c r="BE82" s="1"/>
      <c r="BF82" s="1"/>
      <c r="BG82" s="1"/>
      <c r="BH82" s="1"/>
      <c r="BI82" s="1"/>
      <c r="BJ82" s="1"/>
      <c r="BK82" s="1"/>
      <c r="BL82" s="1"/>
      <c r="BM82" s="1"/>
      <c r="BN82" s="1"/>
      <c r="BO82" s="1"/>
      <c r="BP82" s="1"/>
      <c r="BQ82" s="1"/>
      <c r="BR82" s="1"/>
    </row>
    <row r="83" spans="1:70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1"/>
      <c r="AM83" s="1"/>
      <c r="AN83" s="1"/>
      <c r="AO83" s="1"/>
      <c r="AP83" s="1"/>
      <c r="AQ83" s="1"/>
      <c r="AR83" s="1"/>
      <c r="AS83" s="1"/>
      <c r="AT83" s="1"/>
      <c r="AU83" s="1"/>
      <c r="AV83" s="1"/>
      <c r="AW83" s="1"/>
      <c r="AX83" s="1"/>
      <c r="AY83" s="1"/>
      <c r="AZ83" s="1"/>
      <c r="BA83" s="1"/>
      <c r="BB83" s="1"/>
      <c r="BC83" s="1"/>
      <c r="BD83" s="1"/>
      <c r="BE83" s="1"/>
      <c r="BF83" s="1"/>
      <c r="BG83" s="1"/>
      <c r="BH83" s="1"/>
      <c r="BI83" s="1"/>
      <c r="BJ83" s="1"/>
      <c r="BK83" s="1"/>
      <c r="BL83" s="1"/>
      <c r="BM83" s="1"/>
      <c r="BN83" s="1"/>
      <c r="BO83" s="1"/>
      <c r="BP83" s="1"/>
      <c r="BQ83" s="1"/>
      <c r="BR83" s="1"/>
    </row>
    <row r="84" spans="1:70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  <c r="AL84" s="1"/>
      <c r="AM84" s="1"/>
      <c r="AN84" s="1"/>
      <c r="AO84" s="1"/>
      <c r="AP84" s="1"/>
      <c r="AQ84" s="1"/>
      <c r="AR84" s="1"/>
      <c r="AS84" s="1"/>
      <c r="AT84" s="1"/>
      <c r="AU84" s="1"/>
      <c r="AV84" s="1"/>
      <c r="AW84" s="1"/>
      <c r="AX84" s="1"/>
      <c r="AY84" s="1"/>
      <c r="AZ84" s="1"/>
      <c r="BA84" s="1"/>
      <c r="BB84" s="1"/>
      <c r="BC84" s="1"/>
      <c r="BD84" s="1"/>
      <c r="BE84" s="1"/>
      <c r="BF84" s="1"/>
      <c r="BG84" s="1"/>
      <c r="BH84" s="1"/>
      <c r="BI84" s="1"/>
      <c r="BJ84" s="1"/>
      <c r="BK84" s="1"/>
      <c r="BL84" s="1"/>
      <c r="BM84" s="1"/>
      <c r="BN84" s="1"/>
      <c r="BO84" s="1"/>
      <c r="BP84" s="1"/>
      <c r="BQ84" s="1"/>
      <c r="BR84" s="1"/>
    </row>
    <row r="85" spans="1:70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1"/>
      <c r="AM85" s="1"/>
      <c r="AN85" s="1"/>
      <c r="AO85" s="1"/>
      <c r="AP85" s="1"/>
      <c r="AQ85" s="1"/>
      <c r="AR85" s="1"/>
      <c r="AS85" s="1"/>
      <c r="AT85" s="1"/>
      <c r="AU85" s="1"/>
      <c r="AV85" s="1"/>
      <c r="AW85" s="1"/>
      <c r="AX85" s="1"/>
      <c r="AY85" s="1"/>
      <c r="AZ85" s="1"/>
      <c r="BA85" s="1"/>
      <c r="BB85" s="1"/>
      <c r="BC85" s="1"/>
      <c r="BD85" s="1"/>
      <c r="BE85" s="1"/>
      <c r="BF85" s="1"/>
      <c r="BG85" s="1"/>
      <c r="BH85" s="1"/>
      <c r="BI85" s="1"/>
      <c r="BJ85" s="1"/>
      <c r="BK85" s="1"/>
      <c r="BL85" s="1"/>
      <c r="BM85" s="1"/>
      <c r="BN85" s="1"/>
      <c r="BO85" s="1"/>
      <c r="BP85" s="1"/>
      <c r="BQ85" s="1"/>
      <c r="BR85" s="1"/>
    </row>
    <row r="86" spans="1:70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1"/>
      <c r="AM86" s="1"/>
      <c r="AN86" s="1"/>
      <c r="AO86" s="1"/>
      <c r="AP86" s="1"/>
      <c r="AQ86" s="1"/>
      <c r="AR86" s="1"/>
      <c r="AS86" s="1"/>
      <c r="AT86" s="1"/>
      <c r="AU86" s="1"/>
      <c r="AV86" s="1"/>
      <c r="AW86" s="1"/>
      <c r="AX86" s="1"/>
      <c r="AY86" s="1"/>
      <c r="AZ86" s="1"/>
      <c r="BA86" s="1"/>
      <c r="BB86" s="1"/>
      <c r="BC86" s="1"/>
      <c r="BD86" s="1"/>
      <c r="BE86" s="1"/>
      <c r="BF86" s="1"/>
      <c r="BG86" s="1"/>
      <c r="BH86" s="1"/>
      <c r="BI86" s="1"/>
      <c r="BJ86" s="1"/>
      <c r="BK86" s="1"/>
      <c r="BL86" s="1"/>
      <c r="BM86" s="1"/>
      <c r="BN86" s="1"/>
      <c r="BO86" s="1"/>
      <c r="BP86" s="1"/>
      <c r="BQ86" s="1"/>
      <c r="BR86" s="1"/>
    </row>
    <row r="87" spans="1:70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  <c r="AL87" s="1"/>
      <c r="AM87" s="1"/>
      <c r="AN87" s="1"/>
      <c r="AO87" s="1"/>
      <c r="AP87" s="1"/>
      <c r="AQ87" s="1"/>
      <c r="AR87" s="1"/>
      <c r="AS87" s="1"/>
      <c r="AT87" s="1"/>
      <c r="AU87" s="1"/>
      <c r="AV87" s="1"/>
      <c r="AW87" s="1"/>
      <c r="AX87" s="1"/>
      <c r="AY87" s="1"/>
      <c r="AZ87" s="1"/>
      <c r="BA87" s="1"/>
      <c r="BB87" s="1"/>
      <c r="BC87" s="1"/>
      <c r="BD87" s="1"/>
      <c r="BE87" s="1"/>
      <c r="BF87" s="1"/>
      <c r="BG87" s="1"/>
      <c r="BH87" s="1"/>
      <c r="BI87" s="1"/>
      <c r="BJ87" s="1"/>
      <c r="BK87" s="1"/>
      <c r="BL87" s="1"/>
      <c r="BM87" s="1"/>
      <c r="BN87" s="1"/>
      <c r="BO87" s="1"/>
      <c r="BP87" s="1"/>
      <c r="BQ87" s="1"/>
      <c r="BR87" s="1"/>
    </row>
    <row r="88" spans="1:70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  <c r="AL88" s="1"/>
      <c r="AM88" s="1"/>
      <c r="AN88" s="1"/>
      <c r="AO88" s="1"/>
      <c r="AP88" s="1"/>
      <c r="AQ88" s="1"/>
      <c r="AR88" s="1"/>
      <c r="AS88" s="1"/>
      <c r="AT88" s="1"/>
      <c r="AU88" s="1"/>
      <c r="AV88" s="1"/>
      <c r="AW88" s="1"/>
      <c r="AX88" s="1"/>
      <c r="AY88" s="1"/>
      <c r="AZ88" s="1"/>
      <c r="BA88" s="1"/>
      <c r="BB88" s="1"/>
      <c r="BC88" s="1"/>
      <c r="BD88" s="1"/>
      <c r="BE88" s="1"/>
      <c r="BF88" s="1"/>
      <c r="BG88" s="1"/>
      <c r="BH88" s="1"/>
      <c r="BI88" s="1"/>
      <c r="BJ88" s="1"/>
      <c r="BK88" s="1"/>
      <c r="BL88" s="1"/>
      <c r="BM88" s="1"/>
      <c r="BN88" s="1"/>
      <c r="BO88" s="1"/>
      <c r="BP88" s="1"/>
      <c r="BQ88" s="1"/>
      <c r="BR88" s="1"/>
    </row>
    <row r="89" spans="1:70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  <c r="AM89" s="1"/>
      <c r="AN89" s="1"/>
      <c r="AO89" s="1"/>
      <c r="AP89" s="1"/>
      <c r="AQ89" s="1"/>
      <c r="AR89" s="1"/>
      <c r="AS89" s="1"/>
      <c r="AT89" s="1"/>
      <c r="AU89" s="1"/>
      <c r="AV89" s="1"/>
      <c r="AW89" s="1"/>
      <c r="AX89" s="1"/>
      <c r="AY89" s="1"/>
      <c r="AZ89" s="1"/>
      <c r="BA89" s="1"/>
      <c r="BB89" s="1"/>
      <c r="BC89" s="1"/>
      <c r="BD89" s="1"/>
      <c r="BE89" s="1"/>
      <c r="BF89" s="1"/>
      <c r="BG89" s="1"/>
      <c r="BH89" s="1"/>
      <c r="BI89" s="1"/>
      <c r="BJ89" s="1"/>
      <c r="BK89" s="1"/>
      <c r="BL89" s="1"/>
      <c r="BM89" s="1"/>
      <c r="BN89" s="1"/>
      <c r="BO89" s="1"/>
      <c r="BP89" s="1"/>
      <c r="BQ89" s="1"/>
      <c r="BR89" s="1"/>
    </row>
    <row r="90" spans="1:70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  <c r="AL90" s="1"/>
      <c r="AM90" s="1"/>
      <c r="AN90" s="1"/>
      <c r="AO90" s="1"/>
      <c r="AP90" s="1"/>
      <c r="AQ90" s="1"/>
      <c r="AR90" s="1"/>
      <c r="AS90" s="1"/>
      <c r="AT90" s="1"/>
      <c r="AU90" s="1"/>
      <c r="AV90" s="1"/>
      <c r="AW90" s="1"/>
      <c r="AX90" s="1"/>
      <c r="AY90" s="1"/>
      <c r="AZ90" s="1"/>
      <c r="BA90" s="1"/>
      <c r="BB90" s="1"/>
      <c r="BC90" s="1"/>
      <c r="BD90" s="1"/>
      <c r="BE90" s="1"/>
      <c r="BF90" s="1"/>
      <c r="BG90" s="1"/>
      <c r="BH90" s="1"/>
      <c r="BI90" s="1"/>
      <c r="BJ90" s="1"/>
      <c r="BK90" s="1"/>
      <c r="BL90" s="1"/>
      <c r="BM90" s="1"/>
      <c r="BN90" s="1"/>
      <c r="BO90" s="1"/>
      <c r="BP90" s="1"/>
      <c r="BQ90" s="1"/>
      <c r="BR90" s="1"/>
    </row>
    <row r="91" spans="1:70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  <c r="AL91" s="1"/>
      <c r="AM91" s="1"/>
      <c r="AN91" s="1"/>
      <c r="AO91" s="1"/>
      <c r="AP91" s="1"/>
      <c r="AQ91" s="1"/>
      <c r="AR91" s="1"/>
      <c r="AS91" s="1"/>
      <c r="AT91" s="1"/>
      <c r="AU91" s="1"/>
      <c r="AV91" s="1"/>
      <c r="AW91" s="1"/>
      <c r="AX91" s="1"/>
      <c r="AY91" s="1"/>
      <c r="AZ91" s="1"/>
      <c r="BA91" s="1"/>
      <c r="BB91" s="1"/>
      <c r="BC91" s="1"/>
      <c r="BD91" s="1"/>
      <c r="BE91" s="1"/>
      <c r="BF91" s="1"/>
      <c r="BG91" s="1"/>
      <c r="BH91" s="1"/>
      <c r="BI91" s="1"/>
      <c r="BJ91" s="1"/>
      <c r="BK91" s="1"/>
      <c r="BL91" s="1"/>
      <c r="BM91" s="1"/>
      <c r="BN91" s="1"/>
      <c r="BO91" s="1"/>
      <c r="BP91" s="1"/>
      <c r="BQ91" s="1"/>
      <c r="BR91" s="1"/>
    </row>
    <row r="92" spans="1:70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  <c r="AL92" s="1"/>
      <c r="AM92" s="1"/>
      <c r="AN92" s="1"/>
      <c r="AO92" s="1"/>
      <c r="AP92" s="1"/>
      <c r="AQ92" s="1"/>
      <c r="AR92" s="1"/>
      <c r="AS92" s="1"/>
      <c r="AT92" s="1"/>
      <c r="AU92" s="1"/>
      <c r="AV92" s="1"/>
      <c r="AW92" s="1"/>
      <c r="AX92" s="1"/>
      <c r="AY92" s="1"/>
      <c r="AZ92" s="1"/>
      <c r="BA92" s="1"/>
      <c r="BB92" s="1"/>
      <c r="BC92" s="1"/>
      <c r="BD92" s="1"/>
      <c r="BE92" s="1"/>
      <c r="BF92" s="1"/>
      <c r="BG92" s="1"/>
      <c r="BH92" s="1"/>
      <c r="BI92" s="1"/>
      <c r="BJ92" s="1"/>
      <c r="BK92" s="1"/>
      <c r="BL92" s="1"/>
      <c r="BM92" s="1"/>
      <c r="BN92" s="1"/>
      <c r="BO92" s="1"/>
      <c r="BP92" s="1"/>
      <c r="BQ92" s="1"/>
      <c r="BR92" s="1"/>
    </row>
    <row r="93" spans="1:70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  <c r="AL93" s="1"/>
      <c r="AM93" s="1"/>
      <c r="AN93" s="1"/>
      <c r="AO93" s="1"/>
      <c r="AP93" s="1"/>
      <c r="AQ93" s="1"/>
      <c r="AR93" s="1"/>
      <c r="AS93" s="1"/>
      <c r="AT93" s="1"/>
      <c r="AU93" s="1"/>
      <c r="AV93" s="1"/>
      <c r="AW93" s="1"/>
      <c r="AX93" s="1"/>
      <c r="AY93" s="1"/>
      <c r="AZ93" s="1"/>
      <c r="BA93" s="1"/>
      <c r="BB93" s="1"/>
      <c r="BC93" s="1"/>
      <c r="BD93" s="1"/>
      <c r="BE93" s="1"/>
      <c r="BF93" s="1"/>
      <c r="BG93" s="1"/>
      <c r="BH93" s="1"/>
      <c r="BI93" s="1"/>
      <c r="BJ93" s="1"/>
      <c r="BK93" s="1"/>
      <c r="BL93" s="1"/>
      <c r="BM93" s="1"/>
      <c r="BN93" s="1"/>
      <c r="BO93" s="1"/>
      <c r="BP93" s="1"/>
      <c r="BQ93" s="1"/>
      <c r="BR93" s="1"/>
    </row>
    <row r="94" spans="1:70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  <c r="AL94" s="1"/>
      <c r="AM94" s="1"/>
      <c r="AN94" s="1"/>
      <c r="AO94" s="1"/>
      <c r="AP94" s="1"/>
      <c r="AQ94" s="1"/>
      <c r="AR94" s="1"/>
      <c r="AS94" s="1"/>
      <c r="AT94" s="1"/>
      <c r="AU94" s="1"/>
      <c r="AV94" s="1"/>
      <c r="AW94" s="1"/>
      <c r="AX94" s="1"/>
      <c r="AY94" s="1"/>
      <c r="AZ94" s="1"/>
      <c r="BA94" s="1"/>
      <c r="BB94" s="1"/>
      <c r="BC94" s="1"/>
      <c r="BD94" s="1"/>
      <c r="BE94" s="1"/>
      <c r="BF94" s="1"/>
      <c r="BG94" s="1"/>
      <c r="BH94" s="1"/>
      <c r="BI94" s="1"/>
      <c r="BJ94" s="1"/>
      <c r="BK94" s="1"/>
      <c r="BL94" s="1"/>
      <c r="BM94" s="1"/>
      <c r="BN94" s="1"/>
      <c r="BO94" s="1"/>
      <c r="BP94" s="1"/>
      <c r="BQ94" s="1"/>
      <c r="BR94" s="1"/>
    </row>
    <row r="95" spans="1:70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  <c r="AM95" s="1"/>
      <c r="AN95" s="1"/>
      <c r="AO95" s="1"/>
      <c r="AP95" s="1"/>
      <c r="AQ95" s="1"/>
      <c r="AR95" s="1"/>
      <c r="AS95" s="1"/>
      <c r="AT95" s="1"/>
      <c r="AU95" s="1"/>
      <c r="AV95" s="1"/>
      <c r="AW95" s="1"/>
      <c r="AX95" s="1"/>
      <c r="AY95" s="1"/>
      <c r="AZ95" s="1"/>
      <c r="BA95" s="1"/>
      <c r="BB95" s="1"/>
      <c r="BC95" s="1"/>
      <c r="BD95" s="1"/>
      <c r="BE95" s="1"/>
      <c r="BF95" s="1"/>
      <c r="BG95" s="1"/>
      <c r="BH95" s="1"/>
      <c r="BI95" s="1"/>
      <c r="BJ95" s="1"/>
      <c r="BK95" s="1"/>
      <c r="BL95" s="1"/>
      <c r="BM95" s="1"/>
      <c r="BN95" s="1"/>
      <c r="BO95" s="1"/>
      <c r="BP95" s="1"/>
      <c r="BQ95" s="1"/>
      <c r="BR95" s="1"/>
    </row>
    <row r="96" spans="1:70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1"/>
      <c r="AN96" s="1"/>
      <c r="AO96" s="1"/>
      <c r="AP96" s="1"/>
      <c r="AQ96" s="1"/>
      <c r="AR96" s="1"/>
      <c r="AS96" s="1"/>
      <c r="AT96" s="1"/>
      <c r="AU96" s="1"/>
      <c r="AV96" s="1"/>
      <c r="AW96" s="1"/>
      <c r="AX96" s="1"/>
      <c r="AY96" s="1"/>
      <c r="AZ96" s="1"/>
      <c r="BA96" s="1"/>
      <c r="BB96" s="1"/>
      <c r="BC96" s="1"/>
      <c r="BD96" s="1"/>
      <c r="BE96" s="1"/>
      <c r="BF96" s="1"/>
      <c r="BG96" s="1"/>
      <c r="BH96" s="1"/>
      <c r="BI96" s="1"/>
      <c r="BJ96" s="1"/>
      <c r="BK96" s="1"/>
      <c r="BL96" s="1"/>
      <c r="BM96" s="1"/>
      <c r="BN96" s="1"/>
      <c r="BO96" s="1"/>
      <c r="BP96" s="1"/>
      <c r="BQ96" s="1"/>
      <c r="BR96" s="1"/>
    </row>
    <row r="97" spans="1:70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1"/>
      <c r="AN97" s="1"/>
      <c r="AO97" s="1"/>
      <c r="AP97" s="1"/>
      <c r="AQ97" s="1"/>
      <c r="AR97" s="1"/>
      <c r="AS97" s="1"/>
      <c r="AT97" s="1"/>
      <c r="AU97" s="1"/>
      <c r="AV97" s="1"/>
      <c r="AW97" s="1"/>
      <c r="AX97" s="1"/>
      <c r="AY97" s="1"/>
      <c r="AZ97" s="1"/>
      <c r="BA97" s="1"/>
      <c r="BB97" s="1"/>
      <c r="BC97" s="1"/>
      <c r="BD97" s="1"/>
      <c r="BE97" s="1"/>
      <c r="BF97" s="1"/>
      <c r="BG97" s="1"/>
      <c r="BH97" s="1"/>
      <c r="BI97" s="1"/>
      <c r="BJ97" s="1"/>
      <c r="BK97" s="1"/>
      <c r="BL97" s="1"/>
      <c r="BM97" s="1"/>
      <c r="BN97" s="1"/>
      <c r="BO97" s="1"/>
      <c r="BP97" s="1"/>
      <c r="BQ97" s="1"/>
      <c r="BR97" s="1"/>
    </row>
    <row r="98" spans="1:70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"/>
      <c r="AN98" s="1"/>
      <c r="AO98" s="1"/>
      <c r="AP98" s="1"/>
      <c r="AQ98" s="1"/>
      <c r="AR98" s="1"/>
      <c r="AS98" s="1"/>
      <c r="AT98" s="1"/>
      <c r="AU98" s="1"/>
      <c r="AV98" s="1"/>
      <c r="AW98" s="1"/>
      <c r="AX98" s="1"/>
      <c r="AY98" s="1"/>
      <c r="AZ98" s="1"/>
      <c r="BA98" s="1"/>
      <c r="BB98" s="1"/>
      <c r="BC98" s="1"/>
      <c r="BD98" s="1"/>
      <c r="BE98" s="1"/>
      <c r="BF98" s="1"/>
      <c r="BG98" s="1"/>
      <c r="BH98" s="1"/>
      <c r="BI98" s="1"/>
      <c r="BJ98" s="1"/>
      <c r="BK98" s="1"/>
      <c r="BL98" s="1"/>
      <c r="BM98" s="1"/>
      <c r="BN98" s="1"/>
      <c r="BO98" s="1"/>
      <c r="BP98" s="1"/>
      <c r="BQ98" s="1"/>
      <c r="BR98" s="1"/>
    </row>
    <row r="99" spans="1:70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  <c r="AO99" s="1"/>
      <c r="AP99" s="1"/>
      <c r="AQ99" s="1"/>
      <c r="AR99" s="1"/>
      <c r="AS99" s="1"/>
      <c r="AT99" s="1"/>
      <c r="AU99" s="1"/>
      <c r="AV99" s="1"/>
      <c r="AW99" s="1"/>
      <c r="AX99" s="1"/>
      <c r="AY99" s="1"/>
      <c r="AZ99" s="1"/>
      <c r="BA99" s="1"/>
      <c r="BB99" s="1"/>
      <c r="BC99" s="1"/>
      <c r="BD99" s="1"/>
      <c r="BE99" s="1"/>
      <c r="BF99" s="1"/>
      <c r="BG99" s="1"/>
      <c r="BH99" s="1"/>
      <c r="BI99" s="1"/>
      <c r="BJ99" s="1"/>
      <c r="BK99" s="1"/>
      <c r="BL99" s="1"/>
      <c r="BM99" s="1"/>
      <c r="BN99" s="1"/>
      <c r="BO99" s="1"/>
      <c r="BP99" s="1"/>
      <c r="BQ99" s="1"/>
      <c r="BR99" s="1"/>
    </row>
    <row r="100" spans="1:70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  <c r="AO100" s="1"/>
      <c r="AP100" s="1"/>
      <c r="AQ100" s="1"/>
      <c r="AR100" s="1"/>
      <c r="AS100" s="1"/>
      <c r="AT100" s="1"/>
      <c r="AU100" s="1"/>
      <c r="AV100" s="1"/>
      <c r="AW100" s="1"/>
      <c r="AX100" s="1"/>
      <c r="AY100" s="1"/>
      <c r="AZ100" s="1"/>
      <c r="BA100" s="1"/>
      <c r="BB100" s="1"/>
      <c r="BC100" s="1"/>
      <c r="BD100" s="1"/>
      <c r="BE100" s="1"/>
      <c r="BF100" s="1"/>
      <c r="BG100" s="1"/>
      <c r="BH100" s="1"/>
      <c r="BI100" s="1"/>
      <c r="BJ100" s="1"/>
      <c r="BK100" s="1"/>
      <c r="BL100" s="1"/>
      <c r="BM100" s="1"/>
      <c r="BN100" s="1"/>
      <c r="BO100" s="1"/>
      <c r="BP100" s="1"/>
      <c r="BQ100" s="1"/>
      <c r="BR100" s="1"/>
    </row>
    <row r="101" spans="1:70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  <c r="AO101" s="1"/>
      <c r="AP101" s="1"/>
      <c r="AQ101" s="1"/>
      <c r="AR101" s="1"/>
      <c r="AS101" s="1"/>
      <c r="AT101" s="1"/>
      <c r="AU101" s="1"/>
      <c r="AV101" s="1"/>
      <c r="AW101" s="1"/>
      <c r="AX101" s="1"/>
      <c r="AY101" s="1"/>
      <c r="AZ101" s="1"/>
      <c r="BA101" s="1"/>
      <c r="BB101" s="1"/>
      <c r="BC101" s="1"/>
      <c r="BD101" s="1"/>
      <c r="BE101" s="1"/>
      <c r="BF101" s="1"/>
      <c r="BG101" s="1"/>
      <c r="BH101" s="1"/>
      <c r="BI101" s="1"/>
      <c r="BJ101" s="1"/>
      <c r="BK101" s="1"/>
      <c r="BL101" s="1"/>
      <c r="BM101" s="1"/>
      <c r="BN101" s="1"/>
      <c r="BO101" s="1"/>
      <c r="BP101" s="1"/>
      <c r="BQ101" s="1"/>
      <c r="BR101" s="1"/>
    </row>
    <row r="102" spans="1:70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1"/>
      <c r="AP102" s="1"/>
      <c r="AQ102" s="1"/>
      <c r="AR102" s="1"/>
      <c r="AS102" s="1"/>
      <c r="AT102" s="1"/>
      <c r="AU102" s="1"/>
      <c r="AV102" s="1"/>
      <c r="AW102" s="1"/>
      <c r="AX102" s="1"/>
      <c r="AY102" s="1"/>
      <c r="AZ102" s="1"/>
      <c r="BA102" s="1"/>
      <c r="BB102" s="1"/>
      <c r="BC102" s="1"/>
      <c r="BD102" s="1"/>
      <c r="BE102" s="1"/>
      <c r="BF102" s="1"/>
      <c r="BG102" s="1"/>
      <c r="BH102" s="1"/>
      <c r="BI102" s="1"/>
      <c r="BJ102" s="1"/>
      <c r="BK102" s="1"/>
      <c r="BL102" s="1"/>
      <c r="BM102" s="1"/>
      <c r="BN102" s="1"/>
      <c r="BO102" s="1"/>
      <c r="BP102" s="1"/>
      <c r="BQ102" s="1"/>
      <c r="BR102" s="1"/>
    </row>
    <row r="103" spans="1:70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/>
      <c r="AP103" s="1"/>
      <c r="AQ103" s="1"/>
      <c r="AR103" s="1"/>
      <c r="AS103" s="1"/>
      <c r="AT103" s="1"/>
      <c r="AU103" s="1"/>
      <c r="AV103" s="1"/>
      <c r="AW103" s="1"/>
      <c r="AX103" s="1"/>
      <c r="AY103" s="1"/>
      <c r="AZ103" s="1"/>
      <c r="BA103" s="1"/>
      <c r="BB103" s="1"/>
      <c r="BC103" s="1"/>
      <c r="BD103" s="1"/>
      <c r="BE103" s="1"/>
      <c r="BF103" s="1"/>
      <c r="BG103" s="1"/>
      <c r="BH103" s="1"/>
      <c r="BI103" s="1"/>
      <c r="BJ103" s="1"/>
      <c r="BK103" s="1"/>
      <c r="BL103" s="1"/>
      <c r="BM103" s="1"/>
      <c r="BN103" s="1"/>
      <c r="BO103" s="1"/>
      <c r="BP103" s="1"/>
      <c r="BQ103" s="1"/>
      <c r="BR103" s="1"/>
    </row>
    <row r="104" spans="1:70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1"/>
      <c r="AP104" s="1"/>
      <c r="AQ104" s="1"/>
      <c r="AR104" s="1"/>
      <c r="AS104" s="1"/>
      <c r="AT104" s="1"/>
      <c r="AU104" s="1"/>
      <c r="AV104" s="1"/>
      <c r="AW104" s="1"/>
      <c r="AX104" s="1"/>
      <c r="AY104" s="1"/>
      <c r="AZ104" s="1"/>
      <c r="BA104" s="1"/>
      <c r="BB104" s="1"/>
      <c r="BC104" s="1"/>
      <c r="BD104" s="1"/>
      <c r="BE104" s="1"/>
      <c r="BF104" s="1"/>
      <c r="BG104" s="1"/>
      <c r="BH104" s="1"/>
      <c r="BI104" s="1"/>
      <c r="BJ104" s="1"/>
      <c r="BK104" s="1"/>
      <c r="BL104" s="1"/>
      <c r="BM104" s="1"/>
      <c r="BN104" s="1"/>
      <c r="BO104" s="1"/>
      <c r="BP104" s="1"/>
      <c r="BQ104" s="1"/>
      <c r="BR104" s="1"/>
    </row>
    <row r="105" spans="1:70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1"/>
      <c r="AP105" s="1"/>
      <c r="AQ105" s="1"/>
      <c r="AR105" s="1"/>
      <c r="AS105" s="1"/>
      <c r="AT105" s="1"/>
      <c r="AU105" s="1"/>
      <c r="AV105" s="1"/>
      <c r="AW105" s="1"/>
      <c r="AX105" s="1"/>
      <c r="AY105" s="1"/>
      <c r="AZ105" s="1"/>
      <c r="BA105" s="1"/>
      <c r="BB105" s="1"/>
      <c r="BC105" s="1"/>
      <c r="BD105" s="1"/>
      <c r="BE105" s="1"/>
      <c r="BF105" s="1"/>
      <c r="BG105" s="1"/>
      <c r="BH105" s="1"/>
      <c r="BI105" s="1"/>
      <c r="BJ105" s="1"/>
      <c r="BK105" s="1"/>
      <c r="BL105" s="1"/>
      <c r="BM105" s="1"/>
      <c r="BN105" s="1"/>
      <c r="BO105" s="1"/>
      <c r="BP105" s="1"/>
      <c r="BQ105" s="1"/>
      <c r="BR105" s="1"/>
    </row>
    <row r="106" spans="1:70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/>
      <c r="AO106" s="1"/>
      <c r="AP106" s="1"/>
      <c r="AQ106" s="1"/>
      <c r="AR106" s="1"/>
      <c r="AS106" s="1"/>
      <c r="AT106" s="1"/>
      <c r="AU106" s="1"/>
      <c r="AV106" s="1"/>
      <c r="AW106" s="1"/>
      <c r="AX106" s="1"/>
      <c r="AY106" s="1"/>
      <c r="AZ106" s="1"/>
      <c r="BA106" s="1"/>
      <c r="BB106" s="1"/>
      <c r="BC106" s="1"/>
      <c r="BD106" s="1"/>
      <c r="BE106" s="1"/>
      <c r="BF106" s="1"/>
      <c r="BG106" s="1"/>
      <c r="BH106" s="1"/>
      <c r="BI106" s="1"/>
      <c r="BJ106" s="1"/>
      <c r="BK106" s="1"/>
      <c r="BL106" s="1"/>
      <c r="BM106" s="1"/>
      <c r="BN106" s="1"/>
      <c r="BO106" s="1"/>
      <c r="BP106" s="1"/>
      <c r="BQ106" s="1"/>
      <c r="BR106" s="1"/>
    </row>
    <row r="107" spans="1:70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1"/>
      <c r="AP107" s="1"/>
      <c r="AQ107" s="1"/>
      <c r="AR107" s="1"/>
      <c r="AS107" s="1"/>
      <c r="AT107" s="1"/>
      <c r="AU107" s="1"/>
      <c r="AV107" s="1"/>
      <c r="AW107" s="1"/>
      <c r="AX107" s="1"/>
      <c r="AY107" s="1"/>
      <c r="AZ107" s="1"/>
      <c r="BA107" s="1"/>
      <c r="BB107" s="1"/>
      <c r="BC107" s="1"/>
      <c r="BD107" s="1"/>
      <c r="BE107" s="1"/>
      <c r="BF107" s="1"/>
      <c r="BG107" s="1"/>
      <c r="BH107" s="1"/>
      <c r="BI107" s="1"/>
      <c r="BJ107" s="1"/>
      <c r="BK107" s="1"/>
      <c r="BL107" s="1"/>
      <c r="BM107" s="1"/>
      <c r="BN107" s="1"/>
      <c r="BO107" s="1"/>
      <c r="BP107" s="1"/>
      <c r="BQ107" s="1"/>
      <c r="BR107" s="1"/>
    </row>
    <row r="108" spans="1:70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1"/>
      <c r="AP108" s="1"/>
      <c r="AQ108" s="1"/>
      <c r="AR108" s="1"/>
      <c r="AS108" s="1"/>
      <c r="AT108" s="1"/>
      <c r="AU108" s="1"/>
      <c r="AV108" s="1"/>
      <c r="AW108" s="1"/>
      <c r="AX108" s="1"/>
      <c r="AY108" s="1"/>
      <c r="AZ108" s="1"/>
      <c r="BA108" s="1"/>
      <c r="BB108" s="1"/>
      <c r="BC108" s="1"/>
      <c r="BD108" s="1"/>
      <c r="BE108" s="1"/>
      <c r="BF108" s="1"/>
      <c r="BG108" s="1"/>
      <c r="BH108" s="1"/>
      <c r="BI108" s="1"/>
      <c r="BJ108" s="1"/>
      <c r="BK108" s="1"/>
      <c r="BL108" s="1"/>
      <c r="BM108" s="1"/>
      <c r="BN108" s="1"/>
      <c r="BO108" s="1"/>
      <c r="BP108" s="1"/>
      <c r="BQ108" s="1"/>
      <c r="BR108" s="1"/>
    </row>
    <row r="109" spans="1:70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1"/>
      <c r="AP109" s="1"/>
      <c r="AQ109" s="1"/>
      <c r="AR109" s="1"/>
      <c r="AS109" s="1"/>
      <c r="AT109" s="1"/>
      <c r="AU109" s="1"/>
      <c r="AV109" s="1"/>
      <c r="AW109" s="1"/>
      <c r="AX109" s="1"/>
      <c r="AY109" s="1"/>
      <c r="AZ109" s="1"/>
      <c r="BA109" s="1"/>
      <c r="BB109" s="1"/>
      <c r="BC109" s="1"/>
      <c r="BD109" s="1"/>
      <c r="BE109" s="1"/>
      <c r="BF109" s="1"/>
      <c r="BG109" s="1"/>
      <c r="BH109" s="1"/>
      <c r="BI109" s="1"/>
      <c r="BJ109" s="1"/>
      <c r="BK109" s="1"/>
      <c r="BL109" s="1"/>
      <c r="BM109" s="1"/>
      <c r="BN109" s="1"/>
      <c r="BO109" s="1"/>
      <c r="BP109" s="1"/>
      <c r="BQ109" s="1"/>
      <c r="BR109" s="1"/>
    </row>
    <row r="110" spans="1:70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  <c r="AP110" s="1"/>
      <c r="AQ110" s="1"/>
      <c r="AR110" s="1"/>
      <c r="AS110" s="1"/>
      <c r="AT110" s="1"/>
      <c r="AU110" s="1"/>
      <c r="AV110" s="1"/>
      <c r="AW110" s="1"/>
      <c r="AX110" s="1"/>
      <c r="AY110" s="1"/>
      <c r="AZ110" s="1"/>
      <c r="BA110" s="1"/>
      <c r="BB110" s="1"/>
      <c r="BC110" s="1"/>
      <c r="BD110" s="1"/>
      <c r="BE110" s="1"/>
      <c r="BF110" s="1"/>
      <c r="BG110" s="1"/>
      <c r="BH110" s="1"/>
      <c r="BI110" s="1"/>
      <c r="BJ110" s="1"/>
      <c r="BK110" s="1"/>
      <c r="BL110" s="1"/>
      <c r="BM110" s="1"/>
      <c r="BN110" s="1"/>
      <c r="BO110" s="1"/>
      <c r="BP110" s="1"/>
      <c r="BQ110" s="1"/>
      <c r="BR110" s="1"/>
    </row>
    <row r="111" spans="1:70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  <c r="AP111" s="1"/>
      <c r="AQ111" s="1"/>
      <c r="AR111" s="1"/>
      <c r="AS111" s="1"/>
      <c r="AT111" s="1"/>
      <c r="AU111" s="1"/>
      <c r="AV111" s="1"/>
      <c r="AW111" s="1"/>
      <c r="AX111" s="1"/>
      <c r="AY111" s="1"/>
      <c r="AZ111" s="1"/>
      <c r="BA111" s="1"/>
      <c r="BB111" s="1"/>
      <c r="BC111" s="1"/>
      <c r="BD111" s="1"/>
      <c r="BE111" s="1"/>
      <c r="BF111" s="1"/>
      <c r="BG111" s="1"/>
      <c r="BH111" s="1"/>
      <c r="BI111" s="1"/>
      <c r="BJ111" s="1"/>
      <c r="BK111" s="1"/>
      <c r="BL111" s="1"/>
      <c r="BM111" s="1"/>
      <c r="BN111" s="1"/>
      <c r="BO111" s="1"/>
      <c r="BP111" s="1"/>
      <c r="BQ111" s="1"/>
      <c r="BR111" s="1"/>
    </row>
    <row r="112" spans="1:70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1"/>
      <c r="AP112" s="1"/>
      <c r="AQ112" s="1"/>
      <c r="AR112" s="1"/>
      <c r="AS112" s="1"/>
      <c r="AT112" s="1"/>
      <c r="AU112" s="1"/>
      <c r="AV112" s="1"/>
      <c r="AW112" s="1"/>
      <c r="AX112" s="1"/>
      <c r="AY112" s="1"/>
      <c r="AZ112" s="1"/>
      <c r="BA112" s="1"/>
      <c r="BB112" s="1"/>
      <c r="BC112" s="1"/>
      <c r="BD112" s="1"/>
      <c r="BE112" s="1"/>
      <c r="BF112" s="1"/>
      <c r="BG112" s="1"/>
      <c r="BH112" s="1"/>
      <c r="BI112" s="1"/>
      <c r="BJ112" s="1"/>
      <c r="BK112" s="1"/>
      <c r="BL112" s="1"/>
      <c r="BM112" s="1"/>
      <c r="BN112" s="1"/>
      <c r="BO112" s="1"/>
      <c r="BP112" s="1"/>
      <c r="BQ112" s="1"/>
      <c r="BR112" s="1"/>
    </row>
    <row r="113" spans="1:70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1"/>
      <c r="AP113" s="1"/>
      <c r="AQ113" s="1"/>
      <c r="AR113" s="1"/>
      <c r="AS113" s="1"/>
      <c r="AT113" s="1"/>
      <c r="AU113" s="1"/>
      <c r="AV113" s="1"/>
      <c r="AW113" s="1"/>
      <c r="AX113" s="1"/>
      <c r="AY113" s="1"/>
      <c r="AZ113" s="1"/>
      <c r="BA113" s="1"/>
      <c r="BB113" s="1"/>
      <c r="BC113" s="1"/>
      <c r="BD113" s="1"/>
      <c r="BE113" s="1"/>
      <c r="BF113" s="1"/>
      <c r="BG113" s="1"/>
      <c r="BH113" s="1"/>
      <c r="BI113" s="1"/>
      <c r="BJ113" s="1"/>
      <c r="BK113" s="1"/>
      <c r="BL113" s="1"/>
      <c r="BM113" s="1"/>
      <c r="BN113" s="1"/>
      <c r="BO113" s="1"/>
      <c r="BP113" s="1"/>
      <c r="BQ113" s="1"/>
      <c r="BR113" s="1"/>
    </row>
    <row r="114" spans="1:70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  <c r="AP114" s="1"/>
      <c r="AQ114" s="1"/>
      <c r="AR114" s="1"/>
      <c r="AS114" s="1"/>
      <c r="AT114" s="1"/>
      <c r="AU114" s="1"/>
      <c r="AV114" s="1"/>
      <c r="AW114" s="1"/>
      <c r="AX114" s="1"/>
      <c r="AY114" s="1"/>
      <c r="AZ114" s="1"/>
      <c r="BA114" s="1"/>
      <c r="BB114" s="1"/>
      <c r="BC114" s="1"/>
      <c r="BD114" s="1"/>
      <c r="BE114" s="1"/>
      <c r="BF114" s="1"/>
      <c r="BG114" s="1"/>
      <c r="BH114" s="1"/>
      <c r="BI114" s="1"/>
      <c r="BJ114" s="1"/>
      <c r="BK114" s="1"/>
      <c r="BL114" s="1"/>
      <c r="BM114" s="1"/>
      <c r="BN114" s="1"/>
      <c r="BO114" s="1"/>
      <c r="BP114" s="1"/>
      <c r="BQ114" s="1"/>
      <c r="BR114" s="1"/>
    </row>
    <row r="115" spans="1:70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1"/>
      <c r="AP115" s="1"/>
      <c r="AQ115" s="1"/>
      <c r="AR115" s="1"/>
      <c r="AS115" s="1"/>
      <c r="AT115" s="1"/>
      <c r="AU115" s="1"/>
      <c r="AV115" s="1"/>
      <c r="AW115" s="1"/>
      <c r="AX115" s="1"/>
      <c r="AY115" s="1"/>
      <c r="AZ115" s="1"/>
      <c r="BA115" s="1"/>
      <c r="BB115" s="1"/>
      <c r="BC115" s="1"/>
      <c r="BD115" s="1"/>
      <c r="BE115" s="1"/>
      <c r="BF115" s="1"/>
      <c r="BG115" s="1"/>
      <c r="BH115" s="1"/>
      <c r="BI115" s="1"/>
      <c r="BJ115" s="1"/>
      <c r="BK115" s="1"/>
      <c r="BL115" s="1"/>
      <c r="BM115" s="1"/>
      <c r="BN115" s="1"/>
      <c r="BO115" s="1"/>
      <c r="BP115" s="1"/>
      <c r="BQ115" s="1"/>
      <c r="BR115" s="1"/>
    </row>
    <row r="116" spans="1:70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/>
      <c r="AP116" s="1"/>
      <c r="AQ116" s="1"/>
      <c r="AR116" s="1"/>
      <c r="AS116" s="1"/>
      <c r="AT116" s="1"/>
      <c r="AU116" s="1"/>
      <c r="AV116" s="1"/>
      <c r="AW116" s="1"/>
      <c r="AX116" s="1"/>
      <c r="AY116" s="1"/>
      <c r="AZ116" s="1"/>
      <c r="BA116" s="1"/>
      <c r="BB116" s="1"/>
      <c r="BC116" s="1"/>
      <c r="BD116" s="1"/>
      <c r="BE116" s="1"/>
      <c r="BF116" s="1"/>
      <c r="BG116" s="1"/>
      <c r="BH116" s="1"/>
      <c r="BI116" s="1"/>
      <c r="BJ116" s="1"/>
      <c r="BK116" s="1"/>
      <c r="BL116" s="1"/>
      <c r="BM116" s="1"/>
      <c r="BN116" s="1"/>
      <c r="BO116" s="1"/>
      <c r="BP116" s="1"/>
      <c r="BQ116" s="1"/>
      <c r="BR116" s="1"/>
    </row>
    <row r="117" spans="1:70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  <c r="AP117" s="1"/>
      <c r="AQ117" s="1"/>
      <c r="AR117" s="1"/>
      <c r="AS117" s="1"/>
      <c r="AT117" s="1"/>
      <c r="AU117" s="1"/>
      <c r="AV117" s="1"/>
      <c r="AW117" s="1"/>
      <c r="AX117" s="1"/>
      <c r="AY117" s="1"/>
      <c r="AZ117" s="1"/>
      <c r="BA117" s="1"/>
      <c r="BB117" s="1"/>
      <c r="BC117" s="1"/>
      <c r="BD117" s="1"/>
      <c r="BE117" s="1"/>
      <c r="BF117" s="1"/>
      <c r="BG117" s="1"/>
      <c r="BH117" s="1"/>
      <c r="BI117" s="1"/>
      <c r="BJ117" s="1"/>
      <c r="BK117" s="1"/>
      <c r="BL117" s="1"/>
      <c r="BM117" s="1"/>
      <c r="BN117" s="1"/>
      <c r="BO117" s="1"/>
      <c r="BP117" s="1"/>
      <c r="BQ117" s="1"/>
      <c r="BR117" s="1"/>
    </row>
    <row r="118" spans="1:70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P118" s="1"/>
      <c r="AQ118" s="1"/>
      <c r="AR118" s="1"/>
      <c r="AS118" s="1"/>
      <c r="AT118" s="1"/>
      <c r="AU118" s="1"/>
      <c r="AV118" s="1"/>
      <c r="AW118" s="1"/>
      <c r="AX118" s="1"/>
      <c r="AY118" s="1"/>
      <c r="AZ118" s="1"/>
      <c r="BA118" s="1"/>
      <c r="BB118" s="1"/>
      <c r="BC118" s="1"/>
      <c r="BD118" s="1"/>
      <c r="BE118" s="1"/>
      <c r="BF118" s="1"/>
      <c r="BG118" s="1"/>
      <c r="BH118" s="1"/>
      <c r="BI118" s="1"/>
      <c r="BJ118" s="1"/>
      <c r="BK118" s="1"/>
      <c r="BL118" s="1"/>
      <c r="BM118" s="1"/>
      <c r="BN118" s="1"/>
      <c r="BO118" s="1"/>
      <c r="BP118" s="1"/>
      <c r="BQ118" s="1"/>
      <c r="BR118" s="1"/>
    </row>
    <row r="119" spans="1:70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  <c r="AP119" s="1"/>
      <c r="AQ119" s="1"/>
      <c r="AR119" s="1"/>
      <c r="AS119" s="1"/>
      <c r="AT119" s="1"/>
      <c r="AU119" s="1"/>
      <c r="AV119" s="1"/>
      <c r="AW119" s="1"/>
      <c r="AX119" s="1"/>
      <c r="AY119" s="1"/>
      <c r="AZ119" s="1"/>
      <c r="BA119" s="1"/>
      <c r="BB119" s="1"/>
      <c r="BC119" s="1"/>
      <c r="BD119" s="1"/>
      <c r="BE119" s="1"/>
      <c r="BF119" s="1"/>
      <c r="BG119" s="1"/>
      <c r="BH119" s="1"/>
      <c r="BI119" s="1"/>
      <c r="BJ119" s="1"/>
      <c r="BK119" s="1"/>
      <c r="BL119" s="1"/>
      <c r="BM119" s="1"/>
      <c r="BN119" s="1"/>
      <c r="BO119" s="1"/>
      <c r="BP119" s="1"/>
      <c r="BQ119" s="1"/>
      <c r="BR119" s="1"/>
    </row>
    <row r="120" spans="1:70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1"/>
      <c r="AP120" s="1"/>
      <c r="AQ120" s="1"/>
      <c r="AR120" s="1"/>
      <c r="AS120" s="1"/>
      <c r="AT120" s="1"/>
      <c r="AU120" s="1"/>
      <c r="AV120" s="1"/>
      <c r="AW120" s="1"/>
      <c r="AX120" s="1"/>
      <c r="AY120" s="1"/>
      <c r="AZ120" s="1"/>
      <c r="BA120" s="1"/>
      <c r="BB120" s="1"/>
      <c r="BC120" s="1"/>
      <c r="BD120" s="1"/>
      <c r="BE120" s="1"/>
      <c r="BF120" s="1"/>
      <c r="BG120" s="1"/>
      <c r="BH120" s="1"/>
      <c r="BI120" s="1"/>
      <c r="BJ120" s="1"/>
      <c r="BK120" s="1"/>
      <c r="BL120" s="1"/>
      <c r="BM120" s="1"/>
      <c r="BN120" s="1"/>
      <c r="BO120" s="1"/>
      <c r="BP120" s="1"/>
      <c r="BQ120" s="1"/>
      <c r="BR120" s="1"/>
    </row>
    <row r="121" spans="1:70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  <c r="AP121" s="1"/>
      <c r="AQ121" s="1"/>
      <c r="AR121" s="1"/>
      <c r="AS121" s="1"/>
      <c r="AT121" s="1"/>
      <c r="AU121" s="1"/>
      <c r="AV121" s="1"/>
      <c r="AW121" s="1"/>
      <c r="AX121" s="1"/>
      <c r="AY121" s="1"/>
      <c r="AZ121" s="1"/>
      <c r="BA121" s="1"/>
      <c r="BB121" s="1"/>
      <c r="BC121" s="1"/>
      <c r="BD121" s="1"/>
      <c r="BE121" s="1"/>
      <c r="BF121" s="1"/>
      <c r="BG121" s="1"/>
      <c r="BH121" s="1"/>
      <c r="BI121" s="1"/>
      <c r="BJ121" s="1"/>
      <c r="BK121" s="1"/>
      <c r="BL121" s="1"/>
      <c r="BM121" s="1"/>
      <c r="BN121" s="1"/>
      <c r="BO121" s="1"/>
      <c r="BP121" s="1"/>
      <c r="BQ121" s="1"/>
      <c r="BR121" s="1"/>
    </row>
    <row r="122" spans="1:70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1"/>
      <c r="AP122" s="1"/>
      <c r="AQ122" s="1"/>
      <c r="AR122" s="1"/>
      <c r="AS122" s="1"/>
      <c r="AT122" s="1"/>
      <c r="AU122" s="1"/>
      <c r="AV122" s="1"/>
      <c r="AW122" s="1"/>
      <c r="AX122" s="1"/>
      <c r="AY122" s="1"/>
      <c r="AZ122" s="1"/>
      <c r="BA122" s="1"/>
      <c r="BB122" s="1"/>
      <c r="BC122" s="1"/>
      <c r="BD122" s="1"/>
      <c r="BE122" s="1"/>
      <c r="BF122" s="1"/>
      <c r="BG122" s="1"/>
      <c r="BH122" s="1"/>
      <c r="BI122" s="1"/>
      <c r="BJ122" s="1"/>
      <c r="BK122" s="1"/>
      <c r="BL122" s="1"/>
      <c r="BM122" s="1"/>
      <c r="BN122" s="1"/>
      <c r="BO122" s="1"/>
      <c r="BP122" s="1"/>
      <c r="BQ122" s="1"/>
      <c r="BR122" s="1"/>
    </row>
    <row r="123" spans="1:70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  <c r="AP123" s="1"/>
      <c r="AQ123" s="1"/>
      <c r="AR123" s="1"/>
      <c r="AS123" s="1"/>
      <c r="AT123" s="1"/>
      <c r="AU123" s="1"/>
      <c r="AV123" s="1"/>
      <c r="AW123" s="1"/>
      <c r="AX123" s="1"/>
      <c r="AY123" s="1"/>
      <c r="AZ123" s="1"/>
      <c r="BA123" s="1"/>
      <c r="BB123" s="1"/>
      <c r="BC123" s="1"/>
      <c r="BD123" s="1"/>
      <c r="BE123" s="1"/>
      <c r="BF123" s="1"/>
      <c r="BG123" s="1"/>
      <c r="BH123" s="1"/>
      <c r="BI123" s="1"/>
      <c r="BJ123" s="1"/>
      <c r="BK123" s="1"/>
      <c r="BL123" s="1"/>
      <c r="BM123" s="1"/>
      <c r="BN123" s="1"/>
      <c r="BO123" s="1"/>
      <c r="BP123" s="1"/>
      <c r="BQ123" s="1"/>
      <c r="BR123" s="1"/>
    </row>
    <row r="124" spans="1:70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  <c r="AP124" s="1"/>
      <c r="AQ124" s="1"/>
      <c r="AR124" s="1"/>
      <c r="AS124" s="1"/>
      <c r="AT124" s="1"/>
      <c r="AU124" s="1"/>
      <c r="AV124" s="1"/>
      <c r="AW124" s="1"/>
      <c r="AX124" s="1"/>
      <c r="AY124" s="1"/>
      <c r="AZ124" s="1"/>
      <c r="BA124" s="1"/>
      <c r="BB124" s="1"/>
      <c r="BC124" s="1"/>
      <c r="BD124" s="1"/>
      <c r="BE124" s="1"/>
      <c r="BF124" s="1"/>
      <c r="BG124" s="1"/>
      <c r="BH124" s="1"/>
      <c r="BI124" s="1"/>
      <c r="BJ124" s="1"/>
      <c r="BK124" s="1"/>
      <c r="BL124" s="1"/>
      <c r="BM124" s="1"/>
      <c r="BN124" s="1"/>
      <c r="BO124" s="1"/>
      <c r="BP124" s="1"/>
      <c r="BQ124" s="1"/>
      <c r="BR124" s="1"/>
    </row>
    <row r="125" spans="1:70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  <c r="AP125" s="1"/>
      <c r="AQ125" s="1"/>
      <c r="AR125" s="1"/>
      <c r="AS125" s="1"/>
      <c r="AT125" s="1"/>
      <c r="AU125" s="1"/>
      <c r="AV125" s="1"/>
      <c r="AW125" s="1"/>
      <c r="AX125" s="1"/>
      <c r="AY125" s="1"/>
      <c r="AZ125" s="1"/>
      <c r="BA125" s="1"/>
      <c r="BB125" s="1"/>
      <c r="BC125" s="1"/>
      <c r="BD125" s="1"/>
      <c r="BE125" s="1"/>
      <c r="BF125" s="1"/>
      <c r="BG125" s="1"/>
      <c r="BH125" s="1"/>
      <c r="BI125" s="1"/>
      <c r="BJ125" s="1"/>
      <c r="BK125" s="1"/>
      <c r="BL125" s="1"/>
      <c r="BM125" s="1"/>
      <c r="BN125" s="1"/>
      <c r="BO125" s="1"/>
      <c r="BP125" s="1"/>
      <c r="BQ125" s="1"/>
      <c r="BR125" s="1"/>
    </row>
    <row r="126" spans="1:70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  <c r="AP126" s="1"/>
      <c r="AQ126" s="1"/>
      <c r="AR126" s="1"/>
      <c r="AS126" s="1"/>
      <c r="AT126" s="1"/>
      <c r="AU126" s="1"/>
      <c r="AV126" s="1"/>
      <c r="AW126" s="1"/>
      <c r="AX126" s="1"/>
      <c r="AY126" s="1"/>
      <c r="AZ126" s="1"/>
      <c r="BA126" s="1"/>
      <c r="BB126" s="1"/>
      <c r="BC126" s="1"/>
      <c r="BD126" s="1"/>
      <c r="BE126" s="1"/>
      <c r="BF126" s="1"/>
      <c r="BG126" s="1"/>
      <c r="BH126" s="1"/>
      <c r="BI126" s="1"/>
      <c r="BJ126" s="1"/>
      <c r="BK126" s="1"/>
      <c r="BL126" s="1"/>
      <c r="BM126" s="1"/>
      <c r="BN126" s="1"/>
      <c r="BO126" s="1"/>
      <c r="BP126" s="1"/>
      <c r="BQ126" s="1"/>
      <c r="BR126" s="1"/>
    </row>
    <row r="127" spans="1:70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  <c r="AP127" s="1"/>
      <c r="AQ127" s="1"/>
      <c r="AR127" s="1"/>
      <c r="AS127" s="1"/>
      <c r="AT127" s="1"/>
      <c r="AU127" s="1"/>
      <c r="AV127" s="1"/>
      <c r="AW127" s="1"/>
      <c r="AX127" s="1"/>
      <c r="AY127" s="1"/>
      <c r="AZ127" s="1"/>
      <c r="BA127" s="1"/>
      <c r="BB127" s="1"/>
      <c r="BC127" s="1"/>
      <c r="BD127" s="1"/>
      <c r="BE127" s="1"/>
      <c r="BF127" s="1"/>
      <c r="BG127" s="1"/>
      <c r="BH127" s="1"/>
      <c r="BI127" s="1"/>
      <c r="BJ127" s="1"/>
      <c r="BK127" s="1"/>
      <c r="BL127" s="1"/>
      <c r="BM127" s="1"/>
      <c r="BN127" s="1"/>
      <c r="BO127" s="1"/>
      <c r="BP127" s="1"/>
      <c r="BQ127" s="1"/>
      <c r="BR127" s="1"/>
    </row>
    <row r="128" spans="1:70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  <c r="AP128" s="1"/>
      <c r="AQ128" s="1"/>
      <c r="AR128" s="1"/>
      <c r="AS128" s="1"/>
      <c r="AT128" s="1"/>
      <c r="AU128" s="1"/>
      <c r="AV128" s="1"/>
      <c r="AW128" s="1"/>
      <c r="AX128" s="1"/>
      <c r="AY128" s="1"/>
      <c r="AZ128" s="1"/>
      <c r="BA128" s="1"/>
      <c r="BB128" s="1"/>
      <c r="BC128" s="1"/>
      <c r="BD128" s="1"/>
      <c r="BE128" s="1"/>
      <c r="BF128" s="1"/>
      <c r="BG128" s="1"/>
      <c r="BH128" s="1"/>
      <c r="BI128" s="1"/>
      <c r="BJ128" s="1"/>
      <c r="BK128" s="1"/>
      <c r="BL128" s="1"/>
      <c r="BM128" s="1"/>
      <c r="BN128" s="1"/>
      <c r="BO128" s="1"/>
      <c r="BP128" s="1"/>
      <c r="BQ128" s="1"/>
      <c r="BR128" s="1"/>
    </row>
    <row r="129" spans="1:70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  <c r="AQ129" s="1"/>
      <c r="AR129" s="1"/>
      <c r="AS129" s="1"/>
      <c r="AT129" s="1"/>
      <c r="AU129" s="1"/>
      <c r="AV129" s="1"/>
      <c r="AW129" s="1"/>
      <c r="AX129" s="1"/>
      <c r="AY129" s="1"/>
      <c r="AZ129" s="1"/>
      <c r="BA129" s="1"/>
      <c r="BB129" s="1"/>
      <c r="BC129" s="1"/>
      <c r="BD129" s="1"/>
      <c r="BE129" s="1"/>
      <c r="BF129" s="1"/>
      <c r="BG129" s="1"/>
      <c r="BH129" s="1"/>
      <c r="BI129" s="1"/>
      <c r="BJ129" s="1"/>
      <c r="BK129" s="1"/>
      <c r="BL129" s="1"/>
      <c r="BM129" s="1"/>
      <c r="BN129" s="1"/>
      <c r="BO129" s="1"/>
      <c r="BP129" s="1"/>
      <c r="BQ129" s="1"/>
      <c r="BR129" s="1"/>
    </row>
    <row r="130" spans="1:70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  <c r="AR130" s="1"/>
      <c r="AS130" s="1"/>
      <c r="AT130" s="1"/>
      <c r="AU130" s="1"/>
      <c r="AV130" s="1"/>
      <c r="AW130" s="1"/>
      <c r="AX130" s="1"/>
      <c r="AY130" s="1"/>
      <c r="AZ130" s="1"/>
      <c r="BA130" s="1"/>
      <c r="BB130" s="1"/>
      <c r="BC130" s="1"/>
      <c r="BD130" s="1"/>
      <c r="BE130" s="1"/>
      <c r="BF130" s="1"/>
      <c r="BG130" s="1"/>
      <c r="BH130" s="1"/>
      <c r="BI130" s="1"/>
      <c r="BJ130" s="1"/>
      <c r="BK130" s="1"/>
      <c r="BL130" s="1"/>
      <c r="BM130" s="1"/>
      <c r="BN130" s="1"/>
      <c r="BO130" s="1"/>
      <c r="BP130" s="1"/>
      <c r="BQ130" s="1"/>
      <c r="BR130" s="1"/>
    </row>
    <row r="131" spans="1:70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  <c r="AQ131" s="1"/>
      <c r="AR131" s="1"/>
      <c r="AS131" s="1"/>
      <c r="AT131" s="1"/>
      <c r="AU131" s="1"/>
      <c r="AV131" s="1"/>
      <c r="AW131" s="1"/>
      <c r="AX131" s="1"/>
      <c r="AY131" s="1"/>
      <c r="AZ131" s="1"/>
      <c r="BA131" s="1"/>
      <c r="BB131" s="1"/>
      <c r="BC131" s="1"/>
      <c r="BD131" s="1"/>
      <c r="BE131" s="1"/>
      <c r="BF131" s="1"/>
      <c r="BG131" s="1"/>
      <c r="BH131" s="1"/>
      <c r="BI131" s="1"/>
      <c r="BJ131" s="1"/>
      <c r="BK131" s="1"/>
      <c r="BL131" s="1"/>
      <c r="BM131" s="1"/>
      <c r="BN131" s="1"/>
      <c r="BO131" s="1"/>
      <c r="BP131" s="1"/>
      <c r="BQ131" s="1"/>
      <c r="BR131" s="1"/>
    </row>
    <row r="132" spans="1:70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"/>
      <c r="AR132" s="1"/>
      <c r="AS132" s="1"/>
      <c r="AT132" s="1"/>
      <c r="AU132" s="1"/>
      <c r="AV132" s="1"/>
      <c r="AW132" s="1"/>
      <c r="AX132" s="1"/>
      <c r="AY132" s="1"/>
      <c r="AZ132" s="1"/>
      <c r="BA132" s="1"/>
      <c r="BB132" s="1"/>
      <c r="BC132" s="1"/>
      <c r="BD132" s="1"/>
      <c r="BE132" s="1"/>
      <c r="BF132" s="1"/>
      <c r="BG132" s="1"/>
      <c r="BH132" s="1"/>
      <c r="BI132" s="1"/>
      <c r="BJ132" s="1"/>
      <c r="BK132" s="1"/>
      <c r="BL132" s="1"/>
      <c r="BM132" s="1"/>
      <c r="BN132" s="1"/>
      <c r="BO132" s="1"/>
      <c r="BP132" s="1"/>
      <c r="BQ132" s="1"/>
      <c r="BR132" s="1"/>
    </row>
    <row r="133" spans="1:70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  <c r="AQ133" s="1"/>
      <c r="AR133" s="1"/>
      <c r="AS133" s="1"/>
      <c r="AT133" s="1"/>
      <c r="AU133" s="1"/>
      <c r="AV133" s="1"/>
      <c r="AW133" s="1"/>
      <c r="AX133" s="1"/>
      <c r="AY133" s="1"/>
      <c r="AZ133" s="1"/>
      <c r="BA133" s="1"/>
      <c r="BB133" s="1"/>
      <c r="BC133" s="1"/>
      <c r="BD133" s="1"/>
      <c r="BE133" s="1"/>
      <c r="BF133" s="1"/>
      <c r="BG133" s="1"/>
      <c r="BH133" s="1"/>
      <c r="BI133" s="1"/>
      <c r="BJ133" s="1"/>
      <c r="BK133" s="1"/>
      <c r="BL133" s="1"/>
      <c r="BM133" s="1"/>
      <c r="BN133" s="1"/>
      <c r="BO133" s="1"/>
      <c r="BP133" s="1"/>
      <c r="BQ133" s="1"/>
      <c r="BR133" s="1"/>
    </row>
    <row r="134" spans="1:70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1"/>
      <c r="AS134" s="1"/>
      <c r="AT134" s="1"/>
      <c r="AU134" s="1"/>
      <c r="AV134" s="1"/>
      <c r="AW134" s="1"/>
      <c r="AX134" s="1"/>
      <c r="AY134" s="1"/>
      <c r="AZ134" s="1"/>
      <c r="BA134" s="1"/>
      <c r="BB134" s="1"/>
      <c r="BC134" s="1"/>
      <c r="BD134" s="1"/>
      <c r="BE134" s="1"/>
      <c r="BF134" s="1"/>
      <c r="BG134" s="1"/>
      <c r="BH134" s="1"/>
      <c r="BI134" s="1"/>
      <c r="BJ134" s="1"/>
      <c r="BK134" s="1"/>
      <c r="BL134" s="1"/>
      <c r="BM134" s="1"/>
      <c r="BN134" s="1"/>
      <c r="BO134" s="1"/>
      <c r="BP134" s="1"/>
      <c r="BQ134" s="1"/>
      <c r="BR134" s="1"/>
    </row>
    <row r="135" spans="1:70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  <c r="AT135" s="1"/>
      <c r="AU135" s="1"/>
      <c r="AV135" s="1"/>
      <c r="AW135" s="1"/>
      <c r="AX135" s="1"/>
      <c r="AY135" s="1"/>
      <c r="AZ135" s="1"/>
      <c r="BA135" s="1"/>
      <c r="BB135" s="1"/>
      <c r="BC135" s="1"/>
      <c r="BD135" s="1"/>
      <c r="BE135" s="1"/>
      <c r="BF135" s="1"/>
      <c r="BG135" s="1"/>
      <c r="BH135" s="1"/>
      <c r="BI135" s="1"/>
      <c r="BJ135" s="1"/>
      <c r="BK135" s="1"/>
      <c r="BL135" s="1"/>
      <c r="BM135" s="1"/>
      <c r="BN135" s="1"/>
      <c r="BO135" s="1"/>
      <c r="BP135" s="1"/>
      <c r="BQ135" s="1"/>
      <c r="BR135" s="1"/>
    </row>
    <row r="136" spans="1:70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  <c r="AU136" s="1"/>
      <c r="AV136" s="1"/>
      <c r="AW136" s="1"/>
      <c r="AX136" s="1"/>
      <c r="AY136" s="1"/>
      <c r="AZ136" s="1"/>
      <c r="BA136" s="1"/>
      <c r="BB136" s="1"/>
      <c r="BC136" s="1"/>
      <c r="BD136" s="1"/>
      <c r="BE136" s="1"/>
      <c r="BF136" s="1"/>
      <c r="BG136" s="1"/>
      <c r="BH136" s="1"/>
      <c r="BI136" s="1"/>
      <c r="BJ136" s="1"/>
      <c r="BK136" s="1"/>
      <c r="BL136" s="1"/>
      <c r="BM136" s="1"/>
      <c r="BN136" s="1"/>
      <c r="BO136" s="1"/>
      <c r="BP136" s="1"/>
      <c r="BQ136" s="1"/>
      <c r="BR136" s="1"/>
    </row>
    <row r="137" spans="1:70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/>
      <c r="AS137" s="1"/>
      <c r="AT137" s="1"/>
      <c r="AU137" s="1"/>
      <c r="AV137" s="1"/>
      <c r="AW137" s="1"/>
      <c r="AX137" s="1"/>
      <c r="AY137" s="1"/>
      <c r="AZ137" s="1"/>
      <c r="BA137" s="1"/>
      <c r="BB137" s="1"/>
      <c r="BC137" s="1"/>
      <c r="BD137" s="1"/>
      <c r="BE137" s="1"/>
      <c r="BF137" s="1"/>
      <c r="BG137" s="1"/>
      <c r="BH137" s="1"/>
      <c r="BI137" s="1"/>
      <c r="BJ137" s="1"/>
      <c r="BK137" s="1"/>
      <c r="BL137" s="1"/>
      <c r="BM137" s="1"/>
      <c r="BN137" s="1"/>
      <c r="BO137" s="1"/>
      <c r="BP137" s="1"/>
      <c r="BQ137" s="1"/>
      <c r="BR137" s="1"/>
    </row>
    <row r="138" spans="1:70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  <c r="AU138" s="1"/>
      <c r="AV138" s="1"/>
      <c r="AW138" s="1"/>
      <c r="AX138" s="1"/>
      <c r="AY138" s="1"/>
      <c r="AZ138" s="1"/>
      <c r="BA138" s="1"/>
      <c r="BB138" s="1"/>
      <c r="BC138" s="1"/>
      <c r="BD138" s="1"/>
      <c r="BE138" s="1"/>
      <c r="BF138" s="1"/>
      <c r="BG138" s="1"/>
      <c r="BH138" s="1"/>
      <c r="BI138" s="1"/>
      <c r="BJ138" s="1"/>
      <c r="BK138" s="1"/>
      <c r="BL138" s="1"/>
      <c r="BM138" s="1"/>
      <c r="BN138" s="1"/>
      <c r="BO138" s="1"/>
      <c r="BP138" s="1"/>
      <c r="BQ138" s="1"/>
      <c r="BR138" s="1"/>
    </row>
    <row r="139" spans="1:70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  <c r="AU139" s="1"/>
      <c r="AV139" s="1"/>
      <c r="AW139" s="1"/>
      <c r="AX139" s="1"/>
      <c r="AY139" s="1"/>
      <c r="AZ139" s="1"/>
      <c r="BA139" s="1"/>
      <c r="BB139" s="1"/>
      <c r="BC139" s="1"/>
      <c r="BD139" s="1"/>
      <c r="BE139" s="1"/>
      <c r="BF139" s="1"/>
      <c r="BG139" s="1"/>
      <c r="BH139" s="1"/>
      <c r="BI139" s="1"/>
      <c r="BJ139" s="1"/>
      <c r="BK139" s="1"/>
      <c r="BL139" s="1"/>
      <c r="BM139" s="1"/>
      <c r="BN139" s="1"/>
      <c r="BO139" s="1"/>
      <c r="BP139" s="1"/>
      <c r="BQ139" s="1"/>
      <c r="BR139" s="1"/>
    </row>
    <row r="140" spans="1:70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  <c r="AT140" s="1"/>
      <c r="AU140" s="1"/>
      <c r="AV140" s="1"/>
      <c r="AW140" s="1"/>
      <c r="AX140" s="1"/>
      <c r="AY140" s="1"/>
      <c r="AZ140" s="1"/>
      <c r="BA140" s="1"/>
      <c r="BB140" s="1"/>
      <c r="BC140" s="1"/>
      <c r="BD140" s="1"/>
      <c r="BE140" s="1"/>
      <c r="BF140" s="1"/>
      <c r="BG140" s="1"/>
      <c r="BH140" s="1"/>
      <c r="BI140" s="1"/>
      <c r="BJ140" s="1"/>
      <c r="BK140" s="1"/>
      <c r="BL140" s="1"/>
      <c r="BM140" s="1"/>
      <c r="BN140" s="1"/>
      <c r="BO140" s="1"/>
      <c r="BP140" s="1"/>
      <c r="BQ140" s="1"/>
      <c r="BR140" s="1"/>
    </row>
    <row r="141" spans="1:70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1"/>
      <c r="AU141" s="1"/>
      <c r="AV141" s="1"/>
      <c r="AW141" s="1"/>
      <c r="AX141" s="1"/>
      <c r="AY141" s="1"/>
      <c r="AZ141" s="1"/>
      <c r="BA141" s="1"/>
      <c r="BB141" s="1"/>
      <c r="BC141" s="1"/>
      <c r="BD141" s="1"/>
      <c r="BE141" s="1"/>
      <c r="BF141" s="1"/>
      <c r="BG141" s="1"/>
      <c r="BH141" s="1"/>
      <c r="BI141" s="1"/>
      <c r="BJ141" s="1"/>
      <c r="BK141" s="1"/>
      <c r="BL141" s="1"/>
      <c r="BM141" s="1"/>
      <c r="BN141" s="1"/>
      <c r="BO141" s="1"/>
      <c r="BP141" s="1"/>
      <c r="BQ141" s="1"/>
      <c r="BR141" s="1"/>
    </row>
    <row r="142" spans="1:70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  <c r="AU142" s="1"/>
      <c r="AV142" s="1"/>
      <c r="AW142" s="1"/>
      <c r="AX142" s="1"/>
      <c r="AY142" s="1"/>
      <c r="AZ142" s="1"/>
      <c r="BA142" s="1"/>
      <c r="BB142" s="1"/>
      <c r="BC142" s="1"/>
      <c r="BD142" s="1"/>
      <c r="BE142" s="1"/>
      <c r="BF142" s="1"/>
      <c r="BG142" s="1"/>
      <c r="BH142" s="1"/>
      <c r="BI142" s="1"/>
      <c r="BJ142" s="1"/>
      <c r="BK142" s="1"/>
      <c r="BL142" s="1"/>
      <c r="BM142" s="1"/>
      <c r="BN142" s="1"/>
      <c r="BO142" s="1"/>
      <c r="BP142" s="1"/>
      <c r="BQ142" s="1"/>
      <c r="BR142" s="1"/>
    </row>
    <row r="143" spans="1:70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"/>
      <c r="AT143" s="1"/>
      <c r="AU143" s="1"/>
      <c r="AV143" s="1"/>
      <c r="AW143" s="1"/>
      <c r="AX143" s="1"/>
      <c r="AY143" s="1"/>
      <c r="AZ143" s="1"/>
      <c r="BA143" s="1"/>
      <c r="BB143" s="1"/>
      <c r="BC143" s="1"/>
      <c r="BD143" s="1"/>
      <c r="BE143" s="1"/>
      <c r="BF143" s="1"/>
      <c r="BG143" s="1"/>
      <c r="BH143" s="1"/>
      <c r="BI143" s="1"/>
      <c r="BJ143" s="1"/>
      <c r="BK143" s="1"/>
      <c r="BL143" s="1"/>
      <c r="BM143" s="1"/>
      <c r="BN143" s="1"/>
      <c r="BO143" s="1"/>
      <c r="BP143" s="1"/>
      <c r="BQ143" s="1"/>
      <c r="BR143" s="1"/>
    </row>
    <row r="144" spans="1:70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  <c r="AU144" s="1"/>
      <c r="AV144" s="1"/>
      <c r="AW144" s="1"/>
      <c r="AX144" s="1"/>
      <c r="AY144" s="1"/>
      <c r="AZ144" s="1"/>
      <c r="BA144" s="1"/>
      <c r="BB144" s="1"/>
      <c r="BC144" s="1"/>
      <c r="BD144" s="1"/>
      <c r="BE144" s="1"/>
      <c r="BF144" s="1"/>
      <c r="BG144" s="1"/>
      <c r="BH144" s="1"/>
      <c r="BI144" s="1"/>
      <c r="BJ144" s="1"/>
      <c r="BK144" s="1"/>
      <c r="BL144" s="1"/>
      <c r="BM144" s="1"/>
      <c r="BN144" s="1"/>
      <c r="BO144" s="1"/>
      <c r="BP144" s="1"/>
      <c r="BQ144" s="1"/>
      <c r="BR144" s="1"/>
    </row>
    <row r="145" spans="1:70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  <c r="AU145" s="1"/>
      <c r="AV145" s="1"/>
      <c r="AW145" s="1"/>
      <c r="AX145" s="1"/>
      <c r="AY145" s="1"/>
      <c r="AZ145" s="1"/>
      <c r="BA145" s="1"/>
      <c r="BB145" s="1"/>
      <c r="BC145" s="1"/>
      <c r="BD145" s="1"/>
      <c r="BE145" s="1"/>
      <c r="BF145" s="1"/>
      <c r="BG145" s="1"/>
      <c r="BH145" s="1"/>
      <c r="BI145" s="1"/>
      <c r="BJ145" s="1"/>
      <c r="BK145" s="1"/>
      <c r="BL145" s="1"/>
      <c r="BM145" s="1"/>
      <c r="BN145" s="1"/>
      <c r="BO145" s="1"/>
      <c r="BP145" s="1"/>
      <c r="BQ145" s="1"/>
      <c r="BR145" s="1"/>
    </row>
    <row r="146" spans="1:70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  <c r="AU146" s="1"/>
      <c r="AV146" s="1"/>
      <c r="AW146" s="1"/>
      <c r="AX146" s="1"/>
      <c r="AY146" s="1"/>
      <c r="AZ146" s="1"/>
      <c r="BA146" s="1"/>
      <c r="BB146" s="1"/>
      <c r="BC146" s="1"/>
      <c r="BD146" s="1"/>
      <c r="BE146" s="1"/>
      <c r="BF146" s="1"/>
      <c r="BG146" s="1"/>
      <c r="BH146" s="1"/>
      <c r="BI146" s="1"/>
      <c r="BJ146" s="1"/>
      <c r="BK146" s="1"/>
      <c r="BL146" s="1"/>
      <c r="BM146" s="1"/>
      <c r="BN146" s="1"/>
      <c r="BO146" s="1"/>
      <c r="BP146" s="1"/>
      <c r="BQ146" s="1"/>
      <c r="BR146" s="1"/>
    </row>
    <row r="147" spans="1:70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1"/>
      <c r="AT147" s="1"/>
      <c r="AU147" s="1"/>
      <c r="AV147" s="1"/>
      <c r="AW147" s="1"/>
      <c r="AX147" s="1"/>
      <c r="AY147" s="1"/>
      <c r="AZ147" s="1"/>
      <c r="BA147" s="1"/>
      <c r="BB147" s="1"/>
      <c r="BC147" s="1"/>
      <c r="BD147" s="1"/>
      <c r="BE147" s="1"/>
      <c r="BF147" s="1"/>
      <c r="BG147" s="1"/>
      <c r="BH147" s="1"/>
      <c r="BI147" s="1"/>
      <c r="BJ147" s="1"/>
      <c r="BK147" s="1"/>
      <c r="BL147" s="1"/>
      <c r="BM147" s="1"/>
      <c r="BN147" s="1"/>
      <c r="BO147" s="1"/>
      <c r="BP147" s="1"/>
      <c r="BQ147" s="1"/>
      <c r="BR147" s="1"/>
    </row>
    <row r="148" spans="1:70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  <c r="AT148" s="1"/>
      <c r="AU148" s="1"/>
      <c r="AV148" s="1"/>
      <c r="AW148" s="1"/>
      <c r="AX148" s="1"/>
      <c r="AY148" s="1"/>
      <c r="AZ148" s="1"/>
      <c r="BA148" s="1"/>
      <c r="BB148" s="1"/>
      <c r="BC148" s="1"/>
      <c r="BD148" s="1"/>
      <c r="BE148" s="1"/>
      <c r="BF148" s="1"/>
      <c r="BG148" s="1"/>
      <c r="BH148" s="1"/>
      <c r="BI148" s="1"/>
      <c r="BJ148" s="1"/>
      <c r="BK148" s="1"/>
      <c r="BL148" s="1"/>
      <c r="BM148" s="1"/>
      <c r="BN148" s="1"/>
      <c r="BO148" s="1"/>
      <c r="BP148" s="1"/>
      <c r="BQ148" s="1"/>
      <c r="BR148" s="1"/>
    </row>
    <row r="149" spans="1:70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  <c r="AU149" s="1"/>
      <c r="AV149" s="1"/>
      <c r="AW149" s="1"/>
      <c r="AX149" s="1"/>
      <c r="AY149" s="1"/>
      <c r="AZ149" s="1"/>
      <c r="BA149" s="1"/>
      <c r="BB149" s="1"/>
      <c r="BC149" s="1"/>
      <c r="BD149" s="1"/>
      <c r="BE149" s="1"/>
      <c r="BF149" s="1"/>
      <c r="BG149" s="1"/>
      <c r="BH149" s="1"/>
      <c r="BI149" s="1"/>
      <c r="BJ149" s="1"/>
      <c r="BK149" s="1"/>
      <c r="BL149" s="1"/>
      <c r="BM149" s="1"/>
      <c r="BN149" s="1"/>
      <c r="BO149" s="1"/>
      <c r="BP149" s="1"/>
      <c r="BQ149" s="1"/>
      <c r="BR149" s="1"/>
    </row>
    <row r="150" spans="1:70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  <c r="AT150" s="1"/>
      <c r="AU150" s="1"/>
      <c r="AV150" s="1"/>
      <c r="AW150" s="1"/>
      <c r="AX150" s="1"/>
      <c r="AY150" s="1"/>
      <c r="AZ150" s="1"/>
      <c r="BA150" s="1"/>
      <c r="BB150" s="1"/>
      <c r="BC150" s="1"/>
      <c r="BD150" s="1"/>
      <c r="BE150" s="1"/>
      <c r="BF150" s="1"/>
      <c r="BG150" s="1"/>
      <c r="BH150" s="1"/>
      <c r="BI150" s="1"/>
      <c r="BJ150" s="1"/>
      <c r="BK150" s="1"/>
      <c r="BL150" s="1"/>
      <c r="BM150" s="1"/>
      <c r="BN150" s="1"/>
      <c r="BO150" s="1"/>
      <c r="BP150" s="1"/>
      <c r="BQ150" s="1"/>
      <c r="BR150" s="1"/>
    </row>
    <row r="151" spans="1:70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1"/>
      <c r="AU151" s="1"/>
      <c r="AV151" s="1"/>
      <c r="AW151" s="1"/>
      <c r="AX151" s="1"/>
      <c r="AY151" s="1"/>
      <c r="AZ151" s="1"/>
      <c r="BA151" s="1"/>
      <c r="BB151" s="1"/>
      <c r="BC151" s="1"/>
      <c r="BD151" s="1"/>
      <c r="BE151" s="1"/>
      <c r="BF151" s="1"/>
      <c r="BG151" s="1"/>
      <c r="BH151" s="1"/>
      <c r="BI151" s="1"/>
      <c r="BJ151" s="1"/>
      <c r="BK151" s="1"/>
      <c r="BL151" s="1"/>
      <c r="BM151" s="1"/>
      <c r="BN151" s="1"/>
      <c r="BO151" s="1"/>
      <c r="BP151" s="1"/>
      <c r="BQ151" s="1"/>
      <c r="BR151" s="1"/>
    </row>
    <row r="152" spans="1:70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  <c r="AS152" s="1"/>
      <c r="AT152" s="1"/>
      <c r="AU152" s="1"/>
      <c r="AV152" s="1"/>
      <c r="AW152" s="1"/>
      <c r="AX152" s="1"/>
      <c r="AY152" s="1"/>
      <c r="AZ152" s="1"/>
      <c r="BA152" s="1"/>
      <c r="BB152" s="1"/>
      <c r="BC152" s="1"/>
      <c r="BD152" s="1"/>
      <c r="BE152" s="1"/>
      <c r="BF152" s="1"/>
      <c r="BG152" s="1"/>
      <c r="BH152" s="1"/>
      <c r="BI152" s="1"/>
      <c r="BJ152" s="1"/>
      <c r="BK152" s="1"/>
      <c r="BL152" s="1"/>
      <c r="BM152" s="1"/>
      <c r="BN152" s="1"/>
      <c r="BO152" s="1"/>
      <c r="BP152" s="1"/>
      <c r="BQ152" s="1"/>
      <c r="BR152" s="1"/>
    </row>
    <row r="153" spans="1:70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S153" s="1"/>
      <c r="AT153" s="1"/>
      <c r="AU153" s="1"/>
      <c r="AV153" s="1"/>
      <c r="AW153" s="1"/>
      <c r="AX153" s="1"/>
      <c r="AY153" s="1"/>
      <c r="AZ153" s="1"/>
      <c r="BA153" s="1"/>
      <c r="BB153" s="1"/>
      <c r="BC153" s="1"/>
      <c r="BD153" s="1"/>
      <c r="BE153" s="1"/>
      <c r="BF153" s="1"/>
      <c r="BG153" s="1"/>
      <c r="BH153" s="1"/>
      <c r="BI153" s="1"/>
      <c r="BJ153" s="1"/>
      <c r="BK153" s="1"/>
      <c r="BL153" s="1"/>
      <c r="BM153" s="1"/>
      <c r="BN153" s="1"/>
      <c r="BO153" s="1"/>
      <c r="BP153" s="1"/>
      <c r="BQ153" s="1"/>
      <c r="BR153" s="1"/>
    </row>
    <row r="154" spans="1:70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  <c r="AT154" s="1"/>
      <c r="AU154" s="1"/>
      <c r="AV154" s="1"/>
      <c r="AW154" s="1"/>
      <c r="AX154" s="1"/>
      <c r="AY154" s="1"/>
      <c r="AZ154" s="1"/>
      <c r="BA154" s="1"/>
      <c r="BB154" s="1"/>
      <c r="BC154" s="1"/>
      <c r="BD154" s="1"/>
      <c r="BE154" s="1"/>
      <c r="BF154" s="1"/>
      <c r="BG154" s="1"/>
      <c r="BH154" s="1"/>
      <c r="BI154" s="1"/>
      <c r="BJ154" s="1"/>
      <c r="BK154" s="1"/>
      <c r="BL154" s="1"/>
      <c r="BM154" s="1"/>
      <c r="BN154" s="1"/>
      <c r="BO154" s="1"/>
      <c r="BP154" s="1"/>
      <c r="BQ154" s="1"/>
      <c r="BR154" s="1"/>
    </row>
    <row r="155" spans="1:70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  <c r="AR155" s="1"/>
      <c r="AS155" s="1"/>
      <c r="AT155" s="1"/>
      <c r="AU155" s="1"/>
      <c r="AV155" s="1"/>
      <c r="AW155" s="1"/>
      <c r="AX155" s="1"/>
      <c r="AY155" s="1"/>
      <c r="AZ155" s="1"/>
      <c r="BA155" s="1"/>
      <c r="BB155" s="1"/>
      <c r="BC155" s="1"/>
      <c r="BD155" s="1"/>
      <c r="BE155" s="1"/>
      <c r="BF155" s="1"/>
      <c r="BG155" s="1"/>
      <c r="BH155" s="1"/>
      <c r="BI155" s="1"/>
      <c r="BJ155" s="1"/>
      <c r="BK155" s="1"/>
      <c r="BL155" s="1"/>
      <c r="BM155" s="1"/>
      <c r="BN155" s="1"/>
      <c r="BO155" s="1"/>
      <c r="BP155" s="1"/>
      <c r="BQ155" s="1"/>
      <c r="BR155" s="1"/>
    </row>
    <row r="156" spans="1:70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1"/>
      <c r="AU156" s="1"/>
      <c r="AV156" s="1"/>
      <c r="AW156" s="1"/>
      <c r="AX156" s="1"/>
      <c r="AY156" s="1"/>
      <c r="AZ156" s="1"/>
      <c r="BA156" s="1"/>
      <c r="BB156" s="1"/>
      <c r="BC156" s="1"/>
      <c r="BD156" s="1"/>
      <c r="BE156" s="1"/>
      <c r="BF156" s="1"/>
      <c r="BG156" s="1"/>
      <c r="BH156" s="1"/>
      <c r="BI156" s="1"/>
      <c r="BJ156" s="1"/>
      <c r="BK156" s="1"/>
      <c r="BL156" s="1"/>
      <c r="BM156" s="1"/>
      <c r="BN156" s="1"/>
      <c r="BO156" s="1"/>
      <c r="BP156" s="1"/>
      <c r="BQ156" s="1"/>
      <c r="BR156" s="1"/>
    </row>
    <row r="157" spans="1:70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  <c r="AR157" s="1"/>
      <c r="AS157" s="1"/>
      <c r="AT157" s="1"/>
      <c r="AU157" s="1"/>
      <c r="AV157" s="1"/>
      <c r="AW157" s="1"/>
      <c r="AX157" s="1"/>
      <c r="AY157" s="1"/>
      <c r="AZ157" s="1"/>
      <c r="BA157" s="1"/>
      <c r="BB157" s="1"/>
      <c r="BC157" s="1"/>
      <c r="BD157" s="1"/>
      <c r="BE157" s="1"/>
      <c r="BF157" s="1"/>
      <c r="BG157" s="1"/>
      <c r="BH157" s="1"/>
      <c r="BI157" s="1"/>
      <c r="BJ157" s="1"/>
      <c r="BK157" s="1"/>
      <c r="BL157" s="1"/>
      <c r="BM157" s="1"/>
      <c r="BN157" s="1"/>
      <c r="BO157" s="1"/>
      <c r="BP157" s="1"/>
      <c r="BQ157" s="1"/>
      <c r="BR157" s="1"/>
    </row>
    <row r="158" spans="1:70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  <c r="AR158" s="1"/>
      <c r="AS158" s="1"/>
      <c r="AT158" s="1"/>
      <c r="AU158" s="1"/>
      <c r="AV158" s="1"/>
      <c r="AW158" s="1"/>
      <c r="AX158" s="1"/>
      <c r="AY158" s="1"/>
      <c r="AZ158" s="1"/>
      <c r="BA158" s="1"/>
      <c r="BB158" s="1"/>
      <c r="BC158" s="1"/>
      <c r="BD158" s="1"/>
      <c r="BE158" s="1"/>
      <c r="BF158" s="1"/>
      <c r="BG158" s="1"/>
      <c r="BH158" s="1"/>
      <c r="BI158" s="1"/>
      <c r="BJ158" s="1"/>
      <c r="BK158" s="1"/>
      <c r="BL158" s="1"/>
      <c r="BM158" s="1"/>
      <c r="BN158" s="1"/>
      <c r="BO158" s="1"/>
      <c r="BP158" s="1"/>
      <c r="BQ158" s="1"/>
      <c r="BR158" s="1"/>
    </row>
    <row r="159" spans="1:70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  <c r="AU159" s="1"/>
      <c r="AV159" s="1"/>
      <c r="AW159" s="1"/>
      <c r="AX159" s="1"/>
      <c r="AY159" s="1"/>
      <c r="AZ159" s="1"/>
      <c r="BA159" s="1"/>
      <c r="BB159" s="1"/>
      <c r="BC159" s="1"/>
      <c r="BD159" s="1"/>
      <c r="BE159" s="1"/>
      <c r="BF159" s="1"/>
      <c r="BG159" s="1"/>
      <c r="BH159" s="1"/>
      <c r="BI159" s="1"/>
      <c r="BJ159" s="1"/>
      <c r="BK159" s="1"/>
      <c r="BL159" s="1"/>
      <c r="BM159" s="1"/>
      <c r="BN159" s="1"/>
      <c r="BO159" s="1"/>
      <c r="BP159" s="1"/>
      <c r="BQ159" s="1"/>
      <c r="BR159" s="1"/>
    </row>
    <row r="160" spans="1:70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  <c r="AT160" s="1"/>
      <c r="AU160" s="1"/>
      <c r="AV160" s="1"/>
      <c r="AW160" s="1"/>
      <c r="AX160" s="1"/>
      <c r="AY160" s="1"/>
      <c r="AZ160" s="1"/>
      <c r="BA160" s="1"/>
      <c r="BB160" s="1"/>
      <c r="BC160" s="1"/>
      <c r="BD160" s="1"/>
      <c r="BE160" s="1"/>
      <c r="BF160" s="1"/>
      <c r="BG160" s="1"/>
      <c r="BH160" s="1"/>
      <c r="BI160" s="1"/>
      <c r="BJ160" s="1"/>
      <c r="BK160" s="1"/>
      <c r="BL160" s="1"/>
      <c r="BM160" s="1"/>
      <c r="BN160" s="1"/>
      <c r="BO160" s="1"/>
      <c r="BP160" s="1"/>
      <c r="BQ160" s="1"/>
      <c r="BR160" s="1"/>
    </row>
    <row r="161" spans="1:70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  <c r="AT161" s="1"/>
      <c r="AU161" s="1"/>
      <c r="AV161" s="1"/>
      <c r="AW161" s="1"/>
      <c r="AX161" s="1"/>
      <c r="AY161" s="1"/>
      <c r="AZ161" s="1"/>
      <c r="BA161" s="1"/>
      <c r="BB161" s="1"/>
      <c r="BC161" s="1"/>
      <c r="BD161" s="1"/>
      <c r="BE161" s="1"/>
      <c r="BF161" s="1"/>
      <c r="BG161" s="1"/>
      <c r="BH161" s="1"/>
      <c r="BI161" s="1"/>
      <c r="BJ161" s="1"/>
      <c r="BK161" s="1"/>
      <c r="BL161" s="1"/>
      <c r="BM161" s="1"/>
      <c r="BN161" s="1"/>
      <c r="BO161" s="1"/>
      <c r="BP161" s="1"/>
      <c r="BQ161" s="1"/>
      <c r="BR161" s="1"/>
    </row>
    <row r="162" spans="1:70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S162" s="1"/>
      <c r="AT162" s="1"/>
      <c r="AU162" s="1"/>
      <c r="AV162" s="1"/>
      <c r="AW162" s="1"/>
      <c r="AX162" s="1"/>
      <c r="AY162" s="1"/>
      <c r="AZ162" s="1"/>
      <c r="BA162" s="1"/>
      <c r="BB162" s="1"/>
      <c r="BC162" s="1"/>
      <c r="BD162" s="1"/>
      <c r="BE162" s="1"/>
      <c r="BF162" s="1"/>
      <c r="BG162" s="1"/>
      <c r="BH162" s="1"/>
      <c r="BI162" s="1"/>
      <c r="BJ162" s="1"/>
      <c r="BK162" s="1"/>
      <c r="BL162" s="1"/>
      <c r="BM162" s="1"/>
      <c r="BN162" s="1"/>
      <c r="BO162" s="1"/>
      <c r="BP162" s="1"/>
      <c r="BQ162" s="1"/>
      <c r="BR162" s="1"/>
    </row>
    <row r="163" spans="1:70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  <c r="AT163" s="1"/>
      <c r="AU163" s="1"/>
      <c r="AV163" s="1"/>
      <c r="AW163" s="1"/>
      <c r="AX163" s="1"/>
      <c r="AY163" s="1"/>
      <c r="AZ163" s="1"/>
      <c r="BA163" s="1"/>
      <c r="BB163" s="1"/>
      <c r="BC163" s="1"/>
      <c r="BD163" s="1"/>
      <c r="BE163" s="1"/>
      <c r="BF163" s="1"/>
      <c r="BG163" s="1"/>
      <c r="BH163" s="1"/>
      <c r="BI163" s="1"/>
      <c r="BJ163" s="1"/>
      <c r="BK163" s="1"/>
      <c r="BL163" s="1"/>
      <c r="BM163" s="1"/>
      <c r="BN163" s="1"/>
      <c r="BO163" s="1"/>
      <c r="BP163" s="1"/>
      <c r="BQ163" s="1"/>
      <c r="BR163" s="1"/>
    </row>
    <row r="164" spans="1:70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  <c r="AU164" s="1"/>
      <c r="AV164" s="1"/>
      <c r="AW164" s="1"/>
      <c r="AX164" s="1"/>
      <c r="AY164" s="1"/>
      <c r="AZ164" s="1"/>
      <c r="BA164" s="1"/>
      <c r="BB164" s="1"/>
      <c r="BC164" s="1"/>
      <c r="BD164" s="1"/>
      <c r="BE164" s="1"/>
      <c r="BF164" s="1"/>
      <c r="BG164" s="1"/>
      <c r="BH164" s="1"/>
      <c r="BI164" s="1"/>
      <c r="BJ164" s="1"/>
      <c r="BK164" s="1"/>
      <c r="BL164" s="1"/>
      <c r="BM164" s="1"/>
      <c r="BN164" s="1"/>
      <c r="BO164" s="1"/>
      <c r="BP164" s="1"/>
      <c r="BQ164" s="1"/>
      <c r="BR164" s="1"/>
    </row>
    <row r="165" spans="1:70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  <c r="AR165" s="1"/>
      <c r="AS165" s="1"/>
      <c r="AT165" s="1"/>
      <c r="AU165" s="1"/>
      <c r="AV165" s="1"/>
      <c r="AW165" s="1"/>
      <c r="AX165" s="1"/>
      <c r="AY165" s="1"/>
      <c r="AZ165" s="1"/>
      <c r="BA165" s="1"/>
      <c r="BB165" s="1"/>
      <c r="BC165" s="1"/>
      <c r="BD165" s="1"/>
      <c r="BE165" s="1"/>
      <c r="BF165" s="1"/>
      <c r="BG165" s="1"/>
      <c r="BH165" s="1"/>
      <c r="BI165" s="1"/>
      <c r="BJ165" s="1"/>
      <c r="BK165" s="1"/>
      <c r="BL165" s="1"/>
      <c r="BM165" s="1"/>
      <c r="BN165" s="1"/>
      <c r="BO165" s="1"/>
      <c r="BP165" s="1"/>
      <c r="BQ165" s="1"/>
      <c r="BR165" s="1"/>
    </row>
    <row r="166" spans="1:70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  <c r="AS166" s="1"/>
      <c r="AT166" s="1"/>
      <c r="AU166" s="1"/>
      <c r="AV166" s="1"/>
      <c r="AW166" s="1"/>
      <c r="AX166" s="1"/>
      <c r="AY166" s="1"/>
      <c r="AZ166" s="1"/>
      <c r="BA166" s="1"/>
      <c r="BB166" s="1"/>
      <c r="BC166" s="1"/>
      <c r="BD166" s="1"/>
      <c r="BE166" s="1"/>
      <c r="BF166" s="1"/>
      <c r="BG166" s="1"/>
      <c r="BH166" s="1"/>
      <c r="BI166" s="1"/>
      <c r="BJ166" s="1"/>
      <c r="BK166" s="1"/>
      <c r="BL166" s="1"/>
      <c r="BM166" s="1"/>
      <c r="BN166" s="1"/>
      <c r="BO166" s="1"/>
      <c r="BP166" s="1"/>
      <c r="BQ166" s="1"/>
      <c r="BR166" s="1"/>
    </row>
    <row r="167" spans="1:70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  <c r="AT167" s="1"/>
      <c r="AU167" s="1"/>
      <c r="AV167" s="1"/>
      <c r="AW167" s="1"/>
      <c r="AX167" s="1"/>
      <c r="AY167" s="1"/>
      <c r="AZ167" s="1"/>
      <c r="BA167" s="1"/>
      <c r="BB167" s="1"/>
      <c r="BC167" s="1"/>
      <c r="BD167" s="1"/>
      <c r="BE167" s="1"/>
      <c r="BF167" s="1"/>
      <c r="BG167" s="1"/>
      <c r="BH167" s="1"/>
      <c r="BI167" s="1"/>
      <c r="BJ167" s="1"/>
      <c r="BK167" s="1"/>
      <c r="BL167" s="1"/>
      <c r="BM167" s="1"/>
      <c r="BN167" s="1"/>
      <c r="BO167" s="1"/>
      <c r="BP167" s="1"/>
      <c r="BQ167" s="1"/>
      <c r="BR167" s="1"/>
    </row>
    <row r="168" spans="1:70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  <c r="AS168" s="1"/>
      <c r="AT168" s="1"/>
      <c r="AU168" s="1"/>
      <c r="AV168" s="1"/>
      <c r="AW168" s="1"/>
      <c r="AX168" s="1"/>
      <c r="AY168" s="1"/>
      <c r="AZ168" s="1"/>
      <c r="BA168" s="1"/>
      <c r="BB168" s="1"/>
      <c r="BC168" s="1"/>
      <c r="BD168" s="1"/>
      <c r="BE168" s="1"/>
      <c r="BF168" s="1"/>
      <c r="BG168" s="1"/>
      <c r="BH168" s="1"/>
      <c r="BI168" s="1"/>
      <c r="BJ168" s="1"/>
      <c r="BK168" s="1"/>
      <c r="BL168" s="1"/>
      <c r="BM168" s="1"/>
      <c r="BN168" s="1"/>
      <c r="BO168" s="1"/>
      <c r="BP168" s="1"/>
      <c r="BQ168" s="1"/>
      <c r="BR168" s="1"/>
    </row>
    <row r="169" spans="1:70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  <c r="AR169" s="1"/>
      <c r="AS169" s="1"/>
      <c r="AT169" s="1"/>
      <c r="AU169" s="1"/>
      <c r="AV169" s="1"/>
      <c r="AW169" s="1"/>
      <c r="AX169" s="1"/>
      <c r="AY169" s="1"/>
      <c r="AZ169" s="1"/>
      <c r="BA169" s="1"/>
      <c r="BB169" s="1"/>
      <c r="BC169" s="1"/>
      <c r="BD169" s="1"/>
      <c r="BE169" s="1"/>
      <c r="BF169" s="1"/>
      <c r="BG169" s="1"/>
      <c r="BH169" s="1"/>
      <c r="BI169" s="1"/>
      <c r="BJ169" s="1"/>
      <c r="BK169" s="1"/>
      <c r="BL169" s="1"/>
      <c r="BM169" s="1"/>
      <c r="BN169" s="1"/>
      <c r="BO169" s="1"/>
      <c r="BP169" s="1"/>
      <c r="BQ169" s="1"/>
      <c r="BR169" s="1"/>
    </row>
    <row r="170" spans="1:70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  <c r="AT170" s="1"/>
      <c r="AU170" s="1"/>
      <c r="AV170" s="1"/>
      <c r="AW170" s="1"/>
      <c r="AX170" s="1"/>
      <c r="AY170" s="1"/>
      <c r="AZ170" s="1"/>
      <c r="BA170" s="1"/>
      <c r="BB170" s="1"/>
      <c r="BC170" s="1"/>
      <c r="BD170" s="1"/>
      <c r="BE170" s="1"/>
      <c r="BF170" s="1"/>
      <c r="BG170" s="1"/>
      <c r="BH170" s="1"/>
      <c r="BI170" s="1"/>
      <c r="BJ170" s="1"/>
      <c r="BK170" s="1"/>
      <c r="BL170" s="1"/>
      <c r="BM170" s="1"/>
      <c r="BN170" s="1"/>
      <c r="BO170" s="1"/>
      <c r="BP170" s="1"/>
      <c r="BQ170" s="1"/>
      <c r="BR170" s="1"/>
    </row>
    <row r="171" spans="1:70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  <c r="AS171" s="1"/>
      <c r="AT171" s="1"/>
      <c r="AU171" s="1"/>
      <c r="AV171" s="1"/>
      <c r="AW171" s="1"/>
      <c r="AX171" s="1"/>
      <c r="AY171" s="1"/>
      <c r="AZ171" s="1"/>
      <c r="BA171" s="1"/>
      <c r="BB171" s="1"/>
      <c r="BC171" s="1"/>
      <c r="BD171" s="1"/>
      <c r="BE171" s="1"/>
      <c r="BF171" s="1"/>
      <c r="BG171" s="1"/>
      <c r="BH171" s="1"/>
      <c r="BI171" s="1"/>
      <c r="BJ171" s="1"/>
      <c r="BK171" s="1"/>
      <c r="BL171" s="1"/>
      <c r="BM171" s="1"/>
      <c r="BN171" s="1"/>
      <c r="BO171" s="1"/>
      <c r="BP171" s="1"/>
      <c r="BQ171" s="1"/>
      <c r="BR171" s="1"/>
    </row>
    <row r="172" spans="1:70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  <c r="AS172" s="1"/>
      <c r="AT172" s="1"/>
      <c r="AU172" s="1"/>
      <c r="AV172" s="1"/>
      <c r="AW172" s="1"/>
      <c r="AX172" s="1"/>
      <c r="AY172" s="1"/>
      <c r="AZ172" s="1"/>
      <c r="BA172" s="1"/>
      <c r="BB172" s="1"/>
      <c r="BC172" s="1"/>
      <c r="BD172" s="1"/>
      <c r="BE172" s="1"/>
      <c r="BF172" s="1"/>
      <c r="BG172" s="1"/>
      <c r="BH172" s="1"/>
      <c r="BI172" s="1"/>
      <c r="BJ172" s="1"/>
      <c r="BK172" s="1"/>
      <c r="BL172" s="1"/>
      <c r="BM172" s="1"/>
      <c r="BN172" s="1"/>
      <c r="BO172" s="1"/>
      <c r="BP172" s="1"/>
      <c r="BQ172" s="1"/>
      <c r="BR172" s="1"/>
    </row>
    <row r="173" spans="1:70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  <c r="AS173" s="1"/>
      <c r="AT173" s="1"/>
      <c r="AU173" s="1"/>
      <c r="AV173" s="1"/>
      <c r="AW173" s="1"/>
      <c r="AX173" s="1"/>
      <c r="AY173" s="1"/>
      <c r="AZ173" s="1"/>
      <c r="BA173" s="1"/>
      <c r="BB173" s="1"/>
      <c r="BC173" s="1"/>
      <c r="BD173" s="1"/>
      <c r="BE173" s="1"/>
      <c r="BF173" s="1"/>
      <c r="BG173" s="1"/>
      <c r="BH173" s="1"/>
      <c r="BI173" s="1"/>
      <c r="BJ173" s="1"/>
      <c r="BK173" s="1"/>
      <c r="BL173" s="1"/>
      <c r="BM173" s="1"/>
      <c r="BN173" s="1"/>
      <c r="BO173" s="1"/>
      <c r="BP173" s="1"/>
      <c r="BQ173" s="1"/>
      <c r="BR173" s="1"/>
    </row>
    <row r="174" spans="1:70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  <c r="AS174" s="1"/>
      <c r="AT174" s="1"/>
      <c r="AU174" s="1"/>
      <c r="AV174" s="1"/>
      <c r="AW174" s="1"/>
      <c r="AX174" s="1"/>
      <c r="AY174" s="1"/>
      <c r="AZ174" s="1"/>
      <c r="BA174" s="1"/>
      <c r="BB174" s="1"/>
      <c r="BC174" s="1"/>
      <c r="BD174" s="1"/>
      <c r="BE174" s="1"/>
      <c r="BF174" s="1"/>
      <c r="BG174" s="1"/>
      <c r="BH174" s="1"/>
      <c r="BI174" s="1"/>
      <c r="BJ174" s="1"/>
      <c r="BK174" s="1"/>
      <c r="BL174" s="1"/>
      <c r="BM174" s="1"/>
      <c r="BN174" s="1"/>
      <c r="BO174" s="1"/>
      <c r="BP174" s="1"/>
      <c r="BQ174" s="1"/>
      <c r="BR174" s="1"/>
    </row>
    <row r="175" spans="1:70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  <c r="AR175" s="1"/>
      <c r="AS175" s="1"/>
      <c r="AT175" s="1"/>
      <c r="AU175" s="1"/>
      <c r="AV175" s="1"/>
      <c r="AW175" s="1"/>
      <c r="AX175" s="1"/>
      <c r="AY175" s="1"/>
      <c r="AZ175" s="1"/>
      <c r="BA175" s="1"/>
      <c r="BB175" s="1"/>
      <c r="BC175" s="1"/>
      <c r="BD175" s="1"/>
      <c r="BE175" s="1"/>
      <c r="BF175" s="1"/>
      <c r="BG175" s="1"/>
      <c r="BH175" s="1"/>
      <c r="BI175" s="1"/>
      <c r="BJ175" s="1"/>
      <c r="BK175" s="1"/>
      <c r="BL175" s="1"/>
      <c r="BM175" s="1"/>
      <c r="BN175" s="1"/>
      <c r="BO175" s="1"/>
      <c r="BP175" s="1"/>
      <c r="BQ175" s="1"/>
      <c r="BR175" s="1"/>
    </row>
    <row r="176" spans="1:70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1"/>
      <c r="AT176" s="1"/>
      <c r="AU176" s="1"/>
      <c r="AV176" s="1"/>
      <c r="AW176" s="1"/>
      <c r="AX176" s="1"/>
      <c r="AY176" s="1"/>
      <c r="AZ176" s="1"/>
      <c r="BA176" s="1"/>
      <c r="BB176" s="1"/>
      <c r="BC176" s="1"/>
      <c r="BD176" s="1"/>
      <c r="BE176" s="1"/>
      <c r="BF176" s="1"/>
      <c r="BG176" s="1"/>
      <c r="BH176" s="1"/>
      <c r="BI176" s="1"/>
      <c r="BJ176" s="1"/>
      <c r="BK176" s="1"/>
      <c r="BL176" s="1"/>
      <c r="BM176" s="1"/>
      <c r="BN176" s="1"/>
      <c r="BO176" s="1"/>
      <c r="BP176" s="1"/>
      <c r="BQ176" s="1"/>
      <c r="BR176" s="1"/>
    </row>
    <row r="177" spans="1:70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  <c r="AR177" s="1"/>
      <c r="AS177" s="1"/>
      <c r="AT177" s="1"/>
      <c r="AU177" s="1"/>
      <c r="AV177" s="1"/>
      <c r="AW177" s="1"/>
      <c r="AX177" s="1"/>
      <c r="AY177" s="1"/>
      <c r="AZ177" s="1"/>
      <c r="BA177" s="1"/>
      <c r="BB177" s="1"/>
      <c r="BC177" s="1"/>
      <c r="BD177" s="1"/>
      <c r="BE177" s="1"/>
      <c r="BF177" s="1"/>
      <c r="BG177" s="1"/>
      <c r="BH177" s="1"/>
      <c r="BI177" s="1"/>
      <c r="BJ177" s="1"/>
      <c r="BK177" s="1"/>
      <c r="BL177" s="1"/>
      <c r="BM177" s="1"/>
      <c r="BN177" s="1"/>
      <c r="BO177" s="1"/>
      <c r="BP177" s="1"/>
      <c r="BQ177" s="1"/>
      <c r="BR177" s="1"/>
    </row>
    <row r="178" spans="1:70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  <c r="AR178" s="1"/>
      <c r="AS178" s="1"/>
      <c r="AT178" s="1"/>
      <c r="AU178" s="1"/>
      <c r="AV178" s="1"/>
      <c r="AW178" s="1"/>
      <c r="AX178" s="1"/>
      <c r="AY178" s="1"/>
      <c r="AZ178" s="1"/>
      <c r="BA178" s="1"/>
      <c r="BB178" s="1"/>
      <c r="BC178" s="1"/>
      <c r="BD178" s="1"/>
      <c r="BE178" s="1"/>
      <c r="BF178" s="1"/>
      <c r="BG178" s="1"/>
      <c r="BH178" s="1"/>
      <c r="BI178" s="1"/>
      <c r="BJ178" s="1"/>
      <c r="BK178" s="1"/>
      <c r="BL178" s="1"/>
      <c r="BM178" s="1"/>
      <c r="BN178" s="1"/>
      <c r="BO178" s="1"/>
      <c r="BP178" s="1"/>
      <c r="BQ178" s="1"/>
      <c r="BR178" s="1"/>
    </row>
    <row r="179" spans="1:70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  <c r="AT179" s="1"/>
      <c r="AU179" s="1"/>
      <c r="AV179" s="1"/>
      <c r="AW179" s="1"/>
      <c r="AX179" s="1"/>
      <c r="AY179" s="1"/>
      <c r="AZ179" s="1"/>
      <c r="BA179" s="1"/>
      <c r="BB179" s="1"/>
      <c r="BC179" s="1"/>
      <c r="BD179" s="1"/>
      <c r="BE179" s="1"/>
      <c r="BF179" s="1"/>
      <c r="BG179" s="1"/>
      <c r="BH179" s="1"/>
      <c r="BI179" s="1"/>
      <c r="BJ179" s="1"/>
      <c r="BK179" s="1"/>
      <c r="BL179" s="1"/>
      <c r="BM179" s="1"/>
      <c r="BN179" s="1"/>
      <c r="BO179" s="1"/>
      <c r="BP179" s="1"/>
      <c r="BQ179" s="1"/>
      <c r="BR179" s="1"/>
    </row>
    <row r="180" spans="1:70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  <c r="AR180" s="1"/>
      <c r="AS180" s="1"/>
      <c r="AT180" s="1"/>
      <c r="AU180" s="1"/>
      <c r="AV180" s="1"/>
      <c r="AW180" s="1"/>
      <c r="AX180" s="1"/>
      <c r="AY180" s="1"/>
      <c r="AZ180" s="1"/>
      <c r="BA180" s="1"/>
      <c r="BB180" s="1"/>
      <c r="BC180" s="1"/>
      <c r="BD180" s="1"/>
      <c r="BE180" s="1"/>
      <c r="BF180" s="1"/>
      <c r="BG180" s="1"/>
      <c r="BH180" s="1"/>
      <c r="BI180" s="1"/>
      <c r="BJ180" s="1"/>
      <c r="BK180" s="1"/>
      <c r="BL180" s="1"/>
      <c r="BM180" s="1"/>
      <c r="BN180" s="1"/>
      <c r="BO180" s="1"/>
      <c r="BP180" s="1"/>
      <c r="BQ180" s="1"/>
      <c r="BR180" s="1"/>
    </row>
    <row r="181" spans="1:70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  <c r="AS181" s="1"/>
      <c r="AT181" s="1"/>
      <c r="AU181" s="1"/>
      <c r="AV181" s="1"/>
      <c r="AW181" s="1"/>
      <c r="AX181" s="1"/>
      <c r="AY181" s="1"/>
      <c r="AZ181" s="1"/>
      <c r="BA181" s="1"/>
      <c r="BB181" s="1"/>
      <c r="BC181" s="1"/>
      <c r="BD181" s="1"/>
      <c r="BE181" s="1"/>
      <c r="BF181" s="1"/>
      <c r="BG181" s="1"/>
      <c r="BH181" s="1"/>
      <c r="BI181" s="1"/>
      <c r="BJ181" s="1"/>
      <c r="BK181" s="1"/>
      <c r="BL181" s="1"/>
      <c r="BM181" s="1"/>
      <c r="BN181" s="1"/>
      <c r="BO181" s="1"/>
      <c r="BP181" s="1"/>
      <c r="BQ181" s="1"/>
      <c r="BR181" s="1"/>
    </row>
    <row r="182" spans="1:70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"/>
      <c r="AT182" s="1"/>
      <c r="AU182" s="1"/>
      <c r="AV182" s="1"/>
      <c r="AW182" s="1"/>
      <c r="AX182" s="1"/>
      <c r="AY182" s="1"/>
      <c r="AZ182" s="1"/>
      <c r="BA182" s="1"/>
      <c r="BB182" s="1"/>
      <c r="BC182" s="1"/>
      <c r="BD182" s="1"/>
      <c r="BE182" s="1"/>
      <c r="BF182" s="1"/>
      <c r="BG182" s="1"/>
      <c r="BH182" s="1"/>
      <c r="BI182" s="1"/>
      <c r="BJ182" s="1"/>
      <c r="BK182" s="1"/>
      <c r="BL182" s="1"/>
      <c r="BM182" s="1"/>
      <c r="BN182" s="1"/>
      <c r="BO182" s="1"/>
      <c r="BP182" s="1"/>
      <c r="BQ182" s="1"/>
      <c r="BR182" s="1"/>
    </row>
    <row r="183" spans="1:70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Q183" s="1"/>
      <c r="AR183" s="1"/>
      <c r="AS183" s="1"/>
      <c r="AT183" s="1"/>
      <c r="AU183" s="1"/>
      <c r="AV183" s="1"/>
      <c r="AW183" s="1"/>
      <c r="AX183" s="1"/>
      <c r="AY183" s="1"/>
      <c r="AZ183" s="1"/>
      <c r="BA183" s="1"/>
      <c r="BB183" s="1"/>
      <c r="BC183" s="1"/>
      <c r="BD183" s="1"/>
      <c r="BE183" s="1"/>
      <c r="BF183" s="1"/>
      <c r="BG183" s="1"/>
      <c r="BH183" s="1"/>
      <c r="BI183" s="1"/>
      <c r="BJ183" s="1"/>
      <c r="BK183" s="1"/>
      <c r="BL183" s="1"/>
      <c r="BM183" s="1"/>
      <c r="BN183" s="1"/>
      <c r="BO183" s="1"/>
      <c r="BP183" s="1"/>
      <c r="BQ183" s="1"/>
      <c r="BR183" s="1"/>
    </row>
    <row r="184" spans="1:70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  <c r="AS184" s="1"/>
      <c r="AT184" s="1"/>
      <c r="AU184" s="1"/>
      <c r="AV184" s="1"/>
      <c r="AW184" s="1"/>
      <c r="AX184" s="1"/>
      <c r="AY184" s="1"/>
      <c r="AZ184" s="1"/>
      <c r="BA184" s="1"/>
      <c r="BB184" s="1"/>
      <c r="BC184" s="1"/>
      <c r="BD184" s="1"/>
      <c r="BE184" s="1"/>
      <c r="BF184" s="1"/>
      <c r="BG184" s="1"/>
      <c r="BH184" s="1"/>
      <c r="BI184" s="1"/>
      <c r="BJ184" s="1"/>
      <c r="BK184" s="1"/>
      <c r="BL184" s="1"/>
      <c r="BM184" s="1"/>
      <c r="BN184" s="1"/>
      <c r="BO184" s="1"/>
      <c r="BP184" s="1"/>
      <c r="BQ184" s="1"/>
      <c r="BR184" s="1"/>
    </row>
    <row r="185" spans="1:70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1"/>
      <c r="AT185" s="1"/>
      <c r="AU185" s="1"/>
      <c r="AV185" s="1"/>
      <c r="AW185" s="1"/>
      <c r="AX185" s="1"/>
      <c r="AY185" s="1"/>
      <c r="AZ185" s="1"/>
      <c r="BA185" s="1"/>
      <c r="BB185" s="1"/>
      <c r="BC185" s="1"/>
      <c r="BD185" s="1"/>
      <c r="BE185" s="1"/>
      <c r="BF185" s="1"/>
      <c r="BG185" s="1"/>
      <c r="BH185" s="1"/>
      <c r="BI185" s="1"/>
      <c r="BJ185" s="1"/>
      <c r="BK185" s="1"/>
      <c r="BL185" s="1"/>
      <c r="BM185" s="1"/>
      <c r="BN185" s="1"/>
      <c r="BO185" s="1"/>
      <c r="BP185" s="1"/>
      <c r="BQ185" s="1"/>
      <c r="BR185" s="1"/>
    </row>
    <row r="186" spans="1:70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  <c r="AR186" s="1"/>
      <c r="AS186" s="1"/>
      <c r="AT186" s="1"/>
      <c r="AU186" s="1"/>
      <c r="AV186" s="1"/>
      <c r="AW186" s="1"/>
      <c r="AX186" s="1"/>
      <c r="AY186" s="1"/>
      <c r="AZ186" s="1"/>
      <c r="BA186" s="1"/>
      <c r="BB186" s="1"/>
      <c r="BC186" s="1"/>
      <c r="BD186" s="1"/>
      <c r="BE186" s="1"/>
      <c r="BF186" s="1"/>
      <c r="BG186" s="1"/>
      <c r="BH186" s="1"/>
      <c r="BI186" s="1"/>
      <c r="BJ186" s="1"/>
      <c r="BK186" s="1"/>
      <c r="BL186" s="1"/>
      <c r="BM186" s="1"/>
      <c r="BN186" s="1"/>
      <c r="BO186" s="1"/>
      <c r="BP186" s="1"/>
      <c r="BQ186" s="1"/>
      <c r="BR186" s="1"/>
    </row>
    <row r="187" spans="1:70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  <c r="AQ187" s="1"/>
      <c r="AR187" s="1"/>
      <c r="AS187" s="1"/>
      <c r="AT187" s="1"/>
      <c r="AU187" s="1"/>
      <c r="AV187" s="1"/>
      <c r="AW187" s="1"/>
      <c r="AX187" s="1"/>
      <c r="AY187" s="1"/>
      <c r="AZ187" s="1"/>
      <c r="BA187" s="1"/>
      <c r="BB187" s="1"/>
      <c r="BC187" s="1"/>
      <c r="BD187" s="1"/>
      <c r="BE187" s="1"/>
      <c r="BF187" s="1"/>
      <c r="BG187" s="1"/>
      <c r="BH187" s="1"/>
      <c r="BI187" s="1"/>
      <c r="BJ187" s="1"/>
      <c r="BK187" s="1"/>
      <c r="BL187" s="1"/>
      <c r="BM187" s="1"/>
      <c r="BN187" s="1"/>
      <c r="BO187" s="1"/>
      <c r="BP187" s="1"/>
      <c r="BQ187" s="1"/>
      <c r="BR187" s="1"/>
    </row>
    <row r="188" spans="1:70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/>
      <c r="AS188" s="1"/>
      <c r="AT188" s="1"/>
      <c r="AU188" s="1"/>
      <c r="AV188" s="1"/>
      <c r="AW188" s="1"/>
      <c r="AX188" s="1"/>
      <c r="AY188" s="1"/>
      <c r="AZ188" s="1"/>
      <c r="BA188" s="1"/>
      <c r="BB188" s="1"/>
      <c r="BC188" s="1"/>
      <c r="BD188" s="1"/>
      <c r="BE188" s="1"/>
      <c r="BF188" s="1"/>
      <c r="BG188" s="1"/>
      <c r="BH188" s="1"/>
      <c r="BI188" s="1"/>
      <c r="BJ188" s="1"/>
      <c r="BK188" s="1"/>
      <c r="BL188" s="1"/>
      <c r="BM188" s="1"/>
      <c r="BN188" s="1"/>
      <c r="BO188" s="1"/>
      <c r="BP188" s="1"/>
      <c r="BQ188" s="1"/>
      <c r="BR188" s="1"/>
    </row>
    <row r="189" spans="1:70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/>
      <c r="AS189" s="1"/>
      <c r="AT189" s="1"/>
      <c r="AU189" s="1"/>
      <c r="AV189" s="1"/>
      <c r="AW189" s="1"/>
      <c r="AX189" s="1"/>
      <c r="AY189" s="1"/>
      <c r="AZ189" s="1"/>
      <c r="BA189" s="1"/>
      <c r="BB189" s="1"/>
      <c r="BC189" s="1"/>
      <c r="BD189" s="1"/>
      <c r="BE189" s="1"/>
      <c r="BF189" s="1"/>
      <c r="BG189" s="1"/>
      <c r="BH189" s="1"/>
      <c r="BI189" s="1"/>
      <c r="BJ189" s="1"/>
      <c r="BK189" s="1"/>
      <c r="BL189" s="1"/>
      <c r="BM189" s="1"/>
      <c r="BN189" s="1"/>
      <c r="BO189" s="1"/>
      <c r="BP189" s="1"/>
      <c r="BQ189" s="1"/>
      <c r="BR189" s="1"/>
    </row>
    <row r="190" spans="1:70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  <c r="AQ190" s="1"/>
      <c r="AR190" s="1"/>
      <c r="AS190" s="1"/>
      <c r="AT190" s="1"/>
      <c r="AU190" s="1"/>
      <c r="AV190" s="1"/>
      <c r="AW190" s="1"/>
      <c r="AX190" s="1"/>
      <c r="AY190" s="1"/>
      <c r="AZ190" s="1"/>
      <c r="BA190" s="1"/>
      <c r="BB190" s="1"/>
      <c r="BC190" s="1"/>
      <c r="BD190" s="1"/>
      <c r="BE190" s="1"/>
      <c r="BF190" s="1"/>
      <c r="BG190" s="1"/>
      <c r="BH190" s="1"/>
      <c r="BI190" s="1"/>
      <c r="BJ190" s="1"/>
      <c r="BK190" s="1"/>
      <c r="BL190" s="1"/>
      <c r="BM190" s="1"/>
      <c r="BN190" s="1"/>
      <c r="BO190" s="1"/>
      <c r="BP190" s="1"/>
      <c r="BQ190" s="1"/>
      <c r="BR190" s="1"/>
    </row>
    <row r="191" spans="1:70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  <c r="AQ191" s="1"/>
      <c r="AR191" s="1"/>
      <c r="AS191" s="1"/>
      <c r="AT191" s="1"/>
      <c r="AU191" s="1"/>
      <c r="AV191" s="1"/>
      <c r="AW191" s="1"/>
      <c r="AX191" s="1"/>
      <c r="AY191" s="1"/>
      <c r="AZ191" s="1"/>
      <c r="BA191" s="1"/>
      <c r="BB191" s="1"/>
      <c r="BC191" s="1"/>
      <c r="BD191" s="1"/>
      <c r="BE191" s="1"/>
      <c r="BF191" s="1"/>
      <c r="BG191" s="1"/>
      <c r="BH191" s="1"/>
      <c r="BI191" s="1"/>
      <c r="BJ191" s="1"/>
      <c r="BK191" s="1"/>
      <c r="BL191" s="1"/>
      <c r="BM191" s="1"/>
      <c r="BN191" s="1"/>
      <c r="BO191" s="1"/>
      <c r="BP191" s="1"/>
      <c r="BQ191" s="1"/>
      <c r="BR191" s="1"/>
    </row>
    <row r="192" spans="1:70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  <c r="AS192" s="1"/>
      <c r="AT192" s="1"/>
      <c r="AU192" s="1"/>
      <c r="AV192" s="1"/>
      <c r="AW192" s="1"/>
      <c r="AX192" s="1"/>
      <c r="AY192" s="1"/>
      <c r="AZ192" s="1"/>
      <c r="BA192" s="1"/>
      <c r="BB192" s="1"/>
      <c r="BC192" s="1"/>
      <c r="BD192" s="1"/>
      <c r="BE192" s="1"/>
      <c r="BF192" s="1"/>
      <c r="BG192" s="1"/>
      <c r="BH192" s="1"/>
      <c r="BI192" s="1"/>
      <c r="BJ192" s="1"/>
      <c r="BK192" s="1"/>
      <c r="BL192" s="1"/>
      <c r="BM192" s="1"/>
      <c r="BN192" s="1"/>
      <c r="BO192" s="1"/>
      <c r="BP192" s="1"/>
      <c r="BQ192" s="1"/>
      <c r="BR192" s="1"/>
    </row>
    <row r="193" spans="1:70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  <c r="AR193" s="1"/>
      <c r="AS193" s="1"/>
      <c r="AT193" s="1"/>
      <c r="AU193" s="1"/>
      <c r="AV193" s="1"/>
      <c r="AW193" s="1"/>
      <c r="AX193" s="1"/>
      <c r="AY193" s="1"/>
      <c r="AZ193" s="1"/>
      <c r="BA193" s="1"/>
      <c r="BB193" s="1"/>
      <c r="BC193" s="1"/>
      <c r="BD193" s="1"/>
      <c r="BE193" s="1"/>
      <c r="BF193" s="1"/>
      <c r="BG193" s="1"/>
      <c r="BH193" s="1"/>
      <c r="BI193" s="1"/>
      <c r="BJ193" s="1"/>
      <c r="BK193" s="1"/>
      <c r="BL193" s="1"/>
      <c r="BM193" s="1"/>
      <c r="BN193" s="1"/>
      <c r="BO193" s="1"/>
      <c r="BP193" s="1"/>
      <c r="BQ193" s="1"/>
      <c r="BR193" s="1"/>
    </row>
    <row r="194" spans="1:70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  <c r="AR194" s="1"/>
      <c r="AS194" s="1"/>
      <c r="AT194" s="1"/>
      <c r="AU194" s="1"/>
      <c r="AV194" s="1"/>
      <c r="AW194" s="1"/>
      <c r="AX194" s="1"/>
      <c r="AY194" s="1"/>
      <c r="AZ194" s="1"/>
      <c r="BA194" s="1"/>
      <c r="BB194" s="1"/>
      <c r="BC194" s="1"/>
      <c r="BD194" s="1"/>
      <c r="BE194" s="1"/>
      <c r="BF194" s="1"/>
      <c r="BG194" s="1"/>
      <c r="BH194" s="1"/>
      <c r="BI194" s="1"/>
      <c r="BJ194" s="1"/>
      <c r="BK194" s="1"/>
      <c r="BL194" s="1"/>
      <c r="BM194" s="1"/>
      <c r="BN194" s="1"/>
      <c r="BO194" s="1"/>
      <c r="BP194" s="1"/>
      <c r="BQ194" s="1"/>
      <c r="BR194" s="1"/>
    </row>
    <row r="195" spans="1:70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  <c r="AS195" s="1"/>
      <c r="AT195" s="1"/>
      <c r="AU195" s="1"/>
      <c r="AV195" s="1"/>
      <c r="AW195" s="1"/>
      <c r="AX195" s="1"/>
      <c r="AY195" s="1"/>
      <c r="AZ195" s="1"/>
      <c r="BA195" s="1"/>
      <c r="BB195" s="1"/>
      <c r="BC195" s="1"/>
      <c r="BD195" s="1"/>
      <c r="BE195" s="1"/>
      <c r="BF195" s="1"/>
      <c r="BG195" s="1"/>
      <c r="BH195" s="1"/>
      <c r="BI195" s="1"/>
      <c r="BJ195" s="1"/>
      <c r="BK195" s="1"/>
      <c r="BL195" s="1"/>
      <c r="BM195" s="1"/>
      <c r="BN195" s="1"/>
      <c r="BO195" s="1"/>
      <c r="BP195" s="1"/>
      <c r="BQ195" s="1"/>
      <c r="BR195" s="1"/>
    </row>
    <row r="196" spans="1:70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  <c r="AR196" s="1"/>
      <c r="AS196" s="1"/>
      <c r="AT196" s="1"/>
      <c r="AU196" s="1"/>
      <c r="AV196" s="1"/>
      <c r="AW196" s="1"/>
      <c r="AX196" s="1"/>
      <c r="AY196" s="1"/>
      <c r="AZ196" s="1"/>
      <c r="BA196" s="1"/>
      <c r="BB196" s="1"/>
      <c r="BC196" s="1"/>
      <c r="BD196" s="1"/>
      <c r="BE196" s="1"/>
      <c r="BF196" s="1"/>
      <c r="BG196" s="1"/>
      <c r="BH196" s="1"/>
      <c r="BI196" s="1"/>
      <c r="BJ196" s="1"/>
      <c r="BK196" s="1"/>
      <c r="BL196" s="1"/>
      <c r="BM196" s="1"/>
      <c r="BN196" s="1"/>
      <c r="BO196" s="1"/>
      <c r="BP196" s="1"/>
      <c r="BQ196" s="1"/>
      <c r="BR196" s="1"/>
    </row>
    <row r="197" spans="1:70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  <c r="AR197" s="1"/>
      <c r="AS197" s="1"/>
      <c r="AT197" s="1"/>
      <c r="AU197" s="1"/>
      <c r="AV197" s="1"/>
      <c r="AW197" s="1"/>
      <c r="AX197" s="1"/>
      <c r="AY197" s="1"/>
      <c r="AZ197" s="1"/>
      <c r="BA197" s="1"/>
      <c r="BB197" s="1"/>
      <c r="BC197" s="1"/>
      <c r="BD197" s="1"/>
      <c r="BE197" s="1"/>
      <c r="BF197" s="1"/>
      <c r="BG197" s="1"/>
      <c r="BH197" s="1"/>
      <c r="BI197" s="1"/>
      <c r="BJ197" s="1"/>
      <c r="BK197" s="1"/>
      <c r="BL197" s="1"/>
      <c r="BM197" s="1"/>
      <c r="BN197" s="1"/>
      <c r="BO197" s="1"/>
      <c r="BP197" s="1"/>
      <c r="BQ197" s="1"/>
      <c r="BR197" s="1"/>
    </row>
    <row r="198" spans="1:70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  <c r="AS198" s="1"/>
      <c r="AT198" s="1"/>
      <c r="AU198" s="1"/>
      <c r="AV198" s="1"/>
      <c r="AW198" s="1"/>
      <c r="AX198" s="1"/>
      <c r="AY198" s="1"/>
      <c r="AZ198" s="1"/>
      <c r="BA198" s="1"/>
      <c r="BB198" s="1"/>
      <c r="BC198" s="1"/>
      <c r="BD198" s="1"/>
      <c r="BE198" s="1"/>
      <c r="BF198" s="1"/>
      <c r="BG198" s="1"/>
      <c r="BH198" s="1"/>
      <c r="BI198" s="1"/>
      <c r="BJ198" s="1"/>
      <c r="BK198" s="1"/>
      <c r="BL198" s="1"/>
      <c r="BM198" s="1"/>
      <c r="BN198" s="1"/>
      <c r="BO198" s="1"/>
      <c r="BP198" s="1"/>
      <c r="BQ198" s="1"/>
      <c r="BR198" s="1"/>
    </row>
    <row r="199" spans="1:70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  <c r="AQ199" s="1"/>
      <c r="AR199" s="1"/>
      <c r="AS199" s="1"/>
      <c r="AT199" s="1"/>
      <c r="AU199" s="1"/>
      <c r="AV199" s="1"/>
      <c r="AW199" s="1"/>
      <c r="AX199" s="1"/>
      <c r="AY199" s="1"/>
      <c r="AZ199" s="1"/>
      <c r="BA199" s="1"/>
      <c r="BB199" s="1"/>
      <c r="BC199" s="1"/>
      <c r="BD199" s="1"/>
      <c r="BE199" s="1"/>
      <c r="BF199" s="1"/>
      <c r="BG199" s="1"/>
      <c r="BH199" s="1"/>
      <c r="BI199" s="1"/>
      <c r="BJ199" s="1"/>
      <c r="BK199" s="1"/>
      <c r="BL199" s="1"/>
      <c r="BM199" s="1"/>
      <c r="BN199" s="1"/>
      <c r="BO199" s="1"/>
      <c r="BP199" s="1"/>
      <c r="BQ199" s="1"/>
      <c r="BR199" s="1"/>
    </row>
    <row r="200" spans="1:70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  <c r="AR200" s="1"/>
      <c r="AS200" s="1"/>
      <c r="AT200" s="1"/>
      <c r="AU200" s="1"/>
      <c r="AV200" s="1"/>
      <c r="AW200" s="1"/>
      <c r="AX200" s="1"/>
      <c r="AY200" s="1"/>
      <c r="AZ200" s="1"/>
      <c r="BA200" s="1"/>
      <c r="BB200" s="1"/>
      <c r="BC200" s="1"/>
      <c r="BD200" s="1"/>
      <c r="BE200" s="1"/>
      <c r="BF200" s="1"/>
      <c r="BG200" s="1"/>
      <c r="BH200" s="1"/>
      <c r="BI200" s="1"/>
      <c r="BJ200" s="1"/>
      <c r="BK200" s="1"/>
      <c r="BL200" s="1"/>
      <c r="BM200" s="1"/>
      <c r="BN200" s="1"/>
      <c r="BO200" s="1"/>
      <c r="BP200" s="1"/>
      <c r="BQ200" s="1"/>
      <c r="BR200" s="1"/>
    </row>
    <row r="201" spans="1:70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  <c r="AP201" s="1"/>
      <c r="AQ201" s="1"/>
      <c r="AR201" s="1"/>
      <c r="AS201" s="1"/>
      <c r="AT201" s="1"/>
      <c r="AU201" s="1"/>
      <c r="AV201" s="1"/>
      <c r="AW201" s="1"/>
      <c r="AX201" s="1"/>
      <c r="AY201" s="1"/>
      <c r="AZ201" s="1"/>
      <c r="BA201" s="1"/>
      <c r="BB201" s="1"/>
      <c r="BC201" s="1"/>
      <c r="BD201" s="1"/>
      <c r="BE201" s="1"/>
      <c r="BF201" s="1"/>
      <c r="BG201" s="1"/>
      <c r="BH201" s="1"/>
      <c r="BI201" s="1"/>
      <c r="BJ201" s="1"/>
      <c r="BK201" s="1"/>
      <c r="BL201" s="1"/>
      <c r="BM201" s="1"/>
      <c r="BN201" s="1"/>
      <c r="BO201" s="1"/>
      <c r="BP201" s="1"/>
      <c r="BQ201" s="1"/>
      <c r="BR201" s="1"/>
    </row>
    <row r="202" spans="1:70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  <c r="AQ202" s="1"/>
      <c r="AR202" s="1"/>
      <c r="AS202" s="1"/>
      <c r="AT202" s="1"/>
      <c r="AU202" s="1"/>
      <c r="AV202" s="1"/>
      <c r="AW202" s="1"/>
      <c r="AX202" s="1"/>
      <c r="AY202" s="1"/>
      <c r="AZ202" s="1"/>
      <c r="BA202" s="1"/>
      <c r="BB202" s="1"/>
      <c r="BC202" s="1"/>
      <c r="BD202" s="1"/>
      <c r="BE202" s="1"/>
      <c r="BF202" s="1"/>
      <c r="BG202" s="1"/>
      <c r="BH202" s="1"/>
      <c r="BI202" s="1"/>
      <c r="BJ202" s="1"/>
      <c r="BK202" s="1"/>
      <c r="BL202" s="1"/>
      <c r="BM202" s="1"/>
      <c r="BN202" s="1"/>
      <c r="BO202" s="1"/>
      <c r="BP202" s="1"/>
      <c r="BQ202" s="1"/>
      <c r="BR202" s="1"/>
    </row>
    <row r="203" spans="1:70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  <c r="AR203" s="1"/>
      <c r="AS203" s="1"/>
      <c r="AT203" s="1"/>
      <c r="AU203" s="1"/>
      <c r="AV203" s="1"/>
      <c r="AW203" s="1"/>
      <c r="AX203" s="1"/>
      <c r="AY203" s="1"/>
      <c r="AZ203" s="1"/>
      <c r="BA203" s="1"/>
      <c r="BB203" s="1"/>
      <c r="BC203" s="1"/>
      <c r="BD203" s="1"/>
      <c r="BE203" s="1"/>
      <c r="BF203" s="1"/>
      <c r="BG203" s="1"/>
      <c r="BH203" s="1"/>
      <c r="BI203" s="1"/>
      <c r="BJ203" s="1"/>
      <c r="BK203" s="1"/>
      <c r="BL203" s="1"/>
      <c r="BM203" s="1"/>
      <c r="BN203" s="1"/>
      <c r="BO203" s="1"/>
      <c r="BP203" s="1"/>
      <c r="BQ203" s="1"/>
      <c r="BR203" s="1"/>
    </row>
    <row r="204" spans="1:70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  <c r="AQ204" s="1"/>
      <c r="AR204" s="1"/>
      <c r="AS204" s="1"/>
      <c r="AT204" s="1"/>
      <c r="AU204" s="1"/>
      <c r="AV204" s="1"/>
      <c r="AW204" s="1"/>
      <c r="AX204" s="1"/>
      <c r="AY204" s="1"/>
      <c r="AZ204" s="1"/>
      <c r="BA204" s="1"/>
      <c r="BB204" s="1"/>
      <c r="BC204" s="1"/>
      <c r="BD204" s="1"/>
      <c r="BE204" s="1"/>
      <c r="BF204" s="1"/>
      <c r="BG204" s="1"/>
      <c r="BH204" s="1"/>
      <c r="BI204" s="1"/>
      <c r="BJ204" s="1"/>
      <c r="BK204" s="1"/>
      <c r="BL204" s="1"/>
      <c r="BM204" s="1"/>
      <c r="BN204" s="1"/>
      <c r="BO204" s="1"/>
      <c r="BP204" s="1"/>
      <c r="BQ204" s="1"/>
      <c r="BR204" s="1"/>
    </row>
    <row r="205" spans="1:70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  <c r="AQ205" s="1"/>
      <c r="AR205" s="1"/>
      <c r="AS205" s="1"/>
      <c r="AT205" s="1"/>
      <c r="AU205" s="1"/>
      <c r="AV205" s="1"/>
      <c r="AW205" s="1"/>
      <c r="AX205" s="1"/>
      <c r="AY205" s="1"/>
      <c r="AZ205" s="1"/>
      <c r="BA205" s="1"/>
      <c r="BB205" s="1"/>
      <c r="BC205" s="1"/>
      <c r="BD205" s="1"/>
      <c r="BE205" s="1"/>
      <c r="BF205" s="1"/>
      <c r="BG205" s="1"/>
      <c r="BH205" s="1"/>
      <c r="BI205" s="1"/>
      <c r="BJ205" s="1"/>
      <c r="BK205" s="1"/>
      <c r="BL205" s="1"/>
      <c r="BM205" s="1"/>
      <c r="BN205" s="1"/>
      <c r="BO205" s="1"/>
      <c r="BP205" s="1"/>
      <c r="BQ205" s="1"/>
      <c r="BR205" s="1"/>
    </row>
    <row r="206" spans="1:70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  <c r="AP206" s="1"/>
      <c r="AQ206" s="1"/>
      <c r="AR206" s="1"/>
      <c r="AS206" s="1"/>
      <c r="AT206" s="1"/>
      <c r="AU206" s="1"/>
      <c r="AV206" s="1"/>
      <c r="AW206" s="1"/>
      <c r="AX206" s="1"/>
      <c r="AY206" s="1"/>
      <c r="AZ206" s="1"/>
      <c r="BA206" s="1"/>
      <c r="BB206" s="1"/>
      <c r="BC206" s="1"/>
      <c r="BD206" s="1"/>
      <c r="BE206" s="1"/>
      <c r="BF206" s="1"/>
      <c r="BG206" s="1"/>
      <c r="BH206" s="1"/>
      <c r="BI206" s="1"/>
      <c r="BJ206" s="1"/>
      <c r="BK206" s="1"/>
      <c r="BL206" s="1"/>
      <c r="BM206" s="1"/>
      <c r="BN206" s="1"/>
      <c r="BO206" s="1"/>
      <c r="BP206" s="1"/>
      <c r="BQ206" s="1"/>
      <c r="BR206" s="1"/>
    </row>
    <row r="207" spans="1:70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  <c r="AP207" s="1"/>
      <c r="AQ207" s="1"/>
      <c r="AR207" s="1"/>
      <c r="AS207" s="1"/>
      <c r="AT207" s="1"/>
      <c r="AU207" s="1"/>
      <c r="AV207" s="1"/>
      <c r="AW207" s="1"/>
      <c r="AX207" s="1"/>
      <c r="AY207" s="1"/>
      <c r="AZ207" s="1"/>
      <c r="BA207" s="1"/>
      <c r="BB207" s="1"/>
      <c r="BC207" s="1"/>
      <c r="BD207" s="1"/>
      <c r="BE207" s="1"/>
      <c r="BF207" s="1"/>
      <c r="BG207" s="1"/>
      <c r="BH207" s="1"/>
      <c r="BI207" s="1"/>
      <c r="BJ207" s="1"/>
      <c r="BK207" s="1"/>
      <c r="BL207" s="1"/>
      <c r="BM207" s="1"/>
      <c r="BN207" s="1"/>
      <c r="BO207" s="1"/>
      <c r="BP207" s="1"/>
      <c r="BQ207" s="1"/>
      <c r="BR207" s="1"/>
    </row>
    <row r="208" spans="1:70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  <c r="AR208" s="1"/>
      <c r="AS208" s="1"/>
      <c r="AT208" s="1"/>
      <c r="AU208" s="1"/>
      <c r="AV208" s="1"/>
      <c r="AW208" s="1"/>
      <c r="AX208" s="1"/>
      <c r="AY208" s="1"/>
      <c r="AZ208" s="1"/>
      <c r="BA208" s="1"/>
      <c r="BB208" s="1"/>
      <c r="BC208" s="1"/>
      <c r="BD208" s="1"/>
      <c r="BE208" s="1"/>
      <c r="BF208" s="1"/>
      <c r="BG208" s="1"/>
      <c r="BH208" s="1"/>
      <c r="BI208" s="1"/>
      <c r="BJ208" s="1"/>
      <c r="BK208" s="1"/>
      <c r="BL208" s="1"/>
      <c r="BM208" s="1"/>
      <c r="BN208" s="1"/>
      <c r="BO208" s="1"/>
      <c r="BP208" s="1"/>
      <c r="BQ208" s="1"/>
      <c r="BR208" s="1"/>
    </row>
    <row r="209" spans="1:70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1"/>
      <c r="AR209" s="1"/>
      <c r="AS209" s="1"/>
      <c r="AT209" s="1"/>
      <c r="AU209" s="1"/>
      <c r="AV209" s="1"/>
      <c r="AW209" s="1"/>
      <c r="AX209" s="1"/>
      <c r="AY209" s="1"/>
      <c r="AZ209" s="1"/>
      <c r="BA209" s="1"/>
      <c r="BB209" s="1"/>
      <c r="BC209" s="1"/>
      <c r="BD209" s="1"/>
      <c r="BE209" s="1"/>
      <c r="BF209" s="1"/>
      <c r="BG209" s="1"/>
      <c r="BH209" s="1"/>
      <c r="BI209" s="1"/>
      <c r="BJ209" s="1"/>
      <c r="BK209" s="1"/>
      <c r="BL209" s="1"/>
      <c r="BM209" s="1"/>
      <c r="BN209" s="1"/>
      <c r="BO209" s="1"/>
      <c r="BP209" s="1"/>
      <c r="BQ209" s="1"/>
      <c r="BR209" s="1"/>
    </row>
    <row r="210" spans="1:70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"/>
      <c r="AQ210" s="1"/>
      <c r="AR210" s="1"/>
      <c r="AS210" s="1"/>
      <c r="AT210" s="1"/>
      <c r="AU210" s="1"/>
      <c r="AV210" s="1"/>
      <c r="AW210" s="1"/>
      <c r="AX210" s="1"/>
      <c r="AY210" s="1"/>
      <c r="AZ210" s="1"/>
      <c r="BA210" s="1"/>
      <c r="BB210" s="1"/>
      <c r="BC210" s="1"/>
      <c r="BD210" s="1"/>
      <c r="BE210" s="1"/>
      <c r="BF210" s="1"/>
      <c r="BG210" s="1"/>
      <c r="BH210" s="1"/>
      <c r="BI210" s="1"/>
      <c r="BJ210" s="1"/>
      <c r="BK210" s="1"/>
      <c r="BL210" s="1"/>
      <c r="BM210" s="1"/>
      <c r="BN210" s="1"/>
      <c r="BO210" s="1"/>
      <c r="BP210" s="1"/>
      <c r="BQ210" s="1"/>
      <c r="BR210" s="1"/>
    </row>
    <row r="211" spans="1:70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  <c r="AR211" s="1"/>
      <c r="AS211" s="1"/>
      <c r="AT211" s="1"/>
      <c r="AU211" s="1"/>
      <c r="AV211" s="1"/>
      <c r="AW211" s="1"/>
      <c r="AX211" s="1"/>
      <c r="AY211" s="1"/>
      <c r="AZ211" s="1"/>
      <c r="BA211" s="1"/>
      <c r="BB211" s="1"/>
      <c r="BC211" s="1"/>
      <c r="BD211" s="1"/>
      <c r="BE211" s="1"/>
      <c r="BF211" s="1"/>
      <c r="BG211" s="1"/>
      <c r="BH211" s="1"/>
      <c r="BI211" s="1"/>
      <c r="BJ211" s="1"/>
      <c r="BK211" s="1"/>
      <c r="BL211" s="1"/>
      <c r="BM211" s="1"/>
      <c r="BN211" s="1"/>
      <c r="BO211" s="1"/>
      <c r="BP211" s="1"/>
      <c r="BQ211" s="1"/>
      <c r="BR211" s="1"/>
    </row>
    <row r="212" spans="1:70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  <c r="AQ212" s="1"/>
      <c r="AR212" s="1"/>
      <c r="AS212" s="1"/>
      <c r="AT212" s="1"/>
      <c r="AU212" s="1"/>
      <c r="AV212" s="1"/>
      <c r="AW212" s="1"/>
      <c r="AX212" s="1"/>
      <c r="AY212" s="1"/>
      <c r="AZ212" s="1"/>
      <c r="BA212" s="1"/>
      <c r="BB212" s="1"/>
      <c r="BC212" s="1"/>
      <c r="BD212" s="1"/>
      <c r="BE212" s="1"/>
      <c r="BF212" s="1"/>
      <c r="BG212" s="1"/>
      <c r="BH212" s="1"/>
      <c r="BI212" s="1"/>
      <c r="BJ212" s="1"/>
      <c r="BK212" s="1"/>
      <c r="BL212" s="1"/>
      <c r="BM212" s="1"/>
      <c r="BN212" s="1"/>
      <c r="BO212" s="1"/>
      <c r="BP212" s="1"/>
      <c r="BQ212" s="1"/>
      <c r="BR212" s="1"/>
    </row>
    <row r="213" spans="1:70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  <c r="AQ213" s="1"/>
      <c r="AR213" s="1"/>
      <c r="AS213" s="1"/>
      <c r="AT213" s="1"/>
      <c r="AU213" s="1"/>
      <c r="AV213" s="1"/>
      <c r="AW213" s="1"/>
      <c r="AX213" s="1"/>
      <c r="AY213" s="1"/>
      <c r="AZ213" s="1"/>
      <c r="BA213" s="1"/>
      <c r="BB213" s="1"/>
      <c r="BC213" s="1"/>
      <c r="BD213" s="1"/>
      <c r="BE213" s="1"/>
      <c r="BF213" s="1"/>
      <c r="BG213" s="1"/>
      <c r="BH213" s="1"/>
      <c r="BI213" s="1"/>
      <c r="BJ213" s="1"/>
      <c r="BK213" s="1"/>
      <c r="BL213" s="1"/>
      <c r="BM213" s="1"/>
      <c r="BN213" s="1"/>
      <c r="BO213" s="1"/>
      <c r="BP213" s="1"/>
      <c r="BQ213" s="1"/>
      <c r="BR213" s="1"/>
    </row>
    <row r="214" spans="1:70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"/>
      <c r="AQ214" s="1"/>
      <c r="AR214" s="1"/>
      <c r="AS214" s="1"/>
      <c r="AT214" s="1"/>
      <c r="AU214" s="1"/>
      <c r="AV214" s="1"/>
      <c r="AW214" s="1"/>
      <c r="AX214" s="1"/>
      <c r="AY214" s="1"/>
      <c r="AZ214" s="1"/>
      <c r="BA214" s="1"/>
      <c r="BB214" s="1"/>
      <c r="BC214" s="1"/>
      <c r="BD214" s="1"/>
      <c r="BE214" s="1"/>
      <c r="BF214" s="1"/>
      <c r="BG214" s="1"/>
      <c r="BH214" s="1"/>
      <c r="BI214" s="1"/>
      <c r="BJ214" s="1"/>
      <c r="BK214" s="1"/>
      <c r="BL214" s="1"/>
      <c r="BM214" s="1"/>
      <c r="BN214" s="1"/>
      <c r="BO214" s="1"/>
      <c r="BP214" s="1"/>
      <c r="BQ214" s="1"/>
      <c r="BR214" s="1"/>
    </row>
    <row r="215" spans="1:70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  <c r="AQ215" s="1"/>
      <c r="AR215" s="1"/>
      <c r="AS215" s="1"/>
      <c r="AT215" s="1"/>
      <c r="AU215" s="1"/>
      <c r="AV215" s="1"/>
      <c r="AW215" s="1"/>
      <c r="AX215" s="1"/>
      <c r="AY215" s="1"/>
      <c r="AZ215" s="1"/>
      <c r="BA215" s="1"/>
      <c r="BB215" s="1"/>
      <c r="BC215" s="1"/>
      <c r="BD215" s="1"/>
      <c r="BE215" s="1"/>
      <c r="BF215" s="1"/>
      <c r="BG215" s="1"/>
      <c r="BH215" s="1"/>
      <c r="BI215" s="1"/>
      <c r="BJ215" s="1"/>
      <c r="BK215" s="1"/>
      <c r="BL215" s="1"/>
      <c r="BM215" s="1"/>
      <c r="BN215" s="1"/>
      <c r="BO215" s="1"/>
      <c r="BP215" s="1"/>
      <c r="BQ215" s="1"/>
      <c r="BR215" s="1"/>
    </row>
    <row r="216" spans="1:70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  <c r="AP216" s="1"/>
      <c r="AQ216" s="1"/>
      <c r="AR216" s="1"/>
      <c r="AS216" s="1"/>
      <c r="AT216" s="1"/>
      <c r="AU216" s="1"/>
      <c r="AV216" s="1"/>
      <c r="AW216" s="1"/>
      <c r="AX216" s="1"/>
      <c r="AY216" s="1"/>
      <c r="AZ216" s="1"/>
      <c r="BA216" s="1"/>
      <c r="BB216" s="1"/>
      <c r="BC216" s="1"/>
      <c r="BD216" s="1"/>
      <c r="BE216" s="1"/>
      <c r="BF216" s="1"/>
      <c r="BG216" s="1"/>
      <c r="BH216" s="1"/>
      <c r="BI216" s="1"/>
      <c r="BJ216" s="1"/>
      <c r="BK216" s="1"/>
      <c r="BL216" s="1"/>
      <c r="BM216" s="1"/>
      <c r="BN216" s="1"/>
      <c r="BO216" s="1"/>
      <c r="BP216" s="1"/>
      <c r="BQ216" s="1"/>
      <c r="BR216" s="1"/>
    </row>
    <row r="217" spans="1:70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  <c r="AQ217" s="1"/>
      <c r="AR217" s="1"/>
      <c r="AS217" s="1"/>
      <c r="AT217" s="1"/>
      <c r="AU217" s="1"/>
      <c r="AV217" s="1"/>
      <c r="AW217" s="1"/>
      <c r="AX217" s="1"/>
      <c r="AY217" s="1"/>
      <c r="AZ217" s="1"/>
      <c r="BA217" s="1"/>
      <c r="BB217" s="1"/>
      <c r="BC217" s="1"/>
      <c r="BD217" s="1"/>
      <c r="BE217" s="1"/>
      <c r="BF217" s="1"/>
      <c r="BG217" s="1"/>
      <c r="BH217" s="1"/>
      <c r="BI217" s="1"/>
      <c r="BJ217" s="1"/>
      <c r="BK217" s="1"/>
      <c r="BL217" s="1"/>
      <c r="BM217" s="1"/>
      <c r="BN217" s="1"/>
      <c r="BO217" s="1"/>
      <c r="BP217" s="1"/>
      <c r="BQ217" s="1"/>
      <c r="BR217" s="1"/>
    </row>
    <row r="218" spans="1:70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  <c r="AP218" s="1"/>
      <c r="AQ218" s="1"/>
      <c r="AR218" s="1"/>
      <c r="AS218" s="1"/>
      <c r="AT218" s="1"/>
      <c r="AU218" s="1"/>
      <c r="AV218" s="1"/>
      <c r="AW218" s="1"/>
      <c r="AX218" s="1"/>
      <c r="AY218" s="1"/>
      <c r="AZ218" s="1"/>
      <c r="BA218" s="1"/>
      <c r="BB218" s="1"/>
      <c r="BC218" s="1"/>
      <c r="BD218" s="1"/>
      <c r="BE218" s="1"/>
      <c r="BF218" s="1"/>
      <c r="BG218" s="1"/>
      <c r="BH218" s="1"/>
      <c r="BI218" s="1"/>
      <c r="BJ218" s="1"/>
      <c r="BK218" s="1"/>
      <c r="BL218" s="1"/>
      <c r="BM218" s="1"/>
      <c r="BN218" s="1"/>
      <c r="BO218" s="1"/>
      <c r="BP218" s="1"/>
      <c r="BQ218" s="1"/>
      <c r="BR218" s="1"/>
    </row>
    <row r="219" spans="1:70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  <c r="AR219" s="1"/>
      <c r="AS219" s="1"/>
      <c r="AT219" s="1"/>
      <c r="AU219" s="1"/>
      <c r="AV219" s="1"/>
      <c r="AW219" s="1"/>
      <c r="AX219" s="1"/>
      <c r="AY219" s="1"/>
      <c r="AZ219" s="1"/>
      <c r="BA219" s="1"/>
      <c r="BB219" s="1"/>
      <c r="BC219" s="1"/>
      <c r="BD219" s="1"/>
      <c r="BE219" s="1"/>
      <c r="BF219" s="1"/>
      <c r="BG219" s="1"/>
      <c r="BH219" s="1"/>
      <c r="BI219" s="1"/>
      <c r="BJ219" s="1"/>
      <c r="BK219" s="1"/>
      <c r="BL219" s="1"/>
      <c r="BM219" s="1"/>
      <c r="BN219" s="1"/>
      <c r="BO219" s="1"/>
      <c r="BP219" s="1"/>
      <c r="BQ219" s="1"/>
      <c r="BR219" s="1"/>
    </row>
    <row r="220" spans="1:70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1"/>
      <c r="AR220" s="1"/>
      <c r="AS220" s="1"/>
      <c r="AT220" s="1"/>
      <c r="AU220" s="1"/>
      <c r="AV220" s="1"/>
      <c r="AW220" s="1"/>
      <c r="AX220" s="1"/>
      <c r="AY220" s="1"/>
      <c r="AZ220" s="1"/>
      <c r="BA220" s="1"/>
      <c r="BB220" s="1"/>
      <c r="BC220" s="1"/>
      <c r="BD220" s="1"/>
      <c r="BE220" s="1"/>
      <c r="BF220" s="1"/>
      <c r="BG220" s="1"/>
      <c r="BH220" s="1"/>
      <c r="BI220" s="1"/>
      <c r="BJ220" s="1"/>
      <c r="BK220" s="1"/>
      <c r="BL220" s="1"/>
      <c r="BM220" s="1"/>
      <c r="BN220" s="1"/>
      <c r="BO220" s="1"/>
      <c r="BP220" s="1"/>
      <c r="BQ220" s="1"/>
      <c r="BR220" s="1"/>
    </row>
    <row r="221" spans="1:70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1"/>
      <c r="AR221" s="1"/>
      <c r="AS221" s="1"/>
      <c r="AT221" s="1"/>
      <c r="AU221" s="1"/>
      <c r="AV221" s="1"/>
      <c r="AW221" s="1"/>
      <c r="AX221" s="1"/>
      <c r="AY221" s="1"/>
      <c r="AZ221" s="1"/>
      <c r="BA221" s="1"/>
      <c r="BB221" s="1"/>
      <c r="BC221" s="1"/>
      <c r="BD221" s="1"/>
      <c r="BE221" s="1"/>
      <c r="BF221" s="1"/>
      <c r="BG221" s="1"/>
      <c r="BH221" s="1"/>
      <c r="BI221" s="1"/>
      <c r="BJ221" s="1"/>
      <c r="BK221" s="1"/>
      <c r="BL221" s="1"/>
      <c r="BM221" s="1"/>
      <c r="BN221" s="1"/>
      <c r="BO221" s="1"/>
      <c r="BP221" s="1"/>
      <c r="BQ221" s="1"/>
      <c r="BR221" s="1"/>
    </row>
    <row r="222" spans="1:70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  <c r="AP222" s="1"/>
      <c r="AQ222" s="1"/>
      <c r="AR222" s="1"/>
      <c r="AS222" s="1"/>
      <c r="AT222" s="1"/>
      <c r="AU222" s="1"/>
      <c r="AV222" s="1"/>
      <c r="AW222" s="1"/>
      <c r="AX222" s="1"/>
      <c r="AY222" s="1"/>
      <c r="AZ222" s="1"/>
      <c r="BA222" s="1"/>
      <c r="BB222" s="1"/>
      <c r="BC222" s="1"/>
      <c r="BD222" s="1"/>
      <c r="BE222" s="1"/>
      <c r="BF222" s="1"/>
      <c r="BG222" s="1"/>
      <c r="BH222" s="1"/>
      <c r="BI222" s="1"/>
      <c r="BJ222" s="1"/>
      <c r="BK222" s="1"/>
      <c r="BL222" s="1"/>
      <c r="BM222" s="1"/>
      <c r="BN222" s="1"/>
      <c r="BO222" s="1"/>
      <c r="BP222" s="1"/>
      <c r="BQ222" s="1"/>
      <c r="BR222" s="1"/>
    </row>
    <row r="223" spans="1:70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1"/>
      <c r="AR223" s="1"/>
      <c r="AS223" s="1"/>
      <c r="AT223" s="1"/>
      <c r="AU223" s="1"/>
      <c r="AV223" s="1"/>
      <c r="AW223" s="1"/>
      <c r="AX223" s="1"/>
      <c r="AY223" s="1"/>
      <c r="AZ223" s="1"/>
      <c r="BA223" s="1"/>
      <c r="BB223" s="1"/>
      <c r="BC223" s="1"/>
      <c r="BD223" s="1"/>
      <c r="BE223" s="1"/>
      <c r="BF223" s="1"/>
      <c r="BG223" s="1"/>
      <c r="BH223" s="1"/>
      <c r="BI223" s="1"/>
      <c r="BJ223" s="1"/>
      <c r="BK223" s="1"/>
      <c r="BL223" s="1"/>
      <c r="BM223" s="1"/>
      <c r="BN223" s="1"/>
      <c r="BO223" s="1"/>
      <c r="BP223" s="1"/>
      <c r="BQ223" s="1"/>
      <c r="BR223" s="1"/>
    </row>
    <row r="224" spans="1:70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  <c r="AQ224" s="1"/>
      <c r="AR224" s="1"/>
      <c r="AS224" s="1"/>
      <c r="AT224" s="1"/>
      <c r="AU224" s="1"/>
      <c r="AV224" s="1"/>
      <c r="AW224" s="1"/>
      <c r="AX224" s="1"/>
      <c r="AY224" s="1"/>
      <c r="AZ224" s="1"/>
      <c r="BA224" s="1"/>
      <c r="BB224" s="1"/>
      <c r="BC224" s="1"/>
      <c r="BD224" s="1"/>
      <c r="BE224" s="1"/>
      <c r="BF224" s="1"/>
      <c r="BG224" s="1"/>
      <c r="BH224" s="1"/>
      <c r="BI224" s="1"/>
      <c r="BJ224" s="1"/>
      <c r="BK224" s="1"/>
      <c r="BL224" s="1"/>
      <c r="BM224" s="1"/>
      <c r="BN224" s="1"/>
      <c r="BO224" s="1"/>
      <c r="BP224" s="1"/>
      <c r="BQ224" s="1"/>
      <c r="BR224" s="1"/>
    </row>
    <row r="225" spans="1:70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  <c r="AP225" s="1"/>
      <c r="AQ225" s="1"/>
      <c r="AR225" s="1"/>
      <c r="AS225" s="1"/>
      <c r="AT225" s="1"/>
      <c r="AU225" s="1"/>
      <c r="AV225" s="1"/>
      <c r="AW225" s="1"/>
      <c r="AX225" s="1"/>
      <c r="AY225" s="1"/>
      <c r="AZ225" s="1"/>
      <c r="BA225" s="1"/>
      <c r="BB225" s="1"/>
      <c r="BC225" s="1"/>
      <c r="BD225" s="1"/>
      <c r="BE225" s="1"/>
      <c r="BF225" s="1"/>
      <c r="BG225" s="1"/>
      <c r="BH225" s="1"/>
      <c r="BI225" s="1"/>
      <c r="BJ225" s="1"/>
      <c r="BK225" s="1"/>
      <c r="BL225" s="1"/>
      <c r="BM225" s="1"/>
      <c r="BN225" s="1"/>
      <c r="BO225" s="1"/>
      <c r="BP225" s="1"/>
      <c r="BQ225" s="1"/>
      <c r="BR225" s="1"/>
    </row>
    <row r="226" spans="1:70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  <c r="AP226" s="1"/>
      <c r="AQ226" s="1"/>
      <c r="AR226" s="1"/>
      <c r="AS226" s="1"/>
      <c r="AT226" s="1"/>
      <c r="AU226" s="1"/>
      <c r="AV226" s="1"/>
      <c r="AW226" s="1"/>
      <c r="AX226" s="1"/>
      <c r="AY226" s="1"/>
      <c r="AZ226" s="1"/>
      <c r="BA226" s="1"/>
      <c r="BB226" s="1"/>
      <c r="BC226" s="1"/>
      <c r="BD226" s="1"/>
      <c r="BE226" s="1"/>
      <c r="BF226" s="1"/>
      <c r="BG226" s="1"/>
      <c r="BH226" s="1"/>
      <c r="BI226" s="1"/>
      <c r="BJ226" s="1"/>
      <c r="BK226" s="1"/>
      <c r="BL226" s="1"/>
      <c r="BM226" s="1"/>
      <c r="BN226" s="1"/>
      <c r="BO226" s="1"/>
      <c r="BP226" s="1"/>
      <c r="BQ226" s="1"/>
      <c r="BR226" s="1"/>
    </row>
    <row r="227" spans="1:70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  <c r="AQ227" s="1"/>
      <c r="AR227" s="1"/>
      <c r="AS227" s="1"/>
      <c r="AT227" s="1"/>
      <c r="AU227" s="1"/>
      <c r="AV227" s="1"/>
      <c r="AW227" s="1"/>
      <c r="AX227" s="1"/>
      <c r="AY227" s="1"/>
      <c r="AZ227" s="1"/>
      <c r="BA227" s="1"/>
      <c r="BB227" s="1"/>
      <c r="BC227" s="1"/>
      <c r="BD227" s="1"/>
      <c r="BE227" s="1"/>
      <c r="BF227" s="1"/>
      <c r="BG227" s="1"/>
      <c r="BH227" s="1"/>
      <c r="BI227" s="1"/>
      <c r="BJ227" s="1"/>
      <c r="BK227" s="1"/>
      <c r="BL227" s="1"/>
      <c r="BM227" s="1"/>
      <c r="BN227" s="1"/>
      <c r="BO227" s="1"/>
      <c r="BP227" s="1"/>
      <c r="BQ227" s="1"/>
      <c r="BR227" s="1"/>
    </row>
    <row r="228" spans="1:70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  <c r="AP228" s="1"/>
      <c r="AQ228" s="1"/>
      <c r="AR228" s="1"/>
      <c r="AS228" s="1"/>
      <c r="AT228" s="1"/>
      <c r="AU228" s="1"/>
      <c r="AV228" s="1"/>
      <c r="AW228" s="1"/>
      <c r="AX228" s="1"/>
      <c r="AY228" s="1"/>
      <c r="AZ228" s="1"/>
      <c r="BA228" s="1"/>
      <c r="BB228" s="1"/>
      <c r="BC228" s="1"/>
      <c r="BD228" s="1"/>
      <c r="BE228" s="1"/>
      <c r="BF228" s="1"/>
      <c r="BG228" s="1"/>
      <c r="BH228" s="1"/>
      <c r="BI228" s="1"/>
      <c r="BJ228" s="1"/>
      <c r="BK228" s="1"/>
      <c r="BL228" s="1"/>
      <c r="BM228" s="1"/>
      <c r="BN228" s="1"/>
      <c r="BO228" s="1"/>
      <c r="BP228" s="1"/>
      <c r="BQ228" s="1"/>
      <c r="BR228" s="1"/>
    </row>
    <row r="229" spans="1:70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  <c r="AP229" s="1"/>
      <c r="AQ229" s="1"/>
      <c r="AR229" s="1"/>
      <c r="AS229" s="1"/>
      <c r="AT229" s="1"/>
      <c r="AU229" s="1"/>
      <c r="AV229" s="1"/>
      <c r="AW229" s="1"/>
      <c r="AX229" s="1"/>
      <c r="AY229" s="1"/>
      <c r="AZ229" s="1"/>
      <c r="BA229" s="1"/>
      <c r="BB229" s="1"/>
      <c r="BC229" s="1"/>
      <c r="BD229" s="1"/>
      <c r="BE229" s="1"/>
      <c r="BF229" s="1"/>
      <c r="BG229" s="1"/>
      <c r="BH229" s="1"/>
      <c r="BI229" s="1"/>
      <c r="BJ229" s="1"/>
      <c r="BK229" s="1"/>
      <c r="BL229" s="1"/>
      <c r="BM229" s="1"/>
      <c r="BN229" s="1"/>
      <c r="BO229" s="1"/>
      <c r="BP229" s="1"/>
      <c r="BQ229" s="1"/>
      <c r="BR229" s="1"/>
    </row>
    <row r="230" spans="1:70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  <c r="AQ230" s="1"/>
      <c r="AR230" s="1"/>
      <c r="AS230" s="1"/>
      <c r="AT230" s="1"/>
      <c r="AU230" s="1"/>
      <c r="AV230" s="1"/>
      <c r="AW230" s="1"/>
      <c r="AX230" s="1"/>
      <c r="AY230" s="1"/>
      <c r="AZ230" s="1"/>
      <c r="BA230" s="1"/>
      <c r="BB230" s="1"/>
      <c r="BC230" s="1"/>
      <c r="BD230" s="1"/>
      <c r="BE230" s="1"/>
      <c r="BF230" s="1"/>
      <c r="BG230" s="1"/>
      <c r="BH230" s="1"/>
      <c r="BI230" s="1"/>
      <c r="BJ230" s="1"/>
      <c r="BK230" s="1"/>
      <c r="BL230" s="1"/>
      <c r="BM230" s="1"/>
      <c r="BN230" s="1"/>
      <c r="BO230" s="1"/>
      <c r="BP230" s="1"/>
      <c r="BQ230" s="1"/>
      <c r="BR230" s="1"/>
    </row>
    <row r="231" spans="1:70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  <c r="AP231" s="1"/>
      <c r="AQ231" s="1"/>
      <c r="AR231" s="1"/>
      <c r="AS231" s="1"/>
      <c r="AT231" s="1"/>
      <c r="AU231" s="1"/>
      <c r="AV231" s="1"/>
      <c r="AW231" s="1"/>
      <c r="AX231" s="1"/>
      <c r="AY231" s="1"/>
      <c r="AZ231" s="1"/>
      <c r="BA231" s="1"/>
      <c r="BB231" s="1"/>
      <c r="BC231" s="1"/>
      <c r="BD231" s="1"/>
      <c r="BE231" s="1"/>
      <c r="BF231" s="1"/>
      <c r="BG231" s="1"/>
      <c r="BH231" s="1"/>
      <c r="BI231" s="1"/>
      <c r="BJ231" s="1"/>
      <c r="BK231" s="1"/>
      <c r="BL231" s="1"/>
      <c r="BM231" s="1"/>
      <c r="BN231" s="1"/>
      <c r="BO231" s="1"/>
      <c r="BP231" s="1"/>
      <c r="BQ231" s="1"/>
      <c r="BR231" s="1"/>
    </row>
    <row r="232" spans="1:70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  <c r="AP232" s="1"/>
      <c r="AQ232" s="1"/>
      <c r="AR232" s="1"/>
      <c r="AS232" s="1"/>
      <c r="AT232" s="1"/>
      <c r="AU232" s="1"/>
      <c r="AV232" s="1"/>
      <c r="AW232" s="1"/>
      <c r="AX232" s="1"/>
      <c r="AY232" s="1"/>
      <c r="AZ232" s="1"/>
      <c r="BA232" s="1"/>
      <c r="BB232" s="1"/>
      <c r="BC232" s="1"/>
      <c r="BD232" s="1"/>
      <c r="BE232" s="1"/>
      <c r="BF232" s="1"/>
      <c r="BG232" s="1"/>
      <c r="BH232" s="1"/>
      <c r="BI232" s="1"/>
      <c r="BJ232" s="1"/>
      <c r="BK232" s="1"/>
      <c r="BL232" s="1"/>
      <c r="BM232" s="1"/>
      <c r="BN232" s="1"/>
      <c r="BO232" s="1"/>
      <c r="BP232" s="1"/>
      <c r="BQ232" s="1"/>
      <c r="BR232" s="1"/>
    </row>
    <row r="233" spans="1:70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  <c r="AP233" s="1"/>
      <c r="AQ233" s="1"/>
      <c r="AR233" s="1"/>
      <c r="AS233" s="1"/>
      <c r="AT233" s="1"/>
      <c r="AU233" s="1"/>
      <c r="AV233" s="1"/>
      <c r="AW233" s="1"/>
      <c r="AX233" s="1"/>
      <c r="AY233" s="1"/>
      <c r="AZ233" s="1"/>
      <c r="BA233" s="1"/>
      <c r="BB233" s="1"/>
      <c r="BC233" s="1"/>
      <c r="BD233" s="1"/>
      <c r="BE233" s="1"/>
      <c r="BF233" s="1"/>
      <c r="BG233" s="1"/>
      <c r="BH233" s="1"/>
      <c r="BI233" s="1"/>
      <c r="BJ233" s="1"/>
      <c r="BK233" s="1"/>
      <c r="BL233" s="1"/>
      <c r="BM233" s="1"/>
      <c r="BN233" s="1"/>
      <c r="BO233" s="1"/>
      <c r="BP233" s="1"/>
      <c r="BQ233" s="1"/>
      <c r="BR233" s="1"/>
    </row>
    <row r="234" spans="1:70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  <c r="AQ234" s="1"/>
      <c r="AR234" s="1"/>
      <c r="AS234" s="1"/>
      <c r="AT234" s="1"/>
      <c r="AU234" s="1"/>
      <c r="AV234" s="1"/>
      <c r="AW234" s="1"/>
      <c r="AX234" s="1"/>
      <c r="AY234" s="1"/>
      <c r="AZ234" s="1"/>
      <c r="BA234" s="1"/>
      <c r="BB234" s="1"/>
      <c r="BC234" s="1"/>
      <c r="BD234" s="1"/>
      <c r="BE234" s="1"/>
      <c r="BF234" s="1"/>
      <c r="BG234" s="1"/>
      <c r="BH234" s="1"/>
      <c r="BI234" s="1"/>
      <c r="BJ234" s="1"/>
      <c r="BK234" s="1"/>
      <c r="BL234" s="1"/>
      <c r="BM234" s="1"/>
      <c r="BN234" s="1"/>
      <c r="BO234" s="1"/>
      <c r="BP234" s="1"/>
      <c r="BQ234" s="1"/>
      <c r="BR234" s="1"/>
    </row>
    <row r="235" spans="1:70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  <c r="AP235" s="1"/>
      <c r="AQ235" s="1"/>
      <c r="AR235" s="1"/>
      <c r="AS235" s="1"/>
      <c r="AT235" s="1"/>
      <c r="AU235" s="1"/>
      <c r="AV235" s="1"/>
      <c r="AW235" s="1"/>
      <c r="AX235" s="1"/>
      <c r="AY235" s="1"/>
      <c r="AZ235" s="1"/>
      <c r="BA235" s="1"/>
      <c r="BB235" s="1"/>
      <c r="BC235" s="1"/>
      <c r="BD235" s="1"/>
      <c r="BE235" s="1"/>
      <c r="BF235" s="1"/>
      <c r="BG235" s="1"/>
      <c r="BH235" s="1"/>
      <c r="BI235" s="1"/>
      <c r="BJ235" s="1"/>
      <c r="BK235" s="1"/>
      <c r="BL235" s="1"/>
      <c r="BM235" s="1"/>
      <c r="BN235" s="1"/>
      <c r="BO235" s="1"/>
      <c r="BP235" s="1"/>
      <c r="BQ235" s="1"/>
      <c r="BR235" s="1"/>
    </row>
    <row r="236" spans="1:70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  <c r="AQ236" s="1"/>
      <c r="AR236" s="1"/>
      <c r="AS236" s="1"/>
      <c r="AT236" s="1"/>
      <c r="AU236" s="1"/>
      <c r="AV236" s="1"/>
      <c r="AW236" s="1"/>
      <c r="AX236" s="1"/>
      <c r="AY236" s="1"/>
      <c r="AZ236" s="1"/>
      <c r="BA236" s="1"/>
      <c r="BB236" s="1"/>
      <c r="BC236" s="1"/>
      <c r="BD236" s="1"/>
      <c r="BE236" s="1"/>
      <c r="BF236" s="1"/>
      <c r="BG236" s="1"/>
      <c r="BH236" s="1"/>
      <c r="BI236" s="1"/>
      <c r="BJ236" s="1"/>
      <c r="BK236" s="1"/>
      <c r="BL236" s="1"/>
      <c r="BM236" s="1"/>
      <c r="BN236" s="1"/>
      <c r="BO236" s="1"/>
      <c r="BP236" s="1"/>
      <c r="BQ236" s="1"/>
      <c r="BR236" s="1"/>
    </row>
    <row r="237" spans="1:70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  <c r="AP237" s="1"/>
      <c r="AQ237" s="1"/>
      <c r="AR237" s="1"/>
      <c r="AS237" s="1"/>
      <c r="AT237" s="1"/>
      <c r="AU237" s="1"/>
      <c r="AV237" s="1"/>
      <c r="AW237" s="1"/>
      <c r="AX237" s="1"/>
      <c r="AY237" s="1"/>
      <c r="AZ237" s="1"/>
      <c r="BA237" s="1"/>
      <c r="BB237" s="1"/>
      <c r="BC237" s="1"/>
      <c r="BD237" s="1"/>
      <c r="BE237" s="1"/>
      <c r="BF237" s="1"/>
      <c r="BG237" s="1"/>
      <c r="BH237" s="1"/>
      <c r="BI237" s="1"/>
      <c r="BJ237" s="1"/>
      <c r="BK237" s="1"/>
      <c r="BL237" s="1"/>
      <c r="BM237" s="1"/>
      <c r="BN237" s="1"/>
      <c r="BO237" s="1"/>
      <c r="BP237" s="1"/>
      <c r="BQ237" s="1"/>
      <c r="BR237" s="1"/>
    </row>
    <row r="238" spans="1:70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  <c r="AQ238" s="1"/>
      <c r="AR238" s="1"/>
      <c r="AS238" s="1"/>
      <c r="AT238" s="1"/>
      <c r="AU238" s="1"/>
      <c r="AV238" s="1"/>
      <c r="AW238" s="1"/>
      <c r="AX238" s="1"/>
      <c r="AY238" s="1"/>
      <c r="AZ238" s="1"/>
      <c r="BA238" s="1"/>
      <c r="BB238" s="1"/>
      <c r="BC238" s="1"/>
      <c r="BD238" s="1"/>
      <c r="BE238" s="1"/>
      <c r="BF238" s="1"/>
      <c r="BG238" s="1"/>
      <c r="BH238" s="1"/>
      <c r="BI238" s="1"/>
      <c r="BJ238" s="1"/>
      <c r="BK238" s="1"/>
      <c r="BL238" s="1"/>
      <c r="BM238" s="1"/>
      <c r="BN238" s="1"/>
      <c r="BO238" s="1"/>
      <c r="BP238" s="1"/>
      <c r="BQ238" s="1"/>
      <c r="BR238" s="1"/>
    </row>
    <row r="239" spans="1:70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  <c r="AP239" s="1"/>
      <c r="AQ239" s="1"/>
      <c r="AR239" s="1"/>
      <c r="AS239" s="1"/>
      <c r="AT239" s="1"/>
      <c r="AU239" s="1"/>
      <c r="AV239" s="1"/>
      <c r="AW239" s="1"/>
      <c r="AX239" s="1"/>
      <c r="AY239" s="1"/>
      <c r="AZ239" s="1"/>
      <c r="BA239" s="1"/>
      <c r="BB239" s="1"/>
      <c r="BC239" s="1"/>
      <c r="BD239" s="1"/>
      <c r="BE239" s="1"/>
      <c r="BF239" s="1"/>
      <c r="BG239" s="1"/>
      <c r="BH239" s="1"/>
      <c r="BI239" s="1"/>
      <c r="BJ239" s="1"/>
      <c r="BK239" s="1"/>
      <c r="BL239" s="1"/>
      <c r="BM239" s="1"/>
      <c r="BN239" s="1"/>
      <c r="BO239" s="1"/>
      <c r="BP239" s="1"/>
      <c r="BQ239" s="1"/>
      <c r="BR239" s="1"/>
    </row>
    <row r="240" spans="1:70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  <c r="AQ240" s="1"/>
      <c r="AR240" s="1"/>
      <c r="AS240" s="1"/>
      <c r="AT240" s="1"/>
      <c r="AU240" s="1"/>
      <c r="AV240" s="1"/>
      <c r="AW240" s="1"/>
      <c r="AX240" s="1"/>
      <c r="AY240" s="1"/>
      <c r="AZ240" s="1"/>
      <c r="BA240" s="1"/>
      <c r="BB240" s="1"/>
      <c r="BC240" s="1"/>
      <c r="BD240" s="1"/>
      <c r="BE240" s="1"/>
      <c r="BF240" s="1"/>
      <c r="BG240" s="1"/>
      <c r="BH240" s="1"/>
      <c r="BI240" s="1"/>
      <c r="BJ240" s="1"/>
      <c r="BK240" s="1"/>
      <c r="BL240" s="1"/>
      <c r="BM240" s="1"/>
      <c r="BN240" s="1"/>
      <c r="BO240" s="1"/>
      <c r="BP240" s="1"/>
      <c r="BQ240" s="1"/>
      <c r="BR240" s="1"/>
    </row>
    <row r="241" spans="1:70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  <c r="AP241" s="1"/>
      <c r="AQ241" s="1"/>
      <c r="AR241" s="1"/>
      <c r="AS241" s="1"/>
      <c r="AT241" s="1"/>
      <c r="AU241" s="1"/>
      <c r="AV241" s="1"/>
      <c r="AW241" s="1"/>
      <c r="AX241" s="1"/>
      <c r="AY241" s="1"/>
      <c r="AZ241" s="1"/>
      <c r="BA241" s="1"/>
      <c r="BB241" s="1"/>
      <c r="BC241" s="1"/>
      <c r="BD241" s="1"/>
      <c r="BE241" s="1"/>
      <c r="BF241" s="1"/>
      <c r="BG241" s="1"/>
      <c r="BH241" s="1"/>
      <c r="BI241" s="1"/>
      <c r="BJ241" s="1"/>
      <c r="BK241" s="1"/>
      <c r="BL241" s="1"/>
      <c r="BM241" s="1"/>
      <c r="BN241" s="1"/>
      <c r="BO241" s="1"/>
      <c r="BP241" s="1"/>
      <c r="BQ241" s="1"/>
      <c r="BR241" s="1"/>
    </row>
    <row r="242" spans="1:70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  <c r="AQ242" s="1"/>
      <c r="AR242" s="1"/>
      <c r="AS242" s="1"/>
      <c r="AT242" s="1"/>
      <c r="AU242" s="1"/>
      <c r="AV242" s="1"/>
      <c r="AW242" s="1"/>
      <c r="AX242" s="1"/>
      <c r="AY242" s="1"/>
      <c r="AZ242" s="1"/>
      <c r="BA242" s="1"/>
      <c r="BB242" s="1"/>
      <c r="BC242" s="1"/>
      <c r="BD242" s="1"/>
      <c r="BE242" s="1"/>
      <c r="BF242" s="1"/>
      <c r="BG242" s="1"/>
      <c r="BH242" s="1"/>
      <c r="BI242" s="1"/>
      <c r="BJ242" s="1"/>
      <c r="BK242" s="1"/>
      <c r="BL242" s="1"/>
      <c r="BM242" s="1"/>
      <c r="BN242" s="1"/>
      <c r="BO242" s="1"/>
      <c r="BP242" s="1"/>
      <c r="BQ242" s="1"/>
      <c r="BR242" s="1"/>
    </row>
    <row r="243" spans="1:70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  <c r="AP243" s="1"/>
      <c r="AQ243" s="1"/>
      <c r="AR243" s="1"/>
      <c r="AS243" s="1"/>
      <c r="AT243" s="1"/>
      <c r="AU243" s="1"/>
      <c r="AV243" s="1"/>
      <c r="AW243" s="1"/>
      <c r="AX243" s="1"/>
      <c r="AY243" s="1"/>
      <c r="AZ243" s="1"/>
      <c r="BA243" s="1"/>
      <c r="BB243" s="1"/>
      <c r="BC243" s="1"/>
      <c r="BD243" s="1"/>
      <c r="BE243" s="1"/>
      <c r="BF243" s="1"/>
      <c r="BG243" s="1"/>
      <c r="BH243" s="1"/>
      <c r="BI243" s="1"/>
      <c r="BJ243" s="1"/>
      <c r="BK243" s="1"/>
      <c r="BL243" s="1"/>
      <c r="BM243" s="1"/>
      <c r="BN243" s="1"/>
      <c r="BO243" s="1"/>
      <c r="BP243" s="1"/>
      <c r="BQ243" s="1"/>
      <c r="BR243" s="1"/>
    </row>
    <row r="244" spans="1:70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"/>
      <c r="AQ244" s="1"/>
      <c r="AR244" s="1"/>
      <c r="AS244" s="1"/>
      <c r="AT244" s="1"/>
      <c r="AU244" s="1"/>
      <c r="AV244" s="1"/>
      <c r="AW244" s="1"/>
      <c r="AX244" s="1"/>
      <c r="AY244" s="1"/>
      <c r="AZ244" s="1"/>
      <c r="BA244" s="1"/>
      <c r="BB244" s="1"/>
      <c r="BC244" s="1"/>
      <c r="BD244" s="1"/>
      <c r="BE244" s="1"/>
      <c r="BF244" s="1"/>
      <c r="BG244" s="1"/>
      <c r="BH244" s="1"/>
      <c r="BI244" s="1"/>
      <c r="BJ244" s="1"/>
      <c r="BK244" s="1"/>
      <c r="BL244" s="1"/>
      <c r="BM244" s="1"/>
      <c r="BN244" s="1"/>
      <c r="BO244" s="1"/>
      <c r="BP244" s="1"/>
      <c r="BQ244" s="1"/>
      <c r="BR244" s="1"/>
    </row>
    <row r="245" spans="1:70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"/>
      <c r="AQ245" s="1"/>
      <c r="AR245" s="1"/>
      <c r="AS245" s="1"/>
      <c r="AT245" s="1"/>
      <c r="AU245" s="1"/>
      <c r="AV245" s="1"/>
      <c r="AW245" s="1"/>
      <c r="AX245" s="1"/>
      <c r="AY245" s="1"/>
      <c r="AZ245" s="1"/>
      <c r="BA245" s="1"/>
      <c r="BB245" s="1"/>
      <c r="BC245" s="1"/>
      <c r="BD245" s="1"/>
      <c r="BE245" s="1"/>
      <c r="BF245" s="1"/>
      <c r="BG245" s="1"/>
      <c r="BH245" s="1"/>
      <c r="BI245" s="1"/>
      <c r="BJ245" s="1"/>
      <c r="BK245" s="1"/>
      <c r="BL245" s="1"/>
      <c r="BM245" s="1"/>
      <c r="BN245" s="1"/>
      <c r="BO245" s="1"/>
      <c r="BP245" s="1"/>
      <c r="BQ245" s="1"/>
      <c r="BR245" s="1"/>
    </row>
    <row r="246" spans="1:70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  <c r="AP246" s="1"/>
      <c r="AQ246" s="1"/>
      <c r="AR246" s="1"/>
      <c r="AS246" s="1"/>
      <c r="AT246" s="1"/>
      <c r="AU246" s="1"/>
      <c r="AV246" s="1"/>
      <c r="AW246" s="1"/>
      <c r="AX246" s="1"/>
      <c r="AY246" s="1"/>
      <c r="AZ246" s="1"/>
      <c r="BA246" s="1"/>
      <c r="BB246" s="1"/>
      <c r="BC246" s="1"/>
      <c r="BD246" s="1"/>
      <c r="BE246" s="1"/>
      <c r="BF246" s="1"/>
      <c r="BG246" s="1"/>
      <c r="BH246" s="1"/>
      <c r="BI246" s="1"/>
      <c r="BJ246" s="1"/>
      <c r="BK246" s="1"/>
      <c r="BL246" s="1"/>
      <c r="BM246" s="1"/>
      <c r="BN246" s="1"/>
      <c r="BO246" s="1"/>
      <c r="BP246" s="1"/>
      <c r="BQ246" s="1"/>
      <c r="BR246" s="1"/>
    </row>
    <row r="247" spans="1:70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  <c r="AP247" s="1"/>
      <c r="AQ247" s="1"/>
      <c r="AR247" s="1"/>
      <c r="AS247" s="1"/>
      <c r="AT247" s="1"/>
      <c r="AU247" s="1"/>
      <c r="AV247" s="1"/>
      <c r="AW247" s="1"/>
      <c r="AX247" s="1"/>
      <c r="AY247" s="1"/>
      <c r="AZ247" s="1"/>
      <c r="BA247" s="1"/>
      <c r="BB247" s="1"/>
      <c r="BC247" s="1"/>
      <c r="BD247" s="1"/>
      <c r="BE247" s="1"/>
      <c r="BF247" s="1"/>
      <c r="BG247" s="1"/>
      <c r="BH247" s="1"/>
      <c r="BI247" s="1"/>
      <c r="BJ247" s="1"/>
      <c r="BK247" s="1"/>
      <c r="BL247" s="1"/>
      <c r="BM247" s="1"/>
      <c r="BN247" s="1"/>
      <c r="BO247" s="1"/>
      <c r="BP247" s="1"/>
      <c r="BQ247" s="1"/>
      <c r="BR247" s="1"/>
    </row>
    <row r="248" spans="1:70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  <c r="AQ248" s="1"/>
      <c r="AR248" s="1"/>
      <c r="AS248" s="1"/>
      <c r="AT248" s="1"/>
      <c r="AU248" s="1"/>
      <c r="AV248" s="1"/>
      <c r="AW248" s="1"/>
      <c r="AX248" s="1"/>
      <c r="AY248" s="1"/>
      <c r="AZ248" s="1"/>
      <c r="BA248" s="1"/>
      <c r="BB248" s="1"/>
      <c r="BC248" s="1"/>
      <c r="BD248" s="1"/>
      <c r="BE248" s="1"/>
      <c r="BF248" s="1"/>
      <c r="BG248" s="1"/>
      <c r="BH248" s="1"/>
      <c r="BI248" s="1"/>
      <c r="BJ248" s="1"/>
      <c r="BK248" s="1"/>
      <c r="BL248" s="1"/>
      <c r="BM248" s="1"/>
      <c r="BN248" s="1"/>
      <c r="BO248" s="1"/>
      <c r="BP248" s="1"/>
      <c r="BQ248" s="1"/>
      <c r="BR248" s="1"/>
    </row>
    <row r="249" spans="1:70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"/>
      <c r="AQ249" s="1"/>
      <c r="AR249" s="1"/>
      <c r="AS249" s="1"/>
      <c r="AT249" s="1"/>
      <c r="AU249" s="1"/>
      <c r="AV249" s="1"/>
      <c r="AW249" s="1"/>
      <c r="AX249" s="1"/>
      <c r="AY249" s="1"/>
      <c r="AZ249" s="1"/>
      <c r="BA249" s="1"/>
      <c r="BB249" s="1"/>
      <c r="BC249" s="1"/>
      <c r="BD249" s="1"/>
      <c r="BE249" s="1"/>
      <c r="BF249" s="1"/>
      <c r="BG249" s="1"/>
      <c r="BH249" s="1"/>
      <c r="BI249" s="1"/>
      <c r="BJ249" s="1"/>
      <c r="BK249" s="1"/>
      <c r="BL249" s="1"/>
      <c r="BM249" s="1"/>
      <c r="BN249" s="1"/>
      <c r="BO249" s="1"/>
      <c r="BP249" s="1"/>
      <c r="BQ249" s="1"/>
      <c r="BR249" s="1"/>
    </row>
    <row r="250" spans="1:70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  <c r="AQ250" s="1"/>
      <c r="AR250" s="1"/>
      <c r="AS250" s="1"/>
      <c r="AT250" s="1"/>
      <c r="AU250" s="1"/>
      <c r="AV250" s="1"/>
      <c r="AW250" s="1"/>
      <c r="AX250" s="1"/>
      <c r="AY250" s="1"/>
      <c r="AZ250" s="1"/>
      <c r="BA250" s="1"/>
      <c r="BB250" s="1"/>
      <c r="BC250" s="1"/>
      <c r="BD250" s="1"/>
      <c r="BE250" s="1"/>
      <c r="BF250" s="1"/>
      <c r="BG250" s="1"/>
      <c r="BH250" s="1"/>
      <c r="BI250" s="1"/>
      <c r="BJ250" s="1"/>
      <c r="BK250" s="1"/>
      <c r="BL250" s="1"/>
      <c r="BM250" s="1"/>
      <c r="BN250" s="1"/>
      <c r="BO250" s="1"/>
      <c r="BP250" s="1"/>
      <c r="BQ250" s="1"/>
      <c r="BR250" s="1"/>
    </row>
    <row r="251" spans="1:70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"/>
      <c r="AQ251" s="1"/>
      <c r="AR251" s="1"/>
      <c r="AS251" s="1"/>
      <c r="AT251" s="1"/>
      <c r="AU251" s="1"/>
      <c r="AV251" s="1"/>
      <c r="AW251" s="1"/>
      <c r="AX251" s="1"/>
      <c r="AY251" s="1"/>
      <c r="AZ251" s="1"/>
      <c r="BA251" s="1"/>
      <c r="BB251" s="1"/>
      <c r="BC251" s="1"/>
      <c r="BD251" s="1"/>
      <c r="BE251" s="1"/>
      <c r="BF251" s="1"/>
      <c r="BG251" s="1"/>
      <c r="BH251" s="1"/>
      <c r="BI251" s="1"/>
      <c r="BJ251" s="1"/>
      <c r="BK251" s="1"/>
      <c r="BL251" s="1"/>
      <c r="BM251" s="1"/>
      <c r="BN251" s="1"/>
      <c r="BO251" s="1"/>
      <c r="BP251" s="1"/>
      <c r="BQ251" s="1"/>
      <c r="BR251" s="1"/>
    </row>
    <row r="252" spans="1:70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  <c r="AP252" s="1"/>
      <c r="AQ252" s="1"/>
      <c r="AR252" s="1"/>
      <c r="AS252" s="1"/>
      <c r="AT252" s="1"/>
      <c r="AU252" s="1"/>
      <c r="AV252" s="1"/>
      <c r="AW252" s="1"/>
      <c r="AX252" s="1"/>
      <c r="AY252" s="1"/>
      <c r="AZ252" s="1"/>
      <c r="BA252" s="1"/>
      <c r="BB252" s="1"/>
      <c r="BC252" s="1"/>
      <c r="BD252" s="1"/>
      <c r="BE252" s="1"/>
      <c r="BF252" s="1"/>
      <c r="BG252" s="1"/>
      <c r="BH252" s="1"/>
      <c r="BI252" s="1"/>
      <c r="BJ252" s="1"/>
      <c r="BK252" s="1"/>
      <c r="BL252" s="1"/>
      <c r="BM252" s="1"/>
      <c r="BN252" s="1"/>
      <c r="BO252" s="1"/>
      <c r="BP252" s="1"/>
      <c r="BQ252" s="1"/>
      <c r="BR252" s="1"/>
    </row>
    <row r="253" spans="1:70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  <c r="AP253" s="1"/>
      <c r="AQ253" s="1"/>
      <c r="AR253" s="1"/>
      <c r="AS253" s="1"/>
      <c r="AT253" s="1"/>
      <c r="AU253" s="1"/>
      <c r="AV253" s="1"/>
      <c r="AW253" s="1"/>
      <c r="AX253" s="1"/>
      <c r="AY253" s="1"/>
      <c r="AZ253" s="1"/>
      <c r="BA253" s="1"/>
      <c r="BB253" s="1"/>
      <c r="BC253" s="1"/>
      <c r="BD253" s="1"/>
      <c r="BE253" s="1"/>
      <c r="BF253" s="1"/>
      <c r="BG253" s="1"/>
      <c r="BH253" s="1"/>
      <c r="BI253" s="1"/>
      <c r="BJ253" s="1"/>
      <c r="BK253" s="1"/>
      <c r="BL253" s="1"/>
      <c r="BM253" s="1"/>
      <c r="BN253" s="1"/>
      <c r="BO253" s="1"/>
      <c r="BP253" s="1"/>
      <c r="BQ253" s="1"/>
      <c r="BR253" s="1"/>
    </row>
    <row r="254" spans="1:70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1"/>
      <c r="AP254" s="1"/>
      <c r="AQ254" s="1"/>
      <c r="AR254" s="1"/>
      <c r="AS254" s="1"/>
      <c r="AT254" s="1"/>
      <c r="AU254" s="1"/>
      <c r="AV254" s="1"/>
      <c r="AW254" s="1"/>
      <c r="AX254" s="1"/>
      <c r="AY254" s="1"/>
      <c r="AZ254" s="1"/>
      <c r="BA254" s="1"/>
      <c r="BB254" s="1"/>
      <c r="BC254" s="1"/>
      <c r="BD254" s="1"/>
      <c r="BE254" s="1"/>
      <c r="BF254" s="1"/>
      <c r="BG254" s="1"/>
      <c r="BH254" s="1"/>
      <c r="BI254" s="1"/>
      <c r="BJ254" s="1"/>
      <c r="BK254" s="1"/>
      <c r="BL254" s="1"/>
      <c r="BM254" s="1"/>
      <c r="BN254" s="1"/>
      <c r="BO254" s="1"/>
      <c r="BP254" s="1"/>
      <c r="BQ254" s="1"/>
      <c r="BR254" s="1"/>
    </row>
    <row r="255" spans="1:70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  <c r="AP255" s="1"/>
      <c r="AQ255" s="1"/>
      <c r="AR255" s="1"/>
      <c r="AS255" s="1"/>
      <c r="AT255" s="1"/>
      <c r="AU255" s="1"/>
      <c r="AV255" s="1"/>
      <c r="AW255" s="1"/>
      <c r="AX255" s="1"/>
      <c r="AY255" s="1"/>
      <c r="AZ255" s="1"/>
      <c r="BA255" s="1"/>
      <c r="BB255" s="1"/>
      <c r="BC255" s="1"/>
      <c r="BD255" s="1"/>
      <c r="BE255" s="1"/>
      <c r="BF255" s="1"/>
      <c r="BG255" s="1"/>
      <c r="BH255" s="1"/>
      <c r="BI255" s="1"/>
      <c r="BJ255" s="1"/>
      <c r="BK255" s="1"/>
      <c r="BL255" s="1"/>
      <c r="BM255" s="1"/>
      <c r="BN255" s="1"/>
      <c r="BO255" s="1"/>
      <c r="BP255" s="1"/>
      <c r="BQ255" s="1"/>
      <c r="BR255" s="1"/>
    </row>
    <row r="256" spans="1:70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  <c r="AP256" s="1"/>
      <c r="AQ256" s="1"/>
      <c r="AR256" s="1"/>
      <c r="AS256" s="1"/>
      <c r="AT256" s="1"/>
      <c r="AU256" s="1"/>
      <c r="AV256" s="1"/>
      <c r="AW256" s="1"/>
      <c r="AX256" s="1"/>
      <c r="AY256" s="1"/>
      <c r="AZ256" s="1"/>
      <c r="BA256" s="1"/>
      <c r="BB256" s="1"/>
      <c r="BC256" s="1"/>
      <c r="BD256" s="1"/>
      <c r="BE256" s="1"/>
      <c r="BF256" s="1"/>
      <c r="BG256" s="1"/>
      <c r="BH256" s="1"/>
      <c r="BI256" s="1"/>
      <c r="BJ256" s="1"/>
      <c r="BK256" s="1"/>
      <c r="BL256" s="1"/>
      <c r="BM256" s="1"/>
      <c r="BN256" s="1"/>
      <c r="BO256" s="1"/>
      <c r="BP256" s="1"/>
      <c r="BQ256" s="1"/>
      <c r="BR256" s="1"/>
    </row>
    <row r="257" spans="1:70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1"/>
      <c r="AP257" s="1"/>
      <c r="AQ257" s="1"/>
      <c r="AR257" s="1"/>
      <c r="AS257" s="1"/>
      <c r="AT257" s="1"/>
      <c r="AU257" s="1"/>
      <c r="AV257" s="1"/>
      <c r="AW257" s="1"/>
      <c r="AX257" s="1"/>
      <c r="AY257" s="1"/>
      <c r="AZ257" s="1"/>
      <c r="BA257" s="1"/>
      <c r="BB257" s="1"/>
      <c r="BC257" s="1"/>
      <c r="BD257" s="1"/>
      <c r="BE257" s="1"/>
      <c r="BF257" s="1"/>
      <c r="BG257" s="1"/>
      <c r="BH257" s="1"/>
      <c r="BI257" s="1"/>
      <c r="BJ257" s="1"/>
      <c r="BK257" s="1"/>
      <c r="BL257" s="1"/>
      <c r="BM257" s="1"/>
      <c r="BN257" s="1"/>
      <c r="BO257" s="1"/>
      <c r="BP257" s="1"/>
      <c r="BQ257" s="1"/>
      <c r="BR257" s="1"/>
    </row>
    <row r="258" spans="1:70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  <c r="AP258" s="1"/>
      <c r="AQ258" s="1"/>
      <c r="AR258" s="1"/>
      <c r="AS258" s="1"/>
      <c r="AT258" s="1"/>
      <c r="AU258" s="1"/>
      <c r="AV258" s="1"/>
      <c r="AW258" s="1"/>
      <c r="AX258" s="1"/>
      <c r="AY258" s="1"/>
      <c r="AZ258" s="1"/>
      <c r="BA258" s="1"/>
      <c r="BB258" s="1"/>
      <c r="BC258" s="1"/>
      <c r="BD258" s="1"/>
      <c r="BE258" s="1"/>
      <c r="BF258" s="1"/>
      <c r="BG258" s="1"/>
      <c r="BH258" s="1"/>
      <c r="BI258" s="1"/>
      <c r="BJ258" s="1"/>
      <c r="BK258" s="1"/>
      <c r="BL258" s="1"/>
      <c r="BM258" s="1"/>
      <c r="BN258" s="1"/>
      <c r="BO258" s="1"/>
      <c r="BP258" s="1"/>
      <c r="BQ258" s="1"/>
      <c r="BR258" s="1"/>
    </row>
    <row r="259" spans="1:70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1"/>
      <c r="AP259" s="1"/>
      <c r="AQ259" s="1"/>
      <c r="AR259" s="1"/>
      <c r="AS259" s="1"/>
      <c r="AT259" s="1"/>
      <c r="AU259" s="1"/>
      <c r="AV259" s="1"/>
      <c r="AW259" s="1"/>
      <c r="AX259" s="1"/>
      <c r="AY259" s="1"/>
      <c r="AZ259" s="1"/>
      <c r="BA259" s="1"/>
      <c r="BB259" s="1"/>
      <c r="BC259" s="1"/>
      <c r="BD259" s="1"/>
      <c r="BE259" s="1"/>
      <c r="BF259" s="1"/>
      <c r="BG259" s="1"/>
      <c r="BH259" s="1"/>
      <c r="BI259" s="1"/>
      <c r="BJ259" s="1"/>
      <c r="BK259" s="1"/>
      <c r="BL259" s="1"/>
      <c r="BM259" s="1"/>
      <c r="BN259" s="1"/>
      <c r="BO259" s="1"/>
      <c r="BP259" s="1"/>
      <c r="BQ259" s="1"/>
      <c r="BR259" s="1"/>
    </row>
    <row r="260" spans="1:70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1"/>
      <c r="AP260" s="1"/>
      <c r="AQ260" s="1"/>
      <c r="AR260" s="1"/>
      <c r="AS260" s="1"/>
      <c r="AT260" s="1"/>
      <c r="AU260" s="1"/>
      <c r="AV260" s="1"/>
      <c r="AW260" s="1"/>
      <c r="AX260" s="1"/>
      <c r="AY260" s="1"/>
      <c r="AZ260" s="1"/>
      <c r="BA260" s="1"/>
      <c r="BB260" s="1"/>
      <c r="BC260" s="1"/>
      <c r="BD260" s="1"/>
      <c r="BE260" s="1"/>
      <c r="BF260" s="1"/>
      <c r="BG260" s="1"/>
      <c r="BH260" s="1"/>
      <c r="BI260" s="1"/>
      <c r="BJ260" s="1"/>
      <c r="BK260" s="1"/>
      <c r="BL260" s="1"/>
      <c r="BM260" s="1"/>
      <c r="BN260" s="1"/>
      <c r="BO260" s="1"/>
      <c r="BP260" s="1"/>
      <c r="BQ260" s="1"/>
      <c r="BR260" s="1"/>
    </row>
    <row r="261" spans="1:70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  <c r="AP261" s="1"/>
      <c r="AQ261" s="1"/>
      <c r="AR261" s="1"/>
      <c r="AS261" s="1"/>
      <c r="AT261" s="1"/>
      <c r="AU261" s="1"/>
      <c r="AV261" s="1"/>
      <c r="AW261" s="1"/>
      <c r="AX261" s="1"/>
      <c r="AY261" s="1"/>
      <c r="AZ261" s="1"/>
      <c r="BA261" s="1"/>
      <c r="BB261" s="1"/>
      <c r="BC261" s="1"/>
      <c r="BD261" s="1"/>
      <c r="BE261" s="1"/>
      <c r="BF261" s="1"/>
      <c r="BG261" s="1"/>
      <c r="BH261" s="1"/>
      <c r="BI261" s="1"/>
      <c r="BJ261" s="1"/>
      <c r="BK261" s="1"/>
      <c r="BL261" s="1"/>
      <c r="BM261" s="1"/>
      <c r="BN261" s="1"/>
      <c r="BO261" s="1"/>
      <c r="BP261" s="1"/>
      <c r="BQ261" s="1"/>
      <c r="BR261" s="1"/>
    </row>
    <row r="262" spans="1:70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  <c r="AP262" s="1"/>
      <c r="AQ262" s="1"/>
      <c r="AR262" s="1"/>
      <c r="AS262" s="1"/>
      <c r="AT262" s="1"/>
      <c r="AU262" s="1"/>
      <c r="AV262" s="1"/>
      <c r="AW262" s="1"/>
      <c r="AX262" s="1"/>
      <c r="AY262" s="1"/>
      <c r="AZ262" s="1"/>
      <c r="BA262" s="1"/>
      <c r="BB262" s="1"/>
      <c r="BC262" s="1"/>
      <c r="BD262" s="1"/>
      <c r="BE262" s="1"/>
      <c r="BF262" s="1"/>
      <c r="BG262" s="1"/>
      <c r="BH262" s="1"/>
      <c r="BI262" s="1"/>
      <c r="BJ262" s="1"/>
      <c r="BK262" s="1"/>
      <c r="BL262" s="1"/>
      <c r="BM262" s="1"/>
      <c r="BN262" s="1"/>
      <c r="BO262" s="1"/>
      <c r="BP262" s="1"/>
      <c r="BQ262" s="1"/>
      <c r="BR262" s="1"/>
    </row>
    <row r="263" spans="1:70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  <c r="AP263" s="1"/>
      <c r="AQ263" s="1"/>
      <c r="AR263" s="1"/>
      <c r="AS263" s="1"/>
      <c r="AT263" s="1"/>
      <c r="AU263" s="1"/>
      <c r="AV263" s="1"/>
      <c r="AW263" s="1"/>
      <c r="AX263" s="1"/>
      <c r="AY263" s="1"/>
      <c r="AZ263" s="1"/>
      <c r="BA263" s="1"/>
      <c r="BB263" s="1"/>
      <c r="BC263" s="1"/>
      <c r="BD263" s="1"/>
      <c r="BE263" s="1"/>
      <c r="BF263" s="1"/>
      <c r="BG263" s="1"/>
      <c r="BH263" s="1"/>
      <c r="BI263" s="1"/>
      <c r="BJ263" s="1"/>
      <c r="BK263" s="1"/>
      <c r="BL263" s="1"/>
      <c r="BM263" s="1"/>
      <c r="BN263" s="1"/>
      <c r="BO263" s="1"/>
      <c r="BP263" s="1"/>
      <c r="BQ263" s="1"/>
      <c r="BR263" s="1"/>
    </row>
    <row r="264" spans="1:70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1"/>
      <c r="AP264" s="1"/>
      <c r="AQ264" s="1"/>
      <c r="AR264" s="1"/>
      <c r="AS264" s="1"/>
      <c r="AT264" s="1"/>
      <c r="AU264" s="1"/>
      <c r="AV264" s="1"/>
      <c r="AW264" s="1"/>
      <c r="AX264" s="1"/>
      <c r="AY264" s="1"/>
      <c r="AZ264" s="1"/>
      <c r="BA264" s="1"/>
      <c r="BB264" s="1"/>
      <c r="BC264" s="1"/>
      <c r="BD264" s="1"/>
      <c r="BE264" s="1"/>
      <c r="BF264" s="1"/>
      <c r="BG264" s="1"/>
      <c r="BH264" s="1"/>
      <c r="BI264" s="1"/>
      <c r="BJ264" s="1"/>
      <c r="BK264" s="1"/>
      <c r="BL264" s="1"/>
      <c r="BM264" s="1"/>
      <c r="BN264" s="1"/>
      <c r="BO264" s="1"/>
      <c r="BP264" s="1"/>
      <c r="BQ264" s="1"/>
      <c r="BR264" s="1"/>
    </row>
    <row r="265" spans="1:70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1"/>
      <c r="AP265" s="1"/>
      <c r="AQ265" s="1"/>
      <c r="AR265" s="1"/>
      <c r="AS265" s="1"/>
      <c r="AT265" s="1"/>
      <c r="AU265" s="1"/>
      <c r="AV265" s="1"/>
      <c r="AW265" s="1"/>
      <c r="AX265" s="1"/>
      <c r="AY265" s="1"/>
      <c r="AZ265" s="1"/>
      <c r="BA265" s="1"/>
      <c r="BB265" s="1"/>
      <c r="BC265" s="1"/>
      <c r="BD265" s="1"/>
      <c r="BE265" s="1"/>
      <c r="BF265" s="1"/>
      <c r="BG265" s="1"/>
      <c r="BH265" s="1"/>
      <c r="BI265" s="1"/>
      <c r="BJ265" s="1"/>
      <c r="BK265" s="1"/>
      <c r="BL265" s="1"/>
      <c r="BM265" s="1"/>
      <c r="BN265" s="1"/>
      <c r="BO265" s="1"/>
      <c r="BP265" s="1"/>
      <c r="BQ265" s="1"/>
      <c r="BR265" s="1"/>
    </row>
    <row r="266" spans="1:70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  <c r="AP266" s="1"/>
      <c r="AQ266" s="1"/>
      <c r="AR266" s="1"/>
      <c r="AS266" s="1"/>
      <c r="AT266" s="1"/>
      <c r="AU266" s="1"/>
      <c r="AV266" s="1"/>
      <c r="AW266" s="1"/>
      <c r="AX266" s="1"/>
      <c r="AY266" s="1"/>
      <c r="AZ266" s="1"/>
      <c r="BA266" s="1"/>
      <c r="BB266" s="1"/>
      <c r="BC266" s="1"/>
      <c r="BD266" s="1"/>
      <c r="BE266" s="1"/>
      <c r="BF266" s="1"/>
      <c r="BG266" s="1"/>
      <c r="BH266" s="1"/>
      <c r="BI266" s="1"/>
      <c r="BJ266" s="1"/>
      <c r="BK266" s="1"/>
      <c r="BL266" s="1"/>
      <c r="BM266" s="1"/>
      <c r="BN266" s="1"/>
      <c r="BO266" s="1"/>
      <c r="BP266" s="1"/>
      <c r="BQ266" s="1"/>
      <c r="BR266" s="1"/>
    </row>
    <row r="267" spans="1:70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  <c r="AP267" s="1"/>
      <c r="AQ267" s="1"/>
      <c r="AR267" s="1"/>
      <c r="AS267" s="1"/>
      <c r="AT267" s="1"/>
      <c r="AU267" s="1"/>
      <c r="AV267" s="1"/>
      <c r="AW267" s="1"/>
      <c r="AX267" s="1"/>
      <c r="AY267" s="1"/>
      <c r="AZ267" s="1"/>
      <c r="BA267" s="1"/>
      <c r="BB267" s="1"/>
      <c r="BC267" s="1"/>
      <c r="BD267" s="1"/>
      <c r="BE267" s="1"/>
      <c r="BF267" s="1"/>
      <c r="BG267" s="1"/>
      <c r="BH267" s="1"/>
      <c r="BI267" s="1"/>
      <c r="BJ267" s="1"/>
      <c r="BK267" s="1"/>
      <c r="BL267" s="1"/>
      <c r="BM267" s="1"/>
      <c r="BN267" s="1"/>
      <c r="BO267" s="1"/>
      <c r="BP267" s="1"/>
      <c r="BQ267" s="1"/>
      <c r="BR267" s="1"/>
    </row>
    <row r="268" spans="1:70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1"/>
      <c r="AP268" s="1"/>
      <c r="AQ268" s="1"/>
      <c r="AR268" s="1"/>
      <c r="AS268" s="1"/>
      <c r="AT268" s="1"/>
      <c r="AU268" s="1"/>
      <c r="AV268" s="1"/>
      <c r="AW268" s="1"/>
      <c r="AX268" s="1"/>
      <c r="AY268" s="1"/>
      <c r="AZ268" s="1"/>
      <c r="BA268" s="1"/>
      <c r="BB268" s="1"/>
      <c r="BC268" s="1"/>
      <c r="BD268" s="1"/>
      <c r="BE268" s="1"/>
      <c r="BF268" s="1"/>
      <c r="BG268" s="1"/>
      <c r="BH268" s="1"/>
      <c r="BI268" s="1"/>
      <c r="BJ268" s="1"/>
      <c r="BK268" s="1"/>
      <c r="BL268" s="1"/>
      <c r="BM268" s="1"/>
      <c r="BN268" s="1"/>
      <c r="BO268" s="1"/>
      <c r="BP268" s="1"/>
      <c r="BQ268" s="1"/>
      <c r="BR268" s="1"/>
    </row>
    <row r="269" spans="1:70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  <c r="AO269" s="1"/>
      <c r="AP269" s="1"/>
      <c r="AQ269" s="1"/>
      <c r="AR269" s="1"/>
      <c r="AS269" s="1"/>
      <c r="AT269" s="1"/>
      <c r="AU269" s="1"/>
      <c r="AV269" s="1"/>
      <c r="AW269" s="1"/>
      <c r="AX269" s="1"/>
      <c r="AY269" s="1"/>
      <c r="AZ269" s="1"/>
      <c r="BA269" s="1"/>
      <c r="BB269" s="1"/>
      <c r="BC269" s="1"/>
      <c r="BD269" s="1"/>
      <c r="BE269" s="1"/>
      <c r="BF269" s="1"/>
      <c r="BG269" s="1"/>
      <c r="BH269" s="1"/>
      <c r="BI269" s="1"/>
      <c r="BJ269" s="1"/>
      <c r="BK269" s="1"/>
      <c r="BL269" s="1"/>
      <c r="BM269" s="1"/>
      <c r="BN269" s="1"/>
      <c r="BO269" s="1"/>
      <c r="BP269" s="1"/>
      <c r="BQ269" s="1"/>
      <c r="BR269" s="1"/>
    </row>
    <row r="270" spans="1:70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  <c r="AP270" s="1"/>
      <c r="AQ270" s="1"/>
      <c r="AR270" s="1"/>
      <c r="AS270" s="1"/>
      <c r="AT270" s="1"/>
      <c r="AU270" s="1"/>
      <c r="AV270" s="1"/>
      <c r="AW270" s="1"/>
      <c r="AX270" s="1"/>
      <c r="AY270" s="1"/>
      <c r="AZ270" s="1"/>
      <c r="BA270" s="1"/>
      <c r="BB270" s="1"/>
      <c r="BC270" s="1"/>
      <c r="BD270" s="1"/>
      <c r="BE270" s="1"/>
      <c r="BF270" s="1"/>
      <c r="BG270" s="1"/>
      <c r="BH270" s="1"/>
      <c r="BI270" s="1"/>
      <c r="BJ270" s="1"/>
      <c r="BK270" s="1"/>
      <c r="BL270" s="1"/>
      <c r="BM270" s="1"/>
      <c r="BN270" s="1"/>
      <c r="BO270" s="1"/>
      <c r="BP270" s="1"/>
      <c r="BQ270" s="1"/>
      <c r="BR270" s="1"/>
    </row>
    <row r="271" spans="1:70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  <c r="AO271" s="1"/>
      <c r="AP271" s="1"/>
      <c r="AQ271" s="1"/>
      <c r="AR271" s="1"/>
      <c r="AS271" s="1"/>
      <c r="AT271" s="1"/>
      <c r="AU271" s="1"/>
      <c r="AV271" s="1"/>
      <c r="AW271" s="1"/>
      <c r="AX271" s="1"/>
      <c r="AY271" s="1"/>
      <c r="AZ271" s="1"/>
      <c r="BA271" s="1"/>
      <c r="BB271" s="1"/>
      <c r="BC271" s="1"/>
      <c r="BD271" s="1"/>
      <c r="BE271" s="1"/>
      <c r="BF271" s="1"/>
      <c r="BG271" s="1"/>
      <c r="BH271" s="1"/>
      <c r="BI271" s="1"/>
      <c r="BJ271" s="1"/>
      <c r="BK271" s="1"/>
      <c r="BL271" s="1"/>
      <c r="BM271" s="1"/>
      <c r="BN271" s="1"/>
      <c r="BO271" s="1"/>
      <c r="BP271" s="1"/>
      <c r="BQ271" s="1"/>
      <c r="BR271" s="1"/>
    </row>
    <row r="272" spans="1:70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  <c r="AO272" s="1"/>
      <c r="AP272" s="1"/>
      <c r="AQ272" s="1"/>
      <c r="AR272" s="1"/>
      <c r="AS272" s="1"/>
      <c r="AT272" s="1"/>
      <c r="AU272" s="1"/>
      <c r="AV272" s="1"/>
      <c r="AW272" s="1"/>
      <c r="AX272" s="1"/>
      <c r="AY272" s="1"/>
      <c r="AZ272" s="1"/>
      <c r="BA272" s="1"/>
      <c r="BB272" s="1"/>
      <c r="BC272" s="1"/>
      <c r="BD272" s="1"/>
      <c r="BE272" s="1"/>
      <c r="BF272" s="1"/>
      <c r="BG272" s="1"/>
      <c r="BH272" s="1"/>
      <c r="BI272" s="1"/>
      <c r="BJ272" s="1"/>
      <c r="BK272" s="1"/>
      <c r="BL272" s="1"/>
      <c r="BM272" s="1"/>
      <c r="BN272" s="1"/>
      <c r="BO272" s="1"/>
      <c r="BP272" s="1"/>
      <c r="BQ272" s="1"/>
      <c r="BR272" s="1"/>
    </row>
    <row r="273" spans="1:70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  <c r="AO273" s="1"/>
      <c r="AP273" s="1"/>
      <c r="AQ273" s="1"/>
      <c r="AR273" s="1"/>
      <c r="AS273" s="1"/>
      <c r="AT273" s="1"/>
      <c r="AU273" s="1"/>
      <c r="AV273" s="1"/>
      <c r="AW273" s="1"/>
      <c r="AX273" s="1"/>
      <c r="AY273" s="1"/>
      <c r="AZ273" s="1"/>
      <c r="BA273" s="1"/>
      <c r="BB273" s="1"/>
      <c r="BC273" s="1"/>
      <c r="BD273" s="1"/>
      <c r="BE273" s="1"/>
      <c r="BF273" s="1"/>
      <c r="BG273" s="1"/>
      <c r="BH273" s="1"/>
      <c r="BI273" s="1"/>
      <c r="BJ273" s="1"/>
      <c r="BK273" s="1"/>
      <c r="BL273" s="1"/>
      <c r="BM273" s="1"/>
      <c r="BN273" s="1"/>
      <c r="BO273" s="1"/>
      <c r="BP273" s="1"/>
      <c r="BQ273" s="1"/>
      <c r="BR273" s="1"/>
    </row>
    <row r="274" spans="1:70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  <c r="AO274" s="1"/>
      <c r="AP274" s="1"/>
      <c r="AQ274" s="1"/>
      <c r="AR274" s="1"/>
      <c r="AS274" s="1"/>
      <c r="AT274" s="1"/>
      <c r="AU274" s="1"/>
      <c r="AV274" s="1"/>
      <c r="AW274" s="1"/>
      <c r="AX274" s="1"/>
      <c r="AY274" s="1"/>
      <c r="AZ274" s="1"/>
      <c r="BA274" s="1"/>
      <c r="BB274" s="1"/>
      <c r="BC274" s="1"/>
      <c r="BD274" s="1"/>
      <c r="BE274" s="1"/>
      <c r="BF274" s="1"/>
      <c r="BG274" s="1"/>
      <c r="BH274" s="1"/>
      <c r="BI274" s="1"/>
      <c r="BJ274" s="1"/>
      <c r="BK274" s="1"/>
      <c r="BL274" s="1"/>
      <c r="BM274" s="1"/>
      <c r="BN274" s="1"/>
      <c r="BO274" s="1"/>
      <c r="BP274" s="1"/>
      <c r="BQ274" s="1"/>
      <c r="BR274" s="1"/>
    </row>
    <row r="275" spans="1:70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1"/>
      <c r="AP275" s="1"/>
      <c r="AQ275" s="1"/>
      <c r="AR275" s="1"/>
      <c r="AS275" s="1"/>
      <c r="AT275" s="1"/>
      <c r="AU275" s="1"/>
      <c r="AV275" s="1"/>
      <c r="AW275" s="1"/>
      <c r="AX275" s="1"/>
      <c r="AY275" s="1"/>
      <c r="AZ275" s="1"/>
      <c r="BA275" s="1"/>
      <c r="BB275" s="1"/>
      <c r="BC275" s="1"/>
      <c r="BD275" s="1"/>
      <c r="BE275" s="1"/>
      <c r="BF275" s="1"/>
      <c r="BG275" s="1"/>
      <c r="BH275" s="1"/>
      <c r="BI275" s="1"/>
      <c r="BJ275" s="1"/>
      <c r="BK275" s="1"/>
      <c r="BL275" s="1"/>
      <c r="BM275" s="1"/>
      <c r="BN275" s="1"/>
      <c r="BO275" s="1"/>
      <c r="BP275" s="1"/>
      <c r="BQ275" s="1"/>
      <c r="BR275" s="1"/>
    </row>
    <row r="276" spans="1:70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  <c r="AO276" s="1"/>
      <c r="AP276" s="1"/>
      <c r="AQ276" s="1"/>
      <c r="AR276" s="1"/>
      <c r="AS276" s="1"/>
      <c r="AT276" s="1"/>
      <c r="AU276" s="1"/>
      <c r="AV276" s="1"/>
      <c r="AW276" s="1"/>
      <c r="AX276" s="1"/>
      <c r="AY276" s="1"/>
      <c r="AZ276" s="1"/>
      <c r="BA276" s="1"/>
      <c r="BB276" s="1"/>
      <c r="BC276" s="1"/>
      <c r="BD276" s="1"/>
      <c r="BE276" s="1"/>
      <c r="BF276" s="1"/>
      <c r="BG276" s="1"/>
      <c r="BH276" s="1"/>
      <c r="BI276" s="1"/>
      <c r="BJ276" s="1"/>
      <c r="BK276" s="1"/>
      <c r="BL276" s="1"/>
      <c r="BM276" s="1"/>
      <c r="BN276" s="1"/>
      <c r="BO276" s="1"/>
      <c r="BP276" s="1"/>
      <c r="BQ276" s="1"/>
      <c r="BR276" s="1"/>
    </row>
    <row r="277" spans="1:70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  <c r="AO277" s="1"/>
      <c r="AP277" s="1"/>
      <c r="AQ277" s="1"/>
      <c r="AR277" s="1"/>
      <c r="AS277" s="1"/>
      <c r="AT277" s="1"/>
      <c r="AU277" s="1"/>
      <c r="AV277" s="1"/>
      <c r="AW277" s="1"/>
      <c r="AX277" s="1"/>
      <c r="AY277" s="1"/>
      <c r="AZ277" s="1"/>
      <c r="BA277" s="1"/>
      <c r="BB277" s="1"/>
      <c r="BC277" s="1"/>
      <c r="BD277" s="1"/>
      <c r="BE277" s="1"/>
      <c r="BF277" s="1"/>
      <c r="BG277" s="1"/>
      <c r="BH277" s="1"/>
      <c r="BI277" s="1"/>
      <c r="BJ277" s="1"/>
      <c r="BK277" s="1"/>
      <c r="BL277" s="1"/>
      <c r="BM277" s="1"/>
      <c r="BN277" s="1"/>
      <c r="BO277" s="1"/>
      <c r="BP277" s="1"/>
      <c r="BQ277" s="1"/>
      <c r="BR277" s="1"/>
    </row>
    <row r="278" spans="1:70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O278" s="1"/>
      <c r="AP278" s="1"/>
      <c r="AQ278" s="1"/>
      <c r="AR278" s="1"/>
      <c r="AS278" s="1"/>
      <c r="AT278" s="1"/>
      <c r="AU278" s="1"/>
      <c r="AV278" s="1"/>
      <c r="AW278" s="1"/>
      <c r="AX278" s="1"/>
      <c r="AY278" s="1"/>
      <c r="AZ278" s="1"/>
      <c r="BA278" s="1"/>
      <c r="BB278" s="1"/>
      <c r="BC278" s="1"/>
      <c r="BD278" s="1"/>
      <c r="BE278" s="1"/>
      <c r="BF278" s="1"/>
      <c r="BG278" s="1"/>
      <c r="BH278" s="1"/>
      <c r="BI278" s="1"/>
      <c r="BJ278" s="1"/>
      <c r="BK278" s="1"/>
      <c r="BL278" s="1"/>
      <c r="BM278" s="1"/>
      <c r="BN278" s="1"/>
      <c r="BO278" s="1"/>
      <c r="BP278" s="1"/>
      <c r="BQ278" s="1"/>
      <c r="BR278" s="1"/>
    </row>
    <row r="279" spans="1:70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  <c r="AO279" s="1"/>
      <c r="AP279" s="1"/>
      <c r="AQ279" s="1"/>
      <c r="AR279" s="1"/>
      <c r="AS279" s="1"/>
      <c r="AT279" s="1"/>
      <c r="AU279" s="1"/>
      <c r="AV279" s="1"/>
      <c r="AW279" s="1"/>
      <c r="AX279" s="1"/>
      <c r="AY279" s="1"/>
      <c r="AZ279" s="1"/>
      <c r="BA279" s="1"/>
      <c r="BB279" s="1"/>
      <c r="BC279" s="1"/>
      <c r="BD279" s="1"/>
      <c r="BE279" s="1"/>
      <c r="BF279" s="1"/>
      <c r="BG279" s="1"/>
      <c r="BH279" s="1"/>
      <c r="BI279" s="1"/>
      <c r="BJ279" s="1"/>
      <c r="BK279" s="1"/>
      <c r="BL279" s="1"/>
      <c r="BM279" s="1"/>
      <c r="BN279" s="1"/>
      <c r="BO279" s="1"/>
      <c r="BP279" s="1"/>
      <c r="BQ279" s="1"/>
      <c r="BR279" s="1"/>
    </row>
    <row r="280" spans="1:70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  <c r="AO280" s="1"/>
      <c r="AP280" s="1"/>
      <c r="AQ280" s="1"/>
      <c r="AR280" s="1"/>
      <c r="AS280" s="1"/>
      <c r="AT280" s="1"/>
      <c r="AU280" s="1"/>
      <c r="AV280" s="1"/>
      <c r="AW280" s="1"/>
      <c r="AX280" s="1"/>
      <c r="AY280" s="1"/>
      <c r="AZ280" s="1"/>
      <c r="BA280" s="1"/>
      <c r="BB280" s="1"/>
      <c r="BC280" s="1"/>
      <c r="BD280" s="1"/>
      <c r="BE280" s="1"/>
      <c r="BF280" s="1"/>
      <c r="BG280" s="1"/>
      <c r="BH280" s="1"/>
      <c r="BI280" s="1"/>
      <c r="BJ280" s="1"/>
      <c r="BK280" s="1"/>
      <c r="BL280" s="1"/>
      <c r="BM280" s="1"/>
      <c r="BN280" s="1"/>
      <c r="BO280" s="1"/>
      <c r="BP280" s="1"/>
      <c r="BQ280" s="1"/>
      <c r="BR280" s="1"/>
    </row>
    <row r="281" spans="1:70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  <c r="AO281" s="1"/>
      <c r="AP281" s="1"/>
      <c r="AQ281" s="1"/>
      <c r="AR281" s="1"/>
      <c r="AS281" s="1"/>
      <c r="AT281" s="1"/>
      <c r="AU281" s="1"/>
      <c r="AV281" s="1"/>
      <c r="AW281" s="1"/>
      <c r="AX281" s="1"/>
      <c r="AY281" s="1"/>
      <c r="AZ281" s="1"/>
      <c r="BA281" s="1"/>
      <c r="BB281" s="1"/>
      <c r="BC281" s="1"/>
      <c r="BD281" s="1"/>
      <c r="BE281" s="1"/>
      <c r="BF281" s="1"/>
      <c r="BG281" s="1"/>
      <c r="BH281" s="1"/>
      <c r="BI281" s="1"/>
      <c r="BJ281" s="1"/>
      <c r="BK281" s="1"/>
      <c r="BL281" s="1"/>
      <c r="BM281" s="1"/>
      <c r="BN281" s="1"/>
      <c r="BO281" s="1"/>
      <c r="BP281" s="1"/>
      <c r="BQ281" s="1"/>
      <c r="BR281" s="1"/>
    </row>
    <row r="282" spans="1:70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  <c r="AO282" s="1"/>
      <c r="AP282" s="1"/>
      <c r="AQ282" s="1"/>
      <c r="AR282" s="1"/>
      <c r="AS282" s="1"/>
      <c r="AT282" s="1"/>
      <c r="AU282" s="1"/>
      <c r="AV282" s="1"/>
      <c r="AW282" s="1"/>
      <c r="AX282" s="1"/>
      <c r="AY282" s="1"/>
      <c r="AZ282" s="1"/>
      <c r="BA282" s="1"/>
      <c r="BB282" s="1"/>
      <c r="BC282" s="1"/>
      <c r="BD282" s="1"/>
      <c r="BE282" s="1"/>
      <c r="BF282" s="1"/>
      <c r="BG282" s="1"/>
      <c r="BH282" s="1"/>
      <c r="BI282" s="1"/>
      <c r="BJ282" s="1"/>
      <c r="BK282" s="1"/>
      <c r="BL282" s="1"/>
      <c r="BM282" s="1"/>
      <c r="BN282" s="1"/>
      <c r="BO282" s="1"/>
      <c r="BP282" s="1"/>
      <c r="BQ282" s="1"/>
      <c r="BR282" s="1"/>
    </row>
    <row r="283" spans="1:70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  <c r="AO283" s="1"/>
      <c r="AP283" s="1"/>
      <c r="AQ283" s="1"/>
      <c r="AR283" s="1"/>
      <c r="AS283" s="1"/>
      <c r="AT283" s="1"/>
      <c r="AU283" s="1"/>
      <c r="AV283" s="1"/>
      <c r="AW283" s="1"/>
      <c r="AX283" s="1"/>
      <c r="AY283" s="1"/>
      <c r="AZ283" s="1"/>
      <c r="BA283" s="1"/>
      <c r="BB283" s="1"/>
      <c r="BC283" s="1"/>
      <c r="BD283" s="1"/>
      <c r="BE283" s="1"/>
      <c r="BF283" s="1"/>
      <c r="BG283" s="1"/>
      <c r="BH283" s="1"/>
      <c r="BI283" s="1"/>
      <c r="BJ283" s="1"/>
      <c r="BK283" s="1"/>
      <c r="BL283" s="1"/>
      <c r="BM283" s="1"/>
      <c r="BN283" s="1"/>
      <c r="BO283" s="1"/>
      <c r="BP283" s="1"/>
      <c r="BQ283" s="1"/>
      <c r="BR283" s="1"/>
    </row>
    <row r="284" spans="1:70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  <c r="AO284" s="1"/>
      <c r="AP284" s="1"/>
      <c r="AQ284" s="1"/>
      <c r="AR284" s="1"/>
      <c r="AS284" s="1"/>
      <c r="AT284" s="1"/>
      <c r="AU284" s="1"/>
      <c r="AV284" s="1"/>
      <c r="AW284" s="1"/>
      <c r="AX284" s="1"/>
      <c r="AY284" s="1"/>
      <c r="AZ284" s="1"/>
      <c r="BA284" s="1"/>
      <c r="BB284" s="1"/>
      <c r="BC284" s="1"/>
      <c r="BD284" s="1"/>
      <c r="BE284" s="1"/>
      <c r="BF284" s="1"/>
      <c r="BG284" s="1"/>
      <c r="BH284" s="1"/>
      <c r="BI284" s="1"/>
      <c r="BJ284" s="1"/>
      <c r="BK284" s="1"/>
      <c r="BL284" s="1"/>
      <c r="BM284" s="1"/>
      <c r="BN284" s="1"/>
      <c r="BO284" s="1"/>
      <c r="BP284" s="1"/>
      <c r="BQ284" s="1"/>
      <c r="BR284" s="1"/>
    </row>
    <row r="285" spans="1:70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  <c r="AO285" s="1"/>
      <c r="AP285" s="1"/>
      <c r="AQ285" s="1"/>
      <c r="AR285" s="1"/>
      <c r="AS285" s="1"/>
      <c r="AT285" s="1"/>
      <c r="AU285" s="1"/>
      <c r="AV285" s="1"/>
      <c r="AW285" s="1"/>
      <c r="AX285" s="1"/>
      <c r="AY285" s="1"/>
      <c r="AZ285" s="1"/>
      <c r="BA285" s="1"/>
      <c r="BB285" s="1"/>
      <c r="BC285" s="1"/>
      <c r="BD285" s="1"/>
      <c r="BE285" s="1"/>
      <c r="BF285" s="1"/>
      <c r="BG285" s="1"/>
      <c r="BH285" s="1"/>
      <c r="BI285" s="1"/>
      <c r="BJ285" s="1"/>
      <c r="BK285" s="1"/>
      <c r="BL285" s="1"/>
      <c r="BM285" s="1"/>
      <c r="BN285" s="1"/>
      <c r="BO285" s="1"/>
      <c r="BP285" s="1"/>
      <c r="BQ285" s="1"/>
      <c r="BR285" s="1"/>
    </row>
    <row r="286" spans="1:70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  <c r="AO286" s="1"/>
      <c r="AP286" s="1"/>
      <c r="AQ286" s="1"/>
      <c r="AR286" s="1"/>
      <c r="AS286" s="1"/>
      <c r="AT286" s="1"/>
      <c r="AU286" s="1"/>
      <c r="AV286" s="1"/>
      <c r="AW286" s="1"/>
      <c r="AX286" s="1"/>
      <c r="AY286" s="1"/>
      <c r="AZ286" s="1"/>
      <c r="BA286" s="1"/>
      <c r="BB286" s="1"/>
      <c r="BC286" s="1"/>
      <c r="BD286" s="1"/>
      <c r="BE286" s="1"/>
      <c r="BF286" s="1"/>
      <c r="BG286" s="1"/>
      <c r="BH286" s="1"/>
      <c r="BI286" s="1"/>
      <c r="BJ286" s="1"/>
      <c r="BK286" s="1"/>
      <c r="BL286" s="1"/>
      <c r="BM286" s="1"/>
      <c r="BN286" s="1"/>
      <c r="BO286" s="1"/>
      <c r="BP286" s="1"/>
      <c r="BQ286" s="1"/>
      <c r="BR286" s="1"/>
    </row>
    <row r="287" spans="1:70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  <c r="AO287" s="1"/>
      <c r="AP287" s="1"/>
      <c r="AQ287" s="1"/>
      <c r="AR287" s="1"/>
      <c r="AS287" s="1"/>
      <c r="AT287" s="1"/>
      <c r="AU287" s="1"/>
      <c r="AV287" s="1"/>
      <c r="AW287" s="1"/>
      <c r="AX287" s="1"/>
      <c r="AY287" s="1"/>
      <c r="AZ287" s="1"/>
      <c r="BA287" s="1"/>
      <c r="BB287" s="1"/>
      <c r="BC287" s="1"/>
      <c r="BD287" s="1"/>
      <c r="BE287" s="1"/>
      <c r="BF287" s="1"/>
      <c r="BG287" s="1"/>
      <c r="BH287" s="1"/>
      <c r="BI287" s="1"/>
      <c r="BJ287" s="1"/>
      <c r="BK287" s="1"/>
      <c r="BL287" s="1"/>
      <c r="BM287" s="1"/>
      <c r="BN287" s="1"/>
      <c r="BO287" s="1"/>
      <c r="BP287" s="1"/>
      <c r="BQ287" s="1"/>
      <c r="BR287" s="1"/>
    </row>
    <row r="288" spans="1:70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1"/>
      <c r="AP288" s="1"/>
      <c r="AQ288" s="1"/>
      <c r="AR288" s="1"/>
      <c r="AS288" s="1"/>
      <c r="AT288" s="1"/>
      <c r="AU288" s="1"/>
      <c r="AV288" s="1"/>
      <c r="AW288" s="1"/>
      <c r="AX288" s="1"/>
      <c r="AY288" s="1"/>
      <c r="AZ288" s="1"/>
      <c r="BA288" s="1"/>
      <c r="BB288" s="1"/>
      <c r="BC288" s="1"/>
      <c r="BD288" s="1"/>
      <c r="BE288" s="1"/>
      <c r="BF288" s="1"/>
      <c r="BG288" s="1"/>
      <c r="BH288" s="1"/>
      <c r="BI288" s="1"/>
      <c r="BJ288" s="1"/>
      <c r="BK288" s="1"/>
      <c r="BL288" s="1"/>
      <c r="BM288" s="1"/>
      <c r="BN288" s="1"/>
      <c r="BO288" s="1"/>
      <c r="BP288" s="1"/>
      <c r="BQ288" s="1"/>
      <c r="BR288" s="1"/>
    </row>
    <row r="289" spans="1:70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  <c r="AO289" s="1"/>
      <c r="AP289" s="1"/>
      <c r="AQ289" s="1"/>
      <c r="AR289" s="1"/>
      <c r="AS289" s="1"/>
      <c r="AT289" s="1"/>
      <c r="AU289" s="1"/>
      <c r="AV289" s="1"/>
      <c r="AW289" s="1"/>
      <c r="AX289" s="1"/>
      <c r="AY289" s="1"/>
      <c r="AZ289" s="1"/>
      <c r="BA289" s="1"/>
      <c r="BB289" s="1"/>
      <c r="BC289" s="1"/>
      <c r="BD289" s="1"/>
      <c r="BE289" s="1"/>
      <c r="BF289" s="1"/>
      <c r="BG289" s="1"/>
      <c r="BH289" s="1"/>
      <c r="BI289" s="1"/>
      <c r="BJ289" s="1"/>
      <c r="BK289" s="1"/>
      <c r="BL289" s="1"/>
      <c r="BM289" s="1"/>
      <c r="BN289" s="1"/>
      <c r="BO289" s="1"/>
      <c r="BP289" s="1"/>
      <c r="BQ289" s="1"/>
      <c r="BR289" s="1"/>
    </row>
    <row r="290" spans="1:70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  <c r="AO290" s="1"/>
      <c r="AP290" s="1"/>
      <c r="AQ290" s="1"/>
      <c r="AR290" s="1"/>
      <c r="AS290" s="1"/>
      <c r="AT290" s="1"/>
      <c r="AU290" s="1"/>
      <c r="AV290" s="1"/>
      <c r="AW290" s="1"/>
      <c r="AX290" s="1"/>
      <c r="AY290" s="1"/>
      <c r="AZ290" s="1"/>
      <c r="BA290" s="1"/>
      <c r="BB290" s="1"/>
      <c r="BC290" s="1"/>
      <c r="BD290" s="1"/>
      <c r="BE290" s="1"/>
      <c r="BF290" s="1"/>
      <c r="BG290" s="1"/>
      <c r="BH290" s="1"/>
      <c r="BI290" s="1"/>
      <c r="BJ290" s="1"/>
      <c r="BK290" s="1"/>
      <c r="BL290" s="1"/>
      <c r="BM290" s="1"/>
      <c r="BN290" s="1"/>
      <c r="BO290" s="1"/>
      <c r="BP290" s="1"/>
      <c r="BQ290" s="1"/>
      <c r="BR290" s="1"/>
    </row>
    <row r="291" spans="1:70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  <c r="AO291" s="1"/>
      <c r="AP291" s="1"/>
      <c r="AQ291" s="1"/>
      <c r="AR291" s="1"/>
      <c r="AS291" s="1"/>
      <c r="AT291" s="1"/>
      <c r="AU291" s="1"/>
      <c r="AV291" s="1"/>
      <c r="AW291" s="1"/>
      <c r="AX291" s="1"/>
      <c r="AY291" s="1"/>
      <c r="AZ291" s="1"/>
      <c r="BA291" s="1"/>
      <c r="BB291" s="1"/>
      <c r="BC291" s="1"/>
      <c r="BD291" s="1"/>
      <c r="BE291" s="1"/>
      <c r="BF291" s="1"/>
      <c r="BG291" s="1"/>
      <c r="BH291" s="1"/>
      <c r="BI291" s="1"/>
      <c r="BJ291" s="1"/>
      <c r="BK291" s="1"/>
      <c r="BL291" s="1"/>
      <c r="BM291" s="1"/>
      <c r="BN291" s="1"/>
      <c r="BO291" s="1"/>
      <c r="BP291" s="1"/>
      <c r="BQ291" s="1"/>
      <c r="BR291" s="1"/>
    </row>
    <row r="292" spans="1:70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  <c r="AO292" s="1"/>
      <c r="AP292" s="1"/>
      <c r="AQ292" s="1"/>
      <c r="AR292" s="1"/>
      <c r="AS292" s="1"/>
      <c r="AT292" s="1"/>
      <c r="AU292" s="1"/>
      <c r="AV292" s="1"/>
      <c r="AW292" s="1"/>
      <c r="AX292" s="1"/>
      <c r="AY292" s="1"/>
      <c r="AZ292" s="1"/>
      <c r="BA292" s="1"/>
      <c r="BB292" s="1"/>
      <c r="BC292" s="1"/>
      <c r="BD292" s="1"/>
      <c r="BE292" s="1"/>
      <c r="BF292" s="1"/>
      <c r="BG292" s="1"/>
      <c r="BH292" s="1"/>
      <c r="BI292" s="1"/>
      <c r="BJ292" s="1"/>
      <c r="BK292" s="1"/>
      <c r="BL292" s="1"/>
      <c r="BM292" s="1"/>
      <c r="BN292" s="1"/>
      <c r="BO292" s="1"/>
      <c r="BP292" s="1"/>
      <c r="BQ292" s="1"/>
      <c r="BR292" s="1"/>
    </row>
    <row r="293" spans="1:70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  <c r="AO293" s="1"/>
      <c r="AP293" s="1"/>
      <c r="AQ293" s="1"/>
      <c r="AR293" s="1"/>
      <c r="AS293" s="1"/>
      <c r="AT293" s="1"/>
      <c r="AU293" s="1"/>
      <c r="AV293" s="1"/>
      <c r="AW293" s="1"/>
      <c r="AX293" s="1"/>
      <c r="AY293" s="1"/>
      <c r="AZ293" s="1"/>
      <c r="BA293" s="1"/>
      <c r="BB293" s="1"/>
      <c r="BC293" s="1"/>
      <c r="BD293" s="1"/>
      <c r="BE293" s="1"/>
      <c r="BF293" s="1"/>
      <c r="BG293" s="1"/>
      <c r="BH293" s="1"/>
      <c r="BI293" s="1"/>
      <c r="BJ293" s="1"/>
      <c r="BK293" s="1"/>
      <c r="BL293" s="1"/>
      <c r="BM293" s="1"/>
      <c r="BN293" s="1"/>
      <c r="BO293" s="1"/>
      <c r="BP293" s="1"/>
      <c r="BQ293" s="1"/>
      <c r="BR293" s="1"/>
    </row>
    <row r="294" spans="1:70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  <c r="AO294" s="1"/>
      <c r="AP294" s="1"/>
      <c r="AQ294" s="1"/>
      <c r="AR294" s="1"/>
      <c r="AS294" s="1"/>
      <c r="AT294" s="1"/>
      <c r="AU294" s="1"/>
      <c r="AV294" s="1"/>
      <c r="AW294" s="1"/>
      <c r="AX294" s="1"/>
      <c r="AY294" s="1"/>
      <c r="AZ294" s="1"/>
      <c r="BA294" s="1"/>
      <c r="BB294" s="1"/>
      <c r="BC294" s="1"/>
      <c r="BD294" s="1"/>
      <c r="BE294" s="1"/>
      <c r="BF294" s="1"/>
      <c r="BG294" s="1"/>
      <c r="BH294" s="1"/>
      <c r="BI294" s="1"/>
      <c r="BJ294" s="1"/>
      <c r="BK294" s="1"/>
      <c r="BL294" s="1"/>
      <c r="BM294" s="1"/>
      <c r="BN294" s="1"/>
      <c r="BO294" s="1"/>
      <c r="BP294" s="1"/>
      <c r="BQ294" s="1"/>
      <c r="BR294" s="1"/>
    </row>
    <row r="295" spans="1:70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  <c r="AO295" s="1"/>
      <c r="AP295" s="1"/>
      <c r="AQ295" s="1"/>
      <c r="AR295" s="1"/>
      <c r="AS295" s="1"/>
      <c r="AT295" s="1"/>
      <c r="AU295" s="1"/>
      <c r="AV295" s="1"/>
      <c r="AW295" s="1"/>
      <c r="AX295" s="1"/>
      <c r="AY295" s="1"/>
      <c r="AZ295" s="1"/>
      <c r="BA295" s="1"/>
      <c r="BB295" s="1"/>
      <c r="BC295" s="1"/>
      <c r="BD295" s="1"/>
      <c r="BE295" s="1"/>
      <c r="BF295" s="1"/>
      <c r="BG295" s="1"/>
      <c r="BH295" s="1"/>
      <c r="BI295" s="1"/>
      <c r="BJ295" s="1"/>
      <c r="BK295" s="1"/>
      <c r="BL295" s="1"/>
      <c r="BM295" s="1"/>
      <c r="BN295" s="1"/>
      <c r="BO295" s="1"/>
      <c r="BP295" s="1"/>
      <c r="BQ295" s="1"/>
      <c r="BR295" s="1"/>
    </row>
    <row r="296" spans="1:70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  <c r="AP296" s="1"/>
      <c r="AQ296" s="1"/>
      <c r="AR296" s="1"/>
      <c r="AS296" s="1"/>
      <c r="AT296" s="1"/>
      <c r="AU296" s="1"/>
      <c r="AV296" s="1"/>
      <c r="AW296" s="1"/>
      <c r="AX296" s="1"/>
      <c r="AY296" s="1"/>
      <c r="AZ296" s="1"/>
      <c r="BA296" s="1"/>
      <c r="BB296" s="1"/>
      <c r="BC296" s="1"/>
      <c r="BD296" s="1"/>
      <c r="BE296" s="1"/>
      <c r="BF296" s="1"/>
      <c r="BG296" s="1"/>
      <c r="BH296" s="1"/>
      <c r="BI296" s="1"/>
      <c r="BJ296" s="1"/>
      <c r="BK296" s="1"/>
      <c r="BL296" s="1"/>
      <c r="BM296" s="1"/>
      <c r="BN296" s="1"/>
      <c r="BO296" s="1"/>
      <c r="BP296" s="1"/>
      <c r="BQ296" s="1"/>
      <c r="BR296" s="1"/>
    </row>
    <row r="297" spans="1:70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  <c r="AO297" s="1"/>
      <c r="AP297" s="1"/>
      <c r="AQ297" s="1"/>
      <c r="AR297" s="1"/>
      <c r="AS297" s="1"/>
      <c r="AT297" s="1"/>
      <c r="AU297" s="1"/>
      <c r="AV297" s="1"/>
      <c r="AW297" s="1"/>
      <c r="AX297" s="1"/>
      <c r="AY297" s="1"/>
      <c r="AZ297" s="1"/>
      <c r="BA297" s="1"/>
      <c r="BB297" s="1"/>
      <c r="BC297" s="1"/>
      <c r="BD297" s="1"/>
      <c r="BE297" s="1"/>
      <c r="BF297" s="1"/>
      <c r="BG297" s="1"/>
      <c r="BH297" s="1"/>
      <c r="BI297" s="1"/>
      <c r="BJ297" s="1"/>
      <c r="BK297" s="1"/>
      <c r="BL297" s="1"/>
      <c r="BM297" s="1"/>
      <c r="BN297" s="1"/>
      <c r="BO297" s="1"/>
      <c r="BP297" s="1"/>
      <c r="BQ297" s="1"/>
      <c r="BR297" s="1"/>
    </row>
    <row r="298" spans="1:70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  <c r="AO298" s="1"/>
      <c r="AP298" s="1"/>
      <c r="AQ298" s="1"/>
      <c r="AR298" s="1"/>
      <c r="AS298" s="1"/>
      <c r="AT298" s="1"/>
      <c r="AU298" s="1"/>
      <c r="AV298" s="1"/>
      <c r="AW298" s="1"/>
      <c r="AX298" s="1"/>
      <c r="AY298" s="1"/>
      <c r="AZ298" s="1"/>
      <c r="BA298" s="1"/>
      <c r="BB298" s="1"/>
      <c r="BC298" s="1"/>
      <c r="BD298" s="1"/>
      <c r="BE298" s="1"/>
      <c r="BF298" s="1"/>
      <c r="BG298" s="1"/>
      <c r="BH298" s="1"/>
      <c r="BI298" s="1"/>
      <c r="BJ298" s="1"/>
      <c r="BK298" s="1"/>
      <c r="BL298" s="1"/>
      <c r="BM298" s="1"/>
      <c r="BN298" s="1"/>
      <c r="BO298" s="1"/>
      <c r="BP298" s="1"/>
      <c r="BQ298" s="1"/>
      <c r="BR298" s="1"/>
    </row>
    <row r="299" spans="1:70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  <c r="AO299" s="1"/>
      <c r="AP299" s="1"/>
      <c r="AQ299" s="1"/>
      <c r="AR299" s="1"/>
      <c r="AS299" s="1"/>
      <c r="AT299" s="1"/>
      <c r="AU299" s="1"/>
      <c r="AV299" s="1"/>
      <c r="AW299" s="1"/>
      <c r="AX299" s="1"/>
      <c r="AY299" s="1"/>
      <c r="AZ299" s="1"/>
      <c r="BA299" s="1"/>
      <c r="BB299" s="1"/>
      <c r="BC299" s="1"/>
      <c r="BD299" s="1"/>
      <c r="BE299" s="1"/>
      <c r="BF299" s="1"/>
      <c r="BG299" s="1"/>
      <c r="BH299" s="1"/>
      <c r="BI299" s="1"/>
      <c r="BJ299" s="1"/>
      <c r="BK299" s="1"/>
      <c r="BL299" s="1"/>
      <c r="BM299" s="1"/>
      <c r="BN299" s="1"/>
      <c r="BO299" s="1"/>
      <c r="BP299" s="1"/>
      <c r="BQ299" s="1"/>
      <c r="BR299" s="1"/>
    </row>
    <row r="300" spans="1:70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  <c r="AO300" s="1"/>
      <c r="AP300" s="1"/>
      <c r="AQ300" s="1"/>
      <c r="AR300" s="1"/>
      <c r="AS300" s="1"/>
      <c r="AT300" s="1"/>
      <c r="AU300" s="1"/>
      <c r="AV300" s="1"/>
      <c r="AW300" s="1"/>
      <c r="AX300" s="1"/>
      <c r="AY300" s="1"/>
      <c r="AZ300" s="1"/>
      <c r="BA300" s="1"/>
      <c r="BB300" s="1"/>
      <c r="BC300" s="1"/>
      <c r="BD300" s="1"/>
      <c r="BE300" s="1"/>
      <c r="BF300" s="1"/>
      <c r="BG300" s="1"/>
      <c r="BH300" s="1"/>
      <c r="BI300" s="1"/>
      <c r="BJ300" s="1"/>
      <c r="BK300" s="1"/>
      <c r="BL300" s="1"/>
      <c r="BM300" s="1"/>
      <c r="BN300" s="1"/>
      <c r="BO300" s="1"/>
      <c r="BP300" s="1"/>
      <c r="BQ300" s="1"/>
      <c r="BR300" s="1"/>
    </row>
    <row r="301" spans="1:70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  <c r="AM301" s="1"/>
      <c r="AN301" s="1"/>
      <c r="AO301" s="1"/>
      <c r="AP301" s="1"/>
      <c r="AQ301" s="1"/>
      <c r="AR301" s="1"/>
      <c r="AS301" s="1"/>
      <c r="AT301" s="1"/>
      <c r="AU301" s="1"/>
      <c r="AV301" s="1"/>
      <c r="AW301" s="1"/>
      <c r="AX301" s="1"/>
      <c r="AY301" s="1"/>
      <c r="AZ301" s="1"/>
      <c r="BA301" s="1"/>
      <c r="BB301" s="1"/>
      <c r="BC301" s="1"/>
      <c r="BD301" s="1"/>
      <c r="BE301" s="1"/>
      <c r="BF301" s="1"/>
      <c r="BG301" s="1"/>
      <c r="BH301" s="1"/>
      <c r="BI301" s="1"/>
      <c r="BJ301" s="1"/>
      <c r="BK301" s="1"/>
      <c r="BL301" s="1"/>
      <c r="BM301" s="1"/>
      <c r="BN301" s="1"/>
      <c r="BO301" s="1"/>
      <c r="BP301" s="1"/>
      <c r="BQ301" s="1"/>
      <c r="BR301" s="1"/>
    </row>
    <row r="302" spans="1:70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  <c r="AM302" s="1"/>
      <c r="AN302" s="1"/>
      <c r="AO302" s="1"/>
      <c r="AP302" s="1"/>
      <c r="AQ302" s="1"/>
      <c r="AR302" s="1"/>
      <c r="AS302" s="1"/>
      <c r="AT302" s="1"/>
      <c r="AU302" s="1"/>
      <c r="AV302" s="1"/>
      <c r="AW302" s="1"/>
      <c r="AX302" s="1"/>
      <c r="AY302" s="1"/>
      <c r="AZ302" s="1"/>
      <c r="BA302" s="1"/>
      <c r="BB302" s="1"/>
      <c r="BC302" s="1"/>
      <c r="BD302" s="1"/>
      <c r="BE302" s="1"/>
      <c r="BF302" s="1"/>
      <c r="BG302" s="1"/>
      <c r="BH302" s="1"/>
      <c r="BI302" s="1"/>
      <c r="BJ302" s="1"/>
      <c r="BK302" s="1"/>
      <c r="BL302" s="1"/>
      <c r="BM302" s="1"/>
      <c r="BN302" s="1"/>
      <c r="BO302" s="1"/>
      <c r="BP302" s="1"/>
      <c r="BQ302" s="1"/>
      <c r="BR302" s="1"/>
    </row>
    <row r="303" spans="1:70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  <c r="AM303" s="1"/>
      <c r="AN303" s="1"/>
      <c r="AO303" s="1"/>
      <c r="AP303" s="1"/>
      <c r="AQ303" s="1"/>
      <c r="AR303" s="1"/>
      <c r="AS303" s="1"/>
      <c r="AT303" s="1"/>
      <c r="AU303" s="1"/>
      <c r="AV303" s="1"/>
      <c r="AW303" s="1"/>
      <c r="AX303" s="1"/>
      <c r="AY303" s="1"/>
      <c r="AZ303" s="1"/>
      <c r="BA303" s="1"/>
      <c r="BB303" s="1"/>
      <c r="BC303" s="1"/>
      <c r="BD303" s="1"/>
      <c r="BE303" s="1"/>
      <c r="BF303" s="1"/>
      <c r="BG303" s="1"/>
      <c r="BH303" s="1"/>
      <c r="BI303" s="1"/>
      <c r="BJ303" s="1"/>
      <c r="BK303" s="1"/>
      <c r="BL303" s="1"/>
      <c r="BM303" s="1"/>
      <c r="BN303" s="1"/>
      <c r="BO303" s="1"/>
      <c r="BP303" s="1"/>
      <c r="BQ303" s="1"/>
      <c r="BR303" s="1"/>
    </row>
    <row r="304" spans="1:70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  <c r="AM304" s="1"/>
      <c r="AN304" s="1"/>
      <c r="AO304" s="1"/>
      <c r="AP304" s="1"/>
      <c r="AQ304" s="1"/>
      <c r="AR304" s="1"/>
      <c r="AS304" s="1"/>
      <c r="AT304" s="1"/>
      <c r="AU304" s="1"/>
      <c r="AV304" s="1"/>
      <c r="AW304" s="1"/>
      <c r="AX304" s="1"/>
      <c r="AY304" s="1"/>
      <c r="AZ304" s="1"/>
      <c r="BA304" s="1"/>
      <c r="BB304" s="1"/>
      <c r="BC304" s="1"/>
      <c r="BD304" s="1"/>
      <c r="BE304" s="1"/>
      <c r="BF304" s="1"/>
      <c r="BG304" s="1"/>
      <c r="BH304" s="1"/>
      <c r="BI304" s="1"/>
      <c r="BJ304" s="1"/>
      <c r="BK304" s="1"/>
      <c r="BL304" s="1"/>
      <c r="BM304" s="1"/>
      <c r="BN304" s="1"/>
      <c r="BO304" s="1"/>
      <c r="BP304" s="1"/>
      <c r="BQ304" s="1"/>
      <c r="BR304" s="1"/>
    </row>
    <row r="305" spans="1:70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  <c r="AM305" s="1"/>
      <c r="AN305" s="1"/>
      <c r="AO305" s="1"/>
      <c r="AP305" s="1"/>
      <c r="AQ305" s="1"/>
      <c r="AR305" s="1"/>
      <c r="AS305" s="1"/>
      <c r="AT305" s="1"/>
      <c r="AU305" s="1"/>
      <c r="AV305" s="1"/>
      <c r="AW305" s="1"/>
      <c r="AX305" s="1"/>
      <c r="AY305" s="1"/>
      <c r="AZ305" s="1"/>
      <c r="BA305" s="1"/>
      <c r="BB305" s="1"/>
      <c r="BC305" s="1"/>
      <c r="BD305" s="1"/>
      <c r="BE305" s="1"/>
      <c r="BF305" s="1"/>
      <c r="BG305" s="1"/>
      <c r="BH305" s="1"/>
      <c r="BI305" s="1"/>
      <c r="BJ305" s="1"/>
      <c r="BK305" s="1"/>
      <c r="BL305" s="1"/>
      <c r="BM305" s="1"/>
      <c r="BN305" s="1"/>
      <c r="BO305" s="1"/>
      <c r="BP305" s="1"/>
      <c r="BQ305" s="1"/>
      <c r="BR305" s="1"/>
    </row>
    <row r="306" spans="1:70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  <c r="AM306" s="1"/>
      <c r="AN306" s="1"/>
      <c r="AO306" s="1"/>
      <c r="AP306" s="1"/>
      <c r="AQ306" s="1"/>
      <c r="AR306" s="1"/>
      <c r="AS306" s="1"/>
      <c r="AT306" s="1"/>
      <c r="AU306" s="1"/>
      <c r="AV306" s="1"/>
      <c r="AW306" s="1"/>
      <c r="AX306" s="1"/>
      <c r="AY306" s="1"/>
      <c r="AZ306" s="1"/>
      <c r="BA306" s="1"/>
      <c r="BB306" s="1"/>
      <c r="BC306" s="1"/>
      <c r="BD306" s="1"/>
      <c r="BE306" s="1"/>
      <c r="BF306" s="1"/>
      <c r="BG306" s="1"/>
      <c r="BH306" s="1"/>
      <c r="BI306" s="1"/>
      <c r="BJ306" s="1"/>
      <c r="BK306" s="1"/>
      <c r="BL306" s="1"/>
      <c r="BM306" s="1"/>
      <c r="BN306" s="1"/>
      <c r="BO306" s="1"/>
      <c r="BP306" s="1"/>
      <c r="BQ306" s="1"/>
      <c r="BR306" s="1"/>
    </row>
    <row r="307" spans="1:70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  <c r="AM307" s="1"/>
      <c r="AN307" s="1"/>
      <c r="AO307" s="1"/>
      <c r="AP307" s="1"/>
      <c r="AQ307" s="1"/>
      <c r="AR307" s="1"/>
      <c r="AS307" s="1"/>
      <c r="AT307" s="1"/>
      <c r="AU307" s="1"/>
      <c r="AV307" s="1"/>
      <c r="AW307" s="1"/>
      <c r="AX307" s="1"/>
      <c r="AY307" s="1"/>
      <c r="AZ307" s="1"/>
      <c r="BA307" s="1"/>
      <c r="BB307" s="1"/>
      <c r="BC307" s="1"/>
      <c r="BD307" s="1"/>
      <c r="BE307" s="1"/>
      <c r="BF307" s="1"/>
      <c r="BG307" s="1"/>
      <c r="BH307" s="1"/>
      <c r="BI307" s="1"/>
      <c r="BJ307" s="1"/>
      <c r="BK307" s="1"/>
      <c r="BL307" s="1"/>
      <c r="BM307" s="1"/>
      <c r="BN307" s="1"/>
      <c r="BO307" s="1"/>
      <c r="BP307" s="1"/>
      <c r="BQ307" s="1"/>
      <c r="BR307" s="1"/>
    </row>
    <row r="308" spans="1:70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  <c r="AM308" s="1"/>
      <c r="AN308" s="1"/>
      <c r="AO308" s="1"/>
      <c r="AP308" s="1"/>
      <c r="AQ308" s="1"/>
      <c r="AR308" s="1"/>
      <c r="AS308" s="1"/>
      <c r="AT308" s="1"/>
      <c r="AU308" s="1"/>
      <c r="AV308" s="1"/>
      <c r="AW308" s="1"/>
      <c r="AX308" s="1"/>
      <c r="AY308" s="1"/>
      <c r="AZ308" s="1"/>
      <c r="BA308" s="1"/>
      <c r="BB308" s="1"/>
      <c r="BC308" s="1"/>
      <c r="BD308" s="1"/>
      <c r="BE308" s="1"/>
      <c r="BF308" s="1"/>
      <c r="BG308" s="1"/>
      <c r="BH308" s="1"/>
      <c r="BI308" s="1"/>
      <c r="BJ308" s="1"/>
      <c r="BK308" s="1"/>
      <c r="BL308" s="1"/>
      <c r="BM308" s="1"/>
      <c r="BN308" s="1"/>
      <c r="BO308" s="1"/>
      <c r="BP308" s="1"/>
      <c r="BQ308" s="1"/>
      <c r="BR308" s="1"/>
    </row>
    <row r="309" spans="1:70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  <c r="AM309" s="1"/>
      <c r="AN309" s="1"/>
      <c r="AO309" s="1"/>
      <c r="AP309" s="1"/>
      <c r="AQ309" s="1"/>
      <c r="AR309" s="1"/>
      <c r="AS309" s="1"/>
      <c r="AT309" s="1"/>
      <c r="AU309" s="1"/>
      <c r="AV309" s="1"/>
      <c r="AW309" s="1"/>
      <c r="AX309" s="1"/>
      <c r="AY309" s="1"/>
      <c r="AZ309" s="1"/>
      <c r="BA309" s="1"/>
      <c r="BB309" s="1"/>
      <c r="BC309" s="1"/>
      <c r="BD309" s="1"/>
      <c r="BE309" s="1"/>
      <c r="BF309" s="1"/>
      <c r="BG309" s="1"/>
      <c r="BH309" s="1"/>
      <c r="BI309" s="1"/>
      <c r="BJ309" s="1"/>
      <c r="BK309" s="1"/>
      <c r="BL309" s="1"/>
      <c r="BM309" s="1"/>
      <c r="BN309" s="1"/>
      <c r="BO309" s="1"/>
      <c r="BP309" s="1"/>
      <c r="BQ309" s="1"/>
      <c r="BR309" s="1"/>
    </row>
    <row r="310" spans="1:70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  <c r="AM310" s="1"/>
      <c r="AN310" s="1"/>
      <c r="AO310" s="1"/>
      <c r="AP310" s="1"/>
      <c r="AQ310" s="1"/>
      <c r="AR310" s="1"/>
      <c r="AS310" s="1"/>
      <c r="AT310" s="1"/>
      <c r="AU310" s="1"/>
      <c r="AV310" s="1"/>
      <c r="AW310" s="1"/>
      <c r="AX310" s="1"/>
      <c r="AY310" s="1"/>
      <c r="AZ310" s="1"/>
      <c r="BA310" s="1"/>
      <c r="BB310" s="1"/>
      <c r="BC310" s="1"/>
      <c r="BD310" s="1"/>
      <c r="BE310" s="1"/>
      <c r="BF310" s="1"/>
      <c r="BG310" s="1"/>
      <c r="BH310" s="1"/>
      <c r="BI310" s="1"/>
      <c r="BJ310" s="1"/>
      <c r="BK310" s="1"/>
      <c r="BL310" s="1"/>
      <c r="BM310" s="1"/>
      <c r="BN310" s="1"/>
      <c r="BO310" s="1"/>
      <c r="BP310" s="1"/>
      <c r="BQ310" s="1"/>
      <c r="BR310" s="1"/>
    </row>
    <row r="311" spans="1:70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  <c r="AM311" s="1"/>
      <c r="AN311" s="1"/>
      <c r="AO311" s="1"/>
      <c r="AP311" s="1"/>
      <c r="AQ311" s="1"/>
      <c r="AR311" s="1"/>
      <c r="AS311" s="1"/>
      <c r="AT311" s="1"/>
      <c r="AU311" s="1"/>
      <c r="AV311" s="1"/>
      <c r="AW311" s="1"/>
      <c r="AX311" s="1"/>
      <c r="AY311" s="1"/>
      <c r="AZ311" s="1"/>
      <c r="BA311" s="1"/>
      <c r="BB311" s="1"/>
      <c r="BC311" s="1"/>
      <c r="BD311" s="1"/>
      <c r="BE311" s="1"/>
      <c r="BF311" s="1"/>
      <c r="BG311" s="1"/>
      <c r="BH311" s="1"/>
      <c r="BI311" s="1"/>
      <c r="BJ311" s="1"/>
      <c r="BK311" s="1"/>
      <c r="BL311" s="1"/>
      <c r="BM311" s="1"/>
      <c r="BN311" s="1"/>
      <c r="BO311" s="1"/>
      <c r="BP311" s="1"/>
      <c r="BQ311" s="1"/>
      <c r="BR311" s="1"/>
    </row>
    <row r="312" spans="1:70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  <c r="AM312" s="1"/>
      <c r="AN312" s="1"/>
      <c r="AO312" s="1"/>
      <c r="AP312" s="1"/>
      <c r="AQ312" s="1"/>
      <c r="AR312" s="1"/>
      <c r="AS312" s="1"/>
      <c r="AT312" s="1"/>
      <c r="AU312" s="1"/>
      <c r="AV312" s="1"/>
      <c r="AW312" s="1"/>
      <c r="AX312" s="1"/>
      <c r="AY312" s="1"/>
      <c r="AZ312" s="1"/>
      <c r="BA312" s="1"/>
      <c r="BB312" s="1"/>
      <c r="BC312" s="1"/>
      <c r="BD312" s="1"/>
      <c r="BE312" s="1"/>
      <c r="BF312" s="1"/>
      <c r="BG312" s="1"/>
      <c r="BH312" s="1"/>
      <c r="BI312" s="1"/>
      <c r="BJ312" s="1"/>
      <c r="BK312" s="1"/>
      <c r="BL312" s="1"/>
      <c r="BM312" s="1"/>
      <c r="BN312" s="1"/>
      <c r="BO312" s="1"/>
      <c r="BP312" s="1"/>
      <c r="BQ312" s="1"/>
      <c r="BR312" s="1"/>
    </row>
    <row r="313" spans="1:70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  <c r="AM313" s="1"/>
      <c r="AN313" s="1"/>
      <c r="AO313" s="1"/>
      <c r="AP313" s="1"/>
      <c r="AQ313" s="1"/>
      <c r="AR313" s="1"/>
      <c r="AS313" s="1"/>
      <c r="AT313" s="1"/>
      <c r="AU313" s="1"/>
      <c r="AV313" s="1"/>
      <c r="AW313" s="1"/>
      <c r="AX313" s="1"/>
      <c r="AY313" s="1"/>
      <c r="AZ313" s="1"/>
      <c r="BA313" s="1"/>
      <c r="BB313" s="1"/>
      <c r="BC313" s="1"/>
      <c r="BD313" s="1"/>
      <c r="BE313" s="1"/>
      <c r="BF313" s="1"/>
      <c r="BG313" s="1"/>
      <c r="BH313" s="1"/>
      <c r="BI313" s="1"/>
      <c r="BJ313" s="1"/>
      <c r="BK313" s="1"/>
      <c r="BL313" s="1"/>
      <c r="BM313" s="1"/>
      <c r="BN313" s="1"/>
      <c r="BO313" s="1"/>
      <c r="BP313" s="1"/>
      <c r="BQ313" s="1"/>
      <c r="BR313" s="1"/>
    </row>
    <row r="314" spans="1:70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  <c r="AM314" s="1"/>
      <c r="AN314" s="1"/>
      <c r="AO314" s="1"/>
      <c r="AP314" s="1"/>
      <c r="AQ314" s="1"/>
      <c r="AR314" s="1"/>
      <c r="AS314" s="1"/>
      <c r="AT314" s="1"/>
      <c r="AU314" s="1"/>
      <c r="AV314" s="1"/>
      <c r="AW314" s="1"/>
      <c r="AX314" s="1"/>
      <c r="AY314" s="1"/>
      <c r="AZ314" s="1"/>
      <c r="BA314" s="1"/>
      <c r="BB314" s="1"/>
      <c r="BC314" s="1"/>
      <c r="BD314" s="1"/>
      <c r="BE314" s="1"/>
      <c r="BF314" s="1"/>
      <c r="BG314" s="1"/>
      <c r="BH314" s="1"/>
      <c r="BI314" s="1"/>
      <c r="BJ314" s="1"/>
      <c r="BK314" s="1"/>
      <c r="BL314" s="1"/>
      <c r="BM314" s="1"/>
      <c r="BN314" s="1"/>
      <c r="BO314" s="1"/>
      <c r="BP314" s="1"/>
      <c r="BQ314" s="1"/>
      <c r="BR314" s="1"/>
    </row>
    <row r="315" spans="1:70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  <c r="AM315" s="1"/>
      <c r="AN315" s="1"/>
      <c r="AO315" s="1"/>
      <c r="AP315" s="1"/>
      <c r="AQ315" s="1"/>
      <c r="AR315" s="1"/>
      <c r="AS315" s="1"/>
      <c r="AT315" s="1"/>
      <c r="AU315" s="1"/>
      <c r="AV315" s="1"/>
      <c r="AW315" s="1"/>
      <c r="AX315" s="1"/>
      <c r="AY315" s="1"/>
      <c r="AZ315" s="1"/>
      <c r="BA315" s="1"/>
      <c r="BB315" s="1"/>
      <c r="BC315" s="1"/>
      <c r="BD315" s="1"/>
      <c r="BE315" s="1"/>
      <c r="BF315" s="1"/>
      <c r="BG315" s="1"/>
      <c r="BH315" s="1"/>
      <c r="BI315" s="1"/>
      <c r="BJ315" s="1"/>
      <c r="BK315" s="1"/>
      <c r="BL315" s="1"/>
      <c r="BM315" s="1"/>
      <c r="BN315" s="1"/>
      <c r="BO315" s="1"/>
      <c r="BP315" s="1"/>
      <c r="BQ315" s="1"/>
      <c r="BR315" s="1"/>
    </row>
    <row r="316" spans="1:70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  <c r="AM316" s="1"/>
      <c r="AN316" s="1"/>
      <c r="AO316" s="1"/>
      <c r="AP316" s="1"/>
      <c r="AQ316" s="1"/>
      <c r="AR316" s="1"/>
      <c r="AS316" s="1"/>
      <c r="AT316" s="1"/>
      <c r="AU316" s="1"/>
      <c r="AV316" s="1"/>
      <c r="AW316" s="1"/>
      <c r="AX316" s="1"/>
      <c r="AY316" s="1"/>
      <c r="AZ316" s="1"/>
      <c r="BA316" s="1"/>
      <c r="BB316" s="1"/>
      <c r="BC316" s="1"/>
      <c r="BD316" s="1"/>
      <c r="BE316" s="1"/>
      <c r="BF316" s="1"/>
      <c r="BG316" s="1"/>
      <c r="BH316" s="1"/>
      <c r="BI316" s="1"/>
      <c r="BJ316" s="1"/>
      <c r="BK316" s="1"/>
      <c r="BL316" s="1"/>
      <c r="BM316" s="1"/>
      <c r="BN316" s="1"/>
      <c r="BO316" s="1"/>
      <c r="BP316" s="1"/>
      <c r="BQ316" s="1"/>
      <c r="BR316" s="1"/>
    </row>
    <row r="317" spans="1:70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  <c r="AM317" s="1"/>
      <c r="AN317" s="1"/>
      <c r="AO317" s="1"/>
      <c r="AP317" s="1"/>
      <c r="AQ317" s="1"/>
      <c r="AR317" s="1"/>
      <c r="AS317" s="1"/>
      <c r="AT317" s="1"/>
      <c r="AU317" s="1"/>
      <c r="AV317" s="1"/>
      <c r="AW317" s="1"/>
      <c r="AX317" s="1"/>
      <c r="AY317" s="1"/>
      <c r="AZ317" s="1"/>
      <c r="BA317" s="1"/>
      <c r="BB317" s="1"/>
      <c r="BC317" s="1"/>
      <c r="BD317" s="1"/>
      <c r="BE317" s="1"/>
      <c r="BF317" s="1"/>
      <c r="BG317" s="1"/>
      <c r="BH317" s="1"/>
      <c r="BI317" s="1"/>
      <c r="BJ317" s="1"/>
      <c r="BK317" s="1"/>
      <c r="BL317" s="1"/>
      <c r="BM317" s="1"/>
      <c r="BN317" s="1"/>
      <c r="BO317" s="1"/>
      <c r="BP317" s="1"/>
      <c r="BQ317" s="1"/>
      <c r="BR317" s="1"/>
    </row>
    <row r="318" spans="1:70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  <c r="AM318" s="1"/>
      <c r="AN318" s="1"/>
      <c r="AO318" s="1"/>
      <c r="AP318" s="1"/>
      <c r="AQ318" s="1"/>
      <c r="AR318" s="1"/>
      <c r="AS318" s="1"/>
      <c r="AT318" s="1"/>
      <c r="AU318" s="1"/>
      <c r="AV318" s="1"/>
      <c r="AW318" s="1"/>
      <c r="AX318" s="1"/>
      <c r="AY318" s="1"/>
      <c r="AZ318" s="1"/>
      <c r="BA318" s="1"/>
      <c r="BB318" s="1"/>
      <c r="BC318" s="1"/>
      <c r="BD318" s="1"/>
      <c r="BE318" s="1"/>
      <c r="BF318" s="1"/>
      <c r="BG318" s="1"/>
      <c r="BH318" s="1"/>
      <c r="BI318" s="1"/>
      <c r="BJ318" s="1"/>
      <c r="BK318" s="1"/>
      <c r="BL318" s="1"/>
      <c r="BM318" s="1"/>
      <c r="BN318" s="1"/>
      <c r="BO318" s="1"/>
      <c r="BP318" s="1"/>
      <c r="BQ318" s="1"/>
      <c r="BR318" s="1"/>
    </row>
    <row r="319" spans="1:70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  <c r="AM319" s="1"/>
      <c r="AN319" s="1"/>
      <c r="AO319" s="1"/>
      <c r="AP319" s="1"/>
      <c r="AQ319" s="1"/>
      <c r="AR319" s="1"/>
      <c r="AS319" s="1"/>
      <c r="AT319" s="1"/>
      <c r="AU319" s="1"/>
      <c r="AV319" s="1"/>
      <c r="AW319" s="1"/>
      <c r="AX319" s="1"/>
      <c r="AY319" s="1"/>
      <c r="AZ319" s="1"/>
      <c r="BA319" s="1"/>
      <c r="BB319" s="1"/>
      <c r="BC319" s="1"/>
      <c r="BD319" s="1"/>
      <c r="BE319" s="1"/>
      <c r="BF319" s="1"/>
      <c r="BG319" s="1"/>
      <c r="BH319" s="1"/>
      <c r="BI319" s="1"/>
      <c r="BJ319" s="1"/>
      <c r="BK319" s="1"/>
      <c r="BL319" s="1"/>
      <c r="BM319" s="1"/>
      <c r="BN319" s="1"/>
      <c r="BO319" s="1"/>
      <c r="BP319" s="1"/>
      <c r="BQ319" s="1"/>
      <c r="BR319" s="1"/>
    </row>
    <row r="320" spans="1:70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  <c r="AM320" s="1"/>
      <c r="AN320" s="1"/>
      <c r="AO320" s="1"/>
      <c r="AP320" s="1"/>
      <c r="AQ320" s="1"/>
      <c r="AR320" s="1"/>
      <c r="AS320" s="1"/>
      <c r="AT320" s="1"/>
      <c r="AU320" s="1"/>
      <c r="AV320" s="1"/>
      <c r="AW320" s="1"/>
      <c r="AX320" s="1"/>
      <c r="AY320" s="1"/>
      <c r="AZ320" s="1"/>
      <c r="BA320" s="1"/>
      <c r="BB320" s="1"/>
      <c r="BC320" s="1"/>
      <c r="BD320" s="1"/>
      <c r="BE320" s="1"/>
      <c r="BF320" s="1"/>
      <c r="BG320" s="1"/>
      <c r="BH320" s="1"/>
      <c r="BI320" s="1"/>
      <c r="BJ320" s="1"/>
      <c r="BK320" s="1"/>
      <c r="BL320" s="1"/>
      <c r="BM320" s="1"/>
      <c r="BN320" s="1"/>
      <c r="BO320" s="1"/>
      <c r="BP320" s="1"/>
      <c r="BQ320" s="1"/>
      <c r="BR320" s="1"/>
    </row>
    <row r="321" spans="1:70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  <c r="AM321" s="1"/>
      <c r="AN321" s="1"/>
      <c r="AO321" s="1"/>
      <c r="AP321" s="1"/>
      <c r="AQ321" s="1"/>
      <c r="AR321" s="1"/>
      <c r="AS321" s="1"/>
      <c r="AT321" s="1"/>
      <c r="AU321" s="1"/>
      <c r="AV321" s="1"/>
      <c r="AW321" s="1"/>
      <c r="AX321" s="1"/>
      <c r="AY321" s="1"/>
      <c r="AZ321" s="1"/>
      <c r="BA321" s="1"/>
      <c r="BB321" s="1"/>
      <c r="BC321" s="1"/>
      <c r="BD321" s="1"/>
      <c r="BE321" s="1"/>
      <c r="BF321" s="1"/>
      <c r="BG321" s="1"/>
      <c r="BH321" s="1"/>
      <c r="BI321" s="1"/>
      <c r="BJ321" s="1"/>
      <c r="BK321" s="1"/>
      <c r="BL321" s="1"/>
      <c r="BM321" s="1"/>
      <c r="BN321" s="1"/>
      <c r="BO321" s="1"/>
      <c r="BP321" s="1"/>
      <c r="BQ321" s="1"/>
      <c r="BR321" s="1"/>
    </row>
    <row r="322" spans="1:70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  <c r="AM322" s="1"/>
      <c r="AN322" s="1"/>
      <c r="AO322" s="1"/>
      <c r="AP322" s="1"/>
      <c r="AQ322" s="1"/>
      <c r="AR322" s="1"/>
      <c r="AS322" s="1"/>
      <c r="AT322" s="1"/>
      <c r="AU322" s="1"/>
      <c r="AV322" s="1"/>
      <c r="AW322" s="1"/>
      <c r="AX322" s="1"/>
      <c r="AY322" s="1"/>
      <c r="AZ322" s="1"/>
      <c r="BA322" s="1"/>
      <c r="BB322" s="1"/>
      <c r="BC322" s="1"/>
      <c r="BD322" s="1"/>
      <c r="BE322" s="1"/>
      <c r="BF322" s="1"/>
      <c r="BG322" s="1"/>
      <c r="BH322" s="1"/>
      <c r="BI322" s="1"/>
      <c r="BJ322" s="1"/>
      <c r="BK322" s="1"/>
      <c r="BL322" s="1"/>
      <c r="BM322" s="1"/>
      <c r="BN322" s="1"/>
      <c r="BO322" s="1"/>
      <c r="BP322" s="1"/>
      <c r="BQ322" s="1"/>
      <c r="BR322" s="1"/>
    </row>
    <row r="323" spans="1:70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  <c r="AM323" s="1"/>
      <c r="AN323" s="1"/>
      <c r="AO323" s="1"/>
      <c r="AP323" s="1"/>
      <c r="AQ323" s="1"/>
      <c r="AR323" s="1"/>
      <c r="AS323" s="1"/>
      <c r="AT323" s="1"/>
      <c r="AU323" s="1"/>
      <c r="AV323" s="1"/>
      <c r="AW323" s="1"/>
      <c r="AX323" s="1"/>
      <c r="AY323" s="1"/>
      <c r="AZ323" s="1"/>
      <c r="BA323" s="1"/>
      <c r="BB323" s="1"/>
      <c r="BC323" s="1"/>
      <c r="BD323" s="1"/>
      <c r="BE323" s="1"/>
      <c r="BF323" s="1"/>
      <c r="BG323" s="1"/>
      <c r="BH323" s="1"/>
      <c r="BI323" s="1"/>
      <c r="BJ323" s="1"/>
      <c r="BK323" s="1"/>
      <c r="BL323" s="1"/>
      <c r="BM323" s="1"/>
      <c r="BN323" s="1"/>
      <c r="BO323" s="1"/>
      <c r="BP323" s="1"/>
      <c r="BQ323" s="1"/>
      <c r="BR323" s="1"/>
    </row>
    <row r="324" spans="1:70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  <c r="AM324" s="1"/>
      <c r="AN324" s="1"/>
      <c r="AO324" s="1"/>
      <c r="AP324" s="1"/>
      <c r="AQ324" s="1"/>
      <c r="AR324" s="1"/>
      <c r="AS324" s="1"/>
      <c r="AT324" s="1"/>
      <c r="AU324" s="1"/>
      <c r="AV324" s="1"/>
      <c r="AW324" s="1"/>
      <c r="AX324" s="1"/>
      <c r="AY324" s="1"/>
      <c r="AZ324" s="1"/>
      <c r="BA324" s="1"/>
      <c r="BB324" s="1"/>
      <c r="BC324" s="1"/>
      <c r="BD324" s="1"/>
      <c r="BE324" s="1"/>
      <c r="BF324" s="1"/>
      <c r="BG324" s="1"/>
      <c r="BH324" s="1"/>
      <c r="BI324" s="1"/>
      <c r="BJ324" s="1"/>
      <c r="BK324" s="1"/>
      <c r="BL324" s="1"/>
      <c r="BM324" s="1"/>
      <c r="BN324" s="1"/>
      <c r="BO324" s="1"/>
      <c r="BP324" s="1"/>
      <c r="BQ324" s="1"/>
      <c r="BR324" s="1"/>
    </row>
    <row r="325" spans="1:70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  <c r="AM325" s="1"/>
      <c r="AN325" s="1"/>
      <c r="AO325" s="1"/>
      <c r="AP325" s="1"/>
      <c r="AQ325" s="1"/>
      <c r="AR325" s="1"/>
      <c r="AS325" s="1"/>
      <c r="AT325" s="1"/>
      <c r="AU325" s="1"/>
      <c r="AV325" s="1"/>
      <c r="AW325" s="1"/>
      <c r="AX325" s="1"/>
      <c r="AY325" s="1"/>
      <c r="AZ325" s="1"/>
      <c r="BA325" s="1"/>
      <c r="BB325" s="1"/>
      <c r="BC325" s="1"/>
      <c r="BD325" s="1"/>
      <c r="BE325" s="1"/>
      <c r="BF325" s="1"/>
      <c r="BG325" s="1"/>
      <c r="BH325" s="1"/>
      <c r="BI325" s="1"/>
      <c r="BJ325" s="1"/>
      <c r="BK325" s="1"/>
      <c r="BL325" s="1"/>
      <c r="BM325" s="1"/>
      <c r="BN325" s="1"/>
      <c r="BO325" s="1"/>
      <c r="BP325" s="1"/>
      <c r="BQ325" s="1"/>
      <c r="BR325" s="1"/>
    </row>
    <row r="326" spans="1:70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  <c r="AM326" s="1"/>
      <c r="AN326" s="1"/>
      <c r="AO326" s="1"/>
      <c r="AP326" s="1"/>
      <c r="AQ326" s="1"/>
      <c r="AR326" s="1"/>
      <c r="AS326" s="1"/>
      <c r="AT326" s="1"/>
      <c r="AU326" s="1"/>
      <c r="AV326" s="1"/>
      <c r="AW326" s="1"/>
      <c r="AX326" s="1"/>
      <c r="AY326" s="1"/>
      <c r="AZ326" s="1"/>
      <c r="BA326" s="1"/>
      <c r="BB326" s="1"/>
      <c r="BC326" s="1"/>
      <c r="BD326" s="1"/>
      <c r="BE326" s="1"/>
      <c r="BF326" s="1"/>
      <c r="BG326" s="1"/>
      <c r="BH326" s="1"/>
      <c r="BI326" s="1"/>
      <c r="BJ326" s="1"/>
      <c r="BK326" s="1"/>
      <c r="BL326" s="1"/>
      <c r="BM326" s="1"/>
      <c r="BN326" s="1"/>
      <c r="BO326" s="1"/>
      <c r="BP326" s="1"/>
      <c r="BQ326" s="1"/>
      <c r="BR326" s="1"/>
    </row>
    <row r="327" spans="1:70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  <c r="AM327" s="1"/>
      <c r="AN327" s="1"/>
      <c r="AO327" s="1"/>
      <c r="AP327" s="1"/>
      <c r="AQ327" s="1"/>
      <c r="AR327" s="1"/>
      <c r="AS327" s="1"/>
      <c r="AT327" s="1"/>
      <c r="AU327" s="1"/>
      <c r="AV327" s="1"/>
      <c r="AW327" s="1"/>
      <c r="AX327" s="1"/>
      <c r="AY327" s="1"/>
      <c r="AZ327" s="1"/>
      <c r="BA327" s="1"/>
      <c r="BB327" s="1"/>
      <c r="BC327" s="1"/>
      <c r="BD327" s="1"/>
      <c r="BE327" s="1"/>
      <c r="BF327" s="1"/>
      <c r="BG327" s="1"/>
      <c r="BH327" s="1"/>
      <c r="BI327" s="1"/>
      <c r="BJ327" s="1"/>
      <c r="BK327" s="1"/>
      <c r="BL327" s="1"/>
      <c r="BM327" s="1"/>
      <c r="BN327" s="1"/>
      <c r="BO327" s="1"/>
      <c r="BP327" s="1"/>
      <c r="BQ327" s="1"/>
      <c r="BR327" s="1"/>
    </row>
    <row r="328" spans="1:70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  <c r="AM328" s="1"/>
      <c r="AN328" s="1"/>
      <c r="AO328" s="1"/>
      <c r="AP328" s="1"/>
      <c r="AQ328" s="1"/>
      <c r="AR328" s="1"/>
      <c r="AS328" s="1"/>
      <c r="AT328" s="1"/>
      <c r="AU328" s="1"/>
      <c r="AV328" s="1"/>
      <c r="AW328" s="1"/>
      <c r="AX328" s="1"/>
      <c r="AY328" s="1"/>
      <c r="AZ328" s="1"/>
      <c r="BA328" s="1"/>
      <c r="BB328" s="1"/>
      <c r="BC328" s="1"/>
      <c r="BD328" s="1"/>
      <c r="BE328" s="1"/>
      <c r="BF328" s="1"/>
      <c r="BG328" s="1"/>
      <c r="BH328" s="1"/>
      <c r="BI328" s="1"/>
      <c r="BJ328" s="1"/>
      <c r="BK328" s="1"/>
      <c r="BL328" s="1"/>
      <c r="BM328" s="1"/>
      <c r="BN328" s="1"/>
      <c r="BO328" s="1"/>
      <c r="BP328" s="1"/>
      <c r="BQ328" s="1"/>
      <c r="BR328" s="1"/>
    </row>
    <row r="329" spans="1:70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  <c r="AM329" s="1"/>
      <c r="AN329" s="1"/>
      <c r="AO329" s="1"/>
      <c r="AP329" s="1"/>
      <c r="AQ329" s="1"/>
      <c r="AR329" s="1"/>
      <c r="AS329" s="1"/>
      <c r="AT329" s="1"/>
      <c r="AU329" s="1"/>
      <c r="AV329" s="1"/>
      <c r="AW329" s="1"/>
      <c r="AX329" s="1"/>
      <c r="AY329" s="1"/>
      <c r="AZ329" s="1"/>
      <c r="BA329" s="1"/>
      <c r="BB329" s="1"/>
      <c r="BC329" s="1"/>
      <c r="BD329" s="1"/>
      <c r="BE329" s="1"/>
      <c r="BF329" s="1"/>
      <c r="BG329" s="1"/>
      <c r="BH329" s="1"/>
      <c r="BI329" s="1"/>
      <c r="BJ329" s="1"/>
      <c r="BK329" s="1"/>
      <c r="BL329" s="1"/>
      <c r="BM329" s="1"/>
      <c r="BN329" s="1"/>
      <c r="BO329" s="1"/>
      <c r="BP329" s="1"/>
      <c r="BQ329" s="1"/>
      <c r="BR329" s="1"/>
    </row>
    <row r="330" spans="1:70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  <c r="AM330" s="1"/>
      <c r="AN330" s="1"/>
      <c r="AO330" s="1"/>
      <c r="AP330" s="1"/>
      <c r="AQ330" s="1"/>
      <c r="AR330" s="1"/>
      <c r="AS330" s="1"/>
      <c r="AT330" s="1"/>
      <c r="AU330" s="1"/>
      <c r="AV330" s="1"/>
      <c r="AW330" s="1"/>
      <c r="AX330" s="1"/>
      <c r="AY330" s="1"/>
      <c r="AZ330" s="1"/>
      <c r="BA330" s="1"/>
      <c r="BB330" s="1"/>
      <c r="BC330" s="1"/>
      <c r="BD330" s="1"/>
      <c r="BE330" s="1"/>
      <c r="BF330" s="1"/>
      <c r="BG330" s="1"/>
      <c r="BH330" s="1"/>
      <c r="BI330" s="1"/>
      <c r="BJ330" s="1"/>
      <c r="BK330" s="1"/>
      <c r="BL330" s="1"/>
      <c r="BM330" s="1"/>
      <c r="BN330" s="1"/>
      <c r="BO330" s="1"/>
      <c r="BP330" s="1"/>
      <c r="BQ330" s="1"/>
      <c r="BR330" s="1"/>
    </row>
    <row r="331" spans="1:70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  <c r="AM331" s="1"/>
      <c r="AN331" s="1"/>
      <c r="AO331" s="1"/>
      <c r="AP331" s="1"/>
      <c r="AQ331" s="1"/>
      <c r="AR331" s="1"/>
      <c r="AS331" s="1"/>
      <c r="AT331" s="1"/>
      <c r="AU331" s="1"/>
      <c r="AV331" s="1"/>
      <c r="AW331" s="1"/>
      <c r="AX331" s="1"/>
      <c r="AY331" s="1"/>
      <c r="AZ331" s="1"/>
      <c r="BA331" s="1"/>
      <c r="BB331" s="1"/>
      <c r="BC331" s="1"/>
      <c r="BD331" s="1"/>
      <c r="BE331" s="1"/>
      <c r="BF331" s="1"/>
      <c r="BG331" s="1"/>
      <c r="BH331" s="1"/>
      <c r="BI331" s="1"/>
      <c r="BJ331" s="1"/>
      <c r="BK331" s="1"/>
      <c r="BL331" s="1"/>
      <c r="BM331" s="1"/>
      <c r="BN331" s="1"/>
      <c r="BO331" s="1"/>
      <c r="BP331" s="1"/>
      <c r="BQ331" s="1"/>
      <c r="BR331" s="1"/>
    </row>
    <row r="332" spans="1:70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  <c r="AM332" s="1"/>
      <c r="AN332" s="1"/>
      <c r="AO332" s="1"/>
      <c r="AP332" s="1"/>
      <c r="AQ332" s="1"/>
      <c r="AR332" s="1"/>
      <c r="AS332" s="1"/>
      <c r="AT332" s="1"/>
      <c r="AU332" s="1"/>
      <c r="AV332" s="1"/>
      <c r="AW332" s="1"/>
      <c r="AX332" s="1"/>
      <c r="AY332" s="1"/>
      <c r="AZ332" s="1"/>
      <c r="BA332" s="1"/>
      <c r="BB332" s="1"/>
      <c r="BC332" s="1"/>
      <c r="BD332" s="1"/>
      <c r="BE332" s="1"/>
      <c r="BF332" s="1"/>
      <c r="BG332" s="1"/>
      <c r="BH332" s="1"/>
      <c r="BI332" s="1"/>
      <c r="BJ332" s="1"/>
      <c r="BK332" s="1"/>
      <c r="BL332" s="1"/>
      <c r="BM332" s="1"/>
      <c r="BN332" s="1"/>
      <c r="BO332" s="1"/>
      <c r="BP332" s="1"/>
      <c r="BQ332" s="1"/>
      <c r="BR332" s="1"/>
    </row>
    <row r="333" spans="1:70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  <c r="AM333" s="1"/>
      <c r="AN333" s="1"/>
      <c r="AO333" s="1"/>
      <c r="AP333" s="1"/>
      <c r="AQ333" s="1"/>
      <c r="AR333" s="1"/>
      <c r="AS333" s="1"/>
      <c r="AT333" s="1"/>
      <c r="AU333" s="1"/>
      <c r="AV333" s="1"/>
      <c r="AW333" s="1"/>
      <c r="AX333" s="1"/>
      <c r="AY333" s="1"/>
      <c r="AZ333" s="1"/>
      <c r="BA333" s="1"/>
      <c r="BB333" s="1"/>
      <c r="BC333" s="1"/>
      <c r="BD333" s="1"/>
      <c r="BE333" s="1"/>
      <c r="BF333" s="1"/>
      <c r="BG333" s="1"/>
      <c r="BH333" s="1"/>
      <c r="BI333" s="1"/>
      <c r="BJ333" s="1"/>
      <c r="BK333" s="1"/>
      <c r="BL333" s="1"/>
      <c r="BM333" s="1"/>
      <c r="BN333" s="1"/>
      <c r="BO333" s="1"/>
      <c r="BP333" s="1"/>
      <c r="BQ333" s="1"/>
      <c r="BR333" s="1"/>
    </row>
    <row r="334" spans="1:70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  <c r="AM334" s="1"/>
      <c r="AN334" s="1"/>
      <c r="AO334" s="1"/>
      <c r="AP334" s="1"/>
      <c r="AQ334" s="1"/>
      <c r="AR334" s="1"/>
      <c r="AS334" s="1"/>
      <c r="AT334" s="1"/>
      <c r="AU334" s="1"/>
      <c r="AV334" s="1"/>
      <c r="AW334" s="1"/>
      <c r="AX334" s="1"/>
      <c r="AY334" s="1"/>
      <c r="AZ334" s="1"/>
      <c r="BA334" s="1"/>
      <c r="BB334" s="1"/>
      <c r="BC334" s="1"/>
      <c r="BD334" s="1"/>
      <c r="BE334" s="1"/>
      <c r="BF334" s="1"/>
      <c r="BG334" s="1"/>
      <c r="BH334" s="1"/>
      <c r="BI334" s="1"/>
      <c r="BJ334" s="1"/>
      <c r="BK334" s="1"/>
      <c r="BL334" s="1"/>
      <c r="BM334" s="1"/>
      <c r="BN334" s="1"/>
      <c r="BO334" s="1"/>
      <c r="BP334" s="1"/>
      <c r="BQ334" s="1"/>
      <c r="BR334" s="1"/>
    </row>
    <row r="335" spans="1:70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  <c r="AM335" s="1"/>
      <c r="AN335" s="1"/>
      <c r="AO335" s="1"/>
      <c r="AP335" s="1"/>
      <c r="AQ335" s="1"/>
      <c r="AR335" s="1"/>
      <c r="AS335" s="1"/>
      <c r="AT335" s="1"/>
      <c r="AU335" s="1"/>
      <c r="AV335" s="1"/>
      <c r="AW335" s="1"/>
      <c r="AX335" s="1"/>
      <c r="AY335" s="1"/>
      <c r="AZ335" s="1"/>
      <c r="BA335" s="1"/>
      <c r="BB335" s="1"/>
      <c r="BC335" s="1"/>
      <c r="BD335" s="1"/>
      <c r="BE335" s="1"/>
      <c r="BF335" s="1"/>
      <c r="BG335" s="1"/>
      <c r="BH335" s="1"/>
      <c r="BI335" s="1"/>
      <c r="BJ335" s="1"/>
      <c r="BK335" s="1"/>
      <c r="BL335" s="1"/>
      <c r="BM335" s="1"/>
      <c r="BN335" s="1"/>
      <c r="BO335" s="1"/>
      <c r="BP335" s="1"/>
      <c r="BQ335" s="1"/>
      <c r="BR335" s="1"/>
    </row>
    <row r="336" spans="1:70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  <c r="AM336" s="1"/>
      <c r="AN336" s="1"/>
      <c r="AO336" s="1"/>
      <c r="AP336" s="1"/>
      <c r="AQ336" s="1"/>
      <c r="AR336" s="1"/>
      <c r="AS336" s="1"/>
      <c r="AT336" s="1"/>
      <c r="AU336" s="1"/>
      <c r="AV336" s="1"/>
      <c r="AW336" s="1"/>
      <c r="AX336" s="1"/>
      <c r="AY336" s="1"/>
      <c r="AZ336" s="1"/>
      <c r="BA336" s="1"/>
      <c r="BB336" s="1"/>
      <c r="BC336" s="1"/>
      <c r="BD336" s="1"/>
      <c r="BE336" s="1"/>
      <c r="BF336" s="1"/>
      <c r="BG336" s="1"/>
      <c r="BH336" s="1"/>
      <c r="BI336" s="1"/>
      <c r="BJ336" s="1"/>
      <c r="BK336" s="1"/>
      <c r="BL336" s="1"/>
      <c r="BM336" s="1"/>
      <c r="BN336" s="1"/>
      <c r="BO336" s="1"/>
      <c r="BP336" s="1"/>
      <c r="BQ336" s="1"/>
      <c r="BR336" s="1"/>
    </row>
    <row r="337" spans="1:70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  <c r="AM337" s="1"/>
      <c r="AN337" s="1"/>
      <c r="AO337" s="1"/>
      <c r="AP337" s="1"/>
      <c r="AQ337" s="1"/>
      <c r="AR337" s="1"/>
      <c r="AS337" s="1"/>
      <c r="AT337" s="1"/>
      <c r="AU337" s="1"/>
      <c r="AV337" s="1"/>
      <c r="AW337" s="1"/>
      <c r="AX337" s="1"/>
      <c r="AY337" s="1"/>
      <c r="AZ337" s="1"/>
      <c r="BA337" s="1"/>
      <c r="BB337" s="1"/>
      <c r="BC337" s="1"/>
      <c r="BD337" s="1"/>
      <c r="BE337" s="1"/>
      <c r="BF337" s="1"/>
      <c r="BG337" s="1"/>
      <c r="BH337" s="1"/>
      <c r="BI337" s="1"/>
      <c r="BJ337" s="1"/>
      <c r="BK337" s="1"/>
      <c r="BL337" s="1"/>
      <c r="BM337" s="1"/>
      <c r="BN337" s="1"/>
      <c r="BO337" s="1"/>
      <c r="BP337" s="1"/>
      <c r="BQ337" s="1"/>
      <c r="BR337" s="1"/>
    </row>
    <row r="338" spans="1:70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  <c r="AM338" s="1"/>
      <c r="AN338" s="1"/>
      <c r="AO338" s="1"/>
      <c r="AP338" s="1"/>
      <c r="AQ338" s="1"/>
      <c r="AR338" s="1"/>
      <c r="AS338" s="1"/>
      <c r="AT338" s="1"/>
      <c r="AU338" s="1"/>
      <c r="AV338" s="1"/>
      <c r="AW338" s="1"/>
      <c r="AX338" s="1"/>
      <c r="AY338" s="1"/>
      <c r="AZ338" s="1"/>
      <c r="BA338" s="1"/>
      <c r="BB338" s="1"/>
      <c r="BC338" s="1"/>
      <c r="BD338" s="1"/>
      <c r="BE338" s="1"/>
      <c r="BF338" s="1"/>
      <c r="BG338" s="1"/>
      <c r="BH338" s="1"/>
      <c r="BI338" s="1"/>
      <c r="BJ338" s="1"/>
      <c r="BK338" s="1"/>
      <c r="BL338" s="1"/>
      <c r="BM338" s="1"/>
      <c r="BN338" s="1"/>
      <c r="BO338" s="1"/>
      <c r="BP338" s="1"/>
      <c r="BQ338" s="1"/>
      <c r="BR338" s="1"/>
    </row>
    <row r="339" spans="1:70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  <c r="AM339" s="1"/>
      <c r="AN339" s="1"/>
      <c r="AO339" s="1"/>
      <c r="AP339" s="1"/>
      <c r="AQ339" s="1"/>
      <c r="AR339" s="1"/>
      <c r="AS339" s="1"/>
      <c r="AT339" s="1"/>
      <c r="AU339" s="1"/>
      <c r="AV339" s="1"/>
      <c r="AW339" s="1"/>
      <c r="AX339" s="1"/>
      <c r="AY339" s="1"/>
      <c r="AZ339" s="1"/>
      <c r="BA339" s="1"/>
      <c r="BB339" s="1"/>
      <c r="BC339" s="1"/>
      <c r="BD339" s="1"/>
      <c r="BE339" s="1"/>
      <c r="BF339" s="1"/>
      <c r="BG339" s="1"/>
      <c r="BH339" s="1"/>
      <c r="BI339" s="1"/>
      <c r="BJ339" s="1"/>
      <c r="BK339" s="1"/>
      <c r="BL339" s="1"/>
      <c r="BM339" s="1"/>
      <c r="BN339" s="1"/>
      <c r="BO339" s="1"/>
      <c r="BP339" s="1"/>
      <c r="BQ339" s="1"/>
      <c r="BR339" s="1"/>
    </row>
    <row r="340" spans="1:70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  <c r="AM340" s="1"/>
      <c r="AN340" s="1"/>
      <c r="AO340" s="1"/>
      <c r="AP340" s="1"/>
      <c r="AQ340" s="1"/>
      <c r="AR340" s="1"/>
      <c r="AS340" s="1"/>
      <c r="AT340" s="1"/>
      <c r="AU340" s="1"/>
      <c r="AV340" s="1"/>
      <c r="AW340" s="1"/>
      <c r="AX340" s="1"/>
      <c r="AY340" s="1"/>
      <c r="AZ340" s="1"/>
      <c r="BA340" s="1"/>
      <c r="BB340" s="1"/>
      <c r="BC340" s="1"/>
      <c r="BD340" s="1"/>
      <c r="BE340" s="1"/>
      <c r="BF340" s="1"/>
      <c r="BG340" s="1"/>
      <c r="BH340" s="1"/>
      <c r="BI340" s="1"/>
      <c r="BJ340" s="1"/>
      <c r="BK340" s="1"/>
      <c r="BL340" s="1"/>
      <c r="BM340" s="1"/>
      <c r="BN340" s="1"/>
      <c r="BO340" s="1"/>
      <c r="BP340" s="1"/>
      <c r="BQ340" s="1"/>
      <c r="BR340" s="1"/>
    </row>
    <row r="341" spans="1:70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  <c r="AM341" s="1"/>
      <c r="AN341" s="1"/>
      <c r="AO341" s="1"/>
      <c r="AP341" s="1"/>
      <c r="AQ341" s="1"/>
      <c r="AR341" s="1"/>
      <c r="AS341" s="1"/>
      <c r="AT341" s="1"/>
      <c r="AU341" s="1"/>
      <c r="AV341" s="1"/>
      <c r="AW341" s="1"/>
      <c r="AX341" s="1"/>
      <c r="AY341" s="1"/>
      <c r="AZ341" s="1"/>
      <c r="BA341" s="1"/>
      <c r="BB341" s="1"/>
      <c r="BC341" s="1"/>
      <c r="BD341" s="1"/>
      <c r="BE341" s="1"/>
      <c r="BF341" s="1"/>
      <c r="BG341" s="1"/>
      <c r="BH341" s="1"/>
      <c r="BI341" s="1"/>
      <c r="BJ341" s="1"/>
      <c r="BK341" s="1"/>
      <c r="BL341" s="1"/>
      <c r="BM341" s="1"/>
      <c r="BN341" s="1"/>
      <c r="BO341" s="1"/>
      <c r="BP341" s="1"/>
      <c r="BQ341" s="1"/>
      <c r="BR341" s="1"/>
    </row>
    <row r="342" spans="1:70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  <c r="AM342" s="1"/>
      <c r="AN342" s="1"/>
      <c r="AO342" s="1"/>
      <c r="AP342" s="1"/>
      <c r="AQ342" s="1"/>
      <c r="AR342" s="1"/>
      <c r="AS342" s="1"/>
      <c r="AT342" s="1"/>
      <c r="AU342" s="1"/>
      <c r="AV342" s="1"/>
      <c r="AW342" s="1"/>
      <c r="AX342" s="1"/>
      <c r="AY342" s="1"/>
      <c r="AZ342" s="1"/>
      <c r="BA342" s="1"/>
      <c r="BB342" s="1"/>
      <c r="BC342" s="1"/>
      <c r="BD342" s="1"/>
      <c r="BE342" s="1"/>
      <c r="BF342" s="1"/>
      <c r="BG342" s="1"/>
      <c r="BH342" s="1"/>
      <c r="BI342" s="1"/>
      <c r="BJ342" s="1"/>
      <c r="BK342" s="1"/>
      <c r="BL342" s="1"/>
      <c r="BM342" s="1"/>
      <c r="BN342" s="1"/>
      <c r="BO342" s="1"/>
      <c r="BP342" s="1"/>
      <c r="BQ342" s="1"/>
      <c r="BR342" s="1"/>
    </row>
    <row r="343" spans="1:70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  <c r="AM343" s="1"/>
      <c r="AN343" s="1"/>
      <c r="AO343" s="1"/>
      <c r="AP343" s="1"/>
      <c r="AQ343" s="1"/>
      <c r="AR343" s="1"/>
      <c r="AS343" s="1"/>
      <c r="AT343" s="1"/>
      <c r="AU343" s="1"/>
      <c r="AV343" s="1"/>
      <c r="AW343" s="1"/>
      <c r="AX343" s="1"/>
      <c r="AY343" s="1"/>
      <c r="AZ343" s="1"/>
      <c r="BA343" s="1"/>
      <c r="BB343" s="1"/>
      <c r="BC343" s="1"/>
      <c r="BD343" s="1"/>
      <c r="BE343" s="1"/>
      <c r="BF343" s="1"/>
      <c r="BG343" s="1"/>
      <c r="BH343" s="1"/>
      <c r="BI343" s="1"/>
      <c r="BJ343" s="1"/>
      <c r="BK343" s="1"/>
      <c r="BL343" s="1"/>
      <c r="BM343" s="1"/>
      <c r="BN343" s="1"/>
      <c r="BO343" s="1"/>
      <c r="BP343" s="1"/>
      <c r="BQ343" s="1"/>
      <c r="BR343" s="1"/>
    </row>
    <row r="344" spans="1:70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  <c r="AM344" s="1"/>
      <c r="AN344" s="1"/>
      <c r="AO344" s="1"/>
      <c r="AP344" s="1"/>
      <c r="AQ344" s="1"/>
      <c r="AR344" s="1"/>
      <c r="AS344" s="1"/>
      <c r="AT344" s="1"/>
      <c r="AU344" s="1"/>
      <c r="AV344" s="1"/>
      <c r="AW344" s="1"/>
      <c r="AX344" s="1"/>
      <c r="AY344" s="1"/>
      <c r="AZ344" s="1"/>
      <c r="BA344" s="1"/>
      <c r="BB344" s="1"/>
      <c r="BC344" s="1"/>
      <c r="BD344" s="1"/>
      <c r="BE344" s="1"/>
      <c r="BF344" s="1"/>
      <c r="BG344" s="1"/>
      <c r="BH344" s="1"/>
      <c r="BI344" s="1"/>
      <c r="BJ344" s="1"/>
      <c r="BK344" s="1"/>
      <c r="BL344" s="1"/>
      <c r="BM344" s="1"/>
      <c r="BN344" s="1"/>
      <c r="BO344" s="1"/>
      <c r="BP344" s="1"/>
      <c r="BQ344" s="1"/>
      <c r="BR344" s="1"/>
    </row>
    <row r="345" spans="1:70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  <c r="AM345" s="1"/>
      <c r="AN345" s="1"/>
      <c r="AO345" s="1"/>
      <c r="AP345" s="1"/>
      <c r="AQ345" s="1"/>
      <c r="AR345" s="1"/>
      <c r="AS345" s="1"/>
      <c r="AT345" s="1"/>
      <c r="AU345" s="1"/>
      <c r="AV345" s="1"/>
      <c r="AW345" s="1"/>
      <c r="AX345" s="1"/>
      <c r="AY345" s="1"/>
      <c r="AZ345" s="1"/>
      <c r="BA345" s="1"/>
      <c r="BB345" s="1"/>
      <c r="BC345" s="1"/>
      <c r="BD345" s="1"/>
      <c r="BE345" s="1"/>
      <c r="BF345" s="1"/>
      <c r="BG345" s="1"/>
      <c r="BH345" s="1"/>
      <c r="BI345" s="1"/>
      <c r="BJ345" s="1"/>
      <c r="BK345" s="1"/>
      <c r="BL345" s="1"/>
      <c r="BM345" s="1"/>
      <c r="BN345" s="1"/>
      <c r="BO345" s="1"/>
      <c r="BP345" s="1"/>
      <c r="BQ345" s="1"/>
      <c r="BR345" s="1"/>
    </row>
    <row r="346" spans="1:70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1"/>
      <c r="AM346" s="1"/>
      <c r="AN346" s="1"/>
      <c r="AO346" s="1"/>
      <c r="AP346" s="1"/>
      <c r="AQ346" s="1"/>
      <c r="AR346" s="1"/>
      <c r="AS346" s="1"/>
      <c r="AT346" s="1"/>
      <c r="AU346" s="1"/>
      <c r="AV346" s="1"/>
      <c r="AW346" s="1"/>
      <c r="AX346" s="1"/>
      <c r="AY346" s="1"/>
      <c r="AZ346" s="1"/>
      <c r="BA346" s="1"/>
      <c r="BB346" s="1"/>
      <c r="BC346" s="1"/>
      <c r="BD346" s="1"/>
      <c r="BE346" s="1"/>
      <c r="BF346" s="1"/>
      <c r="BG346" s="1"/>
      <c r="BH346" s="1"/>
      <c r="BI346" s="1"/>
      <c r="BJ346" s="1"/>
      <c r="BK346" s="1"/>
      <c r="BL346" s="1"/>
      <c r="BM346" s="1"/>
      <c r="BN346" s="1"/>
      <c r="BO346" s="1"/>
      <c r="BP346" s="1"/>
      <c r="BQ346" s="1"/>
      <c r="BR346" s="1"/>
    </row>
    <row r="347" spans="1:70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  <c r="AL347" s="1"/>
      <c r="AM347" s="1"/>
      <c r="AN347" s="1"/>
      <c r="AO347" s="1"/>
      <c r="AP347" s="1"/>
      <c r="AQ347" s="1"/>
      <c r="AR347" s="1"/>
      <c r="AS347" s="1"/>
      <c r="AT347" s="1"/>
      <c r="AU347" s="1"/>
      <c r="AV347" s="1"/>
      <c r="AW347" s="1"/>
      <c r="AX347" s="1"/>
      <c r="AY347" s="1"/>
      <c r="AZ347" s="1"/>
      <c r="BA347" s="1"/>
      <c r="BB347" s="1"/>
      <c r="BC347" s="1"/>
      <c r="BD347" s="1"/>
      <c r="BE347" s="1"/>
      <c r="BF347" s="1"/>
      <c r="BG347" s="1"/>
      <c r="BH347" s="1"/>
      <c r="BI347" s="1"/>
      <c r="BJ347" s="1"/>
      <c r="BK347" s="1"/>
      <c r="BL347" s="1"/>
      <c r="BM347" s="1"/>
      <c r="BN347" s="1"/>
      <c r="BO347" s="1"/>
      <c r="BP347" s="1"/>
      <c r="BQ347" s="1"/>
      <c r="BR347" s="1"/>
    </row>
    <row r="348" spans="1:70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1"/>
      <c r="AM348" s="1"/>
      <c r="AN348" s="1"/>
      <c r="AO348" s="1"/>
      <c r="AP348" s="1"/>
      <c r="AQ348" s="1"/>
      <c r="AR348" s="1"/>
      <c r="AS348" s="1"/>
      <c r="AT348" s="1"/>
      <c r="AU348" s="1"/>
      <c r="AV348" s="1"/>
      <c r="AW348" s="1"/>
      <c r="AX348" s="1"/>
      <c r="AY348" s="1"/>
      <c r="AZ348" s="1"/>
      <c r="BA348" s="1"/>
      <c r="BB348" s="1"/>
      <c r="BC348" s="1"/>
      <c r="BD348" s="1"/>
      <c r="BE348" s="1"/>
      <c r="BF348" s="1"/>
      <c r="BG348" s="1"/>
      <c r="BH348" s="1"/>
      <c r="BI348" s="1"/>
      <c r="BJ348" s="1"/>
      <c r="BK348" s="1"/>
      <c r="BL348" s="1"/>
      <c r="BM348" s="1"/>
      <c r="BN348" s="1"/>
      <c r="BO348" s="1"/>
      <c r="BP348" s="1"/>
      <c r="BQ348" s="1"/>
      <c r="BR348" s="1"/>
    </row>
    <row r="349" spans="1:70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1"/>
      <c r="AM349" s="1"/>
      <c r="AN349" s="1"/>
      <c r="AO349" s="1"/>
      <c r="AP349" s="1"/>
      <c r="AQ349" s="1"/>
      <c r="AR349" s="1"/>
      <c r="AS349" s="1"/>
      <c r="AT349" s="1"/>
      <c r="AU349" s="1"/>
      <c r="AV349" s="1"/>
      <c r="AW349" s="1"/>
      <c r="AX349" s="1"/>
      <c r="AY349" s="1"/>
      <c r="AZ349" s="1"/>
      <c r="BA349" s="1"/>
      <c r="BB349" s="1"/>
      <c r="BC349" s="1"/>
      <c r="BD349" s="1"/>
      <c r="BE349" s="1"/>
      <c r="BF349" s="1"/>
      <c r="BG349" s="1"/>
      <c r="BH349" s="1"/>
      <c r="BI349" s="1"/>
      <c r="BJ349" s="1"/>
      <c r="BK349" s="1"/>
      <c r="BL349" s="1"/>
      <c r="BM349" s="1"/>
      <c r="BN349" s="1"/>
      <c r="BO349" s="1"/>
      <c r="BP349" s="1"/>
      <c r="BQ349" s="1"/>
      <c r="BR349" s="1"/>
    </row>
    <row r="350" spans="1:70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  <c r="AM350" s="1"/>
      <c r="AN350" s="1"/>
      <c r="AO350" s="1"/>
      <c r="AP350" s="1"/>
      <c r="AQ350" s="1"/>
      <c r="AR350" s="1"/>
      <c r="AS350" s="1"/>
      <c r="AT350" s="1"/>
      <c r="AU350" s="1"/>
      <c r="AV350" s="1"/>
      <c r="AW350" s="1"/>
      <c r="AX350" s="1"/>
      <c r="AY350" s="1"/>
      <c r="AZ350" s="1"/>
      <c r="BA350" s="1"/>
      <c r="BB350" s="1"/>
      <c r="BC350" s="1"/>
      <c r="BD350" s="1"/>
      <c r="BE350" s="1"/>
      <c r="BF350" s="1"/>
      <c r="BG350" s="1"/>
      <c r="BH350" s="1"/>
      <c r="BI350" s="1"/>
      <c r="BJ350" s="1"/>
      <c r="BK350" s="1"/>
      <c r="BL350" s="1"/>
      <c r="BM350" s="1"/>
      <c r="BN350" s="1"/>
      <c r="BO350" s="1"/>
      <c r="BP350" s="1"/>
      <c r="BQ350" s="1"/>
      <c r="BR350" s="1"/>
    </row>
    <row r="351" spans="1:70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  <c r="AM351" s="1"/>
      <c r="AN351" s="1"/>
      <c r="AO351" s="1"/>
      <c r="AP351" s="1"/>
      <c r="AQ351" s="1"/>
      <c r="AR351" s="1"/>
      <c r="AS351" s="1"/>
      <c r="AT351" s="1"/>
      <c r="AU351" s="1"/>
      <c r="AV351" s="1"/>
      <c r="AW351" s="1"/>
      <c r="AX351" s="1"/>
      <c r="AY351" s="1"/>
      <c r="AZ351" s="1"/>
      <c r="BA351" s="1"/>
      <c r="BB351" s="1"/>
      <c r="BC351" s="1"/>
      <c r="BD351" s="1"/>
      <c r="BE351" s="1"/>
      <c r="BF351" s="1"/>
      <c r="BG351" s="1"/>
      <c r="BH351" s="1"/>
      <c r="BI351" s="1"/>
      <c r="BJ351" s="1"/>
      <c r="BK351" s="1"/>
      <c r="BL351" s="1"/>
      <c r="BM351" s="1"/>
      <c r="BN351" s="1"/>
      <c r="BO351" s="1"/>
      <c r="BP351" s="1"/>
      <c r="BQ351" s="1"/>
      <c r="BR351" s="1"/>
    </row>
    <row r="352" spans="1:70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L352" s="1"/>
      <c r="AM352" s="1"/>
      <c r="AN352" s="1"/>
      <c r="AO352" s="1"/>
      <c r="AP352" s="1"/>
      <c r="AQ352" s="1"/>
      <c r="AR352" s="1"/>
      <c r="AS352" s="1"/>
      <c r="AT352" s="1"/>
      <c r="AU352" s="1"/>
      <c r="AV352" s="1"/>
      <c r="AW352" s="1"/>
      <c r="AX352" s="1"/>
      <c r="AY352" s="1"/>
      <c r="AZ352" s="1"/>
      <c r="BA352" s="1"/>
      <c r="BB352" s="1"/>
      <c r="BC352" s="1"/>
      <c r="BD352" s="1"/>
      <c r="BE352" s="1"/>
      <c r="BF352" s="1"/>
      <c r="BG352" s="1"/>
      <c r="BH352" s="1"/>
      <c r="BI352" s="1"/>
      <c r="BJ352" s="1"/>
      <c r="BK352" s="1"/>
      <c r="BL352" s="1"/>
      <c r="BM352" s="1"/>
      <c r="BN352" s="1"/>
      <c r="BO352" s="1"/>
      <c r="BP352" s="1"/>
      <c r="BQ352" s="1"/>
      <c r="BR352" s="1"/>
    </row>
    <row r="353" spans="1:70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  <c r="AM353" s="1"/>
      <c r="AN353" s="1"/>
      <c r="AO353" s="1"/>
      <c r="AP353" s="1"/>
      <c r="AQ353" s="1"/>
      <c r="AR353" s="1"/>
      <c r="AS353" s="1"/>
      <c r="AT353" s="1"/>
      <c r="AU353" s="1"/>
      <c r="AV353" s="1"/>
      <c r="AW353" s="1"/>
      <c r="AX353" s="1"/>
      <c r="AY353" s="1"/>
      <c r="AZ353" s="1"/>
      <c r="BA353" s="1"/>
      <c r="BB353" s="1"/>
      <c r="BC353" s="1"/>
      <c r="BD353" s="1"/>
      <c r="BE353" s="1"/>
      <c r="BF353" s="1"/>
      <c r="BG353" s="1"/>
      <c r="BH353" s="1"/>
      <c r="BI353" s="1"/>
      <c r="BJ353" s="1"/>
      <c r="BK353" s="1"/>
      <c r="BL353" s="1"/>
      <c r="BM353" s="1"/>
      <c r="BN353" s="1"/>
      <c r="BO353" s="1"/>
      <c r="BP353" s="1"/>
      <c r="BQ353" s="1"/>
      <c r="BR353" s="1"/>
    </row>
    <row r="354" spans="1:70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L354" s="1"/>
      <c r="AM354" s="1"/>
      <c r="AN354" s="1"/>
      <c r="AO354" s="1"/>
      <c r="AP354" s="1"/>
      <c r="AQ354" s="1"/>
      <c r="AR354" s="1"/>
      <c r="AS354" s="1"/>
      <c r="AT354" s="1"/>
      <c r="AU354" s="1"/>
      <c r="AV354" s="1"/>
      <c r="AW354" s="1"/>
      <c r="AX354" s="1"/>
      <c r="AY354" s="1"/>
      <c r="AZ354" s="1"/>
      <c r="BA354" s="1"/>
      <c r="BB354" s="1"/>
      <c r="BC354" s="1"/>
      <c r="BD354" s="1"/>
      <c r="BE354" s="1"/>
      <c r="BF354" s="1"/>
      <c r="BG354" s="1"/>
      <c r="BH354" s="1"/>
      <c r="BI354" s="1"/>
      <c r="BJ354" s="1"/>
      <c r="BK354" s="1"/>
      <c r="BL354" s="1"/>
      <c r="BM354" s="1"/>
      <c r="BN354" s="1"/>
      <c r="BO354" s="1"/>
      <c r="BP354" s="1"/>
      <c r="BQ354" s="1"/>
      <c r="BR354" s="1"/>
    </row>
    <row r="355" spans="1:70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  <c r="AL355" s="1"/>
      <c r="AM355" s="1"/>
      <c r="AN355" s="1"/>
      <c r="AO355" s="1"/>
      <c r="AP355" s="1"/>
      <c r="AQ355" s="1"/>
      <c r="AR355" s="1"/>
      <c r="AS355" s="1"/>
      <c r="AT355" s="1"/>
      <c r="AU355" s="1"/>
      <c r="AV355" s="1"/>
      <c r="AW355" s="1"/>
      <c r="AX355" s="1"/>
      <c r="AY355" s="1"/>
      <c r="AZ355" s="1"/>
      <c r="BA355" s="1"/>
      <c r="BB355" s="1"/>
      <c r="BC355" s="1"/>
      <c r="BD355" s="1"/>
      <c r="BE355" s="1"/>
      <c r="BF355" s="1"/>
      <c r="BG355" s="1"/>
      <c r="BH355" s="1"/>
      <c r="BI355" s="1"/>
      <c r="BJ355" s="1"/>
      <c r="BK355" s="1"/>
      <c r="BL355" s="1"/>
      <c r="BM355" s="1"/>
      <c r="BN355" s="1"/>
      <c r="BO355" s="1"/>
      <c r="BP355" s="1"/>
      <c r="BQ355" s="1"/>
      <c r="BR355" s="1"/>
    </row>
    <row r="356" spans="1:70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  <c r="AL356" s="1"/>
      <c r="AM356" s="1"/>
      <c r="AN356" s="1"/>
      <c r="AO356" s="1"/>
      <c r="AP356" s="1"/>
      <c r="AQ356" s="1"/>
      <c r="AR356" s="1"/>
      <c r="AS356" s="1"/>
      <c r="AT356" s="1"/>
      <c r="AU356" s="1"/>
      <c r="AV356" s="1"/>
      <c r="AW356" s="1"/>
      <c r="AX356" s="1"/>
      <c r="AY356" s="1"/>
      <c r="AZ356" s="1"/>
      <c r="BA356" s="1"/>
      <c r="BB356" s="1"/>
      <c r="BC356" s="1"/>
      <c r="BD356" s="1"/>
      <c r="BE356" s="1"/>
      <c r="BF356" s="1"/>
      <c r="BG356" s="1"/>
      <c r="BH356" s="1"/>
      <c r="BI356" s="1"/>
      <c r="BJ356" s="1"/>
      <c r="BK356" s="1"/>
      <c r="BL356" s="1"/>
      <c r="BM356" s="1"/>
      <c r="BN356" s="1"/>
      <c r="BO356" s="1"/>
      <c r="BP356" s="1"/>
      <c r="BQ356" s="1"/>
      <c r="BR356" s="1"/>
    </row>
    <row r="357" spans="1:70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  <c r="AL357" s="1"/>
      <c r="AM357" s="1"/>
      <c r="AN357" s="1"/>
      <c r="AO357" s="1"/>
      <c r="AP357" s="1"/>
      <c r="AQ357" s="1"/>
      <c r="AR357" s="1"/>
      <c r="AS357" s="1"/>
      <c r="AT357" s="1"/>
      <c r="AU357" s="1"/>
      <c r="AV357" s="1"/>
      <c r="AW357" s="1"/>
      <c r="AX357" s="1"/>
      <c r="AY357" s="1"/>
      <c r="AZ357" s="1"/>
      <c r="BA357" s="1"/>
      <c r="BB357" s="1"/>
      <c r="BC357" s="1"/>
      <c r="BD357" s="1"/>
      <c r="BE357" s="1"/>
      <c r="BF357" s="1"/>
      <c r="BG357" s="1"/>
      <c r="BH357" s="1"/>
      <c r="BI357" s="1"/>
      <c r="BJ357" s="1"/>
      <c r="BK357" s="1"/>
      <c r="BL357" s="1"/>
      <c r="BM357" s="1"/>
      <c r="BN357" s="1"/>
      <c r="BO357" s="1"/>
      <c r="BP357" s="1"/>
      <c r="BQ357" s="1"/>
      <c r="BR357" s="1"/>
    </row>
    <row r="358" spans="1:70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  <c r="AL358" s="1"/>
      <c r="AM358" s="1"/>
      <c r="AN358" s="1"/>
      <c r="AO358" s="1"/>
      <c r="AP358" s="1"/>
      <c r="AQ358" s="1"/>
      <c r="AR358" s="1"/>
      <c r="AS358" s="1"/>
      <c r="AT358" s="1"/>
      <c r="AU358" s="1"/>
      <c r="AV358" s="1"/>
      <c r="AW358" s="1"/>
      <c r="AX358" s="1"/>
      <c r="AY358" s="1"/>
      <c r="AZ358" s="1"/>
      <c r="BA358" s="1"/>
      <c r="BB358" s="1"/>
      <c r="BC358" s="1"/>
      <c r="BD358" s="1"/>
      <c r="BE358" s="1"/>
      <c r="BF358" s="1"/>
      <c r="BG358" s="1"/>
      <c r="BH358" s="1"/>
      <c r="BI358" s="1"/>
      <c r="BJ358" s="1"/>
      <c r="BK358" s="1"/>
      <c r="BL358" s="1"/>
      <c r="BM358" s="1"/>
      <c r="BN358" s="1"/>
      <c r="BO358" s="1"/>
      <c r="BP358" s="1"/>
      <c r="BQ358" s="1"/>
      <c r="BR358" s="1"/>
    </row>
    <row r="359" spans="1:70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  <c r="AM359" s="1"/>
      <c r="AN359" s="1"/>
      <c r="AO359" s="1"/>
      <c r="AP359" s="1"/>
      <c r="AQ359" s="1"/>
      <c r="AR359" s="1"/>
      <c r="AS359" s="1"/>
      <c r="AT359" s="1"/>
      <c r="AU359" s="1"/>
      <c r="AV359" s="1"/>
      <c r="AW359" s="1"/>
      <c r="AX359" s="1"/>
      <c r="AY359" s="1"/>
      <c r="AZ359" s="1"/>
      <c r="BA359" s="1"/>
      <c r="BB359" s="1"/>
      <c r="BC359" s="1"/>
      <c r="BD359" s="1"/>
      <c r="BE359" s="1"/>
      <c r="BF359" s="1"/>
      <c r="BG359" s="1"/>
      <c r="BH359" s="1"/>
      <c r="BI359" s="1"/>
      <c r="BJ359" s="1"/>
      <c r="BK359" s="1"/>
      <c r="BL359" s="1"/>
      <c r="BM359" s="1"/>
      <c r="BN359" s="1"/>
      <c r="BO359" s="1"/>
      <c r="BP359" s="1"/>
      <c r="BQ359" s="1"/>
      <c r="BR359" s="1"/>
    </row>
    <row r="360" spans="1:70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  <c r="AL360" s="1"/>
      <c r="AM360" s="1"/>
      <c r="AN360" s="1"/>
      <c r="AO360" s="1"/>
      <c r="AP360" s="1"/>
      <c r="AQ360" s="1"/>
      <c r="AR360" s="1"/>
      <c r="AS360" s="1"/>
      <c r="AT360" s="1"/>
      <c r="AU360" s="1"/>
      <c r="AV360" s="1"/>
      <c r="AW360" s="1"/>
      <c r="AX360" s="1"/>
      <c r="AY360" s="1"/>
      <c r="AZ360" s="1"/>
      <c r="BA360" s="1"/>
      <c r="BB360" s="1"/>
      <c r="BC360" s="1"/>
      <c r="BD360" s="1"/>
      <c r="BE360" s="1"/>
      <c r="BF360" s="1"/>
      <c r="BG360" s="1"/>
      <c r="BH360" s="1"/>
      <c r="BI360" s="1"/>
      <c r="BJ360" s="1"/>
      <c r="BK360" s="1"/>
      <c r="BL360" s="1"/>
      <c r="BM360" s="1"/>
      <c r="BN360" s="1"/>
      <c r="BO360" s="1"/>
      <c r="BP360" s="1"/>
      <c r="BQ360" s="1"/>
      <c r="BR360" s="1"/>
    </row>
    <row r="361" spans="1:70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  <c r="AL361" s="1"/>
      <c r="AM361" s="1"/>
      <c r="AN361" s="1"/>
      <c r="AO361" s="1"/>
      <c r="AP361" s="1"/>
      <c r="AQ361" s="1"/>
      <c r="AR361" s="1"/>
      <c r="AS361" s="1"/>
      <c r="AT361" s="1"/>
      <c r="AU361" s="1"/>
      <c r="AV361" s="1"/>
      <c r="AW361" s="1"/>
      <c r="AX361" s="1"/>
      <c r="AY361" s="1"/>
      <c r="AZ361" s="1"/>
      <c r="BA361" s="1"/>
      <c r="BB361" s="1"/>
      <c r="BC361" s="1"/>
      <c r="BD361" s="1"/>
      <c r="BE361" s="1"/>
      <c r="BF361" s="1"/>
      <c r="BG361" s="1"/>
      <c r="BH361" s="1"/>
      <c r="BI361" s="1"/>
      <c r="BJ361" s="1"/>
      <c r="BK361" s="1"/>
      <c r="BL361" s="1"/>
      <c r="BM361" s="1"/>
      <c r="BN361" s="1"/>
      <c r="BO361" s="1"/>
      <c r="BP361" s="1"/>
      <c r="BQ361" s="1"/>
      <c r="BR361" s="1"/>
    </row>
    <row r="362" spans="1:70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  <c r="AL362" s="1"/>
      <c r="AM362" s="1"/>
      <c r="AN362" s="1"/>
      <c r="AO362" s="1"/>
      <c r="AP362" s="1"/>
      <c r="AQ362" s="1"/>
      <c r="AR362" s="1"/>
      <c r="AS362" s="1"/>
      <c r="AT362" s="1"/>
      <c r="AU362" s="1"/>
      <c r="AV362" s="1"/>
      <c r="AW362" s="1"/>
      <c r="AX362" s="1"/>
      <c r="AY362" s="1"/>
      <c r="AZ362" s="1"/>
      <c r="BA362" s="1"/>
      <c r="BB362" s="1"/>
      <c r="BC362" s="1"/>
      <c r="BD362" s="1"/>
      <c r="BE362" s="1"/>
      <c r="BF362" s="1"/>
      <c r="BG362" s="1"/>
      <c r="BH362" s="1"/>
      <c r="BI362" s="1"/>
      <c r="BJ362" s="1"/>
      <c r="BK362" s="1"/>
      <c r="BL362" s="1"/>
      <c r="BM362" s="1"/>
      <c r="BN362" s="1"/>
      <c r="BO362" s="1"/>
      <c r="BP362" s="1"/>
      <c r="BQ362" s="1"/>
      <c r="BR362" s="1"/>
    </row>
    <row r="363" spans="1:70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  <c r="AM363" s="1"/>
      <c r="AN363" s="1"/>
      <c r="AO363" s="1"/>
      <c r="AP363" s="1"/>
      <c r="AQ363" s="1"/>
      <c r="AR363" s="1"/>
      <c r="AS363" s="1"/>
      <c r="AT363" s="1"/>
      <c r="AU363" s="1"/>
      <c r="AV363" s="1"/>
      <c r="AW363" s="1"/>
      <c r="AX363" s="1"/>
      <c r="AY363" s="1"/>
      <c r="AZ363" s="1"/>
      <c r="BA363" s="1"/>
      <c r="BB363" s="1"/>
      <c r="BC363" s="1"/>
      <c r="BD363" s="1"/>
      <c r="BE363" s="1"/>
      <c r="BF363" s="1"/>
      <c r="BG363" s="1"/>
      <c r="BH363" s="1"/>
      <c r="BI363" s="1"/>
      <c r="BJ363" s="1"/>
      <c r="BK363" s="1"/>
      <c r="BL363" s="1"/>
      <c r="BM363" s="1"/>
      <c r="BN363" s="1"/>
      <c r="BO363" s="1"/>
      <c r="BP363" s="1"/>
      <c r="BQ363" s="1"/>
      <c r="BR363" s="1"/>
    </row>
    <row r="364" spans="1:70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  <c r="AL364" s="1"/>
      <c r="AM364" s="1"/>
      <c r="AN364" s="1"/>
      <c r="AO364" s="1"/>
      <c r="AP364" s="1"/>
      <c r="AQ364" s="1"/>
      <c r="AR364" s="1"/>
      <c r="AS364" s="1"/>
      <c r="AT364" s="1"/>
      <c r="AU364" s="1"/>
      <c r="AV364" s="1"/>
      <c r="AW364" s="1"/>
      <c r="AX364" s="1"/>
      <c r="AY364" s="1"/>
      <c r="AZ364" s="1"/>
      <c r="BA364" s="1"/>
      <c r="BB364" s="1"/>
      <c r="BC364" s="1"/>
      <c r="BD364" s="1"/>
      <c r="BE364" s="1"/>
      <c r="BF364" s="1"/>
      <c r="BG364" s="1"/>
      <c r="BH364" s="1"/>
      <c r="BI364" s="1"/>
      <c r="BJ364" s="1"/>
      <c r="BK364" s="1"/>
      <c r="BL364" s="1"/>
      <c r="BM364" s="1"/>
      <c r="BN364" s="1"/>
      <c r="BO364" s="1"/>
      <c r="BP364" s="1"/>
      <c r="BQ364" s="1"/>
      <c r="BR364" s="1"/>
    </row>
    <row r="365" spans="1:70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  <c r="AL365" s="1"/>
      <c r="AM365" s="1"/>
      <c r="AN365" s="1"/>
      <c r="AO365" s="1"/>
      <c r="AP365" s="1"/>
      <c r="AQ365" s="1"/>
      <c r="AR365" s="1"/>
      <c r="AS365" s="1"/>
      <c r="AT365" s="1"/>
      <c r="AU365" s="1"/>
      <c r="AV365" s="1"/>
      <c r="AW365" s="1"/>
      <c r="AX365" s="1"/>
      <c r="AY365" s="1"/>
      <c r="AZ365" s="1"/>
      <c r="BA365" s="1"/>
      <c r="BB365" s="1"/>
      <c r="BC365" s="1"/>
      <c r="BD365" s="1"/>
      <c r="BE365" s="1"/>
      <c r="BF365" s="1"/>
      <c r="BG365" s="1"/>
      <c r="BH365" s="1"/>
      <c r="BI365" s="1"/>
      <c r="BJ365" s="1"/>
      <c r="BK365" s="1"/>
      <c r="BL365" s="1"/>
      <c r="BM365" s="1"/>
      <c r="BN365" s="1"/>
      <c r="BO365" s="1"/>
      <c r="BP365" s="1"/>
      <c r="BQ365" s="1"/>
      <c r="BR365" s="1"/>
    </row>
    <row r="366" spans="1:70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  <c r="AL366" s="1"/>
      <c r="AM366" s="1"/>
      <c r="AN366" s="1"/>
      <c r="AO366" s="1"/>
      <c r="AP366" s="1"/>
      <c r="AQ366" s="1"/>
      <c r="AR366" s="1"/>
      <c r="AS366" s="1"/>
      <c r="AT366" s="1"/>
      <c r="AU366" s="1"/>
      <c r="AV366" s="1"/>
      <c r="AW366" s="1"/>
      <c r="AX366" s="1"/>
      <c r="AY366" s="1"/>
      <c r="AZ366" s="1"/>
      <c r="BA366" s="1"/>
      <c r="BB366" s="1"/>
      <c r="BC366" s="1"/>
      <c r="BD366" s="1"/>
      <c r="BE366" s="1"/>
      <c r="BF366" s="1"/>
      <c r="BG366" s="1"/>
      <c r="BH366" s="1"/>
      <c r="BI366" s="1"/>
      <c r="BJ366" s="1"/>
      <c r="BK366" s="1"/>
      <c r="BL366" s="1"/>
      <c r="BM366" s="1"/>
      <c r="BN366" s="1"/>
      <c r="BO366" s="1"/>
      <c r="BP366" s="1"/>
      <c r="BQ366" s="1"/>
      <c r="BR366" s="1"/>
    </row>
    <row r="367" spans="1:70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  <c r="AM367" s="1"/>
      <c r="AN367" s="1"/>
      <c r="AO367" s="1"/>
      <c r="AP367" s="1"/>
      <c r="AQ367" s="1"/>
      <c r="AR367" s="1"/>
      <c r="AS367" s="1"/>
      <c r="AT367" s="1"/>
      <c r="AU367" s="1"/>
      <c r="AV367" s="1"/>
      <c r="AW367" s="1"/>
      <c r="AX367" s="1"/>
      <c r="AY367" s="1"/>
      <c r="AZ367" s="1"/>
      <c r="BA367" s="1"/>
      <c r="BB367" s="1"/>
      <c r="BC367" s="1"/>
      <c r="BD367" s="1"/>
      <c r="BE367" s="1"/>
      <c r="BF367" s="1"/>
      <c r="BG367" s="1"/>
      <c r="BH367" s="1"/>
      <c r="BI367" s="1"/>
      <c r="BJ367" s="1"/>
      <c r="BK367" s="1"/>
      <c r="BL367" s="1"/>
      <c r="BM367" s="1"/>
      <c r="BN367" s="1"/>
      <c r="BO367" s="1"/>
      <c r="BP367" s="1"/>
      <c r="BQ367" s="1"/>
      <c r="BR367" s="1"/>
    </row>
    <row r="368" spans="1:70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  <c r="AM368" s="1"/>
      <c r="AN368" s="1"/>
      <c r="AO368" s="1"/>
      <c r="AP368" s="1"/>
      <c r="AQ368" s="1"/>
      <c r="AR368" s="1"/>
      <c r="AS368" s="1"/>
      <c r="AT368" s="1"/>
      <c r="AU368" s="1"/>
      <c r="AV368" s="1"/>
      <c r="AW368" s="1"/>
      <c r="AX368" s="1"/>
      <c r="AY368" s="1"/>
      <c r="AZ368" s="1"/>
      <c r="BA368" s="1"/>
      <c r="BB368" s="1"/>
      <c r="BC368" s="1"/>
      <c r="BD368" s="1"/>
      <c r="BE368" s="1"/>
      <c r="BF368" s="1"/>
      <c r="BG368" s="1"/>
      <c r="BH368" s="1"/>
      <c r="BI368" s="1"/>
      <c r="BJ368" s="1"/>
      <c r="BK368" s="1"/>
      <c r="BL368" s="1"/>
      <c r="BM368" s="1"/>
      <c r="BN368" s="1"/>
      <c r="BO368" s="1"/>
      <c r="BP368" s="1"/>
      <c r="BQ368" s="1"/>
      <c r="BR368" s="1"/>
    </row>
    <row r="369" spans="1:70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  <c r="AM369" s="1"/>
      <c r="AN369" s="1"/>
      <c r="AO369" s="1"/>
      <c r="AP369" s="1"/>
      <c r="AQ369" s="1"/>
      <c r="AR369" s="1"/>
      <c r="AS369" s="1"/>
      <c r="AT369" s="1"/>
      <c r="AU369" s="1"/>
      <c r="AV369" s="1"/>
      <c r="AW369" s="1"/>
      <c r="AX369" s="1"/>
      <c r="AY369" s="1"/>
      <c r="AZ369" s="1"/>
      <c r="BA369" s="1"/>
      <c r="BB369" s="1"/>
      <c r="BC369" s="1"/>
      <c r="BD369" s="1"/>
      <c r="BE369" s="1"/>
      <c r="BF369" s="1"/>
      <c r="BG369" s="1"/>
      <c r="BH369" s="1"/>
      <c r="BI369" s="1"/>
      <c r="BJ369" s="1"/>
      <c r="BK369" s="1"/>
      <c r="BL369" s="1"/>
      <c r="BM369" s="1"/>
      <c r="BN369" s="1"/>
      <c r="BO369" s="1"/>
      <c r="BP369" s="1"/>
      <c r="BQ369" s="1"/>
      <c r="BR369" s="1"/>
    </row>
    <row r="370" spans="1:70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  <c r="AM370" s="1"/>
      <c r="AN370" s="1"/>
      <c r="AO370" s="1"/>
      <c r="AP370" s="1"/>
      <c r="AQ370" s="1"/>
      <c r="AR370" s="1"/>
      <c r="AS370" s="1"/>
      <c r="AT370" s="1"/>
      <c r="AU370" s="1"/>
      <c r="AV370" s="1"/>
      <c r="AW370" s="1"/>
      <c r="AX370" s="1"/>
      <c r="AY370" s="1"/>
      <c r="AZ370" s="1"/>
      <c r="BA370" s="1"/>
      <c r="BB370" s="1"/>
      <c r="BC370" s="1"/>
      <c r="BD370" s="1"/>
      <c r="BE370" s="1"/>
      <c r="BF370" s="1"/>
      <c r="BG370" s="1"/>
      <c r="BH370" s="1"/>
      <c r="BI370" s="1"/>
      <c r="BJ370" s="1"/>
      <c r="BK370" s="1"/>
      <c r="BL370" s="1"/>
      <c r="BM370" s="1"/>
      <c r="BN370" s="1"/>
      <c r="BO370" s="1"/>
      <c r="BP370" s="1"/>
      <c r="BQ370" s="1"/>
      <c r="BR370" s="1"/>
    </row>
    <row r="371" spans="1:70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  <c r="AM371" s="1"/>
      <c r="AN371" s="1"/>
      <c r="AO371" s="1"/>
      <c r="AP371" s="1"/>
      <c r="AQ371" s="1"/>
      <c r="AR371" s="1"/>
      <c r="AS371" s="1"/>
      <c r="AT371" s="1"/>
      <c r="AU371" s="1"/>
      <c r="AV371" s="1"/>
      <c r="AW371" s="1"/>
      <c r="AX371" s="1"/>
      <c r="AY371" s="1"/>
      <c r="AZ371" s="1"/>
      <c r="BA371" s="1"/>
      <c r="BB371" s="1"/>
      <c r="BC371" s="1"/>
      <c r="BD371" s="1"/>
      <c r="BE371" s="1"/>
      <c r="BF371" s="1"/>
      <c r="BG371" s="1"/>
      <c r="BH371" s="1"/>
      <c r="BI371" s="1"/>
      <c r="BJ371" s="1"/>
      <c r="BK371" s="1"/>
      <c r="BL371" s="1"/>
      <c r="BM371" s="1"/>
      <c r="BN371" s="1"/>
      <c r="BO371" s="1"/>
      <c r="BP371" s="1"/>
      <c r="BQ371" s="1"/>
      <c r="BR371" s="1"/>
    </row>
    <row r="372" spans="1:70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  <c r="AL372" s="1"/>
      <c r="AM372" s="1"/>
      <c r="AN372" s="1"/>
      <c r="AO372" s="1"/>
      <c r="AP372" s="1"/>
      <c r="AQ372" s="1"/>
      <c r="AR372" s="1"/>
      <c r="AS372" s="1"/>
      <c r="AT372" s="1"/>
      <c r="AU372" s="1"/>
      <c r="AV372" s="1"/>
      <c r="AW372" s="1"/>
      <c r="AX372" s="1"/>
      <c r="AY372" s="1"/>
      <c r="AZ372" s="1"/>
      <c r="BA372" s="1"/>
      <c r="BB372" s="1"/>
      <c r="BC372" s="1"/>
      <c r="BD372" s="1"/>
      <c r="BE372" s="1"/>
      <c r="BF372" s="1"/>
      <c r="BG372" s="1"/>
      <c r="BH372" s="1"/>
      <c r="BI372" s="1"/>
      <c r="BJ372" s="1"/>
      <c r="BK372" s="1"/>
      <c r="BL372" s="1"/>
      <c r="BM372" s="1"/>
      <c r="BN372" s="1"/>
      <c r="BO372" s="1"/>
      <c r="BP372" s="1"/>
      <c r="BQ372" s="1"/>
      <c r="BR372" s="1"/>
    </row>
    <row r="373" spans="1:70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  <c r="AL373" s="1"/>
      <c r="AM373" s="1"/>
      <c r="AN373" s="1"/>
      <c r="AO373" s="1"/>
      <c r="AP373" s="1"/>
      <c r="AQ373" s="1"/>
      <c r="AR373" s="1"/>
      <c r="AS373" s="1"/>
      <c r="AT373" s="1"/>
      <c r="AU373" s="1"/>
      <c r="AV373" s="1"/>
      <c r="AW373" s="1"/>
      <c r="AX373" s="1"/>
      <c r="AY373" s="1"/>
      <c r="AZ373" s="1"/>
      <c r="BA373" s="1"/>
      <c r="BB373" s="1"/>
      <c r="BC373" s="1"/>
      <c r="BD373" s="1"/>
      <c r="BE373" s="1"/>
      <c r="BF373" s="1"/>
      <c r="BG373" s="1"/>
      <c r="BH373" s="1"/>
      <c r="BI373" s="1"/>
      <c r="BJ373" s="1"/>
      <c r="BK373" s="1"/>
      <c r="BL373" s="1"/>
      <c r="BM373" s="1"/>
      <c r="BN373" s="1"/>
      <c r="BO373" s="1"/>
      <c r="BP373" s="1"/>
      <c r="BQ373" s="1"/>
      <c r="BR373" s="1"/>
    </row>
    <row r="374" spans="1:70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  <c r="AL374" s="1"/>
      <c r="AM374" s="1"/>
      <c r="AN374" s="1"/>
      <c r="AO374" s="1"/>
      <c r="AP374" s="1"/>
      <c r="AQ374" s="1"/>
      <c r="AR374" s="1"/>
      <c r="AS374" s="1"/>
      <c r="AT374" s="1"/>
      <c r="AU374" s="1"/>
      <c r="AV374" s="1"/>
      <c r="AW374" s="1"/>
      <c r="AX374" s="1"/>
      <c r="AY374" s="1"/>
      <c r="AZ374" s="1"/>
      <c r="BA374" s="1"/>
      <c r="BB374" s="1"/>
      <c r="BC374" s="1"/>
      <c r="BD374" s="1"/>
      <c r="BE374" s="1"/>
      <c r="BF374" s="1"/>
      <c r="BG374" s="1"/>
      <c r="BH374" s="1"/>
      <c r="BI374" s="1"/>
      <c r="BJ374" s="1"/>
      <c r="BK374" s="1"/>
      <c r="BL374" s="1"/>
      <c r="BM374" s="1"/>
      <c r="BN374" s="1"/>
      <c r="BO374" s="1"/>
      <c r="BP374" s="1"/>
      <c r="BQ374" s="1"/>
      <c r="BR374" s="1"/>
    </row>
    <row r="375" spans="1:70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  <c r="AL375" s="1"/>
      <c r="AM375" s="1"/>
      <c r="AN375" s="1"/>
      <c r="AO375" s="1"/>
      <c r="AP375" s="1"/>
      <c r="AQ375" s="1"/>
      <c r="AR375" s="1"/>
      <c r="AS375" s="1"/>
      <c r="AT375" s="1"/>
      <c r="AU375" s="1"/>
      <c r="AV375" s="1"/>
      <c r="AW375" s="1"/>
      <c r="AX375" s="1"/>
      <c r="AY375" s="1"/>
      <c r="AZ375" s="1"/>
      <c r="BA375" s="1"/>
      <c r="BB375" s="1"/>
      <c r="BC375" s="1"/>
      <c r="BD375" s="1"/>
      <c r="BE375" s="1"/>
      <c r="BF375" s="1"/>
      <c r="BG375" s="1"/>
      <c r="BH375" s="1"/>
      <c r="BI375" s="1"/>
      <c r="BJ375" s="1"/>
      <c r="BK375" s="1"/>
      <c r="BL375" s="1"/>
      <c r="BM375" s="1"/>
      <c r="BN375" s="1"/>
      <c r="BO375" s="1"/>
      <c r="BP375" s="1"/>
      <c r="BQ375" s="1"/>
      <c r="BR375" s="1"/>
    </row>
    <row r="376" spans="1:70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  <c r="AL376" s="1"/>
      <c r="AM376" s="1"/>
      <c r="AN376" s="1"/>
      <c r="AO376" s="1"/>
      <c r="AP376" s="1"/>
      <c r="AQ376" s="1"/>
      <c r="AR376" s="1"/>
      <c r="AS376" s="1"/>
      <c r="AT376" s="1"/>
      <c r="AU376" s="1"/>
      <c r="AV376" s="1"/>
      <c r="AW376" s="1"/>
      <c r="AX376" s="1"/>
      <c r="AY376" s="1"/>
      <c r="AZ376" s="1"/>
      <c r="BA376" s="1"/>
      <c r="BB376" s="1"/>
      <c r="BC376" s="1"/>
      <c r="BD376" s="1"/>
      <c r="BE376" s="1"/>
      <c r="BF376" s="1"/>
      <c r="BG376" s="1"/>
      <c r="BH376" s="1"/>
      <c r="BI376" s="1"/>
      <c r="BJ376" s="1"/>
      <c r="BK376" s="1"/>
      <c r="BL376" s="1"/>
      <c r="BM376" s="1"/>
      <c r="BN376" s="1"/>
      <c r="BO376" s="1"/>
      <c r="BP376" s="1"/>
      <c r="BQ376" s="1"/>
      <c r="BR376" s="1"/>
    </row>
    <row r="377" spans="1:70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  <c r="AL377" s="1"/>
      <c r="AM377" s="1"/>
      <c r="AN377" s="1"/>
      <c r="AO377" s="1"/>
      <c r="AP377" s="1"/>
      <c r="AQ377" s="1"/>
      <c r="AR377" s="1"/>
      <c r="AS377" s="1"/>
      <c r="AT377" s="1"/>
      <c r="AU377" s="1"/>
      <c r="AV377" s="1"/>
      <c r="AW377" s="1"/>
      <c r="AX377" s="1"/>
      <c r="AY377" s="1"/>
      <c r="AZ377" s="1"/>
      <c r="BA377" s="1"/>
      <c r="BB377" s="1"/>
      <c r="BC377" s="1"/>
      <c r="BD377" s="1"/>
      <c r="BE377" s="1"/>
      <c r="BF377" s="1"/>
      <c r="BG377" s="1"/>
      <c r="BH377" s="1"/>
      <c r="BI377" s="1"/>
      <c r="BJ377" s="1"/>
      <c r="BK377" s="1"/>
      <c r="BL377" s="1"/>
      <c r="BM377" s="1"/>
      <c r="BN377" s="1"/>
      <c r="BO377" s="1"/>
      <c r="BP377" s="1"/>
      <c r="BQ377" s="1"/>
      <c r="BR377" s="1"/>
    </row>
    <row r="378" spans="1:70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  <c r="AL378" s="1"/>
      <c r="AM378" s="1"/>
      <c r="AN378" s="1"/>
      <c r="AO378" s="1"/>
      <c r="AP378" s="1"/>
      <c r="AQ378" s="1"/>
      <c r="AR378" s="1"/>
      <c r="AS378" s="1"/>
      <c r="AT378" s="1"/>
      <c r="AU378" s="1"/>
      <c r="AV378" s="1"/>
      <c r="AW378" s="1"/>
      <c r="AX378" s="1"/>
      <c r="AY378" s="1"/>
      <c r="AZ378" s="1"/>
      <c r="BA378" s="1"/>
      <c r="BB378" s="1"/>
      <c r="BC378" s="1"/>
      <c r="BD378" s="1"/>
      <c r="BE378" s="1"/>
      <c r="BF378" s="1"/>
      <c r="BG378" s="1"/>
      <c r="BH378" s="1"/>
      <c r="BI378" s="1"/>
      <c r="BJ378" s="1"/>
      <c r="BK378" s="1"/>
      <c r="BL378" s="1"/>
      <c r="BM378" s="1"/>
      <c r="BN378" s="1"/>
      <c r="BO378" s="1"/>
      <c r="BP378" s="1"/>
      <c r="BQ378" s="1"/>
      <c r="BR378" s="1"/>
    </row>
    <row r="379" spans="1:70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  <c r="AL379" s="1"/>
      <c r="AM379" s="1"/>
      <c r="AN379" s="1"/>
      <c r="AO379" s="1"/>
      <c r="AP379" s="1"/>
      <c r="AQ379" s="1"/>
      <c r="AR379" s="1"/>
      <c r="AS379" s="1"/>
      <c r="AT379" s="1"/>
      <c r="AU379" s="1"/>
      <c r="AV379" s="1"/>
      <c r="AW379" s="1"/>
      <c r="AX379" s="1"/>
      <c r="AY379" s="1"/>
      <c r="AZ379" s="1"/>
      <c r="BA379" s="1"/>
      <c r="BB379" s="1"/>
      <c r="BC379" s="1"/>
      <c r="BD379" s="1"/>
      <c r="BE379" s="1"/>
      <c r="BF379" s="1"/>
      <c r="BG379" s="1"/>
      <c r="BH379" s="1"/>
      <c r="BI379" s="1"/>
      <c r="BJ379" s="1"/>
      <c r="BK379" s="1"/>
      <c r="BL379" s="1"/>
      <c r="BM379" s="1"/>
      <c r="BN379" s="1"/>
      <c r="BO379" s="1"/>
      <c r="BP379" s="1"/>
      <c r="BQ379" s="1"/>
      <c r="BR379" s="1"/>
    </row>
    <row r="380" spans="1:70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  <c r="AL380" s="1"/>
      <c r="AM380" s="1"/>
      <c r="AN380" s="1"/>
      <c r="AO380" s="1"/>
      <c r="AP380" s="1"/>
      <c r="AQ380" s="1"/>
      <c r="AR380" s="1"/>
      <c r="AS380" s="1"/>
      <c r="AT380" s="1"/>
      <c r="AU380" s="1"/>
      <c r="AV380" s="1"/>
      <c r="AW380" s="1"/>
      <c r="AX380" s="1"/>
      <c r="AY380" s="1"/>
      <c r="AZ380" s="1"/>
      <c r="BA380" s="1"/>
      <c r="BB380" s="1"/>
      <c r="BC380" s="1"/>
      <c r="BD380" s="1"/>
      <c r="BE380" s="1"/>
      <c r="BF380" s="1"/>
      <c r="BG380" s="1"/>
      <c r="BH380" s="1"/>
      <c r="BI380" s="1"/>
      <c r="BJ380" s="1"/>
      <c r="BK380" s="1"/>
      <c r="BL380" s="1"/>
      <c r="BM380" s="1"/>
      <c r="BN380" s="1"/>
      <c r="BO380" s="1"/>
      <c r="BP380" s="1"/>
      <c r="BQ380" s="1"/>
      <c r="BR380" s="1"/>
    </row>
    <row r="381" spans="1:70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  <c r="AL381" s="1"/>
      <c r="AM381" s="1"/>
      <c r="AN381" s="1"/>
      <c r="AO381" s="1"/>
      <c r="AP381" s="1"/>
      <c r="AQ381" s="1"/>
      <c r="AR381" s="1"/>
      <c r="AS381" s="1"/>
      <c r="AT381" s="1"/>
      <c r="AU381" s="1"/>
      <c r="AV381" s="1"/>
      <c r="AW381" s="1"/>
      <c r="AX381" s="1"/>
      <c r="AY381" s="1"/>
      <c r="AZ381" s="1"/>
      <c r="BA381" s="1"/>
      <c r="BB381" s="1"/>
      <c r="BC381" s="1"/>
      <c r="BD381" s="1"/>
      <c r="BE381" s="1"/>
      <c r="BF381" s="1"/>
      <c r="BG381" s="1"/>
      <c r="BH381" s="1"/>
      <c r="BI381" s="1"/>
      <c r="BJ381" s="1"/>
      <c r="BK381" s="1"/>
      <c r="BL381" s="1"/>
      <c r="BM381" s="1"/>
      <c r="BN381" s="1"/>
      <c r="BO381" s="1"/>
      <c r="BP381" s="1"/>
      <c r="BQ381" s="1"/>
      <c r="BR381" s="1"/>
    </row>
    <row r="382" spans="1:70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  <c r="AL382" s="1"/>
      <c r="AM382" s="1"/>
      <c r="AN382" s="1"/>
      <c r="AO382" s="1"/>
      <c r="AP382" s="1"/>
      <c r="AQ382" s="1"/>
      <c r="AR382" s="1"/>
      <c r="AS382" s="1"/>
      <c r="AT382" s="1"/>
      <c r="AU382" s="1"/>
      <c r="AV382" s="1"/>
      <c r="AW382" s="1"/>
      <c r="AX382" s="1"/>
      <c r="AY382" s="1"/>
      <c r="AZ382" s="1"/>
      <c r="BA382" s="1"/>
      <c r="BB382" s="1"/>
      <c r="BC382" s="1"/>
      <c r="BD382" s="1"/>
      <c r="BE382" s="1"/>
      <c r="BF382" s="1"/>
      <c r="BG382" s="1"/>
      <c r="BH382" s="1"/>
      <c r="BI382" s="1"/>
      <c r="BJ382" s="1"/>
      <c r="BK382" s="1"/>
      <c r="BL382" s="1"/>
      <c r="BM382" s="1"/>
      <c r="BN382" s="1"/>
      <c r="BO382" s="1"/>
      <c r="BP382" s="1"/>
      <c r="BQ382" s="1"/>
      <c r="BR382" s="1"/>
    </row>
    <row r="383" spans="1:70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  <c r="AL383" s="1"/>
      <c r="AM383" s="1"/>
      <c r="AN383" s="1"/>
      <c r="AO383" s="1"/>
      <c r="AP383" s="1"/>
      <c r="AQ383" s="1"/>
      <c r="AR383" s="1"/>
      <c r="AS383" s="1"/>
      <c r="AT383" s="1"/>
      <c r="AU383" s="1"/>
      <c r="AV383" s="1"/>
      <c r="AW383" s="1"/>
      <c r="AX383" s="1"/>
      <c r="AY383" s="1"/>
      <c r="AZ383" s="1"/>
      <c r="BA383" s="1"/>
      <c r="BB383" s="1"/>
      <c r="BC383" s="1"/>
      <c r="BD383" s="1"/>
      <c r="BE383" s="1"/>
      <c r="BF383" s="1"/>
      <c r="BG383" s="1"/>
      <c r="BH383" s="1"/>
      <c r="BI383" s="1"/>
      <c r="BJ383" s="1"/>
      <c r="BK383" s="1"/>
      <c r="BL383" s="1"/>
      <c r="BM383" s="1"/>
      <c r="BN383" s="1"/>
      <c r="BO383" s="1"/>
      <c r="BP383" s="1"/>
      <c r="BQ383" s="1"/>
      <c r="BR383" s="1"/>
    </row>
    <row r="384" spans="1:70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  <c r="AL384" s="1"/>
      <c r="AM384" s="1"/>
      <c r="AN384" s="1"/>
      <c r="AO384" s="1"/>
      <c r="AP384" s="1"/>
      <c r="AQ384" s="1"/>
      <c r="AR384" s="1"/>
      <c r="AS384" s="1"/>
      <c r="AT384" s="1"/>
      <c r="AU384" s="1"/>
      <c r="AV384" s="1"/>
      <c r="AW384" s="1"/>
      <c r="AX384" s="1"/>
      <c r="AY384" s="1"/>
      <c r="AZ384" s="1"/>
      <c r="BA384" s="1"/>
      <c r="BB384" s="1"/>
      <c r="BC384" s="1"/>
      <c r="BD384" s="1"/>
      <c r="BE384" s="1"/>
      <c r="BF384" s="1"/>
      <c r="BG384" s="1"/>
      <c r="BH384" s="1"/>
      <c r="BI384" s="1"/>
      <c r="BJ384" s="1"/>
      <c r="BK384" s="1"/>
      <c r="BL384" s="1"/>
      <c r="BM384" s="1"/>
      <c r="BN384" s="1"/>
      <c r="BO384" s="1"/>
      <c r="BP384" s="1"/>
      <c r="BQ384" s="1"/>
      <c r="BR384" s="1"/>
    </row>
    <row r="385" spans="1:70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  <c r="AL385" s="1"/>
      <c r="AM385" s="1"/>
      <c r="AN385" s="1"/>
      <c r="AO385" s="1"/>
      <c r="AP385" s="1"/>
      <c r="AQ385" s="1"/>
      <c r="AR385" s="1"/>
      <c r="AS385" s="1"/>
      <c r="AT385" s="1"/>
      <c r="AU385" s="1"/>
      <c r="AV385" s="1"/>
      <c r="AW385" s="1"/>
      <c r="AX385" s="1"/>
      <c r="AY385" s="1"/>
      <c r="AZ385" s="1"/>
      <c r="BA385" s="1"/>
      <c r="BB385" s="1"/>
      <c r="BC385" s="1"/>
      <c r="BD385" s="1"/>
      <c r="BE385" s="1"/>
      <c r="BF385" s="1"/>
      <c r="BG385" s="1"/>
      <c r="BH385" s="1"/>
      <c r="BI385" s="1"/>
      <c r="BJ385" s="1"/>
      <c r="BK385" s="1"/>
      <c r="BL385" s="1"/>
      <c r="BM385" s="1"/>
      <c r="BN385" s="1"/>
      <c r="BO385" s="1"/>
      <c r="BP385" s="1"/>
      <c r="BQ385" s="1"/>
      <c r="BR385" s="1"/>
    </row>
    <row r="386" spans="1:70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  <c r="AL386" s="1"/>
      <c r="AM386" s="1"/>
      <c r="AN386" s="1"/>
      <c r="AO386" s="1"/>
      <c r="AP386" s="1"/>
      <c r="AQ386" s="1"/>
      <c r="AR386" s="1"/>
      <c r="AS386" s="1"/>
      <c r="AT386" s="1"/>
      <c r="AU386" s="1"/>
      <c r="AV386" s="1"/>
      <c r="AW386" s="1"/>
      <c r="AX386" s="1"/>
      <c r="AY386" s="1"/>
      <c r="AZ386" s="1"/>
      <c r="BA386" s="1"/>
      <c r="BB386" s="1"/>
      <c r="BC386" s="1"/>
      <c r="BD386" s="1"/>
      <c r="BE386" s="1"/>
      <c r="BF386" s="1"/>
      <c r="BG386" s="1"/>
      <c r="BH386" s="1"/>
      <c r="BI386" s="1"/>
      <c r="BJ386" s="1"/>
      <c r="BK386" s="1"/>
      <c r="BL386" s="1"/>
      <c r="BM386" s="1"/>
      <c r="BN386" s="1"/>
      <c r="BO386" s="1"/>
      <c r="BP386" s="1"/>
      <c r="BQ386" s="1"/>
      <c r="BR386" s="1"/>
    </row>
    <row r="387" spans="1:70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  <c r="AL387" s="1"/>
      <c r="AM387" s="1"/>
      <c r="AN387" s="1"/>
      <c r="AO387" s="1"/>
      <c r="AP387" s="1"/>
      <c r="AQ387" s="1"/>
      <c r="AR387" s="1"/>
      <c r="AS387" s="1"/>
      <c r="AT387" s="1"/>
      <c r="AU387" s="1"/>
      <c r="AV387" s="1"/>
      <c r="AW387" s="1"/>
      <c r="AX387" s="1"/>
      <c r="AY387" s="1"/>
      <c r="AZ387" s="1"/>
      <c r="BA387" s="1"/>
      <c r="BB387" s="1"/>
      <c r="BC387" s="1"/>
      <c r="BD387" s="1"/>
      <c r="BE387" s="1"/>
      <c r="BF387" s="1"/>
      <c r="BG387" s="1"/>
      <c r="BH387" s="1"/>
      <c r="BI387" s="1"/>
      <c r="BJ387" s="1"/>
      <c r="BK387" s="1"/>
      <c r="BL387" s="1"/>
      <c r="BM387" s="1"/>
      <c r="BN387" s="1"/>
      <c r="BO387" s="1"/>
      <c r="BP387" s="1"/>
      <c r="BQ387" s="1"/>
      <c r="BR387" s="1"/>
    </row>
    <row r="388" spans="1:70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  <c r="AL388" s="1"/>
      <c r="AM388" s="1"/>
      <c r="AN388" s="1"/>
      <c r="AO388" s="1"/>
      <c r="AP388" s="1"/>
      <c r="AQ388" s="1"/>
      <c r="AR388" s="1"/>
      <c r="AS388" s="1"/>
      <c r="AT388" s="1"/>
      <c r="AU388" s="1"/>
      <c r="AV388" s="1"/>
      <c r="AW388" s="1"/>
      <c r="AX388" s="1"/>
      <c r="AY388" s="1"/>
      <c r="AZ388" s="1"/>
      <c r="BA388" s="1"/>
      <c r="BB388" s="1"/>
      <c r="BC388" s="1"/>
      <c r="BD388" s="1"/>
      <c r="BE388" s="1"/>
      <c r="BF388" s="1"/>
      <c r="BG388" s="1"/>
      <c r="BH388" s="1"/>
      <c r="BI388" s="1"/>
      <c r="BJ388" s="1"/>
      <c r="BK388" s="1"/>
      <c r="BL388" s="1"/>
      <c r="BM388" s="1"/>
      <c r="BN388" s="1"/>
      <c r="BO388" s="1"/>
      <c r="BP388" s="1"/>
      <c r="BQ388" s="1"/>
      <c r="BR388" s="1"/>
    </row>
    <row r="389" spans="1:70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  <c r="AL389" s="1"/>
      <c r="AM389" s="1"/>
      <c r="AN389" s="1"/>
      <c r="AO389" s="1"/>
      <c r="AP389" s="1"/>
      <c r="AQ389" s="1"/>
      <c r="AR389" s="1"/>
      <c r="AS389" s="1"/>
      <c r="AT389" s="1"/>
      <c r="AU389" s="1"/>
      <c r="AV389" s="1"/>
      <c r="AW389" s="1"/>
      <c r="AX389" s="1"/>
      <c r="AY389" s="1"/>
      <c r="AZ389" s="1"/>
      <c r="BA389" s="1"/>
      <c r="BB389" s="1"/>
      <c r="BC389" s="1"/>
      <c r="BD389" s="1"/>
      <c r="BE389" s="1"/>
      <c r="BF389" s="1"/>
      <c r="BG389" s="1"/>
      <c r="BH389" s="1"/>
      <c r="BI389" s="1"/>
      <c r="BJ389" s="1"/>
      <c r="BK389" s="1"/>
      <c r="BL389" s="1"/>
      <c r="BM389" s="1"/>
      <c r="BN389" s="1"/>
      <c r="BO389" s="1"/>
      <c r="BP389" s="1"/>
      <c r="BQ389" s="1"/>
      <c r="BR389" s="1"/>
    </row>
    <row r="390" spans="1:70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  <c r="AL390" s="1"/>
      <c r="AM390" s="1"/>
      <c r="AN390" s="1"/>
      <c r="AO390" s="1"/>
      <c r="AP390" s="1"/>
      <c r="AQ390" s="1"/>
      <c r="AR390" s="1"/>
      <c r="AS390" s="1"/>
      <c r="AT390" s="1"/>
      <c r="AU390" s="1"/>
      <c r="AV390" s="1"/>
      <c r="AW390" s="1"/>
      <c r="AX390" s="1"/>
      <c r="AY390" s="1"/>
      <c r="AZ390" s="1"/>
      <c r="BA390" s="1"/>
      <c r="BB390" s="1"/>
      <c r="BC390" s="1"/>
      <c r="BD390" s="1"/>
      <c r="BE390" s="1"/>
      <c r="BF390" s="1"/>
      <c r="BG390" s="1"/>
      <c r="BH390" s="1"/>
      <c r="BI390" s="1"/>
      <c r="BJ390" s="1"/>
      <c r="BK390" s="1"/>
      <c r="BL390" s="1"/>
      <c r="BM390" s="1"/>
      <c r="BN390" s="1"/>
      <c r="BO390" s="1"/>
      <c r="BP390" s="1"/>
      <c r="BQ390" s="1"/>
      <c r="BR390" s="1"/>
    </row>
    <row r="391" spans="1:70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  <c r="AL391" s="1"/>
      <c r="AM391" s="1"/>
      <c r="AN391" s="1"/>
      <c r="AO391" s="1"/>
      <c r="AP391" s="1"/>
      <c r="AQ391" s="1"/>
      <c r="AR391" s="1"/>
      <c r="AS391" s="1"/>
      <c r="AT391" s="1"/>
      <c r="AU391" s="1"/>
      <c r="AV391" s="1"/>
      <c r="AW391" s="1"/>
      <c r="AX391" s="1"/>
      <c r="AY391" s="1"/>
      <c r="AZ391" s="1"/>
      <c r="BA391" s="1"/>
      <c r="BB391" s="1"/>
      <c r="BC391" s="1"/>
      <c r="BD391" s="1"/>
      <c r="BE391" s="1"/>
      <c r="BF391" s="1"/>
      <c r="BG391" s="1"/>
      <c r="BH391" s="1"/>
      <c r="BI391" s="1"/>
      <c r="BJ391" s="1"/>
      <c r="BK391" s="1"/>
      <c r="BL391" s="1"/>
      <c r="BM391" s="1"/>
      <c r="BN391" s="1"/>
      <c r="BO391" s="1"/>
      <c r="BP391" s="1"/>
      <c r="BQ391" s="1"/>
      <c r="BR391" s="1"/>
    </row>
    <row r="392" spans="1:70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  <c r="AL392" s="1"/>
      <c r="AM392" s="1"/>
      <c r="AN392" s="1"/>
      <c r="AO392" s="1"/>
      <c r="AP392" s="1"/>
      <c r="AQ392" s="1"/>
      <c r="AR392" s="1"/>
      <c r="AS392" s="1"/>
      <c r="AT392" s="1"/>
      <c r="AU392" s="1"/>
      <c r="AV392" s="1"/>
      <c r="AW392" s="1"/>
      <c r="AX392" s="1"/>
      <c r="AY392" s="1"/>
      <c r="AZ392" s="1"/>
      <c r="BA392" s="1"/>
      <c r="BB392" s="1"/>
      <c r="BC392" s="1"/>
      <c r="BD392" s="1"/>
      <c r="BE392" s="1"/>
      <c r="BF392" s="1"/>
      <c r="BG392" s="1"/>
      <c r="BH392" s="1"/>
      <c r="BI392" s="1"/>
      <c r="BJ392" s="1"/>
      <c r="BK392" s="1"/>
      <c r="BL392" s="1"/>
      <c r="BM392" s="1"/>
      <c r="BN392" s="1"/>
      <c r="BO392" s="1"/>
      <c r="BP392" s="1"/>
      <c r="BQ392" s="1"/>
      <c r="BR392" s="1"/>
    </row>
    <row r="393" spans="1:70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  <c r="AL393" s="1"/>
      <c r="AM393" s="1"/>
      <c r="AN393" s="1"/>
      <c r="AO393" s="1"/>
      <c r="AP393" s="1"/>
      <c r="AQ393" s="1"/>
      <c r="AR393" s="1"/>
      <c r="AS393" s="1"/>
      <c r="AT393" s="1"/>
      <c r="AU393" s="1"/>
      <c r="AV393" s="1"/>
      <c r="AW393" s="1"/>
      <c r="AX393" s="1"/>
      <c r="AY393" s="1"/>
      <c r="AZ393" s="1"/>
      <c r="BA393" s="1"/>
      <c r="BB393" s="1"/>
      <c r="BC393" s="1"/>
      <c r="BD393" s="1"/>
      <c r="BE393" s="1"/>
      <c r="BF393" s="1"/>
      <c r="BG393" s="1"/>
      <c r="BH393" s="1"/>
      <c r="BI393" s="1"/>
      <c r="BJ393" s="1"/>
      <c r="BK393" s="1"/>
      <c r="BL393" s="1"/>
      <c r="BM393" s="1"/>
      <c r="BN393" s="1"/>
      <c r="BO393" s="1"/>
      <c r="BP393" s="1"/>
      <c r="BQ393" s="1"/>
      <c r="BR393" s="1"/>
    </row>
    <row r="394" spans="1:70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  <c r="AL394" s="1"/>
      <c r="AM394" s="1"/>
      <c r="AN394" s="1"/>
      <c r="AO394" s="1"/>
      <c r="AP394" s="1"/>
      <c r="AQ394" s="1"/>
      <c r="AR394" s="1"/>
      <c r="AS394" s="1"/>
      <c r="AT394" s="1"/>
      <c r="AU394" s="1"/>
      <c r="AV394" s="1"/>
      <c r="AW394" s="1"/>
      <c r="AX394" s="1"/>
      <c r="AY394" s="1"/>
      <c r="AZ394" s="1"/>
      <c r="BA394" s="1"/>
      <c r="BB394" s="1"/>
      <c r="BC394" s="1"/>
      <c r="BD394" s="1"/>
      <c r="BE394" s="1"/>
      <c r="BF394" s="1"/>
      <c r="BG394" s="1"/>
      <c r="BH394" s="1"/>
      <c r="BI394" s="1"/>
      <c r="BJ394" s="1"/>
      <c r="BK394" s="1"/>
      <c r="BL394" s="1"/>
      <c r="BM394" s="1"/>
      <c r="BN394" s="1"/>
      <c r="BO394" s="1"/>
      <c r="BP394" s="1"/>
      <c r="BQ394" s="1"/>
      <c r="BR394" s="1"/>
    </row>
    <row r="395" spans="1:70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  <c r="AL395" s="1"/>
      <c r="AM395" s="1"/>
      <c r="AN395" s="1"/>
      <c r="AO395" s="1"/>
      <c r="AP395" s="1"/>
      <c r="AQ395" s="1"/>
      <c r="AR395" s="1"/>
      <c r="AS395" s="1"/>
      <c r="AT395" s="1"/>
      <c r="AU395" s="1"/>
      <c r="AV395" s="1"/>
      <c r="AW395" s="1"/>
      <c r="AX395" s="1"/>
      <c r="AY395" s="1"/>
      <c r="AZ395" s="1"/>
      <c r="BA395" s="1"/>
      <c r="BB395" s="1"/>
      <c r="BC395" s="1"/>
      <c r="BD395" s="1"/>
      <c r="BE395" s="1"/>
      <c r="BF395" s="1"/>
      <c r="BG395" s="1"/>
      <c r="BH395" s="1"/>
      <c r="BI395" s="1"/>
      <c r="BJ395" s="1"/>
      <c r="BK395" s="1"/>
      <c r="BL395" s="1"/>
      <c r="BM395" s="1"/>
      <c r="BN395" s="1"/>
      <c r="BO395" s="1"/>
      <c r="BP395" s="1"/>
      <c r="BQ395" s="1"/>
      <c r="BR395" s="1"/>
    </row>
    <row r="396" spans="1:70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  <c r="AL396" s="1"/>
      <c r="AM396" s="1"/>
      <c r="AN396" s="1"/>
      <c r="AO396" s="1"/>
      <c r="AP396" s="1"/>
      <c r="AQ396" s="1"/>
      <c r="AR396" s="1"/>
      <c r="AS396" s="1"/>
      <c r="AT396" s="1"/>
      <c r="AU396" s="1"/>
      <c r="AV396" s="1"/>
      <c r="AW396" s="1"/>
      <c r="AX396" s="1"/>
      <c r="AY396" s="1"/>
      <c r="AZ396" s="1"/>
      <c r="BA396" s="1"/>
      <c r="BB396" s="1"/>
      <c r="BC396" s="1"/>
      <c r="BD396" s="1"/>
      <c r="BE396" s="1"/>
      <c r="BF396" s="1"/>
      <c r="BG396" s="1"/>
      <c r="BH396" s="1"/>
      <c r="BI396" s="1"/>
      <c r="BJ396" s="1"/>
      <c r="BK396" s="1"/>
      <c r="BL396" s="1"/>
      <c r="BM396" s="1"/>
      <c r="BN396" s="1"/>
      <c r="BO396" s="1"/>
      <c r="BP396" s="1"/>
      <c r="BQ396" s="1"/>
      <c r="BR396" s="1"/>
    </row>
    <row r="397" spans="1:70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  <c r="AL397" s="1"/>
      <c r="AM397" s="1"/>
      <c r="AN397" s="1"/>
      <c r="AO397" s="1"/>
      <c r="AP397" s="1"/>
      <c r="AQ397" s="1"/>
      <c r="AR397" s="1"/>
      <c r="AS397" s="1"/>
      <c r="AT397" s="1"/>
      <c r="AU397" s="1"/>
      <c r="AV397" s="1"/>
      <c r="AW397" s="1"/>
      <c r="AX397" s="1"/>
      <c r="AY397" s="1"/>
      <c r="AZ397" s="1"/>
      <c r="BA397" s="1"/>
      <c r="BB397" s="1"/>
      <c r="BC397" s="1"/>
      <c r="BD397" s="1"/>
      <c r="BE397" s="1"/>
      <c r="BF397" s="1"/>
      <c r="BG397" s="1"/>
      <c r="BH397" s="1"/>
      <c r="BI397" s="1"/>
      <c r="BJ397" s="1"/>
      <c r="BK397" s="1"/>
      <c r="BL397" s="1"/>
      <c r="BM397" s="1"/>
      <c r="BN397" s="1"/>
      <c r="BO397" s="1"/>
      <c r="BP397" s="1"/>
      <c r="BQ397" s="1"/>
      <c r="BR397" s="1"/>
    </row>
    <row r="398" spans="1:70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  <c r="AL398" s="1"/>
      <c r="AM398" s="1"/>
      <c r="AN398" s="1"/>
      <c r="AO398" s="1"/>
      <c r="AP398" s="1"/>
      <c r="AQ398" s="1"/>
      <c r="AR398" s="1"/>
      <c r="AS398" s="1"/>
      <c r="AT398" s="1"/>
      <c r="AU398" s="1"/>
      <c r="AV398" s="1"/>
      <c r="AW398" s="1"/>
      <c r="AX398" s="1"/>
      <c r="AY398" s="1"/>
      <c r="AZ398" s="1"/>
      <c r="BA398" s="1"/>
      <c r="BB398" s="1"/>
      <c r="BC398" s="1"/>
      <c r="BD398" s="1"/>
      <c r="BE398" s="1"/>
      <c r="BF398" s="1"/>
      <c r="BG398" s="1"/>
      <c r="BH398" s="1"/>
      <c r="BI398" s="1"/>
      <c r="BJ398" s="1"/>
      <c r="BK398" s="1"/>
      <c r="BL398" s="1"/>
      <c r="BM398" s="1"/>
      <c r="BN398" s="1"/>
      <c r="BO398" s="1"/>
      <c r="BP398" s="1"/>
      <c r="BQ398" s="1"/>
      <c r="BR398" s="1"/>
    </row>
    <row r="399" spans="1:70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  <c r="AL399" s="1"/>
      <c r="AM399" s="1"/>
      <c r="AN399" s="1"/>
      <c r="AO399" s="1"/>
      <c r="AP399" s="1"/>
      <c r="AQ399" s="1"/>
      <c r="AR399" s="1"/>
      <c r="AS399" s="1"/>
      <c r="AT399" s="1"/>
      <c r="AU399" s="1"/>
      <c r="AV399" s="1"/>
      <c r="AW399" s="1"/>
      <c r="AX399" s="1"/>
      <c r="AY399" s="1"/>
      <c r="AZ399" s="1"/>
      <c r="BA399" s="1"/>
      <c r="BB399" s="1"/>
      <c r="BC399" s="1"/>
      <c r="BD399" s="1"/>
      <c r="BE399" s="1"/>
      <c r="BF399" s="1"/>
      <c r="BG399" s="1"/>
      <c r="BH399" s="1"/>
      <c r="BI399" s="1"/>
      <c r="BJ399" s="1"/>
      <c r="BK399" s="1"/>
      <c r="BL399" s="1"/>
      <c r="BM399" s="1"/>
      <c r="BN399" s="1"/>
      <c r="BO399" s="1"/>
      <c r="BP399" s="1"/>
      <c r="BQ399" s="1"/>
      <c r="BR399" s="1"/>
    </row>
    <row r="400" spans="1:70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  <c r="AL400" s="1"/>
      <c r="AM400" s="1"/>
      <c r="AN400" s="1"/>
      <c r="AO400" s="1"/>
      <c r="AP400" s="1"/>
      <c r="AQ400" s="1"/>
      <c r="AR400" s="1"/>
      <c r="AS400" s="1"/>
      <c r="AT400" s="1"/>
      <c r="AU400" s="1"/>
      <c r="AV400" s="1"/>
      <c r="AW400" s="1"/>
      <c r="AX400" s="1"/>
      <c r="AY400" s="1"/>
      <c r="AZ400" s="1"/>
      <c r="BA400" s="1"/>
      <c r="BB400" s="1"/>
      <c r="BC400" s="1"/>
      <c r="BD400" s="1"/>
      <c r="BE400" s="1"/>
      <c r="BF400" s="1"/>
      <c r="BG400" s="1"/>
      <c r="BH400" s="1"/>
      <c r="BI400" s="1"/>
      <c r="BJ400" s="1"/>
      <c r="BK400" s="1"/>
      <c r="BL400" s="1"/>
      <c r="BM400" s="1"/>
      <c r="BN400" s="1"/>
      <c r="BO400" s="1"/>
      <c r="BP400" s="1"/>
      <c r="BQ400" s="1"/>
      <c r="BR400" s="1"/>
    </row>
    <row r="401" spans="1:70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  <c r="AL401" s="1"/>
      <c r="AM401" s="1"/>
      <c r="AN401" s="1"/>
      <c r="AO401" s="1"/>
      <c r="AP401" s="1"/>
      <c r="AQ401" s="1"/>
      <c r="AR401" s="1"/>
      <c r="AS401" s="1"/>
      <c r="AT401" s="1"/>
      <c r="AU401" s="1"/>
      <c r="AV401" s="1"/>
      <c r="AW401" s="1"/>
      <c r="AX401" s="1"/>
      <c r="AY401" s="1"/>
      <c r="AZ401" s="1"/>
      <c r="BA401" s="1"/>
      <c r="BB401" s="1"/>
      <c r="BC401" s="1"/>
      <c r="BD401" s="1"/>
      <c r="BE401" s="1"/>
      <c r="BF401" s="1"/>
      <c r="BG401" s="1"/>
      <c r="BH401" s="1"/>
      <c r="BI401" s="1"/>
      <c r="BJ401" s="1"/>
      <c r="BK401" s="1"/>
      <c r="BL401" s="1"/>
      <c r="BM401" s="1"/>
      <c r="BN401" s="1"/>
      <c r="BO401" s="1"/>
      <c r="BP401" s="1"/>
      <c r="BQ401" s="1"/>
      <c r="BR401" s="1"/>
    </row>
    <row r="402" spans="1:70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  <c r="AL402" s="1"/>
      <c r="AM402" s="1"/>
      <c r="AN402" s="1"/>
      <c r="AO402" s="1"/>
      <c r="AP402" s="1"/>
      <c r="AQ402" s="1"/>
      <c r="AR402" s="1"/>
      <c r="AS402" s="1"/>
      <c r="AT402" s="1"/>
      <c r="AU402" s="1"/>
      <c r="AV402" s="1"/>
      <c r="AW402" s="1"/>
      <c r="AX402" s="1"/>
      <c r="AY402" s="1"/>
      <c r="AZ402" s="1"/>
      <c r="BA402" s="1"/>
      <c r="BB402" s="1"/>
      <c r="BC402" s="1"/>
      <c r="BD402" s="1"/>
      <c r="BE402" s="1"/>
      <c r="BF402" s="1"/>
      <c r="BG402" s="1"/>
      <c r="BH402" s="1"/>
      <c r="BI402" s="1"/>
      <c r="BJ402" s="1"/>
      <c r="BK402" s="1"/>
      <c r="BL402" s="1"/>
      <c r="BM402" s="1"/>
      <c r="BN402" s="1"/>
      <c r="BO402" s="1"/>
      <c r="BP402" s="1"/>
      <c r="BQ402" s="1"/>
      <c r="BR402" s="1"/>
    </row>
    <row r="403" spans="1:70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  <c r="AL403" s="1"/>
      <c r="AM403" s="1"/>
      <c r="AN403" s="1"/>
      <c r="AO403" s="1"/>
      <c r="AP403" s="1"/>
      <c r="AQ403" s="1"/>
      <c r="AR403" s="1"/>
      <c r="AS403" s="1"/>
      <c r="AT403" s="1"/>
      <c r="AU403" s="1"/>
      <c r="AV403" s="1"/>
      <c r="AW403" s="1"/>
      <c r="AX403" s="1"/>
      <c r="AY403" s="1"/>
      <c r="AZ403" s="1"/>
      <c r="BA403" s="1"/>
      <c r="BB403" s="1"/>
      <c r="BC403" s="1"/>
      <c r="BD403" s="1"/>
      <c r="BE403" s="1"/>
      <c r="BF403" s="1"/>
      <c r="BG403" s="1"/>
      <c r="BH403" s="1"/>
      <c r="BI403" s="1"/>
      <c r="BJ403" s="1"/>
      <c r="BK403" s="1"/>
      <c r="BL403" s="1"/>
      <c r="BM403" s="1"/>
      <c r="BN403" s="1"/>
      <c r="BO403" s="1"/>
      <c r="BP403" s="1"/>
      <c r="BQ403" s="1"/>
      <c r="BR403" s="1"/>
    </row>
    <row r="404" spans="1:70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  <c r="AL404" s="1"/>
      <c r="AM404" s="1"/>
      <c r="AN404" s="1"/>
      <c r="AO404" s="1"/>
      <c r="AP404" s="1"/>
      <c r="AQ404" s="1"/>
      <c r="AR404" s="1"/>
      <c r="AS404" s="1"/>
      <c r="AT404" s="1"/>
      <c r="AU404" s="1"/>
      <c r="AV404" s="1"/>
      <c r="AW404" s="1"/>
      <c r="AX404" s="1"/>
      <c r="AY404" s="1"/>
      <c r="AZ404" s="1"/>
      <c r="BA404" s="1"/>
      <c r="BB404" s="1"/>
      <c r="BC404" s="1"/>
      <c r="BD404" s="1"/>
      <c r="BE404" s="1"/>
      <c r="BF404" s="1"/>
      <c r="BG404" s="1"/>
      <c r="BH404" s="1"/>
      <c r="BI404" s="1"/>
      <c r="BJ404" s="1"/>
      <c r="BK404" s="1"/>
      <c r="BL404" s="1"/>
      <c r="BM404" s="1"/>
      <c r="BN404" s="1"/>
      <c r="BO404" s="1"/>
      <c r="BP404" s="1"/>
      <c r="BQ404" s="1"/>
      <c r="BR404" s="1"/>
    </row>
    <row r="405" spans="1:70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  <c r="AL405" s="1"/>
      <c r="AM405" s="1"/>
      <c r="AN405" s="1"/>
      <c r="AO405" s="1"/>
      <c r="AP405" s="1"/>
      <c r="AQ405" s="1"/>
      <c r="AR405" s="1"/>
      <c r="AS405" s="1"/>
      <c r="AT405" s="1"/>
      <c r="AU405" s="1"/>
      <c r="AV405" s="1"/>
      <c r="AW405" s="1"/>
      <c r="AX405" s="1"/>
      <c r="AY405" s="1"/>
      <c r="AZ405" s="1"/>
      <c r="BA405" s="1"/>
      <c r="BB405" s="1"/>
      <c r="BC405" s="1"/>
      <c r="BD405" s="1"/>
      <c r="BE405" s="1"/>
      <c r="BF405" s="1"/>
      <c r="BG405" s="1"/>
      <c r="BH405" s="1"/>
      <c r="BI405" s="1"/>
      <c r="BJ405" s="1"/>
      <c r="BK405" s="1"/>
      <c r="BL405" s="1"/>
      <c r="BM405" s="1"/>
      <c r="BN405" s="1"/>
      <c r="BO405" s="1"/>
      <c r="BP405" s="1"/>
      <c r="BQ405" s="1"/>
      <c r="BR405" s="1"/>
    </row>
    <row r="406" spans="1:70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  <c r="AL406" s="1"/>
      <c r="AM406" s="1"/>
      <c r="AN406" s="1"/>
      <c r="AO406" s="1"/>
      <c r="AP406" s="1"/>
      <c r="AQ406" s="1"/>
      <c r="AR406" s="1"/>
      <c r="AS406" s="1"/>
      <c r="AT406" s="1"/>
      <c r="AU406" s="1"/>
      <c r="AV406" s="1"/>
      <c r="AW406" s="1"/>
      <c r="AX406" s="1"/>
      <c r="AY406" s="1"/>
      <c r="AZ406" s="1"/>
      <c r="BA406" s="1"/>
      <c r="BB406" s="1"/>
      <c r="BC406" s="1"/>
      <c r="BD406" s="1"/>
      <c r="BE406" s="1"/>
      <c r="BF406" s="1"/>
      <c r="BG406" s="1"/>
      <c r="BH406" s="1"/>
      <c r="BI406" s="1"/>
      <c r="BJ406" s="1"/>
      <c r="BK406" s="1"/>
      <c r="BL406" s="1"/>
      <c r="BM406" s="1"/>
      <c r="BN406" s="1"/>
      <c r="BO406" s="1"/>
      <c r="BP406" s="1"/>
      <c r="BQ406" s="1"/>
      <c r="BR406" s="1"/>
    </row>
    <row r="407" spans="1:70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  <c r="AL407" s="1"/>
      <c r="AM407" s="1"/>
      <c r="AN407" s="1"/>
      <c r="AO407" s="1"/>
      <c r="AP407" s="1"/>
      <c r="AQ407" s="1"/>
      <c r="AR407" s="1"/>
      <c r="AS407" s="1"/>
      <c r="AT407" s="1"/>
      <c r="AU407" s="1"/>
      <c r="AV407" s="1"/>
      <c r="AW407" s="1"/>
      <c r="AX407" s="1"/>
      <c r="AY407" s="1"/>
      <c r="AZ407" s="1"/>
      <c r="BA407" s="1"/>
      <c r="BB407" s="1"/>
      <c r="BC407" s="1"/>
      <c r="BD407" s="1"/>
      <c r="BE407" s="1"/>
      <c r="BF407" s="1"/>
      <c r="BG407" s="1"/>
      <c r="BH407" s="1"/>
      <c r="BI407" s="1"/>
      <c r="BJ407" s="1"/>
      <c r="BK407" s="1"/>
      <c r="BL407" s="1"/>
      <c r="BM407" s="1"/>
      <c r="BN407" s="1"/>
      <c r="BO407" s="1"/>
      <c r="BP407" s="1"/>
      <c r="BQ407" s="1"/>
      <c r="BR407" s="1"/>
    </row>
    <row r="408" spans="1:70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  <c r="AL408" s="1"/>
      <c r="AM408" s="1"/>
      <c r="AN408" s="1"/>
      <c r="AO408" s="1"/>
      <c r="AP408" s="1"/>
      <c r="AQ408" s="1"/>
      <c r="AR408" s="1"/>
      <c r="AS408" s="1"/>
      <c r="AT408" s="1"/>
      <c r="AU408" s="1"/>
      <c r="AV408" s="1"/>
      <c r="AW408" s="1"/>
      <c r="AX408" s="1"/>
      <c r="AY408" s="1"/>
      <c r="AZ408" s="1"/>
      <c r="BA408" s="1"/>
      <c r="BB408" s="1"/>
      <c r="BC408" s="1"/>
      <c r="BD408" s="1"/>
      <c r="BE408" s="1"/>
      <c r="BF408" s="1"/>
      <c r="BG408" s="1"/>
      <c r="BH408" s="1"/>
      <c r="BI408" s="1"/>
      <c r="BJ408" s="1"/>
      <c r="BK408" s="1"/>
      <c r="BL408" s="1"/>
      <c r="BM408" s="1"/>
      <c r="BN408" s="1"/>
      <c r="BO408" s="1"/>
      <c r="BP408" s="1"/>
      <c r="BQ408" s="1"/>
      <c r="BR408" s="1"/>
    </row>
    <row r="409" spans="1:70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  <c r="AL409" s="1"/>
      <c r="AM409" s="1"/>
      <c r="AN409" s="1"/>
      <c r="AO409" s="1"/>
      <c r="AP409" s="1"/>
      <c r="AQ409" s="1"/>
      <c r="AR409" s="1"/>
      <c r="AS409" s="1"/>
      <c r="AT409" s="1"/>
      <c r="AU409" s="1"/>
      <c r="AV409" s="1"/>
      <c r="AW409" s="1"/>
      <c r="AX409" s="1"/>
      <c r="AY409" s="1"/>
      <c r="AZ409" s="1"/>
      <c r="BA409" s="1"/>
      <c r="BB409" s="1"/>
      <c r="BC409" s="1"/>
      <c r="BD409" s="1"/>
      <c r="BE409" s="1"/>
      <c r="BF409" s="1"/>
      <c r="BG409" s="1"/>
      <c r="BH409" s="1"/>
      <c r="BI409" s="1"/>
      <c r="BJ409" s="1"/>
      <c r="BK409" s="1"/>
      <c r="BL409" s="1"/>
      <c r="BM409" s="1"/>
      <c r="BN409" s="1"/>
      <c r="BO409" s="1"/>
      <c r="BP409" s="1"/>
      <c r="BQ409" s="1"/>
      <c r="BR409" s="1"/>
    </row>
    <row r="410" spans="1:70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  <c r="AL410" s="1"/>
      <c r="AM410" s="1"/>
      <c r="AN410" s="1"/>
      <c r="AO410" s="1"/>
      <c r="AP410" s="1"/>
      <c r="AQ410" s="1"/>
      <c r="AR410" s="1"/>
      <c r="AS410" s="1"/>
      <c r="AT410" s="1"/>
      <c r="AU410" s="1"/>
      <c r="AV410" s="1"/>
      <c r="AW410" s="1"/>
      <c r="AX410" s="1"/>
      <c r="AY410" s="1"/>
      <c r="AZ410" s="1"/>
      <c r="BA410" s="1"/>
      <c r="BB410" s="1"/>
      <c r="BC410" s="1"/>
      <c r="BD410" s="1"/>
      <c r="BE410" s="1"/>
      <c r="BF410" s="1"/>
      <c r="BG410" s="1"/>
      <c r="BH410" s="1"/>
      <c r="BI410" s="1"/>
      <c r="BJ410" s="1"/>
      <c r="BK410" s="1"/>
      <c r="BL410" s="1"/>
      <c r="BM410" s="1"/>
      <c r="BN410" s="1"/>
      <c r="BO410" s="1"/>
      <c r="BP410" s="1"/>
      <c r="BQ410" s="1"/>
      <c r="BR410" s="1"/>
    </row>
    <row r="411" spans="1:70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  <c r="AL411" s="1"/>
      <c r="AM411" s="1"/>
      <c r="AN411" s="1"/>
      <c r="AO411" s="1"/>
      <c r="AP411" s="1"/>
      <c r="AQ411" s="1"/>
      <c r="AR411" s="1"/>
      <c r="AS411" s="1"/>
      <c r="AT411" s="1"/>
      <c r="AU411" s="1"/>
      <c r="AV411" s="1"/>
      <c r="AW411" s="1"/>
      <c r="AX411" s="1"/>
      <c r="AY411" s="1"/>
      <c r="AZ411" s="1"/>
      <c r="BA411" s="1"/>
      <c r="BB411" s="1"/>
      <c r="BC411" s="1"/>
      <c r="BD411" s="1"/>
      <c r="BE411" s="1"/>
      <c r="BF411" s="1"/>
      <c r="BG411" s="1"/>
      <c r="BH411" s="1"/>
      <c r="BI411" s="1"/>
      <c r="BJ411" s="1"/>
      <c r="BK411" s="1"/>
      <c r="BL411" s="1"/>
      <c r="BM411" s="1"/>
      <c r="BN411" s="1"/>
      <c r="BO411" s="1"/>
      <c r="BP411" s="1"/>
      <c r="BQ411" s="1"/>
      <c r="BR411" s="1"/>
    </row>
    <row r="412" spans="1:70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  <c r="AL412" s="1"/>
      <c r="AM412" s="1"/>
      <c r="AN412" s="1"/>
      <c r="AO412" s="1"/>
      <c r="AP412" s="1"/>
      <c r="AQ412" s="1"/>
      <c r="AR412" s="1"/>
      <c r="AS412" s="1"/>
      <c r="AT412" s="1"/>
      <c r="AU412" s="1"/>
      <c r="AV412" s="1"/>
      <c r="AW412" s="1"/>
      <c r="AX412" s="1"/>
      <c r="AY412" s="1"/>
      <c r="AZ412" s="1"/>
      <c r="BA412" s="1"/>
      <c r="BB412" s="1"/>
      <c r="BC412" s="1"/>
      <c r="BD412" s="1"/>
      <c r="BE412" s="1"/>
      <c r="BF412" s="1"/>
      <c r="BG412" s="1"/>
      <c r="BH412" s="1"/>
      <c r="BI412" s="1"/>
      <c r="BJ412" s="1"/>
      <c r="BK412" s="1"/>
      <c r="BL412" s="1"/>
      <c r="BM412" s="1"/>
      <c r="BN412" s="1"/>
      <c r="BO412" s="1"/>
      <c r="BP412" s="1"/>
      <c r="BQ412" s="1"/>
      <c r="BR412" s="1"/>
    </row>
    <row r="413" spans="1:70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  <c r="AL413" s="1"/>
      <c r="AM413" s="1"/>
      <c r="AN413" s="1"/>
      <c r="AO413" s="1"/>
      <c r="AP413" s="1"/>
      <c r="AQ413" s="1"/>
      <c r="AR413" s="1"/>
      <c r="AS413" s="1"/>
      <c r="AT413" s="1"/>
      <c r="AU413" s="1"/>
      <c r="AV413" s="1"/>
      <c r="AW413" s="1"/>
      <c r="AX413" s="1"/>
      <c r="AY413" s="1"/>
      <c r="AZ413" s="1"/>
      <c r="BA413" s="1"/>
      <c r="BB413" s="1"/>
      <c r="BC413" s="1"/>
      <c r="BD413" s="1"/>
      <c r="BE413" s="1"/>
      <c r="BF413" s="1"/>
      <c r="BG413" s="1"/>
      <c r="BH413" s="1"/>
      <c r="BI413" s="1"/>
      <c r="BJ413" s="1"/>
      <c r="BK413" s="1"/>
      <c r="BL413" s="1"/>
      <c r="BM413" s="1"/>
      <c r="BN413" s="1"/>
      <c r="BO413" s="1"/>
      <c r="BP413" s="1"/>
      <c r="BQ413" s="1"/>
      <c r="BR413" s="1"/>
    </row>
    <row r="414" spans="1:70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  <c r="AL414" s="1"/>
      <c r="AM414" s="1"/>
      <c r="AN414" s="1"/>
      <c r="AO414" s="1"/>
      <c r="AP414" s="1"/>
      <c r="AQ414" s="1"/>
      <c r="AR414" s="1"/>
      <c r="AS414" s="1"/>
      <c r="AT414" s="1"/>
      <c r="AU414" s="1"/>
      <c r="AV414" s="1"/>
      <c r="AW414" s="1"/>
      <c r="AX414" s="1"/>
      <c r="AY414" s="1"/>
      <c r="AZ414" s="1"/>
      <c r="BA414" s="1"/>
      <c r="BB414" s="1"/>
      <c r="BC414" s="1"/>
      <c r="BD414" s="1"/>
      <c r="BE414" s="1"/>
      <c r="BF414" s="1"/>
      <c r="BG414" s="1"/>
      <c r="BH414" s="1"/>
      <c r="BI414" s="1"/>
      <c r="BJ414" s="1"/>
      <c r="BK414" s="1"/>
      <c r="BL414" s="1"/>
      <c r="BM414" s="1"/>
      <c r="BN414" s="1"/>
      <c r="BO414" s="1"/>
      <c r="BP414" s="1"/>
      <c r="BQ414" s="1"/>
      <c r="BR414" s="1"/>
    </row>
    <row r="415" spans="1:70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  <c r="AL415" s="1"/>
      <c r="AM415" s="1"/>
      <c r="AN415" s="1"/>
      <c r="AO415" s="1"/>
      <c r="AP415" s="1"/>
      <c r="AQ415" s="1"/>
      <c r="AR415" s="1"/>
      <c r="AS415" s="1"/>
      <c r="AT415" s="1"/>
      <c r="AU415" s="1"/>
      <c r="AV415" s="1"/>
      <c r="AW415" s="1"/>
      <c r="AX415" s="1"/>
      <c r="AY415" s="1"/>
      <c r="AZ415" s="1"/>
      <c r="BA415" s="1"/>
      <c r="BB415" s="1"/>
      <c r="BC415" s="1"/>
      <c r="BD415" s="1"/>
      <c r="BE415" s="1"/>
      <c r="BF415" s="1"/>
      <c r="BG415" s="1"/>
      <c r="BH415" s="1"/>
      <c r="BI415" s="1"/>
      <c r="BJ415" s="1"/>
      <c r="BK415" s="1"/>
      <c r="BL415" s="1"/>
      <c r="BM415" s="1"/>
      <c r="BN415" s="1"/>
      <c r="BO415" s="1"/>
      <c r="BP415" s="1"/>
      <c r="BQ415" s="1"/>
      <c r="BR415" s="1"/>
    </row>
    <row r="416" spans="1:70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  <c r="AL416" s="1"/>
      <c r="AM416" s="1"/>
      <c r="AN416" s="1"/>
      <c r="AO416" s="1"/>
      <c r="AP416" s="1"/>
      <c r="AQ416" s="1"/>
      <c r="AR416" s="1"/>
      <c r="AS416" s="1"/>
      <c r="AT416" s="1"/>
      <c r="AU416" s="1"/>
      <c r="AV416" s="1"/>
      <c r="AW416" s="1"/>
      <c r="AX416" s="1"/>
      <c r="AY416" s="1"/>
      <c r="AZ416" s="1"/>
      <c r="BA416" s="1"/>
      <c r="BB416" s="1"/>
      <c r="BC416" s="1"/>
      <c r="BD416" s="1"/>
      <c r="BE416" s="1"/>
      <c r="BF416" s="1"/>
      <c r="BG416" s="1"/>
      <c r="BH416" s="1"/>
      <c r="BI416" s="1"/>
      <c r="BJ416" s="1"/>
      <c r="BK416" s="1"/>
      <c r="BL416" s="1"/>
      <c r="BM416" s="1"/>
      <c r="BN416" s="1"/>
      <c r="BO416" s="1"/>
      <c r="BP416" s="1"/>
      <c r="BQ416" s="1"/>
      <c r="BR416" s="1"/>
    </row>
    <row r="417" spans="1:70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  <c r="AL417" s="1"/>
      <c r="AM417" s="1"/>
      <c r="AN417" s="1"/>
      <c r="AO417" s="1"/>
      <c r="AP417" s="1"/>
      <c r="AQ417" s="1"/>
      <c r="AR417" s="1"/>
      <c r="AS417" s="1"/>
      <c r="AT417" s="1"/>
      <c r="AU417" s="1"/>
      <c r="AV417" s="1"/>
      <c r="AW417" s="1"/>
      <c r="AX417" s="1"/>
      <c r="AY417" s="1"/>
      <c r="AZ417" s="1"/>
      <c r="BA417" s="1"/>
      <c r="BB417" s="1"/>
      <c r="BC417" s="1"/>
      <c r="BD417" s="1"/>
      <c r="BE417" s="1"/>
      <c r="BF417" s="1"/>
      <c r="BG417" s="1"/>
      <c r="BH417" s="1"/>
      <c r="BI417" s="1"/>
      <c r="BJ417" s="1"/>
      <c r="BK417" s="1"/>
      <c r="BL417" s="1"/>
      <c r="BM417" s="1"/>
      <c r="BN417" s="1"/>
      <c r="BO417" s="1"/>
      <c r="BP417" s="1"/>
      <c r="BQ417" s="1"/>
      <c r="BR417" s="1"/>
    </row>
    <row r="418" spans="1:70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  <c r="AL418" s="1"/>
      <c r="AM418" s="1"/>
      <c r="AN418" s="1"/>
      <c r="AO418" s="1"/>
      <c r="AP418" s="1"/>
      <c r="AQ418" s="1"/>
      <c r="AR418" s="1"/>
      <c r="AS418" s="1"/>
      <c r="AT418" s="1"/>
      <c r="AU418" s="1"/>
      <c r="AV418" s="1"/>
      <c r="AW418" s="1"/>
      <c r="AX418" s="1"/>
      <c r="AY418" s="1"/>
      <c r="AZ418" s="1"/>
      <c r="BA418" s="1"/>
      <c r="BB418" s="1"/>
      <c r="BC418" s="1"/>
      <c r="BD418" s="1"/>
      <c r="BE418" s="1"/>
      <c r="BF418" s="1"/>
      <c r="BG418" s="1"/>
      <c r="BH418" s="1"/>
      <c r="BI418" s="1"/>
      <c r="BJ418" s="1"/>
      <c r="BK418" s="1"/>
      <c r="BL418" s="1"/>
      <c r="BM418" s="1"/>
      <c r="BN418" s="1"/>
      <c r="BO418" s="1"/>
      <c r="BP418" s="1"/>
      <c r="BQ418" s="1"/>
      <c r="BR418" s="1"/>
    </row>
    <row r="419" spans="1:70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  <c r="AL419" s="1"/>
      <c r="AM419" s="1"/>
      <c r="AN419" s="1"/>
      <c r="AO419" s="1"/>
      <c r="AP419" s="1"/>
      <c r="AQ419" s="1"/>
      <c r="AR419" s="1"/>
      <c r="AS419" s="1"/>
      <c r="AT419" s="1"/>
      <c r="AU419" s="1"/>
      <c r="AV419" s="1"/>
      <c r="AW419" s="1"/>
      <c r="AX419" s="1"/>
      <c r="AY419" s="1"/>
      <c r="AZ419" s="1"/>
      <c r="BA419" s="1"/>
      <c r="BB419" s="1"/>
      <c r="BC419" s="1"/>
      <c r="BD419" s="1"/>
      <c r="BE419" s="1"/>
      <c r="BF419" s="1"/>
      <c r="BG419" s="1"/>
      <c r="BH419" s="1"/>
      <c r="BI419" s="1"/>
      <c r="BJ419" s="1"/>
      <c r="BK419" s="1"/>
      <c r="BL419" s="1"/>
      <c r="BM419" s="1"/>
      <c r="BN419" s="1"/>
      <c r="BO419" s="1"/>
      <c r="BP419" s="1"/>
      <c r="BQ419" s="1"/>
      <c r="BR419" s="1"/>
    </row>
    <row r="420" spans="1:70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  <c r="AL420" s="1"/>
      <c r="AM420" s="1"/>
      <c r="AN420" s="1"/>
      <c r="AO420" s="1"/>
      <c r="AP420" s="1"/>
      <c r="AQ420" s="1"/>
      <c r="AR420" s="1"/>
      <c r="AS420" s="1"/>
      <c r="AT420" s="1"/>
      <c r="AU420" s="1"/>
      <c r="AV420" s="1"/>
      <c r="AW420" s="1"/>
      <c r="AX420" s="1"/>
      <c r="AY420" s="1"/>
      <c r="AZ420" s="1"/>
      <c r="BA420" s="1"/>
      <c r="BB420" s="1"/>
      <c r="BC420" s="1"/>
      <c r="BD420" s="1"/>
      <c r="BE420" s="1"/>
      <c r="BF420" s="1"/>
      <c r="BG420" s="1"/>
      <c r="BH420" s="1"/>
      <c r="BI420" s="1"/>
      <c r="BJ420" s="1"/>
      <c r="BK420" s="1"/>
      <c r="BL420" s="1"/>
      <c r="BM420" s="1"/>
      <c r="BN420" s="1"/>
      <c r="BO420" s="1"/>
      <c r="BP420" s="1"/>
      <c r="BQ420" s="1"/>
      <c r="BR420" s="1"/>
    </row>
    <row r="421" spans="1:70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  <c r="AL421" s="1"/>
      <c r="AM421" s="1"/>
      <c r="AN421" s="1"/>
      <c r="AO421" s="1"/>
      <c r="AP421" s="1"/>
      <c r="AQ421" s="1"/>
      <c r="AR421" s="1"/>
      <c r="AS421" s="1"/>
      <c r="AT421" s="1"/>
      <c r="AU421" s="1"/>
      <c r="AV421" s="1"/>
      <c r="AW421" s="1"/>
      <c r="AX421" s="1"/>
      <c r="AY421" s="1"/>
      <c r="AZ421" s="1"/>
      <c r="BA421" s="1"/>
      <c r="BB421" s="1"/>
      <c r="BC421" s="1"/>
      <c r="BD421" s="1"/>
      <c r="BE421" s="1"/>
      <c r="BF421" s="1"/>
      <c r="BG421" s="1"/>
      <c r="BH421" s="1"/>
      <c r="BI421" s="1"/>
      <c r="BJ421" s="1"/>
      <c r="BK421" s="1"/>
      <c r="BL421" s="1"/>
      <c r="BM421" s="1"/>
      <c r="BN421" s="1"/>
      <c r="BO421" s="1"/>
      <c r="BP421" s="1"/>
      <c r="BQ421" s="1"/>
      <c r="BR421" s="1"/>
    </row>
    <row r="422" spans="1:70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  <c r="AL422" s="1"/>
      <c r="AM422" s="1"/>
      <c r="AN422" s="1"/>
      <c r="AO422" s="1"/>
      <c r="AP422" s="1"/>
      <c r="AQ422" s="1"/>
      <c r="AR422" s="1"/>
      <c r="AS422" s="1"/>
      <c r="AT422" s="1"/>
      <c r="AU422" s="1"/>
      <c r="AV422" s="1"/>
      <c r="AW422" s="1"/>
      <c r="AX422" s="1"/>
      <c r="AY422" s="1"/>
      <c r="AZ422" s="1"/>
      <c r="BA422" s="1"/>
      <c r="BB422" s="1"/>
      <c r="BC422" s="1"/>
      <c r="BD422" s="1"/>
      <c r="BE422" s="1"/>
      <c r="BF422" s="1"/>
      <c r="BG422" s="1"/>
      <c r="BH422" s="1"/>
      <c r="BI422" s="1"/>
      <c r="BJ422" s="1"/>
      <c r="BK422" s="1"/>
      <c r="BL422" s="1"/>
      <c r="BM422" s="1"/>
      <c r="BN422" s="1"/>
      <c r="BO422" s="1"/>
      <c r="BP422" s="1"/>
      <c r="BQ422" s="1"/>
      <c r="BR422" s="1"/>
    </row>
    <row r="423" spans="1:70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  <c r="AL423" s="1"/>
      <c r="AM423" s="1"/>
      <c r="AN423" s="1"/>
      <c r="AO423" s="1"/>
      <c r="AP423" s="1"/>
      <c r="AQ423" s="1"/>
      <c r="AR423" s="1"/>
      <c r="AS423" s="1"/>
      <c r="AT423" s="1"/>
      <c r="AU423" s="1"/>
      <c r="AV423" s="1"/>
      <c r="AW423" s="1"/>
      <c r="AX423" s="1"/>
      <c r="AY423" s="1"/>
      <c r="AZ423" s="1"/>
      <c r="BA423" s="1"/>
      <c r="BB423" s="1"/>
      <c r="BC423" s="1"/>
      <c r="BD423" s="1"/>
      <c r="BE423" s="1"/>
      <c r="BF423" s="1"/>
      <c r="BG423" s="1"/>
      <c r="BH423" s="1"/>
      <c r="BI423" s="1"/>
      <c r="BJ423" s="1"/>
      <c r="BK423" s="1"/>
      <c r="BL423" s="1"/>
      <c r="BM423" s="1"/>
      <c r="BN423" s="1"/>
      <c r="BO423" s="1"/>
      <c r="BP423" s="1"/>
      <c r="BQ423" s="1"/>
      <c r="BR423" s="1"/>
    </row>
    <row r="424" spans="1:70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  <c r="AL424" s="1"/>
      <c r="AM424" s="1"/>
      <c r="AN424" s="1"/>
      <c r="AO424" s="1"/>
      <c r="AP424" s="1"/>
      <c r="AQ424" s="1"/>
      <c r="AR424" s="1"/>
      <c r="AS424" s="1"/>
      <c r="AT424" s="1"/>
      <c r="AU424" s="1"/>
      <c r="AV424" s="1"/>
      <c r="AW424" s="1"/>
      <c r="AX424" s="1"/>
      <c r="AY424" s="1"/>
      <c r="AZ424" s="1"/>
      <c r="BA424" s="1"/>
      <c r="BB424" s="1"/>
      <c r="BC424" s="1"/>
      <c r="BD424" s="1"/>
      <c r="BE424" s="1"/>
      <c r="BF424" s="1"/>
      <c r="BG424" s="1"/>
      <c r="BH424" s="1"/>
      <c r="BI424" s="1"/>
      <c r="BJ424" s="1"/>
      <c r="BK424" s="1"/>
      <c r="BL424" s="1"/>
      <c r="BM424" s="1"/>
      <c r="BN424" s="1"/>
      <c r="BO424" s="1"/>
      <c r="BP424" s="1"/>
      <c r="BQ424" s="1"/>
      <c r="BR424" s="1"/>
    </row>
    <row r="425" spans="1:70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  <c r="AL425" s="1"/>
      <c r="AM425" s="1"/>
      <c r="AN425" s="1"/>
      <c r="AO425" s="1"/>
      <c r="AP425" s="1"/>
      <c r="AQ425" s="1"/>
      <c r="AR425" s="1"/>
      <c r="AS425" s="1"/>
      <c r="AT425" s="1"/>
      <c r="AU425" s="1"/>
      <c r="AV425" s="1"/>
      <c r="AW425" s="1"/>
      <c r="AX425" s="1"/>
      <c r="AY425" s="1"/>
      <c r="AZ425" s="1"/>
      <c r="BA425" s="1"/>
      <c r="BB425" s="1"/>
      <c r="BC425" s="1"/>
      <c r="BD425" s="1"/>
      <c r="BE425" s="1"/>
      <c r="BF425" s="1"/>
      <c r="BG425" s="1"/>
      <c r="BH425" s="1"/>
      <c r="BI425" s="1"/>
      <c r="BJ425" s="1"/>
      <c r="BK425" s="1"/>
      <c r="BL425" s="1"/>
      <c r="BM425" s="1"/>
      <c r="BN425" s="1"/>
      <c r="BO425" s="1"/>
      <c r="BP425" s="1"/>
      <c r="BQ425" s="1"/>
      <c r="BR425" s="1"/>
    </row>
    <row r="426" spans="1:70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  <c r="AL426" s="1"/>
      <c r="AM426" s="1"/>
      <c r="AN426" s="1"/>
      <c r="AO426" s="1"/>
      <c r="AP426" s="1"/>
      <c r="AQ426" s="1"/>
      <c r="AR426" s="1"/>
      <c r="AS426" s="1"/>
      <c r="AT426" s="1"/>
      <c r="AU426" s="1"/>
      <c r="AV426" s="1"/>
      <c r="AW426" s="1"/>
      <c r="AX426" s="1"/>
      <c r="AY426" s="1"/>
      <c r="AZ426" s="1"/>
      <c r="BA426" s="1"/>
      <c r="BB426" s="1"/>
      <c r="BC426" s="1"/>
      <c r="BD426" s="1"/>
      <c r="BE426" s="1"/>
      <c r="BF426" s="1"/>
      <c r="BG426" s="1"/>
      <c r="BH426" s="1"/>
      <c r="BI426" s="1"/>
      <c r="BJ426" s="1"/>
      <c r="BK426" s="1"/>
      <c r="BL426" s="1"/>
      <c r="BM426" s="1"/>
      <c r="BN426" s="1"/>
      <c r="BO426" s="1"/>
      <c r="BP426" s="1"/>
      <c r="BQ426" s="1"/>
      <c r="BR426" s="1"/>
    </row>
    <row r="427" spans="1:70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  <c r="AL427" s="1"/>
      <c r="AM427" s="1"/>
      <c r="AN427" s="1"/>
      <c r="AO427" s="1"/>
      <c r="AP427" s="1"/>
      <c r="AQ427" s="1"/>
      <c r="AR427" s="1"/>
      <c r="AS427" s="1"/>
      <c r="AT427" s="1"/>
      <c r="AU427" s="1"/>
      <c r="AV427" s="1"/>
      <c r="AW427" s="1"/>
      <c r="AX427" s="1"/>
      <c r="AY427" s="1"/>
      <c r="AZ427" s="1"/>
      <c r="BA427" s="1"/>
      <c r="BB427" s="1"/>
      <c r="BC427" s="1"/>
      <c r="BD427" s="1"/>
      <c r="BE427" s="1"/>
      <c r="BF427" s="1"/>
      <c r="BG427" s="1"/>
      <c r="BH427" s="1"/>
      <c r="BI427" s="1"/>
      <c r="BJ427" s="1"/>
      <c r="BK427" s="1"/>
      <c r="BL427" s="1"/>
      <c r="BM427" s="1"/>
      <c r="BN427" s="1"/>
      <c r="BO427" s="1"/>
      <c r="BP427" s="1"/>
      <c r="BQ427" s="1"/>
      <c r="BR427" s="1"/>
    </row>
    <row r="428" spans="1:70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  <c r="AL428" s="1"/>
      <c r="AM428" s="1"/>
      <c r="AN428" s="1"/>
      <c r="AO428" s="1"/>
      <c r="AP428" s="1"/>
      <c r="AQ428" s="1"/>
      <c r="AR428" s="1"/>
      <c r="AS428" s="1"/>
      <c r="AT428" s="1"/>
      <c r="AU428" s="1"/>
      <c r="AV428" s="1"/>
      <c r="AW428" s="1"/>
      <c r="AX428" s="1"/>
      <c r="AY428" s="1"/>
      <c r="AZ428" s="1"/>
      <c r="BA428" s="1"/>
      <c r="BB428" s="1"/>
      <c r="BC428" s="1"/>
      <c r="BD428" s="1"/>
      <c r="BE428" s="1"/>
      <c r="BF428" s="1"/>
      <c r="BG428" s="1"/>
      <c r="BH428" s="1"/>
      <c r="BI428" s="1"/>
      <c r="BJ428" s="1"/>
      <c r="BK428" s="1"/>
      <c r="BL428" s="1"/>
      <c r="BM428" s="1"/>
      <c r="BN428" s="1"/>
      <c r="BO428" s="1"/>
      <c r="BP428" s="1"/>
      <c r="BQ428" s="1"/>
      <c r="BR428" s="1"/>
    </row>
    <row r="429" spans="1:70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  <c r="AL429" s="1"/>
      <c r="AM429" s="1"/>
      <c r="AN429" s="1"/>
      <c r="AO429" s="1"/>
      <c r="AP429" s="1"/>
      <c r="AQ429" s="1"/>
      <c r="AR429" s="1"/>
      <c r="AS429" s="1"/>
      <c r="AT429" s="1"/>
      <c r="AU429" s="1"/>
      <c r="AV429" s="1"/>
      <c r="AW429" s="1"/>
      <c r="AX429" s="1"/>
      <c r="AY429" s="1"/>
      <c r="AZ429" s="1"/>
      <c r="BA429" s="1"/>
      <c r="BB429" s="1"/>
      <c r="BC429" s="1"/>
      <c r="BD429" s="1"/>
      <c r="BE429" s="1"/>
      <c r="BF429" s="1"/>
      <c r="BG429" s="1"/>
      <c r="BH429" s="1"/>
      <c r="BI429" s="1"/>
      <c r="BJ429" s="1"/>
      <c r="BK429" s="1"/>
      <c r="BL429" s="1"/>
      <c r="BM429" s="1"/>
      <c r="BN429" s="1"/>
      <c r="BO429" s="1"/>
      <c r="BP429" s="1"/>
      <c r="BQ429" s="1"/>
      <c r="BR429" s="1"/>
    </row>
    <row r="430" spans="1:70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  <c r="AL430" s="1"/>
      <c r="AM430" s="1"/>
      <c r="AN430" s="1"/>
      <c r="AO430" s="1"/>
      <c r="AP430" s="1"/>
      <c r="AQ430" s="1"/>
      <c r="AR430" s="1"/>
      <c r="AS430" s="1"/>
      <c r="AT430" s="1"/>
      <c r="AU430" s="1"/>
      <c r="AV430" s="1"/>
      <c r="AW430" s="1"/>
      <c r="AX430" s="1"/>
      <c r="AY430" s="1"/>
      <c r="AZ430" s="1"/>
      <c r="BA430" s="1"/>
      <c r="BB430" s="1"/>
      <c r="BC430" s="1"/>
      <c r="BD430" s="1"/>
      <c r="BE430" s="1"/>
      <c r="BF430" s="1"/>
      <c r="BG430" s="1"/>
      <c r="BH430" s="1"/>
      <c r="BI430" s="1"/>
      <c r="BJ430" s="1"/>
      <c r="BK430" s="1"/>
      <c r="BL430" s="1"/>
      <c r="BM430" s="1"/>
      <c r="BN430" s="1"/>
      <c r="BO430" s="1"/>
      <c r="BP430" s="1"/>
      <c r="BQ430" s="1"/>
      <c r="BR430" s="1"/>
    </row>
    <row r="431" spans="1:70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  <c r="AL431" s="1"/>
      <c r="AM431" s="1"/>
      <c r="AN431" s="1"/>
      <c r="AO431" s="1"/>
      <c r="AP431" s="1"/>
      <c r="AQ431" s="1"/>
      <c r="AR431" s="1"/>
      <c r="AS431" s="1"/>
      <c r="AT431" s="1"/>
      <c r="AU431" s="1"/>
      <c r="AV431" s="1"/>
      <c r="AW431" s="1"/>
      <c r="AX431" s="1"/>
      <c r="AY431" s="1"/>
      <c r="AZ431" s="1"/>
      <c r="BA431" s="1"/>
      <c r="BB431" s="1"/>
      <c r="BC431" s="1"/>
      <c r="BD431" s="1"/>
      <c r="BE431" s="1"/>
      <c r="BF431" s="1"/>
      <c r="BG431" s="1"/>
      <c r="BH431" s="1"/>
      <c r="BI431" s="1"/>
      <c r="BJ431" s="1"/>
      <c r="BK431" s="1"/>
      <c r="BL431" s="1"/>
      <c r="BM431" s="1"/>
      <c r="BN431" s="1"/>
      <c r="BO431" s="1"/>
      <c r="BP431" s="1"/>
      <c r="BQ431" s="1"/>
      <c r="BR431" s="1"/>
    </row>
    <row r="432" spans="1:70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  <c r="AL432" s="1"/>
      <c r="AM432" s="1"/>
      <c r="AN432" s="1"/>
      <c r="AO432" s="1"/>
      <c r="AP432" s="1"/>
      <c r="AQ432" s="1"/>
      <c r="AR432" s="1"/>
      <c r="AS432" s="1"/>
      <c r="AT432" s="1"/>
      <c r="AU432" s="1"/>
      <c r="AV432" s="1"/>
      <c r="AW432" s="1"/>
      <c r="AX432" s="1"/>
      <c r="AY432" s="1"/>
      <c r="AZ432" s="1"/>
      <c r="BA432" s="1"/>
      <c r="BB432" s="1"/>
      <c r="BC432" s="1"/>
      <c r="BD432" s="1"/>
      <c r="BE432" s="1"/>
      <c r="BF432" s="1"/>
      <c r="BG432" s="1"/>
      <c r="BH432" s="1"/>
      <c r="BI432" s="1"/>
      <c r="BJ432" s="1"/>
      <c r="BK432" s="1"/>
      <c r="BL432" s="1"/>
      <c r="BM432" s="1"/>
      <c r="BN432" s="1"/>
      <c r="BO432" s="1"/>
      <c r="BP432" s="1"/>
      <c r="BQ432" s="1"/>
      <c r="BR432" s="1"/>
    </row>
    <row r="433" spans="1:70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  <c r="AL433" s="1"/>
      <c r="AM433" s="1"/>
      <c r="AN433" s="1"/>
      <c r="AO433" s="1"/>
      <c r="AP433" s="1"/>
      <c r="AQ433" s="1"/>
      <c r="AR433" s="1"/>
      <c r="AS433" s="1"/>
      <c r="AT433" s="1"/>
      <c r="AU433" s="1"/>
      <c r="AV433" s="1"/>
      <c r="AW433" s="1"/>
      <c r="AX433" s="1"/>
      <c r="AY433" s="1"/>
      <c r="AZ433" s="1"/>
      <c r="BA433" s="1"/>
      <c r="BB433" s="1"/>
      <c r="BC433" s="1"/>
      <c r="BD433" s="1"/>
      <c r="BE433" s="1"/>
      <c r="BF433" s="1"/>
      <c r="BG433" s="1"/>
      <c r="BH433" s="1"/>
      <c r="BI433" s="1"/>
      <c r="BJ433" s="1"/>
      <c r="BK433" s="1"/>
      <c r="BL433" s="1"/>
      <c r="BM433" s="1"/>
      <c r="BN433" s="1"/>
      <c r="BO433" s="1"/>
      <c r="BP433" s="1"/>
      <c r="BQ433" s="1"/>
      <c r="BR433" s="1"/>
    </row>
    <row r="434" spans="1:70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  <c r="AL434" s="1"/>
      <c r="AM434" s="1"/>
      <c r="AN434" s="1"/>
      <c r="AO434" s="1"/>
      <c r="AP434" s="1"/>
      <c r="AQ434" s="1"/>
      <c r="AR434" s="1"/>
      <c r="AS434" s="1"/>
      <c r="AT434" s="1"/>
      <c r="AU434" s="1"/>
      <c r="AV434" s="1"/>
      <c r="AW434" s="1"/>
      <c r="AX434" s="1"/>
      <c r="AY434" s="1"/>
      <c r="AZ434" s="1"/>
      <c r="BA434" s="1"/>
      <c r="BB434" s="1"/>
      <c r="BC434" s="1"/>
      <c r="BD434" s="1"/>
      <c r="BE434" s="1"/>
      <c r="BF434" s="1"/>
      <c r="BG434" s="1"/>
      <c r="BH434" s="1"/>
      <c r="BI434" s="1"/>
      <c r="BJ434" s="1"/>
      <c r="BK434" s="1"/>
      <c r="BL434" s="1"/>
      <c r="BM434" s="1"/>
      <c r="BN434" s="1"/>
      <c r="BO434" s="1"/>
      <c r="BP434" s="1"/>
      <c r="BQ434" s="1"/>
      <c r="BR434" s="1"/>
    </row>
    <row r="435" spans="1:70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"/>
      <c r="AL435" s="1"/>
      <c r="AM435" s="1"/>
      <c r="AN435" s="1"/>
      <c r="AO435" s="1"/>
      <c r="AP435" s="1"/>
      <c r="AQ435" s="1"/>
      <c r="AR435" s="1"/>
      <c r="AS435" s="1"/>
      <c r="AT435" s="1"/>
      <c r="AU435" s="1"/>
      <c r="AV435" s="1"/>
      <c r="AW435" s="1"/>
      <c r="AX435" s="1"/>
      <c r="AY435" s="1"/>
      <c r="AZ435" s="1"/>
      <c r="BA435" s="1"/>
      <c r="BB435" s="1"/>
      <c r="BC435" s="1"/>
      <c r="BD435" s="1"/>
      <c r="BE435" s="1"/>
      <c r="BF435" s="1"/>
      <c r="BG435" s="1"/>
      <c r="BH435" s="1"/>
      <c r="BI435" s="1"/>
      <c r="BJ435" s="1"/>
      <c r="BK435" s="1"/>
      <c r="BL435" s="1"/>
      <c r="BM435" s="1"/>
      <c r="BN435" s="1"/>
      <c r="BO435" s="1"/>
      <c r="BP435" s="1"/>
      <c r="BQ435" s="1"/>
      <c r="BR435" s="1"/>
    </row>
    <row r="436" spans="1:70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  <c r="AL436" s="1"/>
      <c r="AM436" s="1"/>
      <c r="AN436" s="1"/>
      <c r="AO436" s="1"/>
      <c r="AP436" s="1"/>
      <c r="AQ436" s="1"/>
      <c r="AR436" s="1"/>
      <c r="AS436" s="1"/>
      <c r="AT436" s="1"/>
      <c r="AU436" s="1"/>
      <c r="AV436" s="1"/>
      <c r="AW436" s="1"/>
      <c r="AX436" s="1"/>
      <c r="AY436" s="1"/>
      <c r="AZ436" s="1"/>
      <c r="BA436" s="1"/>
      <c r="BB436" s="1"/>
      <c r="BC436" s="1"/>
      <c r="BD436" s="1"/>
      <c r="BE436" s="1"/>
      <c r="BF436" s="1"/>
      <c r="BG436" s="1"/>
      <c r="BH436" s="1"/>
      <c r="BI436" s="1"/>
      <c r="BJ436" s="1"/>
      <c r="BK436" s="1"/>
      <c r="BL436" s="1"/>
      <c r="BM436" s="1"/>
      <c r="BN436" s="1"/>
      <c r="BO436" s="1"/>
      <c r="BP436" s="1"/>
      <c r="BQ436" s="1"/>
      <c r="BR436" s="1"/>
    </row>
    <row r="437" spans="1:70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/>
      <c r="AL437" s="1"/>
      <c r="AM437" s="1"/>
      <c r="AN437" s="1"/>
      <c r="AO437" s="1"/>
      <c r="AP437" s="1"/>
      <c r="AQ437" s="1"/>
      <c r="AR437" s="1"/>
      <c r="AS437" s="1"/>
      <c r="AT437" s="1"/>
      <c r="AU437" s="1"/>
      <c r="AV437" s="1"/>
      <c r="AW437" s="1"/>
      <c r="AX437" s="1"/>
      <c r="AY437" s="1"/>
      <c r="AZ437" s="1"/>
      <c r="BA437" s="1"/>
      <c r="BB437" s="1"/>
      <c r="BC437" s="1"/>
      <c r="BD437" s="1"/>
      <c r="BE437" s="1"/>
      <c r="BF437" s="1"/>
      <c r="BG437" s="1"/>
      <c r="BH437" s="1"/>
      <c r="BI437" s="1"/>
      <c r="BJ437" s="1"/>
      <c r="BK437" s="1"/>
      <c r="BL437" s="1"/>
      <c r="BM437" s="1"/>
      <c r="BN437" s="1"/>
      <c r="BO437" s="1"/>
      <c r="BP437" s="1"/>
      <c r="BQ437" s="1"/>
      <c r="BR437" s="1"/>
    </row>
    <row r="438" spans="1:70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/>
      <c r="AL438" s="1"/>
      <c r="AM438" s="1"/>
      <c r="AN438" s="1"/>
      <c r="AO438" s="1"/>
      <c r="AP438" s="1"/>
      <c r="AQ438" s="1"/>
      <c r="AR438" s="1"/>
      <c r="AS438" s="1"/>
      <c r="AT438" s="1"/>
      <c r="AU438" s="1"/>
      <c r="AV438" s="1"/>
      <c r="AW438" s="1"/>
      <c r="AX438" s="1"/>
      <c r="AY438" s="1"/>
      <c r="AZ438" s="1"/>
      <c r="BA438" s="1"/>
      <c r="BB438" s="1"/>
      <c r="BC438" s="1"/>
      <c r="BD438" s="1"/>
      <c r="BE438" s="1"/>
      <c r="BF438" s="1"/>
      <c r="BG438" s="1"/>
      <c r="BH438" s="1"/>
      <c r="BI438" s="1"/>
      <c r="BJ438" s="1"/>
      <c r="BK438" s="1"/>
      <c r="BL438" s="1"/>
      <c r="BM438" s="1"/>
      <c r="BN438" s="1"/>
      <c r="BO438" s="1"/>
      <c r="BP438" s="1"/>
      <c r="BQ438" s="1"/>
      <c r="BR438" s="1"/>
    </row>
    <row r="439" spans="1:70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/>
      <c r="AL439" s="1"/>
      <c r="AM439" s="1"/>
      <c r="AN439" s="1"/>
      <c r="AO439" s="1"/>
      <c r="AP439" s="1"/>
      <c r="AQ439" s="1"/>
      <c r="AR439" s="1"/>
      <c r="AS439" s="1"/>
      <c r="AT439" s="1"/>
      <c r="AU439" s="1"/>
      <c r="AV439" s="1"/>
      <c r="AW439" s="1"/>
      <c r="AX439" s="1"/>
      <c r="AY439" s="1"/>
      <c r="AZ439" s="1"/>
      <c r="BA439" s="1"/>
      <c r="BB439" s="1"/>
      <c r="BC439" s="1"/>
      <c r="BD439" s="1"/>
      <c r="BE439" s="1"/>
      <c r="BF439" s="1"/>
      <c r="BG439" s="1"/>
      <c r="BH439" s="1"/>
      <c r="BI439" s="1"/>
      <c r="BJ439" s="1"/>
      <c r="BK439" s="1"/>
      <c r="BL439" s="1"/>
      <c r="BM439" s="1"/>
      <c r="BN439" s="1"/>
      <c r="BO439" s="1"/>
      <c r="BP439" s="1"/>
      <c r="BQ439" s="1"/>
      <c r="BR439" s="1"/>
    </row>
    <row r="440" spans="1:70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  <c r="AL440" s="1"/>
      <c r="AM440" s="1"/>
      <c r="AN440" s="1"/>
      <c r="AO440" s="1"/>
      <c r="AP440" s="1"/>
      <c r="AQ440" s="1"/>
      <c r="AR440" s="1"/>
      <c r="AS440" s="1"/>
      <c r="AT440" s="1"/>
      <c r="AU440" s="1"/>
      <c r="AV440" s="1"/>
      <c r="AW440" s="1"/>
      <c r="AX440" s="1"/>
      <c r="AY440" s="1"/>
      <c r="AZ440" s="1"/>
      <c r="BA440" s="1"/>
      <c r="BB440" s="1"/>
      <c r="BC440" s="1"/>
      <c r="BD440" s="1"/>
      <c r="BE440" s="1"/>
      <c r="BF440" s="1"/>
      <c r="BG440" s="1"/>
      <c r="BH440" s="1"/>
      <c r="BI440" s="1"/>
      <c r="BJ440" s="1"/>
      <c r="BK440" s="1"/>
      <c r="BL440" s="1"/>
      <c r="BM440" s="1"/>
      <c r="BN440" s="1"/>
      <c r="BO440" s="1"/>
      <c r="BP440" s="1"/>
      <c r="BQ440" s="1"/>
      <c r="BR440" s="1"/>
    </row>
    <row r="441" spans="1:70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  <c r="AL441" s="1"/>
      <c r="AM441" s="1"/>
      <c r="AN441" s="1"/>
      <c r="AO441" s="1"/>
      <c r="AP441" s="1"/>
      <c r="AQ441" s="1"/>
      <c r="AR441" s="1"/>
      <c r="AS441" s="1"/>
      <c r="AT441" s="1"/>
      <c r="AU441" s="1"/>
      <c r="AV441" s="1"/>
      <c r="AW441" s="1"/>
      <c r="AX441" s="1"/>
      <c r="AY441" s="1"/>
      <c r="AZ441" s="1"/>
      <c r="BA441" s="1"/>
      <c r="BB441" s="1"/>
      <c r="BC441" s="1"/>
      <c r="BD441" s="1"/>
      <c r="BE441" s="1"/>
      <c r="BF441" s="1"/>
      <c r="BG441" s="1"/>
      <c r="BH441" s="1"/>
      <c r="BI441" s="1"/>
      <c r="BJ441" s="1"/>
      <c r="BK441" s="1"/>
      <c r="BL441" s="1"/>
      <c r="BM441" s="1"/>
      <c r="BN441" s="1"/>
      <c r="BO441" s="1"/>
      <c r="BP441" s="1"/>
      <c r="BQ441" s="1"/>
      <c r="BR441" s="1"/>
    </row>
    <row r="442" spans="1:70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1"/>
      <c r="AL442" s="1"/>
      <c r="AM442" s="1"/>
      <c r="AN442" s="1"/>
      <c r="AO442" s="1"/>
      <c r="AP442" s="1"/>
      <c r="AQ442" s="1"/>
      <c r="AR442" s="1"/>
      <c r="AS442" s="1"/>
      <c r="AT442" s="1"/>
      <c r="AU442" s="1"/>
      <c r="AV442" s="1"/>
      <c r="AW442" s="1"/>
      <c r="AX442" s="1"/>
      <c r="AY442" s="1"/>
      <c r="AZ442" s="1"/>
      <c r="BA442" s="1"/>
      <c r="BB442" s="1"/>
      <c r="BC442" s="1"/>
      <c r="BD442" s="1"/>
      <c r="BE442" s="1"/>
      <c r="BF442" s="1"/>
      <c r="BG442" s="1"/>
      <c r="BH442" s="1"/>
      <c r="BI442" s="1"/>
      <c r="BJ442" s="1"/>
      <c r="BK442" s="1"/>
      <c r="BL442" s="1"/>
      <c r="BM442" s="1"/>
      <c r="BN442" s="1"/>
      <c r="BO442" s="1"/>
      <c r="BP442" s="1"/>
      <c r="BQ442" s="1"/>
      <c r="BR442" s="1"/>
    </row>
    <row r="443" spans="1:70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"/>
      <c r="AL443" s="1"/>
      <c r="AM443" s="1"/>
      <c r="AN443" s="1"/>
      <c r="AO443" s="1"/>
      <c r="AP443" s="1"/>
      <c r="AQ443" s="1"/>
      <c r="AR443" s="1"/>
      <c r="AS443" s="1"/>
      <c r="AT443" s="1"/>
      <c r="AU443" s="1"/>
      <c r="AV443" s="1"/>
      <c r="AW443" s="1"/>
      <c r="AX443" s="1"/>
      <c r="AY443" s="1"/>
      <c r="AZ443" s="1"/>
      <c r="BA443" s="1"/>
      <c r="BB443" s="1"/>
      <c r="BC443" s="1"/>
      <c r="BD443" s="1"/>
      <c r="BE443" s="1"/>
      <c r="BF443" s="1"/>
      <c r="BG443" s="1"/>
      <c r="BH443" s="1"/>
      <c r="BI443" s="1"/>
      <c r="BJ443" s="1"/>
      <c r="BK443" s="1"/>
      <c r="BL443" s="1"/>
      <c r="BM443" s="1"/>
      <c r="BN443" s="1"/>
      <c r="BO443" s="1"/>
      <c r="BP443" s="1"/>
      <c r="BQ443" s="1"/>
      <c r="BR443" s="1"/>
    </row>
    <row r="444" spans="1:70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"/>
      <c r="AL444" s="1"/>
      <c r="AM444" s="1"/>
      <c r="AN444" s="1"/>
      <c r="AO444" s="1"/>
      <c r="AP444" s="1"/>
      <c r="AQ444" s="1"/>
      <c r="AR444" s="1"/>
      <c r="AS444" s="1"/>
      <c r="AT444" s="1"/>
      <c r="AU444" s="1"/>
      <c r="AV444" s="1"/>
      <c r="AW444" s="1"/>
      <c r="AX444" s="1"/>
      <c r="AY444" s="1"/>
      <c r="AZ444" s="1"/>
      <c r="BA444" s="1"/>
      <c r="BB444" s="1"/>
      <c r="BC444" s="1"/>
      <c r="BD444" s="1"/>
      <c r="BE444" s="1"/>
      <c r="BF444" s="1"/>
      <c r="BG444" s="1"/>
      <c r="BH444" s="1"/>
      <c r="BI444" s="1"/>
      <c r="BJ444" s="1"/>
      <c r="BK444" s="1"/>
      <c r="BL444" s="1"/>
      <c r="BM444" s="1"/>
      <c r="BN444" s="1"/>
      <c r="BO444" s="1"/>
      <c r="BP444" s="1"/>
      <c r="BQ444" s="1"/>
      <c r="BR444" s="1"/>
    </row>
    <row r="445" spans="1:70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"/>
      <c r="AL445" s="1"/>
      <c r="AM445" s="1"/>
      <c r="AN445" s="1"/>
      <c r="AO445" s="1"/>
      <c r="AP445" s="1"/>
      <c r="AQ445" s="1"/>
      <c r="AR445" s="1"/>
      <c r="AS445" s="1"/>
      <c r="AT445" s="1"/>
      <c r="AU445" s="1"/>
      <c r="AV445" s="1"/>
      <c r="AW445" s="1"/>
      <c r="AX445" s="1"/>
      <c r="AY445" s="1"/>
      <c r="AZ445" s="1"/>
      <c r="BA445" s="1"/>
      <c r="BB445" s="1"/>
      <c r="BC445" s="1"/>
      <c r="BD445" s="1"/>
      <c r="BE445" s="1"/>
      <c r="BF445" s="1"/>
      <c r="BG445" s="1"/>
      <c r="BH445" s="1"/>
      <c r="BI445" s="1"/>
      <c r="BJ445" s="1"/>
      <c r="BK445" s="1"/>
      <c r="BL445" s="1"/>
      <c r="BM445" s="1"/>
      <c r="BN445" s="1"/>
      <c r="BO445" s="1"/>
      <c r="BP445" s="1"/>
      <c r="BQ445" s="1"/>
      <c r="BR445" s="1"/>
    </row>
    <row r="446" spans="1:70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/>
      <c r="AL446" s="1"/>
      <c r="AM446" s="1"/>
      <c r="AN446" s="1"/>
      <c r="AO446" s="1"/>
      <c r="AP446" s="1"/>
      <c r="AQ446" s="1"/>
      <c r="AR446" s="1"/>
      <c r="AS446" s="1"/>
      <c r="AT446" s="1"/>
      <c r="AU446" s="1"/>
      <c r="AV446" s="1"/>
      <c r="AW446" s="1"/>
      <c r="AX446" s="1"/>
      <c r="AY446" s="1"/>
      <c r="AZ446" s="1"/>
      <c r="BA446" s="1"/>
      <c r="BB446" s="1"/>
      <c r="BC446" s="1"/>
      <c r="BD446" s="1"/>
      <c r="BE446" s="1"/>
      <c r="BF446" s="1"/>
      <c r="BG446" s="1"/>
      <c r="BH446" s="1"/>
      <c r="BI446" s="1"/>
      <c r="BJ446" s="1"/>
      <c r="BK446" s="1"/>
      <c r="BL446" s="1"/>
      <c r="BM446" s="1"/>
      <c r="BN446" s="1"/>
      <c r="BO446" s="1"/>
      <c r="BP446" s="1"/>
      <c r="BQ446" s="1"/>
      <c r="BR446" s="1"/>
    </row>
    <row r="447" spans="1:70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  <c r="AL447" s="1"/>
      <c r="AM447" s="1"/>
      <c r="AN447" s="1"/>
      <c r="AO447" s="1"/>
      <c r="AP447" s="1"/>
      <c r="AQ447" s="1"/>
      <c r="AR447" s="1"/>
      <c r="AS447" s="1"/>
      <c r="AT447" s="1"/>
      <c r="AU447" s="1"/>
      <c r="AV447" s="1"/>
      <c r="AW447" s="1"/>
      <c r="AX447" s="1"/>
      <c r="AY447" s="1"/>
      <c r="AZ447" s="1"/>
      <c r="BA447" s="1"/>
      <c r="BB447" s="1"/>
      <c r="BC447" s="1"/>
      <c r="BD447" s="1"/>
      <c r="BE447" s="1"/>
      <c r="BF447" s="1"/>
      <c r="BG447" s="1"/>
      <c r="BH447" s="1"/>
      <c r="BI447" s="1"/>
      <c r="BJ447" s="1"/>
      <c r="BK447" s="1"/>
      <c r="BL447" s="1"/>
      <c r="BM447" s="1"/>
      <c r="BN447" s="1"/>
      <c r="BO447" s="1"/>
      <c r="BP447" s="1"/>
      <c r="BQ447" s="1"/>
      <c r="BR447" s="1"/>
    </row>
    <row r="448" spans="1:70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"/>
      <c r="AL448" s="1"/>
      <c r="AM448" s="1"/>
      <c r="AN448" s="1"/>
      <c r="AO448" s="1"/>
      <c r="AP448" s="1"/>
      <c r="AQ448" s="1"/>
      <c r="AR448" s="1"/>
      <c r="AS448" s="1"/>
      <c r="AT448" s="1"/>
      <c r="AU448" s="1"/>
      <c r="AV448" s="1"/>
      <c r="AW448" s="1"/>
      <c r="AX448" s="1"/>
      <c r="AY448" s="1"/>
      <c r="AZ448" s="1"/>
      <c r="BA448" s="1"/>
      <c r="BB448" s="1"/>
      <c r="BC448" s="1"/>
      <c r="BD448" s="1"/>
      <c r="BE448" s="1"/>
      <c r="BF448" s="1"/>
      <c r="BG448" s="1"/>
      <c r="BH448" s="1"/>
      <c r="BI448" s="1"/>
      <c r="BJ448" s="1"/>
      <c r="BK448" s="1"/>
      <c r="BL448" s="1"/>
      <c r="BM448" s="1"/>
      <c r="BN448" s="1"/>
      <c r="BO448" s="1"/>
      <c r="BP448" s="1"/>
      <c r="BQ448" s="1"/>
      <c r="BR448" s="1"/>
    </row>
    <row r="449" spans="1:70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"/>
      <c r="AL449" s="1"/>
      <c r="AM449" s="1"/>
      <c r="AN449" s="1"/>
      <c r="AO449" s="1"/>
      <c r="AP449" s="1"/>
      <c r="AQ449" s="1"/>
      <c r="AR449" s="1"/>
      <c r="AS449" s="1"/>
      <c r="AT449" s="1"/>
      <c r="AU449" s="1"/>
      <c r="AV449" s="1"/>
      <c r="AW449" s="1"/>
      <c r="AX449" s="1"/>
      <c r="AY449" s="1"/>
      <c r="AZ449" s="1"/>
      <c r="BA449" s="1"/>
      <c r="BB449" s="1"/>
      <c r="BC449" s="1"/>
      <c r="BD449" s="1"/>
      <c r="BE449" s="1"/>
      <c r="BF449" s="1"/>
      <c r="BG449" s="1"/>
      <c r="BH449" s="1"/>
      <c r="BI449" s="1"/>
      <c r="BJ449" s="1"/>
      <c r="BK449" s="1"/>
      <c r="BL449" s="1"/>
      <c r="BM449" s="1"/>
      <c r="BN449" s="1"/>
      <c r="BO449" s="1"/>
      <c r="BP449" s="1"/>
      <c r="BQ449" s="1"/>
      <c r="BR449" s="1"/>
    </row>
    <row r="450" spans="1:70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1"/>
      <c r="AL450" s="1"/>
      <c r="AM450" s="1"/>
      <c r="AN450" s="1"/>
      <c r="AO450" s="1"/>
      <c r="AP450" s="1"/>
      <c r="AQ450" s="1"/>
      <c r="AR450" s="1"/>
      <c r="AS450" s="1"/>
      <c r="AT450" s="1"/>
      <c r="AU450" s="1"/>
      <c r="AV450" s="1"/>
      <c r="AW450" s="1"/>
      <c r="AX450" s="1"/>
      <c r="AY450" s="1"/>
      <c r="AZ450" s="1"/>
      <c r="BA450" s="1"/>
      <c r="BB450" s="1"/>
      <c r="BC450" s="1"/>
      <c r="BD450" s="1"/>
      <c r="BE450" s="1"/>
      <c r="BF450" s="1"/>
      <c r="BG450" s="1"/>
      <c r="BH450" s="1"/>
      <c r="BI450" s="1"/>
      <c r="BJ450" s="1"/>
      <c r="BK450" s="1"/>
      <c r="BL450" s="1"/>
      <c r="BM450" s="1"/>
      <c r="BN450" s="1"/>
      <c r="BO450" s="1"/>
      <c r="BP450" s="1"/>
      <c r="BQ450" s="1"/>
      <c r="BR450" s="1"/>
    </row>
    <row r="451" spans="1:70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  <c r="AK451" s="1"/>
      <c r="AL451" s="1"/>
      <c r="AM451" s="1"/>
      <c r="AN451" s="1"/>
      <c r="AO451" s="1"/>
      <c r="AP451" s="1"/>
      <c r="AQ451" s="1"/>
      <c r="AR451" s="1"/>
      <c r="AS451" s="1"/>
      <c r="AT451" s="1"/>
      <c r="AU451" s="1"/>
      <c r="AV451" s="1"/>
      <c r="AW451" s="1"/>
      <c r="AX451" s="1"/>
      <c r="AY451" s="1"/>
      <c r="AZ451" s="1"/>
      <c r="BA451" s="1"/>
      <c r="BB451" s="1"/>
      <c r="BC451" s="1"/>
      <c r="BD451" s="1"/>
      <c r="BE451" s="1"/>
      <c r="BF451" s="1"/>
      <c r="BG451" s="1"/>
      <c r="BH451" s="1"/>
      <c r="BI451" s="1"/>
      <c r="BJ451" s="1"/>
      <c r="BK451" s="1"/>
      <c r="BL451" s="1"/>
      <c r="BM451" s="1"/>
      <c r="BN451" s="1"/>
      <c r="BO451" s="1"/>
      <c r="BP451" s="1"/>
      <c r="BQ451" s="1"/>
      <c r="BR451" s="1"/>
    </row>
    <row r="452" spans="1:70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  <c r="AK452" s="1"/>
      <c r="AL452" s="1"/>
      <c r="AM452" s="1"/>
      <c r="AN452" s="1"/>
      <c r="AO452" s="1"/>
      <c r="AP452" s="1"/>
      <c r="AQ452" s="1"/>
      <c r="AR452" s="1"/>
      <c r="AS452" s="1"/>
      <c r="AT452" s="1"/>
      <c r="AU452" s="1"/>
      <c r="AV452" s="1"/>
      <c r="AW452" s="1"/>
      <c r="AX452" s="1"/>
      <c r="AY452" s="1"/>
      <c r="AZ452" s="1"/>
      <c r="BA452" s="1"/>
      <c r="BB452" s="1"/>
      <c r="BC452" s="1"/>
      <c r="BD452" s="1"/>
      <c r="BE452" s="1"/>
      <c r="BF452" s="1"/>
      <c r="BG452" s="1"/>
      <c r="BH452" s="1"/>
      <c r="BI452" s="1"/>
      <c r="BJ452" s="1"/>
      <c r="BK452" s="1"/>
      <c r="BL452" s="1"/>
      <c r="BM452" s="1"/>
      <c r="BN452" s="1"/>
      <c r="BO452" s="1"/>
      <c r="BP452" s="1"/>
      <c r="BQ452" s="1"/>
      <c r="BR452" s="1"/>
    </row>
    <row r="453" spans="1:70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  <c r="AK453" s="1"/>
      <c r="AL453" s="1"/>
      <c r="AM453" s="1"/>
      <c r="AN453" s="1"/>
      <c r="AO453" s="1"/>
      <c r="AP453" s="1"/>
      <c r="AQ453" s="1"/>
      <c r="AR453" s="1"/>
      <c r="AS453" s="1"/>
      <c r="AT453" s="1"/>
      <c r="AU453" s="1"/>
      <c r="AV453" s="1"/>
      <c r="AW453" s="1"/>
      <c r="AX453" s="1"/>
      <c r="AY453" s="1"/>
      <c r="AZ453" s="1"/>
      <c r="BA453" s="1"/>
      <c r="BB453" s="1"/>
      <c r="BC453" s="1"/>
      <c r="BD453" s="1"/>
      <c r="BE453" s="1"/>
      <c r="BF453" s="1"/>
      <c r="BG453" s="1"/>
      <c r="BH453" s="1"/>
      <c r="BI453" s="1"/>
      <c r="BJ453" s="1"/>
      <c r="BK453" s="1"/>
      <c r="BL453" s="1"/>
      <c r="BM453" s="1"/>
      <c r="BN453" s="1"/>
      <c r="BO453" s="1"/>
      <c r="BP453" s="1"/>
      <c r="BQ453" s="1"/>
      <c r="BR453" s="1"/>
    </row>
    <row r="454" spans="1:70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  <c r="AK454" s="1"/>
      <c r="AL454" s="1"/>
      <c r="AM454" s="1"/>
      <c r="AN454" s="1"/>
      <c r="AO454" s="1"/>
      <c r="AP454" s="1"/>
      <c r="AQ454" s="1"/>
      <c r="AR454" s="1"/>
      <c r="AS454" s="1"/>
      <c r="AT454" s="1"/>
      <c r="AU454" s="1"/>
      <c r="AV454" s="1"/>
      <c r="AW454" s="1"/>
      <c r="AX454" s="1"/>
      <c r="AY454" s="1"/>
      <c r="AZ454" s="1"/>
      <c r="BA454" s="1"/>
      <c r="BB454" s="1"/>
      <c r="BC454" s="1"/>
      <c r="BD454" s="1"/>
      <c r="BE454" s="1"/>
      <c r="BF454" s="1"/>
      <c r="BG454" s="1"/>
      <c r="BH454" s="1"/>
      <c r="BI454" s="1"/>
      <c r="BJ454" s="1"/>
      <c r="BK454" s="1"/>
      <c r="BL454" s="1"/>
      <c r="BM454" s="1"/>
      <c r="BN454" s="1"/>
      <c r="BO454" s="1"/>
      <c r="BP454" s="1"/>
      <c r="BQ454" s="1"/>
      <c r="BR454" s="1"/>
    </row>
    <row r="455" spans="1:70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  <c r="AK455" s="1"/>
      <c r="AL455" s="1"/>
      <c r="AM455" s="1"/>
      <c r="AN455" s="1"/>
      <c r="AO455" s="1"/>
      <c r="AP455" s="1"/>
      <c r="AQ455" s="1"/>
      <c r="AR455" s="1"/>
      <c r="AS455" s="1"/>
      <c r="AT455" s="1"/>
      <c r="AU455" s="1"/>
      <c r="AV455" s="1"/>
      <c r="AW455" s="1"/>
      <c r="AX455" s="1"/>
      <c r="AY455" s="1"/>
      <c r="AZ455" s="1"/>
      <c r="BA455" s="1"/>
      <c r="BB455" s="1"/>
      <c r="BC455" s="1"/>
      <c r="BD455" s="1"/>
      <c r="BE455" s="1"/>
      <c r="BF455" s="1"/>
      <c r="BG455" s="1"/>
      <c r="BH455" s="1"/>
      <c r="BI455" s="1"/>
      <c r="BJ455" s="1"/>
      <c r="BK455" s="1"/>
      <c r="BL455" s="1"/>
      <c r="BM455" s="1"/>
      <c r="BN455" s="1"/>
      <c r="BO455" s="1"/>
      <c r="BP455" s="1"/>
      <c r="BQ455" s="1"/>
      <c r="BR455" s="1"/>
    </row>
    <row r="456" spans="1:70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  <c r="AK456" s="1"/>
      <c r="AL456" s="1"/>
      <c r="AM456" s="1"/>
      <c r="AN456" s="1"/>
      <c r="AO456" s="1"/>
      <c r="AP456" s="1"/>
      <c r="AQ456" s="1"/>
      <c r="AR456" s="1"/>
      <c r="AS456" s="1"/>
      <c r="AT456" s="1"/>
      <c r="AU456" s="1"/>
      <c r="AV456" s="1"/>
      <c r="AW456" s="1"/>
      <c r="AX456" s="1"/>
      <c r="AY456" s="1"/>
      <c r="AZ456" s="1"/>
      <c r="BA456" s="1"/>
      <c r="BB456" s="1"/>
      <c r="BC456" s="1"/>
      <c r="BD456" s="1"/>
      <c r="BE456" s="1"/>
      <c r="BF456" s="1"/>
      <c r="BG456" s="1"/>
      <c r="BH456" s="1"/>
      <c r="BI456" s="1"/>
      <c r="BJ456" s="1"/>
      <c r="BK456" s="1"/>
      <c r="BL456" s="1"/>
      <c r="BM456" s="1"/>
      <c r="BN456" s="1"/>
      <c r="BO456" s="1"/>
      <c r="BP456" s="1"/>
      <c r="BQ456" s="1"/>
      <c r="BR456" s="1"/>
    </row>
    <row r="457" spans="1:70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  <c r="AK457" s="1"/>
      <c r="AL457" s="1"/>
      <c r="AM457" s="1"/>
      <c r="AN457" s="1"/>
      <c r="AO457" s="1"/>
      <c r="AP457" s="1"/>
      <c r="AQ457" s="1"/>
      <c r="AR457" s="1"/>
      <c r="AS457" s="1"/>
      <c r="AT457" s="1"/>
      <c r="AU457" s="1"/>
      <c r="AV457" s="1"/>
      <c r="AW457" s="1"/>
      <c r="AX457" s="1"/>
      <c r="AY457" s="1"/>
      <c r="AZ457" s="1"/>
      <c r="BA457" s="1"/>
      <c r="BB457" s="1"/>
      <c r="BC457" s="1"/>
      <c r="BD457" s="1"/>
      <c r="BE457" s="1"/>
      <c r="BF457" s="1"/>
      <c r="BG457" s="1"/>
      <c r="BH457" s="1"/>
      <c r="BI457" s="1"/>
      <c r="BJ457" s="1"/>
      <c r="BK457" s="1"/>
      <c r="BL457" s="1"/>
      <c r="BM457" s="1"/>
      <c r="BN457" s="1"/>
      <c r="BO457" s="1"/>
      <c r="BP457" s="1"/>
      <c r="BQ457" s="1"/>
      <c r="BR457" s="1"/>
    </row>
    <row r="458" spans="1:70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  <c r="AK458" s="1"/>
      <c r="AL458" s="1"/>
      <c r="AM458" s="1"/>
      <c r="AN458" s="1"/>
      <c r="AO458" s="1"/>
      <c r="AP458" s="1"/>
      <c r="AQ458" s="1"/>
      <c r="AR458" s="1"/>
      <c r="AS458" s="1"/>
      <c r="AT458" s="1"/>
      <c r="AU458" s="1"/>
      <c r="AV458" s="1"/>
      <c r="AW458" s="1"/>
      <c r="AX458" s="1"/>
      <c r="AY458" s="1"/>
      <c r="AZ458" s="1"/>
      <c r="BA458" s="1"/>
      <c r="BB458" s="1"/>
      <c r="BC458" s="1"/>
      <c r="BD458" s="1"/>
      <c r="BE458" s="1"/>
      <c r="BF458" s="1"/>
      <c r="BG458" s="1"/>
      <c r="BH458" s="1"/>
      <c r="BI458" s="1"/>
      <c r="BJ458" s="1"/>
      <c r="BK458" s="1"/>
      <c r="BL458" s="1"/>
      <c r="BM458" s="1"/>
      <c r="BN458" s="1"/>
      <c r="BO458" s="1"/>
      <c r="BP458" s="1"/>
      <c r="BQ458" s="1"/>
      <c r="BR458" s="1"/>
    </row>
    <row r="459" spans="1:70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  <c r="AK459" s="1"/>
      <c r="AL459" s="1"/>
      <c r="AM459" s="1"/>
      <c r="AN459" s="1"/>
      <c r="AO459" s="1"/>
      <c r="AP459" s="1"/>
      <c r="AQ459" s="1"/>
      <c r="AR459" s="1"/>
      <c r="AS459" s="1"/>
      <c r="AT459" s="1"/>
      <c r="AU459" s="1"/>
      <c r="AV459" s="1"/>
      <c r="AW459" s="1"/>
      <c r="AX459" s="1"/>
      <c r="AY459" s="1"/>
      <c r="AZ459" s="1"/>
      <c r="BA459" s="1"/>
      <c r="BB459" s="1"/>
      <c r="BC459" s="1"/>
      <c r="BD459" s="1"/>
      <c r="BE459" s="1"/>
      <c r="BF459" s="1"/>
      <c r="BG459" s="1"/>
      <c r="BH459" s="1"/>
      <c r="BI459" s="1"/>
      <c r="BJ459" s="1"/>
      <c r="BK459" s="1"/>
      <c r="BL459" s="1"/>
      <c r="BM459" s="1"/>
      <c r="BN459" s="1"/>
      <c r="BO459" s="1"/>
      <c r="BP459" s="1"/>
      <c r="BQ459" s="1"/>
      <c r="BR459" s="1"/>
    </row>
    <row r="460" spans="1:70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  <c r="AK460" s="1"/>
      <c r="AL460" s="1"/>
      <c r="AM460" s="1"/>
      <c r="AN460" s="1"/>
      <c r="AO460" s="1"/>
      <c r="AP460" s="1"/>
      <c r="AQ460" s="1"/>
      <c r="AR460" s="1"/>
      <c r="AS460" s="1"/>
      <c r="AT460" s="1"/>
      <c r="AU460" s="1"/>
      <c r="AV460" s="1"/>
      <c r="AW460" s="1"/>
      <c r="AX460" s="1"/>
      <c r="AY460" s="1"/>
      <c r="AZ460" s="1"/>
      <c r="BA460" s="1"/>
      <c r="BB460" s="1"/>
      <c r="BC460" s="1"/>
      <c r="BD460" s="1"/>
      <c r="BE460" s="1"/>
      <c r="BF460" s="1"/>
      <c r="BG460" s="1"/>
      <c r="BH460" s="1"/>
      <c r="BI460" s="1"/>
      <c r="BJ460" s="1"/>
      <c r="BK460" s="1"/>
      <c r="BL460" s="1"/>
      <c r="BM460" s="1"/>
      <c r="BN460" s="1"/>
      <c r="BO460" s="1"/>
      <c r="BP460" s="1"/>
      <c r="BQ460" s="1"/>
      <c r="BR460" s="1"/>
    </row>
    <row r="461" spans="1:70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  <c r="AK461" s="1"/>
      <c r="AL461" s="1"/>
      <c r="AM461" s="1"/>
      <c r="AN461" s="1"/>
      <c r="AO461" s="1"/>
      <c r="AP461" s="1"/>
      <c r="AQ461" s="1"/>
      <c r="AR461" s="1"/>
      <c r="AS461" s="1"/>
      <c r="AT461" s="1"/>
      <c r="AU461" s="1"/>
      <c r="AV461" s="1"/>
      <c r="AW461" s="1"/>
      <c r="AX461" s="1"/>
      <c r="AY461" s="1"/>
      <c r="AZ461" s="1"/>
      <c r="BA461" s="1"/>
      <c r="BB461" s="1"/>
      <c r="BC461" s="1"/>
      <c r="BD461" s="1"/>
      <c r="BE461" s="1"/>
      <c r="BF461" s="1"/>
      <c r="BG461" s="1"/>
      <c r="BH461" s="1"/>
      <c r="BI461" s="1"/>
      <c r="BJ461" s="1"/>
      <c r="BK461" s="1"/>
      <c r="BL461" s="1"/>
      <c r="BM461" s="1"/>
      <c r="BN461" s="1"/>
      <c r="BO461" s="1"/>
      <c r="BP461" s="1"/>
      <c r="BQ461" s="1"/>
      <c r="BR461" s="1"/>
    </row>
    <row r="462" spans="1:70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  <c r="AK462" s="1"/>
      <c r="AL462" s="1"/>
      <c r="AM462" s="1"/>
      <c r="AN462" s="1"/>
      <c r="AO462" s="1"/>
      <c r="AP462" s="1"/>
      <c r="AQ462" s="1"/>
      <c r="AR462" s="1"/>
      <c r="AS462" s="1"/>
      <c r="AT462" s="1"/>
      <c r="AU462" s="1"/>
      <c r="AV462" s="1"/>
      <c r="AW462" s="1"/>
      <c r="AX462" s="1"/>
      <c r="AY462" s="1"/>
      <c r="AZ462" s="1"/>
      <c r="BA462" s="1"/>
      <c r="BB462" s="1"/>
      <c r="BC462" s="1"/>
      <c r="BD462" s="1"/>
      <c r="BE462" s="1"/>
      <c r="BF462" s="1"/>
      <c r="BG462" s="1"/>
      <c r="BH462" s="1"/>
      <c r="BI462" s="1"/>
      <c r="BJ462" s="1"/>
      <c r="BK462" s="1"/>
      <c r="BL462" s="1"/>
      <c r="BM462" s="1"/>
      <c r="BN462" s="1"/>
      <c r="BO462" s="1"/>
      <c r="BP462" s="1"/>
      <c r="BQ462" s="1"/>
      <c r="BR462" s="1"/>
    </row>
    <row r="463" spans="1:70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  <c r="AK463" s="1"/>
      <c r="AL463" s="1"/>
      <c r="AM463" s="1"/>
      <c r="AN463" s="1"/>
      <c r="AO463" s="1"/>
      <c r="AP463" s="1"/>
      <c r="AQ463" s="1"/>
      <c r="AR463" s="1"/>
      <c r="AS463" s="1"/>
      <c r="AT463" s="1"/>
      <c r="AU463" s="1"/>
      <c r="AV463" s="1"/>
      <c r="AW463" s="1"/>
      <c r="AX463" s="1"/>
      <c r="AY463" s="1"/>
      <c r="AZ463" s="1"/>
      <c r="BA463" s="1"/>
      <c r="BB463" s="1"/>
      <c r="BC463" s="1"/>
      <c r="BD463" s="1"/>
      <c r="BE463" s="1"/>
      <c r="BF463" s="1"/>
      <c r="BG463" s="1"/>
      <c r="BH463" s="1"/>
      <c r="BI463" s="1"/>
      <c r="BJ463" s="1"/>
      <c r="BK463" s="1"/>
      <c r="BL463" s="1"/>
      <c r="BM463" s="1"/>
      <c r="BN463" s="1"/>
      <c r="BO463" s="1"/>
      <c r="BP463" s="1"/>
      <c r="BQ463" s="1"/>
      <c r="BR463" s="1"/>
    </row>
    <row r="464" spans="1:70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  <c r="AK464" s="1"/>
      <c r="AL464" s="1"/>
      <c r="AM464" s="1"/>
      <c r="AN464" s="1"/>
      <c r="AO464" s="1"/>
      <c r="AP464" s="1"/>
      <c r="AQ464" s="1"/>
      <c r="AR464" s="1"/>
      <c r="AS464" s="1"/>
      <c r="AT464" s="1"/>
      <c r="AU464" s="1"/>
      <c r="AV464" s="1"/>
      <c r="AW464" s="1"/>
      <c r="AX464" s="1"/>
      <c r="AY464" s="1"/>
      <c r="AZ464" s="1"/>
      <c r="BA464" s="1"/>
      <c r="BB464" s="1"/>
      <c r="BC464" s="1"/>
      <c r="BD464" s="1"/>
      <c r="BE464" s="1"/>
      <c r="BF464" s="1"/>
      <c r="BG464" s="1"/>
      <c r="BH464" s="1"/>
      <c r="BI464" s="1"/>
      <c r="BJ464" s="1"/>
      <c r="BK464" s="1"/>
      <c r="BL464" s="1"/>
      <c r="BM464" s="1"/>
      <c r="BN464" s="1"/>
      <c r="BO464" s="1"/>
      <c r="BP464" s="1"/>
      <c r="BQ464" s="1"/>
      <c r="BR464" s="1"/>
    </row>
    <row r="465" spans="1:70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"/>
      <c r="AK465" s="1"/>
      <c r="AL465" s="1"/>
      <c r="AM465" s="1"/>
      <c r="AN465" s="1"/>
      <c r="AO465" s="1"/>
      <c r="AP465" s="1"/>
      <c r="AQ465" s="1"/>
      <c r="AR465" s="1"/>
      <c r="AS465" s="1"/>
      <c r="AT465" s="1"/>
      <c r="AU465" s="1"/>
      <c r="AV465" s="1"/>
      <c r="AW465" s="1"/>
      <c r="AX465" s="1"/>
      <c r="AY465" s="1"/>
      <c r="AZ465" s="1"/>
      <c r="BA465" s="1"/>
      <c r="BB465" s="1"/>
      <c r="BC465" s="1"/>
      <c r="BD465" s="1"/>
      <c r="BE465" s="1"/>
      <c r="BF465" s="1"/>
      <c r="BG465" s="1"/>
      <c r="BH465" s="1"/>
      <c r="BI465" s="1"/>
      <c r="BJ465" s="1"/>
      <c r="BK465" s="1"/>
      <c r="BL465" s="1"/>
      <c r="BM465" s="1"/>
      <c r="BN465" s="1"/>
      <c r="BO465" s="1"/>
      <c r="BP465" s="1"/>
      <c r="BQ465" s="1"/>
      <c r="BR465" s="1"/>
    </row>
    <row r="466" spans="1:70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"/>
      <c r="AK466" s="1"/>
      <c r="AL466" s="1"/>
      <c r="AM466" s="1"/>
      <c r="AN466" s="1"/>
      <c r="AO466" s="1"/>
      <c r="AP466" s="1"/>
      <c r="AQ466" s="1"/>
      <c r="AR466" s="1"/>
      <c r="AS466" s="1"/>
      <c r="AT466" s="1"/>
      <c r="AU466" s="1"/>
      <c r="AV466" s="1"/>
      <c r="AW466" s="1"/>
      <c r="AX466" s="1"/>
      <c r="AY466" s="1"/>
      <c r="AZ466" s="1"/>
      <c r="BA466" s="1"/>
      <c r="BB466" s="1"/>
      <c r="BC466" s="1"/>
      <c r="BD466" s="1"/>
      <c r="BE466" s="1"/>
      <c r="BF466" s="1"/>
      <c r="BG466" s="1"/>
      <c r="BH466" s="1"/>
      <c r="BI466" s="1"/>
      <c r="BJ466" s="1"/>
      <c r="BK466" s="1"/>
      <c r="BL466" s="1"/>
      <c r="BM466" s="1"/>
      <c r="BN466" s="1"/>
      <c r="BO466" s="1"/>
      <c r="BP466" s="1"/>
      <c r="BQ466" s="1"/>
      <c r="BR466" s="1"/>
    </row>
    <row r="467" spans="1:70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"/>
      <c r="AK467" s="1"/>
      <c r="AL467" s="1"/>
      <c r="AM467" s="1"/>
      <c r="AN467" s="1"/>
      <c r="AO467" s="1"/>
      <c r="AP467" s="1"/>
      <c r="AQ467" s="1"/>
      <c r="AR467" s="1"/>
      <c r="AS467" s="1"/>
      <c r="AT467" s="1"/>
      <c r="AU467" s="1"/>
      <c r="AV467" s="1"/>
      <c r="AW467" s="1"/>
      <c r="AX467" s="1"/>
      <c r="AY467" s="1"/>
      <c r="AZ467" s="1"/>
      <c r="BA467" s="1"/>
      <c r="BB467" s="1"/>
      <c r="BC467" s="1"/>
      <c r="BD467" s="1"/>
      <c r="BE467" s="1"/>
      <c r="BF467" s="1"/>
      <c r="BG467" s="1"/>
      <c r="BH467" s="1"/>
      <c r="BI467" s="1"/>
      <c r="BJ467" s="1"/>
      <c r="BK467" s="1"/>
      <c r="BL467" s="1"/>
      <c r="BM467" s="1"/>
      <c r="BN467" s="1"/>
      <c r="BO467" s="1"/>
      <c r="BP467" s="1"/>
      <c r="BQ467" s="1"/>
      <c r="BR467" s="1"/>
    </row>
    <row r="468" spans="1:70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  <c r="AK468" s="1"/>
      <c r="AL468" s="1"/>
      <c r="AM468" s="1"/>
      <c r="AN468" s="1"/>
      <c r="AO468" s="1"/>
      <c r="AP468" s="1"/>
      <c r="AQ468" s="1"/>
      <c r="AR468" s="1"/>
      <c r="AS468" s="1"/>
      <c r="AT468" s="1"/>
      <c r="AU468" s="1"/>
      <c r="AV468" s="1"/>
      <c r="AW468" s="1"/>
      <c r="AX468" s="1"/>
      <c r="AY468" s="1"/>
      <c r="AZ468" s="1"/>
      <c r="BA468" s="1"/>
      <c r="BB468" s="1"/>
      <c r="BC468" s="1"/>
      <c r="BD468" s="1"/>
      <c r="BE468" s="1"/>
      <c r="BF468" s="1"/>
      <c r="BG468" s="1"/>
      <c r="BH468" s="1"/>
      <c r="BI468" s="1"/>
      <c r="BJ468" s="1"/>
      <c r="BK468" s="1"/>
      <c r="BL468" s="1"/>
      <c r="BM468" s="1"/>
      <c r="BN468" s="1"/>
      <c r="BO468" s="1"/>
      <c r="BP468" s="1"/>
      <c r="BQ468" s="1"/>
      <c r="BR468" s="1"/>
    </row>
    <row r="469" spans="1:70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  <c r="AK469" s="1"/>
      <c r="AL469" s="1"/>
      <c r="AM469" s="1"/>
      <c r="AN469" s="1"/>
      <c r="AO469" s="1"/>
      <c r="AP469" s="1"/>
      <c r="AQ469" s="1"/>
      <c r="AR469" s="1"/>
      <c r="AS469" s="1"/>
      <c r="AT469" s="1"/>
      <c r="AU469" s="1"/>
      <c r="AV469" s="1"/>
      <c r="AW469" s="1"/>
      <c r="AX469" s="1"/>
      <c r="AY469" s="1"/>
      <c r="AZ469" s="1"/>
      <c r="BA469" s="1"/>
      <c r="BB469" s="1"/>
      <c r="BC469" s="1"/>
      <c r="BD469" s="1"/>
      <c r="BE469" s="1"/>
      <c r="BF469" s="1"/>
      <c r="BG469" s="1"/>
      <c r="BH469" s="1"/>
      <c r="BI469" s="1"/>
      <c r="BJ469" s="1"/>
      <c r="BK469" s="1"/>
      <c r="BL469" s="1"/>
      <c r="BM469" s="1"/>
      <c r="BN469" s="1"/>
      <c r="BO469" s="1"/>
      <c r="BP469" s="1"/>
      <c r="BQ469" s="1"/>
      <c r="BR469" s="1"/>
    </row>
    <row r="470" spans="1:70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  <c r="AK470" s="1"/>
      <c r="AL470" s="1"/>
      <c r="AM470" s="1"/>
      <c r="AN470" s="1"/>
      <c r="AO470" s="1"/>
      <c r="AP470" s="1"/>
      <c r="AQ470" s="1"/>
      <c r="AR470" s="1"/>
      <c r="AS470" s="1"/>
      <c r="AT470" s="1"/>
      <c r="AU470" s="1"/>
      <c r="AV470" s="1"/>
      <c r="AW470" s="1"/>
      <c r="AX470" s="1"/>
      <c r="AY470" s="1"/>
      <c r="AZ470" s="1"/>
      <c r="BA470" s="1"/>
      <c r="BB470" s="1"/>
      <c r="BC470" s="1"/>
      <c r="BD470" s="1"/>
      <c r="BE470" s="1"/>
      <c r="BF470" s="1"/>
      <c r="BG470" s="1"/>
      <c r="BH470" s="1"/>
      <c r="BI470" s="1"/>
      <c r="BJ470" s="1"/>
      <c r="BK470" s="1"/>
      <c r="BL470" s="1"/>
      <c r="BM470" s="1"/>
      <c r="BN470" s="1"/>
      <c r="BO470" s="1"/>
      <c r="BP470" s="1"/>
      <c r="BQ470" s="1"/>
      <c r="BR470" s="1"/>
    </row>
    <row r="471" spans="1:70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1"/>
      <c r="AK471" s="1"/>
      <c r="AL471" s="1"/>
      <c r="AM471" s="1"/>
      <c r="AN471" s="1"/>
      <c r="AO471" s="1"/>
      <c r="AP471" s="1"/>
      <c r="AQ471" s="1"/>
      <c r="AR471" s="1"/>
      <c r="AS471" s="1"/>
      <c r="AT471" s="1"/>
      <c r="AU471" s="1"/>
      <c r="AV471" s="1"/>
      <c r="AW471" s="1"/>
      <c r="AX471" s="1"/>
      <c r="AY471" s="1"/>
      <c r="AZ471" s="1"/>
      <c r="BA471" s="1"/>
      <c r="BB471" s="1"/>
      <c r="BC471" s="1"/>
      <c r="BD471" s="1"/>
      <c r="BE471" s="1"/>
      <c r="BF471" s="1"/>
      <c r="BG471" s="1"/>
      <c r="BH471" s="1"/>
      <c r="BI471" s="1"/>
      <c r="BJ471" s="1"/>
      <c r="BK471" s="1"/>
      <c r="BL471" s="1"/>
      <c r="BM471" s="1"/>
      <c r="BN471" s="1"/>
      <c r="BO471" s="1"/>
      <c r="BP471" s="1"/>
      <c r="BQ471" s="1"/>
      <c r="BR471" s="1"/>
    </row>
    <row r="472" spans="1:70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1"/>
      <c r="AK472" s="1"/>
      <c r="AL472" s="1"/>
      <c r="AM472" s="1"/>
      <c r="AN472" s="1"/>
      <c r="AO472" s="1"/>
      <c r="AP472" s="1"/>
      <c r="AQ472" s="1"/>
      <c r="AR472" s="1"/>
      <c r="AS472" s="1"/>
      <c r="AT472" s="1"/>
      <c r="AU472" s="1"/>
      <c r="AV472" s="1"/>
      <c r="AW472" s="1"/>
      <c r="AX472" s="1"/>
      <c r="AY472" s="1"/>
      <c r="AZ472" s="1"/>
      <c r="BA472" s="1"/>
      <c r="BB472" s="1"/>
      <c r="BC472" s="1"/>
      <c r="BD472" s="1"/>
      <c r="BE472" s="1"/>
      <c r="BF472" s="1"/>
      <c r="BG472" s="1"/>
      <c r="BH472" s="1"/>
      <c r="BI472" s="1"/>
      <c r="BJ472" s="1"/>
      <c r="BK472" s="1"/>
      <c r="BL472" s="1"/>
      <c r="BM472" s="1"/>
      <c r="BN472" s="1"/>
      <c r="BO472" s="1"/>
      <c r="BP472" s="1"/>
      <c r="BQ472" s="1"/>
      <c r="BR472" s="1"/>
    </row>
    <row r="473" spans="1:70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1"/>
      <c r="AK473" s="1"/>
      <c r="AL473" s="1"/>
      <c r="AM473" s="1"/>
      <c r="AN473" s="1"/>
      <c r="AO473" s="1"/>
      <c r="AP473" s="1"/>
      <c r="AQ473" s="1"/>
      <c r="AR473" s="1"/>
      <c r="AS473" s="1"/>
      <c r="AT473" s="1"/>
      <c r="AU473" s="1"/>
      <c r="AV473" s="1"/>
      <c r="AW473" s="1"/>
      <c r="AX473" s="1"/>
      <c r="AY473" s="1"/>
      <c r="AZ473" s="1"/>
      <c r="BA473" s="1"/>
      <c r="BB473" s="1"/>
      <c r="BC473" s="1"/>
      <c r="BD473" s="1"/>
      <c r="BE473" s="1"/>
      <c r="BF473" s="1"/>
      <c r="BG473" s="1"/>
      <c r="BH473" s="1"/>
      <c r="BI473" s="1"/>
      <c r="BJ473" s="1"/>
      <c r="BK473" s="1"/>
      <c r="BL473" s="1"/>
      <c r="BM473" s="1"/>
      <c r="BN473" s="1"/>
      <c r="BO473" s="1"/>
      <c r="BP473" s="1"/>
      <c r="BQ473" s="1"/>
      <c r="BR473" s="1"/>
    </row>
    <row r="474" spans="1:70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"/>
      <c r="AK474" s="1"/>
      <c r="AL474" s="1"/>
      <c r="AM474" s="1"/>
      <c r="AN474" s="1"/>
      <c r="AO474" s="1"/>
      <c r="AP474" s="1"/>
      <c r="AQ474" s="1"/>
      <c r="AR474" s="1"/>
      <c r="AS474" s="1"/>
      <c r="AT474" s="1"/>
      <c r="AU474" s="1"/>
      <c r="AV474" s="1"/>
      <c r="AW474" s="1"/>
      <c r="AX474" s="1"/>
      <c r="AY474" s="1"/>
      <c r="AZ474" s="1"/>
      <c r="BA474" s="1"/>
      <c r="BB474" s="1"/>
      <c r="BC474" s="1"/>
      <c r="BD474" s="1"/>
      <c r="BE474" s="1"/>
      <c r="BF474" s="1"/>
      <c r="BG474" s="1"/>
      <c r="BH474" s="1"/>
      <c r="BI474" s="1"/>
      <c r="BJ474" s="1"/>
      <c r="BK474" s="1"/>
      <c r="BL474" s="1"/>
      <c r="BM474" s="1"/>
      <c r="BN474" s="1"/>
      <c r="BO474" s="1"/>
      <c r="BP474" s="1"/>
      <c r="BQ474" s="1"/>
      <c r="BR474" s="1"/>
    </row>
    <row r="475" spans="1:70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/>
      <c r="AK475" s="1"/>
      <c r="AL475" s="1"/>
      <c r="AM475" s="1"/>
      <c r="AN475" s="1"/>
      <c r="AO475" s="1"/>
      <c r="AP475" s="1"/>
      <c r="AQ475" s="1"/>
      <c r="AR475" s="1"/>
      <c r="AS475" s="1"/>
      <c r="AT475" s="1"/>
      <c r="AU475" s="1"/>
      <c r="AV475" s="1"/>
      <c r="AW475" s="1"/>
      <c r="AX475" s="1"/>
      <c r="AY475" s="1"/>
      <c r="AZ475" s="1"/>
      <c r="BA475" s="1"/>
      <c r="BB475" s="1"/>
      <c r="BC475" s="1"/>
      <c r="BD475" s="1"/>
      <c r="BE475" s="1"/>
      <c r="BF475" s="1"/>
      <c r="BG475" s="1"/>
      <c r="BH475" s="1"/>
      <c r="BI475" s="1"/>
      <c r="BJ475" s="1"/>
      <c r="BK475" s="1"/>
      <c r="BL475" s="1"/>
      <c r="BM475" s="1"/>
      <c r="BN475" s="1"/>
      <c r="BO475" s="1"/>
      <c r="BP475" s="1"/>
      <c r="BQ475" s="1"/>
      <c r="BR475" s="1"/>
    </row>
    <row r="476" spans="1:70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  <c r="AK476" s="1"/>
      <c r="AL476" s="1"/>
      <c r="AM476" s="1"/>
      <c r="AN476" s="1"/>
      <c r="AO476" s="1"/>
      <c r="AP476" s="1"/>
      <c r="AQ476" s="1"/>
      <c r="AR476" s="1"/>
      <c r="AS476" s="1"/>
      <c r="AT476" s="1"/>
      <c r="AU476" s="1"/>
      <c r="AV476" s="1"/>
      <c r="AW476" s="1"/>
      <c r="AX476" s="1"/>
      <c r="AY476" s="1"/>
      <c r="AZ476" s="1"/>
      <c r="BA476" s="1"/>
      <c r="BB476" s="1"/>
      <c r="BC476" s="1"/>
      <c r="BD476" s="1"/>
      <c r="BE476" s="1"/>
      <c r="BF476" s="1"/>
      <c r="BG476" s="1"/>
      <c r="BH476" s="1"/>
      <c r="BI476" s="1"/>
      <c r="BJ476" s="1"/>
      <c r="BK476" s="1"/>
      <c r="BL476" s="1"/>
      <c r="BM476" s="1"/>
      <c r="BN476" s="1"/>
      <c r="BO476" s="1"/>
      <c r="BP476" s="1"/>
      <c r="BQ476" s="1"/>
      <c r="BR476" s="1"/>
    </row>
    <row r="477" spans="1:70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  <c r="AK477" s="1"/>
      <c r="AL477" s="1"/>
      <c r="AM477" s="1"/>
      <c r="AN477" s="1"/>
      <c r="AO477" s="1"/>
      <c r="AP477" s="1"/>
      <c r="AQ477" s="1"/>
      <c r="AR477" s="1"/>
      <c r="AS477" s="1"/>
      <c r="AT477" s="1"/>
      <c r="AU477" s="1"/>
      <c r="AV477" s="1"/>
      <c r="AW477" s="1"/>
      <c r="AX477" s="1"/>
      <c r="AY477" s="1"/>
      <c r="AZ477" s="1"/>
      <c r="BA477" s="1"/>
      <c r="BB477" s="1"/>
      <c r="BC477" s="1"/>
      <c r="BD477" s="1"/>
      <c r="BE477" s="1"/>
      <c r="BF477" s="1"/>
      <c r="BG477" s="1"/>
      <c r="BH477" s="1"/>
      <c r="BI477" s="1"/>
      <c r="BJ477" s="1"/>
      <c r="BK477" s="1"/>
      <c r="BL477" s="1"/>
      <c r="BM477" s="1"/>
      <c r="BN477" s="1"/>
      <c r="BO477" s="1"/>
      <c r="BP477" s="1"/>
      <c r="BQ477" s="1"/>
      <c r="BR477" s="1"/>
    </row>
    <row r="478" spans="1:70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  <c r="AK478" s="1"/>
      <c r="AL478" s="1"/>
      <c r="AM478" s="1"/>
      <c r="AN478" s="1"/>
      <c r="AO478" s="1"/>
      <c r="AP478" s="1"/>
      <c r="AQ478" s="1"/>
      <c r="AR478" s="1"/>
      <c r="AS478" s="1"/>
      <c r="AT478" s="1"/>
      <c r="AU478" s="1"/>
      <c r="AV478" s="1"/>
      <c r="AW478" s="1"/>
      <c r="AX478" s="1"/>
      <c r="AY478" s="1"/>
      <c r="AZ478" s="1"/>
      <c r="BA478" s="1"/>
      <c r="BB478" s="1"/>
      <c r="BC478" s="1"/>
      <c r="BD478" s="1"/>
      <c r="BE478" s="1"/>
      <c r="BF478" s="1"/>
      <c r="BG478" s="1"/>
      <c r="BH478" s="1"/>
      <c r="BI478" s="1"/>
      <c r="BJ478" s="1"/>
      <c r="BK478" s="1"/>
      <c r="BL478" s="1"/>
      <c r="BM478" s="1"/>
      <c r="BN478" s="1"/>
      <c r="BO478" s="1"/>
      <c r="BP478" s="1"/>
      <c r="BQ478" s="1"/>
      <c r="BR478" s="1"/>
    </row>
    <row r="479" spans="1:70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1"/>
      <c r="AK479" s="1"/>
      <c r="AL479" s="1"/>
      <c r="AM479" s="1"/>
      <c r="AN479" s="1"/>
      <c r="AO479" s="1"/>
      <c r="AP479" s="1"/>
      <c r="AQ479" s="1"/>
      <c r="AR479" s="1"/>
      <c r="AS479" s="1"/>
      <c r="AT479" s="1"/>
      <c r="AU479" s="1"/>
      <c r="AV479" s="1"/>
      <c r="AW479" s="1"/>
      <c r="AX479" s="1"/>
      <c r="AY479" s="1"/>
      <c r="AZ479" s="1"/>
      <c r="BA479" s="1"/>
      <c r="BB479" s="1"/>
      <c r="BC479" s="1"/>
      <c r="BD479" s="1"/>
      <c r="BE479" s="1"/>
      <c r="BF479" s="1"/>
      <c r="BG479" s="1"/>
      <c r="BH479" s="1"/>
      <c r="BI479" s="1"/>
      <c r="BJ479" s="1"/>
      <c r="BK479" s="1"/>
      <c r="BL479" s="1"/>
      <c r="BM479" s="1"/>
      <c r="BN479" s="1"/>
      <c r="BO479" s="1"/>
      <c r="BP479" s="1"/>
      <c r="BQ479" s="1"/>
      <c r="BR479" s="1"/>
    </row>
    <row r="480" spans="1:70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1"/>
      <c r="AK480" s="1"/>
      <c r="AL480" s="1"/>
      <c r="AM480" s="1"/>
      <c r="AN480" s="1"/>
      <c r="AO480" s="1"/>
      <c r="AP480" s="1"/>
      <c r="AQ480" s="1"/>
      <c r="AR480" s="1"/>
      <c r="AS480" s="1"/>
      <c r="AT480" s="1"/>
      <c r="AU480" s="1"/>
      <c r="AV480" s="1"/>
      <c r="AW480" s="1"/>
      <c r="AX480" s="1"/>
      <c r="AY480" s="1"/>
      <c r="AZ480" s="1"/>
      <c r="BA480" s="1"/>
      <c r="BB480" s="1"/>
      <c r="BC480" s="1"/>
      <c r="BD480" s="1"/>
      <c r="BE480" s="1"/>
      <c r="BF480" s="1"/>
      <c r="BG480" s="1"/>
      <c r="BH480" s="1"/>
      <c r="BI480" s="1"/>
      <c r="BJ480" s="1"/>
      <c r="BK480" s="1"/>
      <c r="BL480" s="1"/>
      <c r="BM480" s="1"/>
      <c r="BN480" s="1"/>
      <c r="BO480" s="1"/>
      <c r="BP480" s="1"/>
      <c r="BQ480" s="1"/>
      <c r="BR480" s="1"/>
    </row>
    <row r="481" spans="1:70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1"/>
      <c r="AK481" s="1"/>
      <c r="AL481" s="1"/>
      <c r="AM481" s="1"/>
      <c r="AN481" s="1"/>
      <c r="AO481" s="1"/>
      <c r="AP481" s="1"/>
      <c r="AQ481" s="1"/>
      <c r="AR481" s="1"/>
      <c r="AS481" s="1"/>
      <c r="AT481" s="1"/>
      <c r="AU481" s="1"/>
      <c r="AV481" s="1"/>
      <c r="AW481" s="1"/>
      <c r="AX481" s="1"/>
      <c r="AY481" s="1"/>
      <c r="AZ481" s="1"/>
      <c r="BA481" s="1"/>
      <c r="BB481" s="1"/>
      <c r="BC481" s="1"/>
      <c r="BD481" s="1"/>
      <c r="BE481" s="1"/>
      <c r="BF481" s="1"/>
      <c r="BG481" s="1"/>
      <c r="BH481" s="1"/>
      <c r="BI481" s="1"/>
      <c r="BJ481" s="1"/>
      <c r="BK481" s="1"/>
      <c r="BL481" s="1"/>
      <c r="BM481" s="1"/>
      <c r="BN481" s="1"/>
      <c r="BO481" s="1"/>
      <c r="BP481" s="1"/>
      <c r="BQ481" s="1"/>
      <c r="BR481" s="1"/>
    </row>
    <row r="482" spans="1:70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1"/>
      <c r="AK482" s="1"/>
      <c r="AL482" s="1"/>
      <c r="AM482" s="1"/>
      <c r="AN482" s="1"/>
      <c r="AO482" s="1"/>
      <c r="AP482" s="1"/>
      <c r="AQ482" s="1"/>
      <c r="AR482" s="1"/>
      <c r="AS482" s="1"/>
      <c r="AT482" s="1"/>
      <c r="AU482" s="1"/>
      <c r="AV482" s="1"/>
      <c r="AW482" s="1"/>
      <c r="AX482" s="1"/>
      <c r="AY482" s="1"/>
      <c r="AZ482" s="1"/>
      <c r="BA482" s="1"/>
      <c r="BB482" s="1"/>
      <c r="BC482" s="1"/>
      <c r="BD482" s="1"/>
      <c r="BE482" s="1"/>
      <c r="BF482" s="1"/>
      <c r="BG482" s="1"/>
      <c r="BH482" s="1"/>
      <c r="BI482" s="1"/>
      <c r="BJ482" s="1"/>
      <c r="BK482" s="1"/>
      <c r="BL482" s="1"/>
      <c r="BM482" s="1"/>
      <c r="BN482" s="1"/>
      <c r="BO482" s="1"/>
      <c r="BP482" s="1"/>
      <c r="BQ482" s="1"/>
      <c r="BR482" s="1"/>
    </row>
    <row r="483" spans="1:70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J483" s="1"/>
      <c r="AK483" s="1"/>
      <c r="AL483" s="1"/>
      <c r="AM483" s="1"/>
      <c r="AN483" s="1"/>
      <c r="AO483" s="1"/>
      <c r="AP483" s="1"/>
      <c r="AQ483" s="1"/>
      <c r="AR483" s="1"/>
      <c r="AS483" s="1"/>
      <c r="AT483" s="1"/>
      <c r="AU483" s="1"/>
      <c r="AV483" s="1"/>
      <c r="AW483" s="1"/>
      <c r="AX483" s="1"/>
      <c r="AY483" s="1"/>
      <c r="AZ483" s="1"/>
      <c r="BA483" s="1"/>
      <c r="BB483" s="1"/>
      <c r="BC483" s="1"/>
      <c r="BD483" s="1"/>
      <c r="BE483" s="1"/>
      <c r="BF483" s="1"/>
      <c r="BG483" s="1"/>
      <c r="BH483" s="1"/>
      <c r="BI483" s="1"/>
      <c r="BJ483" s="1"/>
      <c r="BK483" s="1"/>
      <c r="BL483" s="1"/>
      <c r="BM483" s="1"/>
      <c r="BN483" s="1"/>
      <c r="BO483" s="1"/>
      <c r="BP483" s="1"/>
      <c r="BQ483" s="1"/>
      <c r="BR483" s="1"/>
    </row>
    <row r="484" spans="1:70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J484" s="1"/>
      <c r="AK484" s="1"/>
      <c r="AL484" s="1"/>
      <c r="AM484" s="1"/>
      <c r="AN484" s="1"/>
      <c r="AO484" s="1"/>
      <c r="AP484" s="1"/>
      <c r="AQ484" s="1"/>
      <c r="AR484" s="1"/>
      <c r="AS484" s="1"/>
      <c r="AT484" s="1"/>
      <c r="AU484" s="1"/>
      <c r="AV484" s="1"/>
      <c r="AW484" s="1"/>
      <c r="AX484" s="1"/>
      <c r="AY484" s="1"/>
      <c r="AZ484" s="1"/>
      <c r="BA484" s="1"/>
      <c r="BB484" s="1"/>
      <c r="BC484" s="1"/>
      <c r="BD484" s="1"/>
      <c r="BE484" s="1"/>
      <c r="BF484" s="1"/>
      <c r="BG484" s="1"/>
      <c r="BH484" s="1"/>
      <c r="BI484" s="1"/>
      <c r="BJ484" s="1"/>
      <c r="BK484" s="1"/>
      <c r="BL484" s="1"/>
      <c r="BM484" s="1"/>
      <c r="BN484" s="1"/>
      <c r="BO484" s="1"/>
      <c r="BP484" s="1"/>
      <c r="BQ484" s="1"/>
      <c r="BR484" s="1"/>
    </row>
    <row r="485" spans="1:70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J485" s="1"/>
      <c r="AK485" s="1"/>
      <c r="AL485" s="1"/>
      <c r="AM485" s="1"/>
      <c r="AN485" s="1"/>
      <c r="AO485" s="1"/>
      <c r="AP485" s="1"/>
      <c r="AQ485" s="1"/>
      <c r="AR485" s="1"/>
      <c r="AS485" s="1"/>
      <c r="AT485" s="1"/>
      <c r="AU485" s="1"/>
      <c r="AV485" s="1"/>
      <c r="AW485" s="1"/>
      <c r="AX485" s="1"/>
      <c r="AY485" s="1"/>
      <c r="AZ485" s="1"/>
      <c r="BA485" s="1"/>
      <c r="BB485" s="1"/>
      <c r="BC485" s="1"/>
      <c r="BD485" s="1"/>
      <c r="BE485" s="1"/>
      <c r="BF485" s="1"/>
      <c r="BG485" s="1"/>
      <c r="BH485" s="1"/>
      <c r="BI485" s="1"/>
      <c r="BJ485" s="1"/>
      <c r="BK485" s="1"/>
      <c r="BL485" s="1"/>
      <c r="BM485" s="1"/>
      <c r="BN485" s="1"/>
      <c r="BO485" s="1"/>
      <c r="BP485" s="1"/>
      <c r="BQ485" s="1"/>
      <c r="BR485" s="1"/>
    </row>
    <row r="486" spans="1:70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  <c r="AJ486" s="1"/>
      <c r="AK486" s="1"/>
      <c r="AL486" s="1"/>
      <c r="AM486" s="1"/>
      <c r="AN486" s="1"/>
      <c r="AO486" s="1"/>
      <c r="AP486" s="1"/>
      <c r="AQ486" s="1"/>
      <c r="AR486" s="1"/>
      <c r="AS486" s="1"/>
      <c r="AT486" s="1"/>
      <c r="AU486" s="1"/>
      <c r="AV486" s="1"/>
      <c r="AW486" s="1"/>
      <c r="AX486" s="1"/>
      <c r="AY486" s="1"/>
      <c r="AZ486" s="1"/>
      <c r="BA486" s="1"/>
      <c r="BB486" s="1"/>
      <c r="BC486" s="1"/>
      <c r="BD486" s="1"/>
      <c r="BE486" s="1"/>
      <c r="BF486" s="1"/>
      <c r="BG486" s="1"/>
      <c r="BH486" s="1"/>
      <c r="BI486" s="1"/>
      <c r="BJ486" s="1"/>
      <c r="BK486" s="1"/>
      <c r="BL486" s="1"/>
      <c r="BM486" s="1"/>
      <c r="BN486" s="1"/>
      <c r="BO486" s="1"/>
      <c r="BP486" s="1"/>
      <c r="BQ486" s="1"/>
      <c r="BR486" s="1"/>
    </row>
    <row r="487" spans="1:70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  <c r="AJ487" s="1"/>
      <c r="AK487" s="1"/>
      <c r="AL487" s="1"/>
      <c r="AM487" s="1"/>
      <c r="AN487" s="1"/>
      <c r="AO487" s="1"/>
      <c r="AP487" s="1"/>
      <c r="AQ487" s="1"/>
      <c r="AR487" s="1"/>
      <c r="AS487" s="1"/>
      <c r="AT487" s="1"/>
      <c r="AU487" s="1"/>
      <c r="AV487" s="1"/>
      <c r="AW487" s="1"/>
      <c r="AX487" s="1"/>
      <c r="AY487" s="1"/>
      <c r="AZ487" s="1"/>
      <c r="BA487" s="1"/>
      <c r="BB487" s="1"/>
      <c r="BC487" s="1"/>
      <c r="BD487" s="1"/>
      <c r="BE487" s="1"/>
      <c r="BF487" s="1"/>
      <c r="BG487" s="1"/>
      <c r="BH487" s="1"/>
      <c r="BI487" s="1"/>
      <c r="BJ487" s="1"/>
      <c r="BK487" s="1"/>
      <c r="BL487" s="1"/>
      <c r="BM487" s="1"/>
      <c r="BN487" s="1"/>
      <c r="BO487" s="1"/>
      <c r="BP487" s="1"/>
      <c r="BQ487" s="1"/>
      <c r="BR487" s="1"/>
    </row>
    <row r="488" spans="1:70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  <c r="AJ488" s="1"/>
      <c r="AK488" s="1"/>
      <c r="AL488" s="1"/>
      <c r="AM488" s="1"/>
      <c r="AN488" s="1"/>
      <c r="AO488" s="1"/>
      <c r="AP488" s="1"/>
      <c r="AQ488" s="1"/>
      <c r="AR488" s="1"/>
      <c r="AS488" s="1"/>
      <c r="AT488" s="1"/>
      <c r="AU488" s="1"/>
      <c r="AV488" s="1"/>
      <c r="AW488" s="1"/>
      <c r="AX488" s="1"/>
      <c r="AY488" s="1"/>
      <c r="AZ488" s="1"/>
      <c r="BA488" s="1"/>
      <c r="BB488" s="1"/>
      <c r="BC488" s="1"/>
      <c r="BD488" s="1"/>
      <c r="BE488" s="1"/>
      <c r="BF488" s="1"/>
      <c r="BG488" s="1"/>
      <c r="BH488" s="1"/>
      <c r="BI488" s="1"/>
      <c r="BJ488" s="1"/>
      <c r="BK488" s="1"/>
      <c r="BL488" s="1"/>
      <c r="BM488" s="1"/>
      <c r="BN488" s="1"/>
      <c r="BO488" s="1"/>
      <c r="BP488" s="1"/>
      <c r="BQ488" s="1"/>
      <c r="BR488" s="1"/>
    </row>
    <row r="489" spans="1:70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  <c r="AJ489" s="1"/>
      <c r="AK489" s="1"/>
      <c r="AL489" s="1"/>
      <c r="AM489" s="1"/>
      <c r="AN489" s="1"/>
      <c r="AO489" s="1"/>
      <c r="AP489" s="1"/>
      <c r="AQ489" s="1"/>
      <c r="AR489" s="1"/>
      <c r="AS489" s="1"/>
      <c r="AT489" s="1"/>
      <c r="AU489" s="1"/>
      <c r="AV489" s="1"/>
      <c r="AW489" s="1"/>
      <c r="AX489" s="1"/>
      <c r="AY489" s="1"/>
      <c r="AZ489" s="1"/>
      <c r="BA489" s="1"/>
      <c r="BB489" s="1"/>
      <c r="BC489" s="1"/>
      <c r="BD489" s="1"/>
      <c r="BE489" s="1"/>
      <c r="BF489" s="1"/>
      <c r="BG489" s="1"/>
      <c r="BH489" s="1"/>
      <c r="BI489" s="1"/>
      <c r="BJ489" s="1"/>
      <c r="BK489" s="1"/>
      <c r="BL489" s="1"/>
      <c r="BM489" s="1"/>
      <c r="BN489" s="1"/>
      <c r="BO489" s="1"/>
      <c r="BP489" s="1"/>
      <c r="BQ489" s="1"/>
      <c r="BR489" s="1"/>
    </row>
    <row r="490" spans="1:70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  <c r="AJ490" s="1"/>
      <c r="AK490" s="1"/>
      <c r="AL490" s="1"/>
      <c r="AM490" s="1"/>
      <c r="AN490" s="1"/>
      <c r="AO490" s="1"/>
      <c r="AP490" s="1"/>
      <c r="AQ490" s="1"/>
      <c r="AR490" s="1"/>
      <c r="AS490" s="1"/>
      <c r="AT490" s="1"/>
      <c r="AU490" s="1"/>
      <c r="AV490" s="1"/>
      <c r="AW490" s="1"/>
      <c r="AX490" s="1"/>
      <c r="AY490" s="1"/>
      <c r="AZ490" s="1"/>
      <c r="BA490" s="1"/>
      <c r="BB490" s="1"/>
      <c r="BC490" s="1"/>
      <c r="BD490" s="1"/>
      <c r="BE490" s="1"/>
      <c r="BF490" s="1"/>
      <c r="BG490" s="1"/>
      <c r="BH490" s="1"/>
      <c r="BI490" s="1"/>
      <c r="BJ490" s="1"/>
      <c r="BK490" s="1"/>
      <c r="BL490" s="1"/>
      <c r="BM490" s="1"/>
      <c r="BN490" s="1"/>
      <c r="BO490" s="1"/>
      <c r="BP490" s="1"/>
      <c r="BQ490" s="1"/>
      <c r="BR490" s="1"/>
    </row>
    <row r="491" spans="1:70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  <c r="AJ491" s="1"/>
      <c r="AK491" s="1"/>
      <c r="AL491" s="1"/>
      <c r="AM491" s="1"/>
      <c r="AN491" s="1"/>
      <c r="AO491" s="1"/>
      <c r="AP491" s="1"/>
      <c r="AQ491" s="1"/>
      <c r="AR491" s="1"/>
      <c r="AS491" s="1"/>
      <c r="AT491" s="1"/>
      <c r="AU491" s="1"/>
      <c r="AV491" s="1"/>
      <c r="AW491" s="1"/>
      <c r="AX491" s="1"/>
      <c r="AY491" s="1"/>
      <c r="AZ491" s="1"/>
      <c r="BA491" s="1"/>
      <c r="BB491" s="1"/>
      <c r="BC491" s="1"/>
      <c r="BD491" s="1"/>
      <c r="BE491" s="1"/>
      <c r="BF491" s="1"/>
      <c r="BG491" s="1"/>
      <c r="BH491" s="1"/>
      <c r="BI491" s="1"/>
      <c r="BJ491" s="1"/>
      <c r="BK491" s="1"/>
      <c r="BL491" s="1"/>
      <c r="BM491" s="1"/>
      <c r="BN491" s="1"/>
      <c r="BO491" s="1"/>
      <c r="BP491" s="1"/>
      <c r="BQ491" s="1"/>
      <c r="BR491" s="1"/>
    </row>
    <row r="492" spans="1:70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  <c r="AJ492" s="1"/>
      <c r="AK492" s="1"/>
      <c r="AL492" s="1"/>
      <c r="AM492" s="1"/>
      <c r="AN492" s="1"/>
      <c r="AO492" s="1"/>
      <c r="AP492" s="1"/>
      <c r="AQ492" s="1"/>
      <c r="AR492" s="1"/>
      <c r="AS492" s="1"/>
      <c r="AT492" s="1"/>
      <c r="AU492" s="1"/>
      <c r="AV492" s="1"/>
      <c r="AW492" s="1"/>
      <c r="AX492" s="1"/>
      <c r="AY492" s="1"/>
      <c r="AZ492" s="1"/>
      <c r="BA492" s="1"/>
      <c r="BB492" s="1"/>
      <c r="BC492" s="1"/>
      <c r="BD492" s="1"/>
      <c r="BE492" s="1"/>
      <c r="BF492" s="1"/>
      <c r="BG492" s="1"/>
      <c r="BH492" s="1"/>
      <c r="BI492" s="1"/>
      <c r="BJ492" s="1"/>
      <c r="BK492" s="1"/>
      <c r="BL492" s="1"/>
      <c r="BM492" s="1"/>
      <c r="BN492" s="1"/>
      <c r="BO492" s="1"/>
      <c r="BP492" s="1"/>
      <c r="BQ492" s="1"/>
      <c r="BR492" s="1"/>
    </row>
    <row r="493" spans="1:70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  <c r="AJ493" s="1"/>
      <c r="AK493" s="1"/>
      <c r="AL493" s="1"/>
      <c r="AM493" s="1"/>
      <c r="AN493" s="1"/>
      <c r="AO493" s="1"/>
      <c r="AP493" s="1"/>
      <c r="AQ493" s="1"/>
      <c r="AR493" s="1"/>
      <c r="AS493" s="1"/>
      <c r="AT493" s="1"/>
      <c r="AU493" s="1"/>
      <c r="AV493" s="1"/>
      <c r="AW493" s="1"/>
      <c r="AX493" s="1"/>
      <c r="AY493" s="1"/>
      <c r="AZ493" s="1"/>
      <c r="BA493" s="1"/>
      <c r="BB493" s="1"/>
      <c r="BC493" s="1"/>
      <c r="BD493" s="1"/>
      <c r="BE493" s="1"/>
      <c r="BF493" s="1"/>
      <c r="BG493" s="1"/>
      <c r="BH493" s="1"/>
      <c r="BI493" s="1"/>
      <c r="BJ493" s="1"/>
      <c r="BK493" s="1"/>
      <c r="BL493" s="1"/>
      <c r="BM493" s="1"/>
      <c r="BN493" s="1"/>
      <c r="BO493" s="1"/>
      <c r="BP493" s="1"/>
      <c r="BQ493" s="1"/>
      <c r="BR493" s="1"/>
    </row>
    <row r="494" spans="1:70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  <c r="AJ494" s="1"/>
      <c r="AK494" s="1"/>
      <c r="AL494" s="1"/>
      <c r="AM494" s="1"/>
      <c r="AN494" s="1"/>
      <c r="AO494" s="1"/>
      <c r="AP494" s="1"/>
      <c r="AQ494" s="1"/>
      <c r="AR494" s="1"/>
      <c r="AS494" s="1"/>
      <c r="AT494" s="1"/>
      <c r="AU494" s="1"/>
      <c r="AV494" s="1"/>
      <c r="AW494" s="1"/>
      <c r="AX494" s="1"/>
      <c r="AY494" s="1"/>
      <c r="AZ494" s="1"/>
      <c r="BA494" s="1"/>
      <c r="BB494" s="1"/>
      <c r="BC494" s="1"/>
      <c r="BD494" s="1"/>
      <c r="BE494" s="1"/>
      <c r="BF494" s="1"/>
      <c r="BG494" s="1"/>
      <c r="BH494" s="1"/>
      <c r="BI494" s="1"/>
      <c r="BJ494" s="1"/>
      <c r="BK494" s="1"/>
      <c r="BL494" s="1"/>
      <c r="BM494" s="1"/>
      <c r="BN494" s="1"/>
      <c r="BO494" s="1"/>
      <c r="BP494" s="1"/>
      <c r="BQ494" s="1"/>
      <c r="BR494" s="1"/>
    </row>
    <row r="495" spans="1:70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1"/>
      <c r="AJ495" s="1"/>
      <c r="AK495" s="1"/>
      <c r="AL495" s="1"/>
      <c r="AM495" s="1"/>
      <c r="AN495" s="1"/>
      <c r="AO495" s="1"/>
      <c r="AP495" s="1"/>
      <c r="AQ495" s="1"/>
      <c r="AR495" s="1"/>
      <c r="AS495" s="1"/>
      <c r="AT495" s="1"/>
      <c r="AU495" s="1"/>
      <c r="AV495" s="1"/>
      <c r="AW495" s="1"/>
      <c r="AX495" s="1"/>
      <c r="AY495" s="1"/>
      <c r="AZ495" s="1"/>
      <c r="BA495" s="1"/>
      <c r="BB495" s="1"/>
      <c r="BC495" s="1"/>
      <c r="BD495" s="1"/>
      <c r="BE495" s="1"/>
      <c r="BF495" s="1"/>
      <c r="BG495" s="1"/>
      <c r="BH495" s="1"/>
      <c r="BI495" s="1"/>
      <c r="BJ495" s="1"/>
      <c r="BK495" s="1"/>
      <c r="BL495" s="1"/>
      <c r="BM495" s="1"/>
      <c r="BN495" s="1"/>
      <c r="BO495" s="1"/>
      <c r="BP495" s="1"/>
      <c r="BQ495" s="1"/>
      <c r="BR495" s="1"/>
    </row>
    <row r="496" spans="1:70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  <c r="AI496" s="1"/>
      <c r="AJ496" s="1"/>
      <c r="AK496" s="1"/>
      <c r="AL496" s="1"/>
      <c r="AM496" s="1"/>
      <c r="AN496" s="1"/>
      <c r="AO496" s="1"/>
      <c r="AP496" s="1"/>
      <c r="AQ496" s="1"/>
      <c r="AR496" s="1"/>
      <c r="AS496" s="1"/>
      <c r="AT496" s="1"/>
      <c r="AU496" s="1"/>
      <c r="AV496" s="1"/>
      <c r="AW496" s="1"/>
      <c r="AX496" s="1"/>
      <c r="AY496" s="1"/>
      <c r="AZ496" s="1"/>
      <c r="BA496" s="1"/>
      <c r="BB496" s="1"/>
      <c r="BC496" s="1"/>
      <c r="BD496" s="1"/>
      <c r="BE496" s="1"/>
      <c r="BF496" s="1"/>
      <c r="BG496" s="1"/>
      <c r="BH496" s="1"/>
      <c r="BI496" s="1"/>
      <c r="BJ496" s="1"/>
      <c r="BK496" s="1"/>
      <c r="BL496" s="1"/>
      <c r="BM496" s="1"/>
      <c r="BN496" s="1"/>
      <c r="BO496" s="1"/>
      <c r="BP496" s="1"/>
      <c r="BQ496" s="1"/>
      <c r="BR496" s="1"/>
    </row>
    <row r="497" spans="1:70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  <c r="AI497" s="1"/>
      <c r="AJ497" s="1"/>
      <c r="AK497" s="1"/>
      <c r="AL497" s="1"/>
      <c r="AM497" s="1"/>
      <c r="AN497" s="1"/>
      <c r="AO497" s="1"/>
      <c r="AP497" s="1"/>
      <c r="AQ497" s="1"/>
      <c r="AR497" s="1"/>
      <c r="AS497" s="1"/>
      <c r="AT497" s="1"/>
      <c r="AU497" s="1"/>
      <c r="AV497" s="1"/>
      <c r="AW497" s="1"/>
      <c r="AX497" s="1"/>
      <c r="AY497" s="1"/>
      <c r="AZ497" s="1"/>
      <c r="BA497" s="1"/>
      <c r="BB497" s="1"/>
      <c r="BC497" s="1"/>
      <c r="BD497" s="1"/>
      <c r="BE497" s="1"/>
      <c r="BF497" s="1"/>
      <c r="BG497" s="1"/>
      <c r="BH497" s="1"/>
      <c r="BI497" s="1"/>
      <c r="BJ497" s="1"/>
      <c r="BK497" s="1"/>
      <c r="BL497" s="1"/>
      <c r="BM497" s="1"/>
      <c r="BN497" s="1"/>
      <c r="BO497" s="1"/>
      <c r="BP497" s="1"/>
      <c r="BQ497" s="1"/>
      <c r="BR497" s="1"/>
    </row>
    <row r="498" spans="1:70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  <c r="AH498" s="1"/>
      <c r="AI498" s="1"/>
      <c r="AJ498" s="1"/>
      <c r="AK498" s="1"/>
      <c r="AL498" s="1"/>
      <c r="AM498" s="1"/>
      <c r="AN498" s="1"/>
      <c r="AO498" s="1"/>
      <c r="AP498" s="1"/>
      <c r="AQ498" s="1"/>
      <c r="AR498" s="1"/>
      <c r="AS498" s="1"/>
      <c r="AT498" s="1"/>
      <c r="AU498" s="1"/>
      <c r="AV498" s="1"/>
      <c r="AW498" s="1"/>
      <c r="AX498" s="1"/>
      <c r="AY498" s="1"/>
      <c r="AZ498" s="1"/>
      <c r="BA498" s="1"/>
      <c r="BB498" s="1"/>
      <c r="BC498" s="1"/>
      <c r="BD498" s="1"/>
      <c r="BE498" s="1"/>
      <c r="BF498" s="1"/>
      <c r="BG498" s="1"/>
      <c r="BH498" s="1"/>
      <c r="BI498" s="1"/>
      <c r="BJ498" s="1"/>
      <c r="BK498" s="1"/>
      <c r="BL498" s="1"/>
      <c r="BM498" s="1"/>
      <c r="BN498" s="1"/>
      <c r="BO498" s="1"/>
      <c r="BP498" s="1"/>
      <c r="BQ498" s="1"/>
      <c r="BR498" s="1"/>
    </row>
    <row r="499" spans="1:70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1"/>
      <c r="AH499" s="1"/>
      <c r="AI499" s="1"/>
      <c r="AJ499" s="1"/>
      <c r="AK499" s="1"/>
      <c r="AL499" s="1"/>
      <c r="AM499" s="1"/>
      <c r="AN499" s="1"/>
      <c r="AO499" s="1"/>
      <c r="AP499" s="1"/>
      <c r="AQ499" s="1"/>
      <c r="AR499" s="1"/>
      <c r="AS499" s="1"/>
      <c r="AT499" s="1"/>
      <c r="AU499" s="1"/>
      <c r="AV499" s="1"/>
      <c r="AW499" s="1"/>
      <c r="AX499" s="1"/>
      <c r="AY499" s="1"/>
      <c r="AZ499" s="1"/>
      <c r="BA499" s="1"/>
      <c r="BB499" s="1"/>
      <c r="BC499" s="1"/>
      <c r="BD499" s="1"/>
      <c r="BE499" s="1"/>
      <c r="BF499" s="1"/>
      <c r="BG499" s="1"/>
      <c r="BH499" s="1"/>
      <c r="BI499" s="1"/>
      <c r="BJ499" s="1"/>
      <c r="BK499" s="1"/>
      <c r="BL499" s="1"/>
      <c r="BM499" s="1"/>
      <c r="BN499" s="1"/>
      <c r="BO499" s="1"/>
      <c r="BP499" s="1"/>
      <c r="BQ499" s="1"/>
      <c r="BR499" s="1"/>
    </row>
    <row r="500" spans="1:70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  <c r="AE500" s="1"/>
      <c r="AF500" s="1"/>
      <c r="AG500" s="1"/>
      <c r="AH500" s="1"/>
      <c r="AI500" s="1"/>
      <c r="AJ500" s="1"/>
      <c r="AK500" s="1"/>
      <c r="AL500" s="1"/>
      <c r="AM500" s="1"/>
      <c r="AN500" s="1"/>
      <c r="AO500" s="1"/>
      <c r="AP500" s="1"/>
      <c r="AQ500" s="1"/>
      <c r="AR500" s="1"/>
      <c r="AS500" s="1"/>
      <c r="AT500" s="1"/>
      <c r="AU500" s="1"/>
      <c r="AV500" s="1"/>
      <c r="AW500" s="1"/>
      <c r="AX500" s="1"/>
      <c r="AY500" s="1"/>
      <c r="AZ500" s="1"/>
      <c r="BA500" s="1"/>
      <c r="BB500" s="1"/>
      <c r="BC500" s="1"/>
      <c r="BD500" s="1"/>
      <c r="BE500" s="1"/>
      <c r="BF500" s="1"/>
      <c r="BG500" s="1"/>
      <c r="BH500" s="1"/>
      <c r="BI500" s="1"/>
      <c r="BJ500" s="1"/>
      <c r="BK500" s="1"/>
      <c r="BL500" s="1"/>
      <c r="BM500" s="1"/>
      <c r="BN500" s="1"/>
      <c r="BO500" s="1"/>
      <c r="BP500" s="1"/>
      <c r="BQ500" s="1"/>
      <c r="BR500" s="1"/>
    </row>
  </sheetData>
  <mergeCells count="6">
    <mergeCell ref="A38:N38"/>
    <mergeCell ref="A1:N2"/>
    <mergeCell ref="A3:N3"/>
    <mergeCell ref="A5:N5"/>
    <mergeCell ref="A20:N20"/>
    <mergeCell ref="A29:N29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R500"/>
  <sheetViews>
    <sheetView showGridLines="0" workbookViewId="0">
      <selection sqref="A1:L2"/>
    </sheetView>
  </sheetViews>
  <sheetFormatPr defaultRowHeight="13.8"/>
  <cols>
    <col min="1" max="1" width="26" customWidth="1"/>
    <col min="2" max="2" width="105" customWidth="1"/>
    <col min="3" max="3" width="95" customWidth="1"/>
    <col min="4" max="4" width="30" customWidth="1"/>
  </cols>
  <sheetData>
    <row r="1" spans="1:70" ht="25.95" customHeight="1">
      <c r="A1" s="58" t="s">
        <v>87</v>
      </c>
      <c r="B1" s="58" t="s">
        <v>87</v>
      </c>
      <c r="C1" s="58" t="s">
        <v>87</v>
      </c>
      <c r="D1" s="58" t="s">
        <v>87</v>
      </c>
      <c r="E1" s="58" t="s">
        <v>87</v>
      </c>
      <c r="F1" s="58" t="s">
        <v>87</v>
      </c>
      <c r="G1" s="58" t="s">
        <v>87</v>
      </c>
      <c r="H1" s="58" t="s">
        <v>87</v>
      </c>
      <c r="I1" s="58" t="s">
        <v>87</v>
      </c>
      <c r="J1" s="58" t="s">
        <v>87</v>
      </c>
      <c r="K1" s="58" t="s">
        <v>87</v>
      </c>
      <c r="L1" s="58" t="s">
        <v>87</v>
      </c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</row>
    <row r="2" spans="1:70" ht="25.95" customHeight="1">
      <c r="A2" s="58" t="s">
        <v>87</v>
      </c>
      <c r="B2" s="58" t="s">
        <v>87</v>
      </c>
      <c r="C2" s="58" t="s">
        <v>87</v>
      </c>
      <c r="D2" s="58" t="s">
        <v>87</v>
      </c>
      <c r="E2" s="58" t="s">
        <v>87</v>
      </c>
      <c r="F2" s="58" t="s">
        <v>87</v>
      </c>
      <c r="G2" s="58" t="s">
        <v>87</v>
      </c>
      <c r="H2" s="58" t="s">
        <v>87</v>
      </c>
      <c r="I2" s="58" t="s">
        <v>87</v>
      </c>
      <c r="J2" s="58" t="s">
        <v>87</v>
      </c>
      <c r="K2" s="58" t="s">
        <v>87</v>
      </c>
      <c r="L2" s="58" t="s">
        <v>87</v>
      </c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</row>
    <row r="3" spans="1:70">
      <c r="A3" s="59" t="s">
        <v>88</v>
      </c>
      <c r="B3" s="59" t="s">
        <v>88</v>
      </c>
      <c r="C3" s="59" t="s">
        <v>88</v>
      </c>
      <c r="D3" s="59" t="s">
        <v>88</v>
      </c>
      <c r="E3" s="59" t="s">
        <v>88</v>
      </c>
      <c r="F3" s="59" t="s">
        <v>88</v>
      </c>
      <c r="G3" s="59" t="s">
        <v>88</v>
      </c>
      <c r="H3" s="59" t="s">
        <v>88</v>
      </c>
      <c r="I3" s="59" t="s">
        <v>88</v>
      </c>
      <c r="J3" s="59" t="s">
        <v>88</v>
      </c>
      <c r="K3" s="59" t="s">
        <v>88</v>
      </c>
      <c r="L3" s="59" t="s">
        <v>88</v>
      </c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</row>
    <row r="4" spans="1:70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/>
      <c r="BP4" s="1"/>
      <c r="BQ4" s="1"/>
      <c r="BR4" s="1"/>
    </row>
    <row r="5" spans="1:70">
      <c r="A5" s="61" t="s">
        <v>89</v>
      </c>
      <c r="B5" s="61" t="s">
        <v>89</v>
      </c>
      <c r="C5" s="61" t="s">
        <v>89</v>
      </c>
      <c r="D5" s="61" t="s">
        <v>89</v>
      </c>
      <c r="E5" s="61" t="s">
        <v>89</v>
      </c>
      <c r="F5" s="61" t="s">
        <v>89</v>
      </c>
      <c r="G5" s="61" t="s">
        <v>89</v>
      </c>
      <c r="H5" s="61" t="s">
        <v>89</v>
      </c>
      <c r="I5" s="61" t="s">
        <v>89</v>
      </c>
      <c r="J5" s="61" t="s">
        <v>89</v>
      </c>
      <c r="K5" s="61" t="s">
        <v>89</v>
      </c>
      <c r="L5" s="61" t="s">
        <v>89</v>
      </c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  <c r="BA5" s="1"/>
      <c r="BB5" s="1"/>
      <c r="BC5" s="1"/>
      <c r="BD5" s="1"/>
      <c r="BE5" s="1"/>
      <c r="BF5" s="1"/>
      <c r="BG5" s="1"/>
      <c r="BH5" s="1"/>
      <c r="BI5" s="1"/>
      <c r="BJ5" s="1"/>
      <c r="BK5" s="1"/>
      <c r="BL5" s="1"/>
      <c r="BM5" s="1"/>
      <c r="BN5" s="1"/>
      <c r="BO5" s="1"/>
      <c r="BP5" s="1"/>
      <c r="BQ5" s="1"/>
      <c r="BR5" s="1"/>
    </row>
    <row r="6" spans="1:70">
      <c r="A6" s="23" t="s">
        <v>90</v>
      </c>
      <c r="B6" s="23" t="s">
        <v>91</v>
      </c>
      <c r="C6" s="23" t="s">
        <v>92</v>
      </c>
      <c r="D6" s="23" t="s">
        <v>93</v>
      </c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</row>
    <row r="7" spans="1:70">
      <c r="A7" s="4">
        <v>1</v>
      </c>
      <c r="B7" s="4" t="s">
        <v>94</v>
      </c>
      <c r="C7" s="4" t="s">
        <v>95</v>
      </c>
      <c r="D7" s="4" t="s">
        <v>96</v>
      </c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  <c r="AX7" s="1"/>
      <c r="AY7" s="1"/>
      <c r="AZ7" s="1"/>
      <c r="BA7" s="1"/>
      <c r="BB7" s="1"/>
      <c r="BC7" s="1"/>
      <c r="BD7" s="1"/>
      <c r="BE7" s="1"/>
      <c r="BF7" s="1"/>
      <c r="BG7" s="1"/>
      <c r="BH7" s="1"/>
      <c r="BI7" s="1"/>
      <c r="BJ7" s="1"/>
      <c r="BK7" s="1"/>
      <c r="BL7" s="1"/>
      <c r="BM7" s="1"/>
      <c r="BN7" s="1"/>
      <c r="BO7" s="1"/>
      <c r="BP7" s="1"/>
      <c r="BQ7" s="1"/>
      <c r="BR7" s="1"/>
    </row>
    <row r="8" spans="1:70">
      <c r="A8" s="4">
        <v>2</v>
      </c>
      <c r="B8" s="4" t="s">
        <v>97</v>
      </c>
      <c r="C8" s="4" t="s">
        <v>98</v>
      </c>
      <c r="D8" s="4" t="s">
        <v>96</v>
      </c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  <c r="AX8" s="1"/>
      <c r="AY8" s="1"/>
      <c r="AZ8" s="1"/>
      <c r="BA8" s="1"/>
      <c r="BB8" s="1"/>
      <c r="BC8" s="1"/>
      <c r="BD8" s="1"/>
      <c r="BE8" s="1"/>
      <c r="BF8" s="1"/>
      <c r="BG8" s="1"/>
      <c r="BH8" s="1"/>
      <c r="BI8" s="1"/>
      <c r="BJ8" s="1"/>
      <c r="BK8" s="1"/>
      <c r="BL8" s="1"/>
      <c r="BM8" s="1"/>
      <c r="BN8" s="1"/>
      <c r="BO8" s="1"/>
      <c r="BP8" s="1"/>
      <c r="BQ8" s="1"/>
      <c r="BR8" s="1"/>
    </row>
    <row r="9" spans="1:70">
      <c r="A9" s="4">
        <v>3</v>
      </c>
      <c r="B9" s="4" t="s">
        <v>99</v>
      </c>
      <c r="C9" s="4" t="s">
        <v>100</v>
      </c>
      <c r="D9" s="4" t="s">
        <v>96</v>
      </c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  <c r="AW9" s="1"/>
      <c r="AX9" s="1"/>
      <c r="AY9" s="1"/>
      <c r="AZ9" s="1"/>
      <c r="BA9" s="1"/>
      <c r="BB9" s="1"/>
      <c r="BC9" s="1"/>
      <c r="BD9" s="1"/>
      <c r="BE9" s="1"/>
      <c r="BF9" s="1"/>
      <c r="BG9" s="1"/>
      <c r="BH9" s="1"/>
      <c r="BI9" s="1"/>
      <c r="BJ9" s="1"/>
      <c r="BK9" s="1"/>
      <c r="BL9" s="1"/>
      <c r="BM9" s="1"/>
      <c r="BN9" s="1"/>
      <c r="BO9" s="1"/>
      <c r="BP9" s="1"/>
      <c r="BQ9" s="1"/>
      <c r="BR9" s="1"/>
    </row>
    <row r="10" spans="1:70">
      <c r="A10" s="4">
        <v>4</v>
      </c>
      <c r="B10" s="4" t="s">
        <v>101</v>
      </c>
      <c r="C10" s="4" t="s">
        <v>102</v>
      </c>
      <c r="D10" s="4" t="s">
        <v>96</v>
      </c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  <c r="AX10" s="1"/>
      <c r="AY10" s="1"/>
      <c r="AZ10" s="1"/>
      <c r="BA10" s="1"/>
      <c r="BB10" s="1"/>
      <c r="BC10" s="1"/>
      <c r="BD10" s="1"/>
      <c r="BE10" s="1"/>
      <c r="BF10" s="1"/>
      <c r="BG10" s="1"/>
      <c r="BH10" s="1"/>
      <c r="BI10" s="1"/>
      <c r="BJ10" s="1"/>
      <c r="BK10" s="1"/>
      <c r="BL10" s="1"/>
      <c r="BM10" s="1"/>
      <c r="BN10" s="1"/>
      <c r="BO10" s="1"/>
      <c r="BP10" s="1"/>
      <c r="BQ10" s="1"/>
      <c r="BR10" s="1"/>
    </row>
    <row r="11" spans="1:70">
      <c r="A11" s="4">
        <v>5</v>
      </c>
      <c r="B11" s="4" t="s">
        <v>103</v>
      </c>
      <c r="C11" s="4" t="s">
        <v>104</v>
      </c>
      <c r="D11" s="4" t="s">
        <v>96</v>
      </c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  <c r="AX11" s="1"/>
      <c r="AY11" s="1"/>
      <c r="AZ11" s="1"/>
      <c r="BA11" s="1"/>
      <c r="BB11" s="1"/>
      <c r="BC11" s="1"/>
      <c r="BD11" s="1"/>
      <c r="BE11" s="1"/>
      <c r="BF11" s="1"/>
      <c r="BG11" s="1"/>
      <c r="BH11" s="1"/>
      <c r="BI11" s="1"/>
      <c r="BJ11" s="1"/>
      <c r="BK11" s="1"/>
      <c r="BL11" s="1"/>
      <c r="BM11" s="1"/>
      <c r="BN11" s="1"/>
      <c r="BO11" s="1"/>
      <c r="BP11" s="1"/>
      <c r="BQ11" s="1"/>
      <c r="BR11" s="1"/>
    </row>
    <row r="12" spans="1:70">
      <c r="A12" s="4">
        <v>6</v>
      </c>
      <c r="B12" s="4" t="s">
        <v>105</v>
      </c>
      <c r="C12" s="4" t="s">
        <v>106</v>
      </c>
      <c r="D12" s="4" t="s">
        <v>96</v>
      </c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  <c r="AX12" s="1"/>
      <c r="AY12" s="1"/>
      <c r="AZ12" s="1"/>
      <c r="BA12" s="1"/>
      <c r="BB12" s="1"/>
      <c r="BC12" s="1"/>
      <c r="BD12" s="1"/>
      <c r="BE12" s="1"/>
      <c r="BF12" s="1"/>
      <c r="BG12" s="1"/>
      <c r="BH12" s="1"/>
      <c r="BI12" s="1"/>
      <c r="BJ12" s="1"/>
      <c r="BK12" s="1"/>
      <c r="BL12" s="1"/>
      <c r="BM12" s="1"/>
      <c r="BN12" s="1"/>
      <c r="BO12" s="1"/>
      <c r="BP12" s="1"/>
      <c r="BQ12" s="1"/>
      <c r="BR12" s="1"/>
    </row>
    <row r="13" spans="1:70">
      <c r="A13" s="4">
        <v>7</v>
      </c>
      <c r="B13" s="4" t="s">
        <v>107</v>
      </c>
      <c r="C13" s="4" t="s">
        <v>108</v>
      </c>
      <c r="D13" s="4" t="s">
        <v>96</v>
      </c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  <c r="AX13" s="1"/>
      <c r="AY13" s="1"/>
      <c r="AZ13" s="1"/>
      <c r="BA13" s="1"/>
      <c r="BB13" s="1"/>
      <c r="BC13" s="1"/>
      <c r="BD13" s="1"/>
      <c r="BE13" s="1"/>
      <c r="BF13" s="1"/>
      <c r="BG13" s="1"/>
      <c r="BH13" s="1"/>
      <c r="BI13" s="1"/>
      <c r="BJ13" s="1"/>
      <c r="BK13" s="1"/>
      <c r="BL13" s="1"/>
      <c r="BM13" s="1"/>
      <c r="BN13" s="1"/>
      <c r="BO13" s="1"/>
      <c r="BP13" s="1"/>
      <c r="BQ13" s="1"/>
      <c r="BR13" s="1"/>
    </row>
    <row r="14" spans="1:70">
      <c r="A14" s="4">
        <v>8</v>
      </c>
      <c r="B14" s="4" t="s">
        <v>109</v>
      </c>
      <c r="C14" s="4" t="s">
        <v>110</v>
      </c>
      <c r="D14" s="4" t="s">
        <v>96</v>
      </c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  <c r="AW14" s="1"/>
      <c r="AX14" s="1"/>
      <c r="AY14" s="1"/>
      <c r="AZ14" s="1"/>
      <c r="BA14" s="1"/>
      <c r="BB14" s="1"/>
      <c r="BC14" s="1"/>
      <c r="BD14" s="1"/>
      <c r="BE14" s="1"/>
      <c r="BF14" s="1"/>
      <c r="BG14" s="1"/>
      <c r="BH14" s="1"/>
      <c r="BI14" s="1"/>
      <c r="BJ14" s="1"/>
      <c r="BK14" s="1"/>
      <c r="BL14" s="1"/>
      <c r="BM14" s="1"/>
      <c r="BN14" s="1"/>
      <c r="BO14" s="1"/>
      <c r="BP14" s="1"/>
      <c r="BQ14" s="1"/>
      <c r="BR14" s="1"/>
    </row>
    <row r="15" spans="1:70">
      <c r="A15" s="4">
        <v>9</v>
      </c>
      <c r="B15" s="4" t="s">
        <v>111</v>
      </c>
      <c r="C15" s="4" t="s">
        <v>112</v>
      </c>
      <c r="D15" s="4" t="s">
        <v>96</v>
      </c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  <c r="AX15" s="1"/>
      <c r="AY15" s="1"/>
      <c r="AZ15" s="1"/>
      <c r="BA15" s="1"/>
      <c r="BB15" s="1"/>
      <c r="BC15" s="1"/>
      <c r="BD15" s="1"/>
      <c r="BE15" s="1"/>
      <c r="BF15" s="1"/>
      <c r="BG15" s="1"/>
      <c r="BH15" s="1"/>
      <c r="BI15" s="1"/>
      <c r="BJ15" s="1"/>
      <c r="BK15" s="1"/>
      <c r="BL15" s="1"/>
      <c r="BM15" s="1"/>
      <c r="BN15" s="1"/>
      <c r="BO15" s="1"/>
      <c r="BP15" s="1"/>
      <c r="BQ15" s="1"/>
      <c r="BR15" s="1"/>
    </row>
    <row r="16" spans="1:70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  <c r="AW16" s="1"/>
      <c r="AX16" s="1"/>
      <c r="AY16" s="1"/>
      <c r="AZ16" s="1"/>
      <c r="BA16" s="1"/>
      <c r="BB16" s="1"/>
      <c r="BC16" s="1"/>
      <c r="BD16" s="1"/>
      <c r="BE16" s="1"/>
      <c r="BF16" s="1"/>
      <c r="BG16" s="1"/>
      <c r="BH16" s="1"/>
      <c r="BI16" s="1"/>
      <c r="BJ16" s="1"/>
      <c r="BK16" s="1"/>
      <c r="BL16" s="1"/>
      <c r="BM16" s="1"/>
      <c r="BN16" s="1"/>
      <c r="BO16" s="1"/>
      <c r="BP16" s="1"/>
      <c r="BQ16" s="1"/>
      <c r="BR16" s="1"/>
    </row>
    <row r="17" spans="1:70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  <c r="AW17" s="1"/>
      <c r="AX17" s="1"/>
      <c r="AY17" s="1"/>
      <c r="AZ17" s="1"/>
      <c r="BA17" s="1"/>
      <c r="BB17" s="1"/>
      <c r="BC17" s="1"/>
      <c r="BD17" s="1"/>
      <c r="BE17" s="1"/>
      <c r="BF17" s="1"/>
      <c r="BG17" s="1"/>
      <c r="BH17" s="1"/>
      <c r="BI17" s="1"/>
      <c r="BJ17" s="1"/>
      <c r="BK17" s="1"/>
      <c r="BL17" s="1"/>
      <c r="BM17" s="1"/>
      <c r="BN17" s="1"/>
      <c r="BO17" s="1"/>
      <c r="BP17" s="1"/>
      <c r="BQ17" s="1"/>
      <c r="BR17" s="1"/>
    </row>
    <row r="18" spans="1:70">
      <c r="A18" s="61" t="s">
        <v>113</v>
      </c>
      <c r="B18" s="61" t="s">
        <v>113</v>
      </c>
      <c r="C18" s="61" t="s">
        <v>113</v>
      </c>
      <c r="D18" s="61" t="s">
        <v>113</v>
      </c>
      <c r="E18" s="61" t="s">
        <v>113</v>
      </c>
      <c r="F18" s="61" t="s">
        <v>113</v>
      </c>
      <c r="G18" s="61" t="s">
        <v>113</v>
      </c>
      <c r="H18" s="61" t="s">
        <v>113</v>
      </c>
      <c r="I18" s="61" t="s">
        <v>113</v>
      </c>
      <c r="J18" s="61" t="s">
        <v>113</v>
      </c>
      <c r="K18" s="61" t="s">
        <v>113</v>
      </c>
      <c r="L18" s="61" t="s">
        <v>113</v>
      </c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  <c r="AX18" s="1"/>
      <c r="AY18" s="1"/>
      <c r="AZ18" s="1"/>
      <c r="BA18" s="1"/>
      <c r="BB18" s="1"/>
      <c r="BC18" s="1"/>
      <c r="BD18" s="1"/>
      <c r="BE18" s="1"/>
      <c r="BF18" s="1"/>
      <c r="BG18" s="1"/>
      <c r="BH18" s="1"/>
      <c r="BI18" s="1"/>
      <c r="BJ18" s="1"/>
      <c r="BK18" s="1"/>
      <c r="BL18" s="1"/>
      <c r="BM18" s="1"/>
      <c r="BN18" s="1"/>
      <c r="BO18" s="1"/>
      <c r="BP18" s="1"/>
      <c r="BQ18" s="1"/>
      <c r="BR18" s="1"/>
    </row>
    <row r="19" spans="1:70">
      <c r="A19" s="23" t="s">
        <v>114</v>
      </c>
      <c r="B19" s="23" t="s">
        <v>115</v>
      </c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/>
      <c r="AX19" s="1"/>
      <c r="AY19" s="1"/>
      <c r="AZ19" s="1"/>
      <c r="BA19" s="1"/>
      <c r="BB19" s="1"/>
      <c r="BC19" s="1"/>
      <c r="BD19" s="1"/>
      <c r="BE19" s="1"/>
      <c r="BF19" s="1"/>
      <c r="BG19" s="1"/>
      <c r="BH19" s="1"/>
      <c r="BI19" s="1"/>
      <c r="BJ19" s="1"/>
      <c r="BK19" s="1"/>
      <c r="BL19" s="1"/>
      <c r="BM19" s="1"/>
      <c r="BN19" s="1"/>
      <c r="BO19" s="1"/>
      <c r="BP19" s="1"/>
      <c r="BQ19" s="1"/>
      <c r="BR19" s="1"/>
    </row>
    <row r="20" spans="1:70" ht="26.4">
      <c r="A20" s="4" t="s">
        <v>116</v>
      </c>
      <c r="B20" s="24" t="s">
        <v>117</v>
      </c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  <c r="AW20" s="1"/>
      <c r="AX20" s="1"/>
      <c r="AY20" s="1"/>
      <c r="AZ20" s="1"/>
      <c r="BA20" s="1"/>
      <c r="BB20" s="1"/>
      <c r="BC20" s="1"/>
      <c r="BD20" s="1"/>
      <c r="BE20" s="1"/>
      <c r="BF20" s="1"/>
      <c r="BG20" s="1"/>
      <c r="BH20" s="1"/>
      <c r="BI20" s="1"/>
      <c r="BJ20" s="1"/>
      <c r="BK20" s="1"/>
      <c r="BL20" s="1"/>
      <c r="BM20" s="1"/>
      <c r="BN20" s="1"/>
      <c r="BO20" s="1"/>
      <c r="BP20" s="1"/>
      <c r="BQ20" s="1"/>
      <c r="BR20" s="1"/>
    </row>
    <row r="21" spans="1:70" ht="26.4">
      <c r="A21" s="4" t="s">
        <v>118</v>
      </c>
      <c r="B21" s="24" t="s">
        <v>119</v>
      </c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  <c r="AW21" s="1"/>
      <c r="AX21" s="1"/>
      <c r="AY21" s="1"/>
      <c r="AZ21" s="1"/>
      <c r="BA21" s="1"/>
      <c r="BB21" s="1"/>
      <c r="BC21" s="1"/>
      <c r="BD21" s="1"/>
      <c r="BE21" s="1"/>
      <c r="BF21" s="1"/>
      <c r="BG21" s="1"/>
      <c r="BH21" s="1"/>
      <c r="BI21" s="1"/>
      <c r="BJ21" s="1"/>
      <c r="BK21" s="1"/>
      <c r="BL21" s="1"/>
      <c r="BM21" s="1"/>
      <c r="BN21" s="1"/>
      <c r="BO21" s="1"/>
      <c r="BP21" s="1"/>
      <c r="BQ21" s="1"/>
      <c r="BR21" s="1"/>
    </row>
    <row r="22" spans="1:70">
      <c r="A22" s="4" t="s">
        <v>120</v>
      </c>
      <c r="B22" s="24" t="s">
        <v>121</v>
      </c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1"/>
      <c r="AW22" s="1"/>
      <c r="AX22" s="1"/>
      <c r="AY22" s="1"/>
      <c r="AZ22" s="1"/>
      <c r="BA22" s="1"/>
      <c r="BB22" s="1"/>
      <c r="BC22" s="1"/>
      <c r="BD22" s="1"/>
      <c r="BE22" s="1"/>
      <c r="BF22" s="1"/>
      <c r="BG22" s="1"/>
      <c r="BH22" s="1"/>
      <c r="BI22" s="1"/>
      <c r="BJ22" s="1"/>
      <c r="BK22" s="1"/>
      <c r="BL22" s="1"/>
      <c r="BM22" s="1"/>
      <c r="BN22" s="1"/>
      <c r="BO22" s="1"/>
      <c r="BP22" s="1"/>
      <c r="BQ22" s="1"/>
      <c r="BR22" s="1"/>
    </row>
    <row r="23" spans="1:70" ht="26.4">
      <c r="A23" s="4" t="s">
        <v>122</v>
      </c>
      <c r="B23" s="24" t="s">
        <v>123</v>
      </c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  <c r="AV23" s="1"/>
      <c r="AW23" s="1"/>
      <c r="AX23" s="1"/>
      <c r="AY23" s="1"/>
      <c r="AZ23" s="1"/>
      <c r="BA23" s="1"/>
      <c r="BB23" s="1"/>
      <c r="BC23" s="1"/>
      <c r="BD23" s="1"/>
      <c r="BE23" s="1"/>
      <c r="BF23" s="1"/>
      <c r="BG23" s="1"/>
      <c r="BH23" s="1"/>
      <c r="BI23" s="1"/>
      <c r="BJ23" s="1"/>
      <c r="BK23" s="1"/>
      <c r="BL23" s="1"/>
      <c r="BM23" s="1"/>
      <c r="BN23" s="1"/>
      <c r="BO23" s="1"/>
      <c r="BP23" s="1"/>
      <c r="BQ23" s="1"/>
      <c r="BR23" s="1"/>
    </row>
    <row r="24" spans="1:70" ht="26.4">
      <c r="A24" s="4" t="s">
        <v>124</v>
      </c>
      <c r="B24" s="24" t="s">
        <v>125</v>
      </c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  <c r="AV24" s="1"/>
      <c r="AW24" s="1"/>
      <c r="AX24" s="1"/>
      <c r="AY24" s="1"/>
      <c r="AZ24" s="1"/>
      <c r="BA24" s="1"/>
      <c r="BB24" s="1"/>
      <c r="BC24" s="1"/>
      <c r="BD24" s="1"/>
      <c r="BE24" s="1"/>
      <c r="BF24" s="1"/>
      <c r="BG24" s="1"/>
      <c r="BH24" s="1"/>
      <c r="BI24" s="1"/>
      <c r="BJ24" s="1"/>
      <c r="BK24" s="1"/>
      <c r="BL24" s="1"/>
      <c r="BM24" s="1"/>
      <c r="BN24" s="1"/>
      <c r="BO24" s="1"/>
      <c r="BP24" s="1"/>
      <c r="BQ24" s="1"/>
      <c r="BR24" s="1"/>
    </row>
    <row r="25" spans="1:70">
      <c r="A25" s="4" t="s">
        <v>126</v>
      </c>
      <c r="B25" s="24" t="s">
        <v>127</v>
      </c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  <c r="AV25" s="1"/>
      <c r="AW25" s="1"/>
      <c r="AX25" s="1"/>
      <c r="AY25" s="1"/>
      <c r="AZ25" s="1"/>
      <c r="BA25" s="1"/>
      <c r="BB25" s="1"/>
      <c r="BC25" s="1"/>
      <c r="BD25" s="1"/>
      <c r="BE25" s="1"/>
      <c r="BF25" s="1"/>
      <c r="BG25" s="1"/>
      <c r="BH25" s="1"/>
      <c r="BI25" s="1"/>
      <c r="BJ25" s="1"/>
      <c r="BK25" s="1"/>
      <c r="BL25" s="1"/>
      <c r="BM25" s="1"/>
      <c r="BN25" s="1"/>
      <c r="BO25" s="1"/>
      <c r="BP25" s="1"/>
      <c r="BQ25" s="1"/>
      <c r="BR25" s="1"/>
    </row>
    <row r="26" spans="1:70">
      <c r="A26" s="4" t="s">
        <v>128</v>
      </c>
      <c r="B26" s="24" t="s">
        <v>129</v>
      </c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  <c r="AV26" s="1"/>
      <c r="AW26" s="1"/>
      <c r="AX26" s="1"/>
      <c r="AY26" s="1"/>
      <c r="AZ26" s="1"/>
      <c r="BA26" s="1"/>
      <c r="BB26" s="1"/>
      <c r="BC26" s="1"/>
      <c r="BD26" s="1"/>
      <c r="BE26" s="1"/>
      <c r="BF26" s="1"/>
      <c r="BG26" s="1"/>
      <c r="BH26" s="1"/>
      <c r="BI26" s="1"/>
      <c r="BJ26" s="1"/>
      <c r="BK26" s="1"/>
      <c r="BL26" s="1"/>
      <c r="BM26" s="1"/>
      <c r="BN26" s="1"/>
      <c r="BO26" s="1"/>
      <c r="BP26" s="1"/>
      <c r="BQ26" s="1"/>
      <c r="BR26" s="1"/>
    </row>
    <row r="27" spans="1:70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  <c r="AV27" s="1"/>
      <c r="AW27" s="1"/>
      <c r="AX27" s="1"/>
      <c r="AY27" s="1"/>
      <c r="AZ27" s="1"/>
      <c r="BA27" s="1"/>
      <c r="BB27" s="1"/>
      <c r="BC27" s="1"/>
      <c r="BD27" s="1"/>
      <c r="BE27" s="1"/>
      <c r="BF27" s="1"/>
      <c r="BG27" s="1"/>
      <c r="BH27" s="1"/>
      <c r="BI27" s="1"/>
      <c r="BJ27" s="1"/>
      <c r="BK27" s="1"/>
      <c r="BL27" s="1"/>
      <c r="BM27" s="1"/>
      <c r="BN27" s="1"/>
      <c r="BO27" s="1"/>
      <c r="BP27" s="1"/>
      <c r="BQ27" s="1"/>
      <c r="BR27" s="1"/>
    </row>
    <row r="28" spans="1:70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  <c r="AV28" s="1"/>
      <c r="AW28" s="1"/>
      <c r="AX28" s="1"/>
      <c r="AY28" s="1"/>
      <c r="AZ28" s="1"/>
      <c r="BA28" s="1"/>
      <c r="BB28" s="1"/>
      <c r="BC28" s="1"/>
      <c r="BD28" s="1"/>
      <c r="BE28" s="1"/>
      <c r="BF28" s="1"/>
      <c r="BG28" s="1"/>
      <c r="BH28" s="1"/>
      <c r="BI28" s="1"/>
      <c r="BJ28" s="1"/>
      <c r="BK28" s="1"/>
      <c r="BL28" s="1"/>
      <c r="BM28" s="1"/>
      <c r="BN28" s="1"/>
      <c r="BO28" s="1"/>
      <c r="BP28" s="1"/>
      <c r="BQ28" s="1"/>
      <c r="BR28" s="1"/>
    </row>
    <row r="29" spans="1:70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1"/>
      <c r="AW29" s="1"/>
      <c r="AX29" s="1"/>
      <c r="AY29" s="1"/>
      <c r="AZ29" s="1"/>
      <c r="BA29" s="1"/>
      <c r="BB29" s="1"/>
      <c r="BC29" s="1"/>
      <c r="BD29" s="1"/>
      <c r="BE29" s="1"/>
      <c r="BF29" s="1"/>
      <c r="BG29" s="1"/>
      <c r="BH29" s="1"/>
      <c r="BI29" s="1"/>
      <c r="BJ29" s="1"/>
      <c r="BK29" s="1"/>
      <c r="BL29" s="1"/>
      <c r="BM29" s="1"/>
      <c r="BN29" s="1"/>
      <c r="BO29" s="1"/>
      <c r="BP29" s="1"/>
      <c r="BQ29" s="1"/>
      <c r="BR29" s="1"/>
    </row>
    <row r="30" spans="1:70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  <c r="AV30" s="1"/>
      <c r="AW30" s="1"/>
      <c r="AX30" s="1"/>
      <c r="AY30" s="1"/>
      <c r="AZ30" s="1"/>
      <c r="BA30" s="1"/>
      <c r="BB30" s="1"/>
      <c r="BC30" s="1"/>
      <c r="BD30" s="1"/>
      <c r="BE30" s="1"/>
      <c r="BF30" s="1"/>
      <c r="BG30" s="1"/>
      <c r="BH30" s="1"/>
      <c r="BI30" s="1"/>
      <c r="BJ30" s="1"/>
      <c r="BK30" s="1"/>
      <c r="BL30" s="1"/>
      <c r="BM30" s="1"/>
      <c r="BN30" s="1"/>
      <c r="BO30" s="1"/>
      <c r="BP30" s="1"/>
      <c r="BQ30" s="1"/>
      <c r="BR30" s="1"/>
    </row>
    <row r="31" spans="1:70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1"/>
      <c r="AW31" s="1"/>
      <c r="AX31" s="1"/>
      <c r="AY31" s="1"/>
      <c r="AZ31" s="1"/>
      <c r="BA31" s="1"/>
      <c r="BB31" s="1"/>
      <c r="BC31" s="1"/>
      <c r="BD31" s="1"/>
      <c r="BE31" s="1"/>
      <c r="BF31" s="1"/>
      <c r="BG31" s="1"/>
      <c r="BH31" s="1"/>
      <c r="BI31" s="1"/>
      <c r="BJ31" s="1"/>
      <c r="BK31" s="1"/>
      <c r="BL31" s="1"/>
      <c r="BM31" s="1"/>
      <c r="BN31" s="1"/>
      <c r="BO31" s="1"/>
      <c r="BP31" s="1"/>
      <c r="BQ31" s="1"/>
      <c r="BR31" s="1"/>
    </row>
    <row r="32" spans="1:70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  <c r="AV32" s="1"/>
      <c r="AW32" s="1"/>
      <c r="AX32" s="1"/>
      <c r="AY32" s="1"/>
      <c r="AZ32" s="1"/>
      <c r="BA32" s="1"/>
      <c r="BB32" s="1"/>
      <c r="BC32" s="1"/>
      <c r="BD32" s="1"/>
      <c r="BE32" s="1"/>
      <c r="BF32" s="1"/>
      <c r="BG32" s="1"/>
      <c r="BH32" s="1"/>
      <c r="BI32" s="1"/>
      <c r="BJ32" s="1"/>
      <c r="BK32" s="1"/>
      <c r="BL32" s="1"/>
      <c r="BM32" s="1"/>
      <c r="BN32" s="1"/>
      <c r="BO32" s="1"/>
      <c r="BP32" s="1"/>
      <c r="BQ32" s="1"/>
      <c r="BR32" s="1"/>
    </row>
    <row r="33" spans="1:70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  <c r="AV33" s="1"/>
      <c r="AW33" s="1"/>
      <c r="AX33" s="1"/>
      <c r="AY33" s="1"/>
      <c r="AZ33" s="1"/>
      <c r="BA33" s="1"/>
      <c r="BB33" s="1"/>
      <c r="BC33" s="1"/>
      <c r="BD33" s="1"/>
      <c r="BE33" s="1"/>
      <c r="BF33" s="1"/>
      <c r="BG33" s="1"/>
      <c r="BH33" s="1"/>
      <c r="BI33" s="1"/>
      <c r="BJ33" s="1"/>
      <c r="BK33" s="1"/>
      <c r="BL33" s="1"/>
      <c r="BM33" s="1"/>
      <c r="BN33" s="1"/>
      <c r="BO33" s="1"/>
      <c r="BP33" s="1"/>
      <c r="BQ33" s="1"/>
      <c r="BR33" s="1"/>
    </row>
    <row r="34" spans="1:70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  <c r="AV34" s="1"/>
      <c r="AW34" s="1"/>
      <c r="AX34" s="1"/>
      <c r="AY34" s="1"/>
      <c r="AZ34" s="1"/>
      <c r="BA34" s="1"/>
      <c r="BB34" s="1"/>
      <c r="BC34" s="1"/>
      <c r="BD34" s="1"/>
      <c r="BE34" s="1"/>
      <c r="BF34" s="1"/>
      <c r="BG34" s="1"/>
      <c r="BH34" s="1"/>
      <c r="BI34" s="1"/>
      <c r="BJ34" s="1"/>
      <c r="BK34" s="1"/>
      <c r="BL34" s="1"/>
      <c r="BM34" s="1"/>
      <c r="BN34" s="1"/>
      <c r="BO34" s="1"/>
      <c r="BP34" s="1"/>
      <c r="BQ34" s="1"/>
      <c r="BR34" s="1"/>
    </row>
    <row r="35" spans="1:70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  <c r="AV35" s="1"/>
      <c r="AW35" s="1"/>
      <c r="AX35" s="1"/>
      <c r="AY35" s="1"/>
      <c r="AZ35" s="1"/>
      <c r="BA35" s="1"/>
      <c r="BB35" s="1"/>
      <c r="BC35" s="1"/>
      <c r="BD35" s="1"/>
      <c r="BE35" s="1"/>
      <c r="BF35" s="1"/>
      <c r="BG35" s="1"/>
      <c r="BH35" s="1"/>
      <c r="BI35" s="1"/>
      <c r="BJ35" s="1"/>
      <c r="BK35" s="1"/>
      <c r="BL35" s="1"/>
      <c r="BM35" s="1"/>
      <c r="BN35" s="1"/>
      <c r="BO35" s="1"/>
      <c r="BP35" s="1"/>
      <c r="BQ35" s="1"/>
      <c r="BR35" s="1"/>
    </row>
    <row r="36" spans="1:70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  <c r="AL36" s="1"/>
      <c r="AM36" s="1"/>
      <c r="AN36" s="1"/>
      <c r="AO36" s="1"/>
      <c r="AP36" s="1"/>
      <c r="AQ36" s="1"/>
      <c r="AR36" s="1"/>
      <c r="AS36" s="1"/>
      <c r="AT36" s="1"/>
      <c r="AU36" s="1"/>
      <c r="AV36" s="1"/>
      <c r="AW36" s="1"/>
      <c r="AX36" s="1"/>
      <c r="AY36" s="1"/>
      <c r="AZ36" s="1"/>
      <c r="BA36" s="1"/>
      <c r="BB36" s="1"/>
      <c r="BC36" s="1"/>
      <c r="BD36" s="1"/>
      <c r="BE36" s="1"/>
      <c r="BF36" s="1"/>
      <c r="BG36" s="1"/>
      <c r="BH36" s="1"/>
      <c r="BI36" s="1"/>
      <c r="BJ36" s="1"/>
      <c r="BK36" s="1"/>
      <c r="BL36" s="1"/>
      <c r="BM36" s="1"/>
      <c r="BN36" s="1"/>
      <c r="BO36" s="1"/>
      <c r="BP36" s="1"/>
      <c r="BQ36" s="1"/>
      <c r="BR36" s="1"/>
    </row>
    <row r="37" spans="1:70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/>
      <c r="AV37" s="1"/>
      <c r="AW37" s="1"/>
      <c r="AX37" s="1"/>
      <c r="AY37" s="1"/>
      <c r="AZ37" s="1"/>
      <c r="BA37" s="1"/>
      <c r="BB37" s="1"/>
      <c r="BC37" s="1"/>
      <c r="BD37" s="1"/>
      <c r="BE37" s="1"/>
      <c r="BF37" s="1"/>
      <c r="BG37" s="1"/>
      <c r="BH37" s="1"/>
      <c r="BI37" s="1"/>
      <c r="BJ37" s="1"/>
      <c r="BK37" s="1"/>
      <c r="BL37" s="1"/>
      <c r="BM37" s="1"/>
      <c r="BN37" s="1"/>
      <c r="BO37" s="1"/>
      <c r="BP37" s="1"/>
      <c r="BQ37" s="1"/>
      <c r="BR37" s="1"/>
    </row>
    <row r="38" spans="1:70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/>
      <c r="AU38" s="1"/>
      <c r="AV38" s="1"/>
      <c r="AW38" s="1"/>
      <c r="AX38" s="1"/>
      <c r="AY38" s="1"/>
      <c r="AZ38" s="1"/>
      <c r="BA38" s="1"/>
      <c r="BB38" s="1"/>
      <c r="BC38" s="1"/>
      <c r="BD38" s="1"/>
      <c r="BE38" s="1"/>
      <c r="BF38" s="1"/>
      <c r="BG38" s="1"/>
      <c r="BH38" s="1"/>
      <c r="BI38" s="1"/>
      <c r="BJ38" s="1"/>
      <c r="BK38" s="1"/>
      <c r="BL38" s="1"/>
      <c r="BM38" s="1"/>
      <c r="BN38" s="1"/>
      <c r="BO38" s="1"/>
      <c r="BP38" s="1"/>
      <c r="BQ38" s="1"/>
      <c r="BR38" s="1"/>
    </row>
    <row r="39" spans="1:70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1"/>
      <c r="AU39" s="1"/>
      <c r="AV39" s="1"/>
      <c r="AW39" s="1"/>
      <c r="AX39" s="1"/>
      <c r="AY39" s="1"/>
      <c r="AZ39" s="1"/>
      <c r="BA39" s="1"/>
      <c r="BB39" s="1"/>
      <c r="BC39" s="1"/>
      <c r="BD39" s="1"/>
      <c r="BE39" s="1"/>
      <c r="BF39" s="1"/>
      <c r="BG39" s="1"/>
      <c r="BH39" s="1"/>
      <c r="BI39" s="1"/>
      <c r="BJ39" s="1"/>
      <c r="BK39" s="1"/>
      <c r="BL39" s="1"/>
      <c r="BM39" s="1"/>
      <c r="BN39" s="1"/>
      <c r="BO39" s="1"/>
      <c r="BP39" s="1"/>
      <c r="BQ39" s="1"/>
      <c r="BR39" s="1"/>
    </row>
    <row r="40" spans="1:70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  <c r="AV40" s="1"/>
      <c r="AW40" s="1"/>
      <c r="AX40" s="1"/>
      <c r="AY40" s="1"/>
      <c r="AZ40" s="1"/>
      <c r="BA40" s="1"/>
      <c r="BB40" s="1"/>
      <c r="BC40" s="1"/>
      <c r="BD40" s="1"/>
      <c r="BE40" s="1"/>
      <c r="BF40" s="1"/>
      <c r="BG40" s="1"/>
      <c r="BH40" s="1"/>
      <c r="BI40" s="1"/>
      <c r="BJ40" s="1"/>
      <c r="BK40" s="1"/>
      <c r="BL40" s="1"/>
      <c r="BM40" s="1"/>
      <c r="BN40" s="1"/>
      <c r="BO40" s="1"/>
      <c r="BP40" s="1"/>
      <c r="BQ40" s="1"/>
      <c r="BR40" s="1"/>
    </row>
    <row r="41" spans="1:70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  <c r="AW41" s="1"/>
      <c r="AX41" s="1"/>
      <c r="AY41" s="1"/>
      <c r="AZ41" s="1"/>
      <c r="BA41" s="1"/>
      <c r="BB41" s="1"/>
      <c r="BC41" s="1"/>
      <c r="BD41" s="1"/>
      <c r="BE41" s="1"/>
      <c r="BF41" s="1"/>
      <c r="BG41" s="1"/>
      <c r="BH41" s="1"/>
      <c r="BI41" s="1"/>
      <c r="BJ41" s="1"/>
      <c r="BK41" s="1"/>
      <c r="BL41" s="1"/>
      <c r="BM41" s="1"/>
      <c r="BN41" s="1"/>
      <c r="BO41" s="1"/>
      <c r="BP41" s="1"/>
      <c r="BQ41" s="1"/>
      <c r="BR41" s="1"/>
    </row>
    <row r="42" spans="1:70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  <c r="AW42" s="1"/>
      <c r="AX42" s="1"/>
      <c r="AY42" s="1"/>
      <c r="AZ42" s="1"/>
      <c r="BA42" s="1"/>
      <c r="BB42" s="1"/>
      <c r="BC42" s="1"/>
      <c r="BD42" s="1"/>
      <c r="BE42" s="1"/>
      <c r="BF42" s="1"/>
      <c r="BG42" s="1"/>
      <c r="BH42" s="1"/>
      <c r="BI42" s="1"/>
      <c r="BJ42" s="1"/>
      <c r="BK42" s="1"/>
      <c r="BL42" s="1"/>
      <c r="BM42" s="1"/>
      <c r="BN42" s="1"/>
      <c r="BO42" s="1"/>
      <c r="BP42" s="1"/>
      <c r="BQ42" s="1"/>
      <c r="BR42" s="1"/>
    </row>
    <row r="43" spans="1:70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  <c r="AX43" s="1"/>
      <c r="AY43" s="1"/>
      <c r="AZ43" s="1"/>
      <c r="BA43" s="1"/>
      <c r="BB43" s="1"/>
      <c r="BC43" s="1"/>
      <c r="BD43" s="1"/>
      <c r="BE43" s="1"/>
      <c r="BF43" s="1"/>
      <c r="BG43" s="1"/>
      <c r="BH43" s="1"/>
      <c r="BI43" s="1"/>
      <c r="BJ43" s="1"/>
      <c r="BK43" s="1"/>
      <c r="BL43" s="1"/>
      <c r="BM43" s="1"/>
      <c r="BN43" s="1"/>
      <c r="BO43" s="1"/>
      <c r="BP43" s="1"/>
      <c r="BQ43" s="1"/>
      <c r="BR43" s="1"/>
    </row>
    <row r="44" spans="1:70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  <c r="AW44" s="1"/>
      <c r="AX44" s="1"/>
      <c r="AY44" s="1"/>
      <c r="AZ44" s="1"/>
      <c r="BA44" s="1"/>
      <c r="BB44" s="1"/>
      <c r="BC44" s="1"/>
      <c r="BD44" s="1"/>
      <c r="BE44" s="1"/>
      <c r="BF44" s="1"/>
      <c r="BG44" s="1"/>
      <c r="BH44" s="1"/>
      <c r="BI44" s="1"/>
      <c r="BJ44" s="1"/>
      <c r="BK44" s="1"/>
      <c r="BL44" s="1"/>
      <c r="BM44" s="1"/>
      <c r="BN44" s="1"/>
      <c r="BO44" s="1"/>
      <c r="BP44" s="1"/>
      <c r="BQ44" s="1"/>
      <c r="BR44" s="1"/>
    </row>
    <row r="45" spans="1:70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  <c r="AW45" s="1"/>
      <c r="AX45" s="1"/>
      <c r="AY45" s="1"/>
      <c r="AZ45" s="1"/>
      <c r="BA45" s="1"/>
      <c r="BB45" s="1"/>
      <c r="BC45" s="1"/>
      <c r="BD45" s="1"/>
      <c r="BE45" s="1"/>
      <c r="BF45" s="1"/>
      <c r="BG45" s="1"/>
      <c r="BH45" s="1"/>
      <c r="BI45" s="1"/>
      <c r="BJ45" s="1"/>
      <c r="BK45" s="1"/>
      <c r="BL45" s="1"/>
      <c r="BM45" s="1"/>
      <c r="BN45" s="1"/>
      <c r="BO45" s="1"/>
      <c r="BP45" s="1"/>
      <c r="BQ45" s="1"/>
      <c r="BR45" s="1"/>
    </row>
    <row r="46" spans="1:70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  <c r="AX46" s="1"/>
      <c r="AY46" s="1"/>
      <c r="AZ46" s="1"/>
      <c r="BA46" s="1"/>
      <c r="BB46" s="1"/>
      <c r="BC46" s="1"/>
      <c r="BD46" s="1"/>
      <c r="BE46" s="1"/>
      <c r="BF46" s="1"/>
      <c r="BG46" s="1"/>
      <c r="BH46" s="1"/>
      <c r="BI46" s="1"/>
      <c r="BJ46" s="1"/>
      <c r="BK46" s="1"/>
      <c r="BL46" s="1"/>
      <c r="BM46" s="1"/>
      <c r="BN46" s="1"/>
      <c r="BO46" s="1"/>
      <c r="BP46" s="1"/>
      <c r="BQ46" s="1"/>
      <c r="BR46" s="1"/>
    </row>
    <row r="47" spans="1:70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  <c r="AV47" s="1"/>
      <c r="AW47" s="1"/>
      <c r="AX47" s="1"/>
      <c r="AY47" s="1"/>
      <c r="AZ47" s="1"/>
      <c r="BA47" s="1"/>
      <c r="BB47" s="1"/>
      <c r="BC47" s="1"/>
      <c r="BD47" s="1"/>
      <c r="BE47" s="1"/>
      <c r="BF47" s="1"/>
      <c r="BG47" s="1"/>
      <c r="BH47" s="1"/>
      <c r="BI47" s="1"/>
      <c r="BJ47" s="1"/>
      <c r="BK47" s="1"/>
      <c r="BL47" s="1"/>
      <c r="BM47" s="1"/>
      <c r="BN47" s="1"/>
      <c r="BO47" s="1"/>
      <c r="BP47" s="1"/>
      <c r="BQ47" s="1"/>
      <c r="BR47" s="1"/>
    </row>
    <row r="48" spans="1:70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  <c r="AV48" s="1"/>
      <c r="AW48" s="1"/>
      <c r="AX48" s="1"/>
      <c r="AY48" s="1"/>
      <c r="AZ48" s="1"/>
      <c r="BA48" s="1"/>
      <c r="BB48" s="1"/>
      <c r="BC48" s="1"/>
      <c r="BD48" s="1"/>
      <c r="BE48" s="1"/>
      <c r="BF48" s="1"/>
      <c r="BG48" s="1"/>
      <c r="BH48" s="1"/>
      <c r="BI48" s="1"/>
      <c r="BJ48" s="1"/>
      <c r="BK48" s="1"/>
      <c r="BL48" s="1"/>
      <c r="BM48" s="1"/>
      <c r="BN48" s="1"/>
      <c r="BO48" s="1"/>
      <c r="BP48" s="1"/>
      <c r="BQ48" s="1"/>
      <c r="BR48" s="1"/>
    </row>
    <row r="49" spans="1:70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  <c r="AW49" s="1"/>
      <c r="AX49" s="1"/>
      <c r="AY49" s="1"/>
      <c r="AZ49" s="1"/>
      <c r="BA49" s="1"/>
      <c r="BB49" s="1"/>
      <c r="BC49" s="1"/>
      <c r="BD49" s="1"/>
      <c r="BE49" s="1"/>
      <c r="BF49" s="1"/>
      <c r="BG49" s="1"/>
      <c r="BH49" s="1"/>
      <c r="BI49" s="1"/>
      <c r="BJ49" s="1"/>
      <c r="BK49" s="1"/>
      <c r="BL49" s="1"/>
      <c r="BM49" s="1"/>
      <c r="BN49" s="1"/>
      <c r="BO49" s="1"/>
      <c r="BP49" s="1"/>
      <c r="BQ49" s="1"/>
      <c r="BR49" s="1"/>
    </row>
    <row r="50" spans="1:70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  <c r="AW50" s="1"/>
      <c r="AX50" s="1"/>
      <c r="AY50" s="1"/>
      <c r="AZ50" s="1"/>
      <c r="BA50" s="1"/>
      <c r="BB50" s="1"/>
      <c r="BC50" s="1"/>
      <c r="BD50" s="1"/>
      <c r="BE50" s="1"/>
      <c r="BF50" s="1"/>
      <c r="BG50" s="1"/>
      <c r="BH50" s="1"/>
      <c r="BI50" s="1"/>
      <c r="BJ50" s="1"/>
      <c r="BK50" s="1"/>
      <c r="BL50" s="1"/>
      <c r="BM50" s="1"/>
      <c r="BN50" s="1"/>
      <c r="BO50" s="1"/>
      <c r="BP50" s="1"/>
      <c r="BQ50" s="1"/>
      <c r="BR50" s="1"/>
    </row>
    <row r="51" spans="1:70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  <c r="AV51" s="1"/>
      <c r="AW51" s="1"/>
      <c r="AX51" s="1"/>
      <c r="AY51" s="1"/>
      <c r="AZ51" s="1"/>
      <c r="BA51" s="1"/>
      <c r="BB51" s="1"/>
      <c r="BC51" s="1"/>
      <c r="BD51" s="1"/>
      <c r="BE51" s="1"/>
      <c r="BF51" s="1"/>
      <c r="BG51" s="1"/>
      <c r="BH51" s="1"/>
      <c r="BI51" s="1"/>
      <c r="BJ51" s="1"/>
      <c r="BK51" s="1"/>
      <c r="BL51" s="1"/>
      <c r="BM51" s="1"/>
      <c r="BN51" s="1"/>
      <c r="BO51" s="1"/>
      <c r="BP51" s="1"/>
      <c r="BQ51" s="1"/>
      <c r="BR51" s="1"/>
    </row>
    <row r="52" spans="1:70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  <c r="AV52" s="1"/>
      <c r="AW52" s="1"/>
      <c r="AX52" s="1"/>
      <c r="AY52" s="1"/>
      <c r="AZ52" s="1"/>
      <c r="BA52" s="1"/>
      <c r="BB52" s="1"/>
      <c r="BC52" s="1"/>
      <c r="BD52" s="1"/>
      <c r="BE52" s="1"/>
      <c r="BF52" s="1"/>
      <c r="BG52" s="1"/>
      <c r="BH52" s="1"/>
      <c r="BI52" s="1"/>
      <c r="BJ52" s="1"/>
      <c r="BK52" s="1"/>
      <c r="BL52" s="1"/>
      <c r="BM52" s="1"/>
      <c r="BN52" s="1"/>
      <c r="BO52" s="1"/>
      <c r="BP52" s="1"/>
      <c r="BQ52" s="1"/>
      <c r="BR52" s="1"/>
    </row>
    <row r="53" spans="1:70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  <c r="AV53" s="1"/>
      <c r="AW53" s="1"/>
      <c r="AX53" s="1"/>
      <c r="AY53" s="1"/>
      <c r="AZ53" s="1"/>
      <c r="BA53" s="1"/>
      <c r="BB53" s="1"/>
      <c r="BC53" s="1"/>
      <c r="BD53" s="1"/>
      <c r="BE53" s="1"/>
      <c r="BF53" s="1"/>
      <c r="BG53" s="1"/>
      <c r="BH53" s="1"/>
      <c r="BI53" s="1"/>
      <c r="BJ53" s="1"/>
      <c r="BK53" s="1"/>
      <c r="BL53" s="1"/>
      <c r="BM53" s="1"/>
      <c r="BN53" s="1"/>
      <c r="BO53" s="1"/>
      <c r="BP53" s="1"/>
      <c r="BQ53" s="1"/>
      <c r="BR53" s="1"/>
    </row>
    <row r="54" spans="1:70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  <c r="AV54" s="1"/>
      <c r="AW54" s="1"/>
      <c r="AX54" s="1"/>
      <c r="AY54" s="1"/>
      <c r="AZ54" s="1"/>
      <c r="BA54" s="1"/>
      <c r="BB54" s="1"/>
      <c r="BC54" s="1"/>
      <c r="BD54" s="1"/>
      <c r="BE54" s="1"/>
      <c r="BF54" s="1"/>
      <c r="BG54" s="1"/>
      <c r="BH54" s="1"/>
      <c r="BI54" s="1"/>
      <c r="BJ54" s="1"/>
      <c r="BK54" s="1"/>
      <c r="BL54" s="1"/>
      <c r="BM54" s="1"/>
      <c r="BN54" s="1"/>
      <c r="BO54" s="1"/>
      <c r="BP54" s="1"/>
      <c r="BQ54" s="1"/>
      <c r="BR54" s="1"/>
    </row>
    <row r="55" spans="1:70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  <c r="AV55" s="1"/>
      <c r="AW55" s="1"/>
      <c r="AX55" s="1"/>
      <c r="AY55" s="1"/>
      <c r="AZ55" s="1"/>
      <c r="BA55" s="1"/>
      <c r="BB55" s="1"/>
      <c r="BC55" s="1"/>
      <c r="BD55" s="1"/>
      <c r="BE55" s="1"/>
      <c r="BF55" s="1"/>
      <c r="BG55" s="1"/>
      <c r="BH55" s="1"/>
      <c r="BI55" s="1"/>
      <c r="BJ55" s="1"/>
      <c r="BK55" s="1"/>
      <c r="BL55" s="1"/>
      <c r="BM55" s="1"/>
      <c r="BN55" s="1"/>
      <c r="BO55" s="1"/>
      <c r="BP55" s="1"/>
      <c r="BQ55" s="1"/>
      <c r="BR55" s="1"/>
    </row>
    <row r="56" spans="1:70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  <c r="AV56" s="1"/>
      <c r="AW56" s="1"/>
      <c r="AX56" s="1"/>
      <c r="AY56" s="1"/>
      <c r="AZ56" s="1"/>
      <c r="BA56" s="1"/>
      <c r="BB56" s="1"/>
      <c r="BC56" s="1"/>
      <c r="BD56" s="1"/>
      <c r="BE56" s="1"/>
      <c r="BF56" s="1"/>
      <c r="BG56" s="1"/>
      <c r="BH56" s="1"/>
      <c r="BI56" s="1"/>
      <c r="BJ56" s="1"/>
      <c r="BK56" s="1"/>
      <c r="BL56" s="1"/>
      <c r="BM56" s="1"/>
      <c r="BN56" s="1"/>
      <c r="BO56" s="1"/>
      <c r="BP56" s="1"/>
      <c r="BQ56" s="1"/>
      <c r="BR56" s="1"/>
    </row>
    <row r="57" spans="1:70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  <c r="AX57" s="1"/>
      <c r="AY57" s="1"/>
      <c r="AZ57" s="1"/>
      <c r="BA57" s="1"/>
      <c r="BB57" s="1"/>
      <c r="BC57" s="1"/>
      <c r="BD57" s="1"/>
      <c r="BE57" s="1"/>
      <c r="BF57" s="1"/>
      <c r="BG57" s="1"/>
      <c r="BH57" s="1"/>
      <c r="BI57" s="1"/>
      <c r="BJ57" s="1"/>
      <c r="BK57" s="1"/>
      <c r="BL57" s="1"/>
      <c r="BM57" s="1"/>
      <c r="BN57" s="1"/>
      <c r="BO57" s="1"/>
      <c r="BP57" s="1"/>
      <c r="BQ57" s="1"/>
      <c r="BR57" s="1"/>
    </row>
    <row r="58" spans="1:70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  <c r="AW58" s="1"/>
      <c r="AX58" s="1"/>
      <c r="AY58" s="1"/>
      <c r="AZ58" s="1"/>
      <c r="BA58" s="1"/>
      <c r="BB58" s="1"/>
      <c r="BC58" s="1"/>
      <c r="BD58" s="1"/>
      <c r="BE58" s="1"/>
      <c r="BF58" s="1"/>
      <c r="BG58" s="1"/>
      <c r="BH58" s="1"/>
      <c r="BI58" s="1"/>
      <c r="BJ58" s="1"/>
      <c r="BK58" s="1"/>
      <c r="BL58" s="1"/>
      <c r="BM58" s="1"/>
      <c r="BN58" s="1"/>
      <c r="BO58" s="1"/>
      <c r="BP58" s="1"/>
      <c r="BQ58" s="1"/>
      <c r="BR58" s="1"/>
    </row>
    <row r="59" spans="1:70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  <c r="AW59" s="1"/>
      <c r="AX59" s="1"/>
      <c r="AY59" s="1"/>
      <c r="AZ59" s="1"/>
      <c r="BA59" s="1"/>
      <c r="BB59" s="1"/>
      <c r="BC59" s="1"/>
      <c r="BD59" s="1"/>
      <c r="BE59" s="1"/>
      <c r="BF59" s="1"/>
      <c r="BG59" s="1"/>
      <c r="BH59" s="1"/>
      <c r="BI59" s="1"/>
      <c r="BJ59" s="1"/>
      <c r="BK59" s="1"/>
      <c r="BL59" s="1"/>
      <c r="BM59" s="1"/>
      <c r="BN59" s="1"/>
      <c r="BO59" s="1"/>
      <c r="BP59" s="1"/>
      <c r="BQ59" s="1"/>
      <c r="BR59" s="1"/>
    </row>
    <row r="60" spans="1:70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  <c r="AW60" s="1"/>
      <c r="AX60" s="1"/>
      <c r="AY60" s="1"/>
      <c r="AZ60" s="1"/>
      <c r="BA60" s="1"/>
      <c r="BB60" s="1"/>
      <c r="BC60" s="1"/>
      <c r="BD60" s="1"/>
      <c r="BE60" s="1"/>
      <c r="BF60" s="1"/>
      <c r="BG60" s="1"/>
      <c r="BH60" s="1"/>
      <c r="BI60" s="1"/>
      <c r="BJ60" s="1"/>
      <c r="BK60" s="1"/>
      <c r="BL60" s="1"/>
      <c r="BM60" s="1"/>
      <c r="BN60" s="1"/>
      <c r="BO60" s="1"/>
      <c r="BP60" s="1"/>
      <c r="BQ60" s="1"/>
      <c r="BR60" s="1"/>
    </row>
    <row r="61" spans="1:70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  <c r="AW61" s="1"/>
      <c r="AX61" s="1"/>
      <c r="AY61" s="1"/>
      <c r="AZ61" s="1"/>
      <c r="BA61" s="1"/>
      <c r="BB61" s="1"/>
      <c r="BC61" s="1"/>
      <c r="BD61" s="1"/>
      <c r="BE61" s="1"/>
      <c r="BF61" s="1"/>
      <c r="BG61" s="1"/>
      <c r="BH61" s="1"/>
      <c r="BI61" s="1"/>
      <c r="BJ61" s="1"/>
      <c r="BK61" s="1"/>
      <c r="BL61" s="1"/>
      <c r="BM61" s="1"/>
      <c r="BN61" s="1"/>
      <c r="BO61" s="1"/>
      <c r="BP61" s="1"/>
      <c r="BQ61" s="1"/>
      <c r="BR61" s="1"/>
    </row>
    <row r="62" spans="1:70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  <c r="AX62" s="1"/>
      <c r="AY62" s="1"/>
      <c r="AZ62" s="1"/>
      <c r="BA62" s="1"/>
      <c r="BB62" s="1"/>
      <c r="BC62" s="1"/>
      <c r="BD62" s="1"/>
      <c r="BE62" s="1"/>
      <c r="BF62" s="1"/>
      <c r="BG62" s="1"/>
      <c r="BH62" s="1"/>
      <c r="BI62" s="1"/>
      <c r="BJ62" s="1"/>
      <c r="BK62" s="1"/>
      <c r="BL62" s="1"/>
      <c r="BM62" s="1"/>
      <c r="BN62" s="1"/>
      <c r="BO62" s="1"/>
      <c r="BP62" s="1"/>
      <c r="BQ62" s="1"/>
      <c r="BR62" s="1"/>
    </row>
    <row r="63" spans="1:70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  <c r="AX63" s="1"/>
      <c r="AY63" s="1"/>
      <c r="AZ63" s="1"/>
      <c r="BA63" s="1"/>
      <c r="BB63" s="1"/>
      <c r="BC63" s="1"/>
      <c r="BD63" s="1"/>
      <c r="BE63" s="1"/>
      <c r="BF63" s="1"/>
      <c r="BG63" s="1"/>
      <c r="BH63" s="1"/>
      <c r="BI63" s="1"/>
      <c r="BJ63" s="1"/>
      <c r="BK63" s="1"/>
      <c r="BL63" s="1"/>
      <c r="BM63" s="1"/>
      <c r="BN63" s="1"/>
      <c r="BO63" s="1"/>
      <c r="BP63" s="1"/>
      <c r="BQ63" s="1"/>
      <c r="BR63" s="1"/>
    </row>
    <row r="64" spans="1:70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  <c r="AW64" s="1"/>
      <c r="AX64" s="1"/>
      <c r="AY64" s="1"/>
      <c r="AZ64" s="1"/>
      <c r="BA64" s="1"/>
      <c r="BB64" s="1"/>
      <c r="BC64" s="1"/>
      <c r="BD64" s="1"/>
      <c r="BE64" s="1"/>
      <c r="BF64" s="1"/>
      <c r="BG64" s="1"/>
      <c r="BH64" s="1"/>
      <c r="BI64" s="1"/>
      <c r="BJ64" s="1"/>
      <c r="BK64" s="1"/>
      <c r="BL64" s="1"/>
      <c r="BM64" s="1"/>
      <c r="BN64" s="1"/>
      <c r="BO64" s="1"/>
      <c r="BP64" s="1"/>
      <c r="BQ64" s="1"/>
      <c r="BR64" s="1"/>
    </row>
    <row r="65" spans="1:70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  <c r="AX65" s="1"/>
      <c r="AY65" s="1"/>
      <c r="AZ65" s="1"/>
      <c r="BA65" s="1"/>
      <c r="BB65" s="1"/>
      <c r="BC65" s="1"/>
      <c r="BD65" s="1"/>
      <c r="BE65" s="1"/>
      <c r="BF65" s="1"/>
      <c r="BG65" s="1"/>
      <c r="BH65" s="1"/>
      <c r="BI65" s="1"/>
      <c r="BJ65" s="1"/>
      <c r="BK65" s="1"/>
      <c r="BL65" s="1"/>
      <c r="BM65" s="1"/>
      <c r="BN65" s="1"/>
      <c r="BO65" s="1"/>
      <c r="BP65" s="1"/>
      <c r="BQ65" s="1"/>
      <c r="BR65" s="1"/>
    </row>
    <row r="66" spans="1:70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  <c r="AX66" s="1"/>
      <c r="AY66" s="1"/>
      <c r="AZ66" s="1"/>
      <c r="BA66" s="1"/>
      <c r="BB66" s="1"/>
      <c r="BC66" s="1"/>
      <c r="BD66" s="1"/>
      <c r="BE66" s="1"/>
      <c r="BF66" s="1"/>
      <c r="BG66" s="1"/>
      <c r="BH66" s="1"/>
      <c r="BI66" s="1"/>
      <c r="BJ66" s="1"/>
      <c r="BK66" s="1"/>
      <c r="BL66" s="1"/>
      <c r="BM66" s="1"/>
      <c r="BN66" s="1"/>
      <c r="BO66" s="1"/>
      <c r="BP66" s="1"/>
      <c r="BQ66" s="1"/>
      <c r="BR66" s="1"/>
    </row>
    <row r="67" spans="1:70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  <c r="AV67" s="1"/>
      <c r="AW67" s="1"/>
      <c r="AX67" s="1"/>
      <c r="AY67" s="1"/>
      <c r="AZ67" s="1"/>
      <c r="BA67" s="1"/>
      <c r="BB67" s="1"/>
      <c r="BC67" s="1"/>
      <c r="BD67" s="1"/>
      <c r="BE67" s="1"/>
      <c r="BF67" s="1"/>
      <c r="BG67" s="1"/>
      <c r="BH67" s="1"/>
      <c r="BI67" s="1"/>
      <c r="BJ67" s="1"/>
      <c r="BK67" s="1"/>
      <c r="BL67" s="1"/>
      <c r="BM67" s="1"/>
      <c r="BN67" s="1"/>
      <c r="BO67" s="1"/>
      <c r="BP67" s="1"/>
      <c r="BQ67" s="1"/>
      <c r="BR67" s="1"/>
    </row>
    <row r="68" spans="1:70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  <c r="AV68" s="1"/>
      <c r="AW68" s="1"/>
      <c r="AX68" s="1"/>
      <c r="AY68" s="1"/>
      <c r="AZ68" s="1"/>
      <c r="BA68" s="1"/>
      <c r="BB68" s="1"/>
      <c r="BC68" s="1"/>
      <c r="BD68" s="1"/>
      <c r="BE68" s="1"/>
      <c r="BF68" s="1"/>
      <c r="BG68" s="1"/>
      <c r="BH68" s="1"/>
      <c r="BI68" s="1"/>
      <c r="BJ68" s="1"/>
      <c r="BK68" s="1"/>
      <c r="BL68" s="1"/>
      <c r="BM68" s="1"/>
      <c r="BN68" s="1"/>
      <c r="BO68" s="1"/>
      <c r="BP68" s="1"/>
      <c r="BQ68" s="1"/>
      <c r="BR68" s="1"/>
    </row>
    <row r="69" spans="1:70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  <c r="AV69" s="1"/>
      <c r="AW69" s="1"/>
      <c r="AX69" s="1"/>
      <c r="AY69" s="1"/>
      <c r="AZ69" s="1"/>
      <c r="BA69" s="1"/>
      <c r="BB69" s="1"/>
      <c r="BC69" s="1"/>
      <c r="BD69" s="1"/>
      <c r="BE69" s="1"/>
      <c r="BF69" s="1"/>
      <c r="BG69" s="1"/>
      <c r="BH69" s="1"/>
      <c r="BI69" s="1"/>
      <c r="BJ69" s="1"/>
      <c r="BK69" s="1"/>
      <c r="BL69" s="1"/>
      <c r="BM69" s="1"/>
      <c r="BN69" s="1"/>
      <c r="BO69" s="1"/>
      <c r="BP69" s="1"/>
      <c r="BQ69" s="1"/>
      <c r="BR69" s="1"/>
    </row>
    <row r="70" spans="1:70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  <c r="AV70" s="1"/>
      <c r="AW70" s="1"/>
      <c r="AX70" s="1"/>
      <c r="AY70" s="1"/>
      <c r="AZ70" s="1"/>
      <c r="BA70" s="1"/>
      <c r="BB70" s="1"/>
      <c r="BC70" s="1"/>
      <c r="BD70" s="1"/>
      <c r="BE70" s="1"/>
      <c r="BF70" s="1"/>
      <c r="BG70" s="1"/>
      <c r="BH70" s="1"/>
      <c r="BI70" s="1"/>
      <c r="BJ70" s="1"/>
      <c r="BK70" s="1"/>
      <c r="BL70" s="1"/>
      <c r="BM70" s="1"/>
      <c r="BN70" s="1"/>
      <c r="BO70" s="1"/>
      <c r="BP70" s="1"/>
      <c r="BQ70" s="1"/>
      <c r="BR70" s="1"/>
    </row>
    <row r="71" spans="1:70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  <c r="AV71" s="1"/>
      <c r="AW71" s="1"/>
      <c r="AX71" s="1"/>
      <c r="AY71" s="1"/>
      <c r="AZ71" s="1"/>
      <c r="BA71" s="1"/>
      <c r="BB71" s="1"/>
      <c r="BC71" s="1"/>
      <c r="BD71" s="1"/>
      <c r="BE71" s="1"/>
      <c r="BF71" s="1"/>
      <c r="BG71" s="1"/>
      <c r="BH71" s="1"/>
      <c r="BI71" s="1"/>
      <c r="BJ71" s="1"/>
      <c r="BK71" s="1"/>
      <c r="BL71" s="1"/>
      <c r="BM71" s="1"/>
      <c r="BN71" s="1"/>
      <c r="BO71" s="1"/>
      <c r="BP71" s="1"/>
      <c r="BQ71" s="1"/>
      <c r="BR71" s="1"/>
    </row>
    <row r="72" spans="1:70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1"/>
      <c r="AV72" s="1"/>
      <c r="AW72" s="1"/>
      <c r="AX72" s="1"/>
      <c r="AY72" s="1"/>
      <c r="AZ72" s="1"/>
      <c r="BA72" s="1"/>
      <c r="BB72" s="1"/>
      <c r="BC72" s="1"/>
      <c r="BD72" s="1"/>
      <c r="BE72" s="1"/>
      <c r="BF72" s="1"/>
      <c r="BG72" s="1"/>
      <c r="BH72" s="1"/>
      <c r="BI72" s="1"/>
      <c r="BJ72" s="1"/>
      <c r="BK72" s="1"/>
      <c r="BL72" s="1"/>
      <c r="BM72" s="1"/>
      <c r="BN72" s="1"/>
      <c r="BO72" s="1"/>
      <c r="BP72" s="1"/>
      <c r="BQ72" s="1"/>
      <c r="BR72" s="1"/>
    </row>
    <row r="73" spans="1:70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/>
      <c r="AV73" s="1"/>
      <c r="AW73" s="1"/>
      <c r="AX73" s="1"/>
      <c r="AY73" s="1"/>
      <c r="AZ73" s="1"/>
      <c r="BA73" s="1"/>
      <c r="BB73" s="1"/>
      <c r="BC73" s="1"/>
      <c r="BD73" s="1"/>
      <c r="BE73" s="1"/>
      <c r="BF73" s="1"/>
      <c r="BG73" s="1"/>
      <c r="BH73" s="1"/>
      <c r="BI73" s="1"/>
      <c r="BJ73" s="1"/>
      <c r="BK73" s="1"/>
      <c r="BL73" s="1"/>
      <c r="BM73" s="1"/>
      <c r="BN73" s="1"/>
      <c r="BO73" s="1"/>
      <c r="BP73" s="1"/>
      <c r="BQ73" s="1"/>
      <c r="BR73" s="1"/>
    </row>
    <row r="74" spans="1:70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  <c r="AU74" s="1"/>
      <c r="AV74" s="1"/>
      <c r="AW74" s="1"/>
      <c r="AX74" s="1"/>
      <c r="AY74" s="1"/>
      <c r="AZ74" s="1"/>
      <c r="BA74" s="1"/>
      <c r="BB74" s="1"/>
      <c r="BC74" s="1"/>
      <c r="BD74" s="1"/>
      <c r="BE74" s="1"/>
      <c r="BF74" s="1"/>
      <c r="BG74" s="1"/>
      <c r="BH74" s="1"/>
      <c r="BI74" s="1"/>
      <c r="BJ74" s="1"/>
      <c r="BK74" s="1"/>
      <c r="BL74" s="1"/>
      <c r="BM74" s="1"/>
      <c r="BN74" s="1"/>
      <c r="BO74" s="1"/>
      <c r="BP74" s="1"/>
      <c r="BQ74" s="1"/>
      <c r="BR74" s="1"/>
    </row>
    <row r="75" spans="1:70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  <c r="AM75" s="1"/>
      <c r="AN75" s="1"/>
      <c r="AO75" s="1"/>
      <c r="AP75" s="1"/>
      <c r="AQ75" s="1"/>
      <c r="AR75" s="1"/>
      <c r="AS75" s="1"/>
      <c r="AT75" s="1"/>
      <c r="AU75" s="1"/>
      <c r="AV75" s="1"/>
      <c r="AW75" s="1"/>
      <c r="AX75" s="1"/>
      <c r="AY75" s="1"/>
      <c r="AZ75" s="1"/>
      <c r="BA75" s="1"/>
      <c r="BB75" s="1"/>
      <c r="BC75" s="1"/>
      <c r="BD75" s="1"/>
      <c r="BE75" s="1"/>
      <c r="BF75" s="1"/>
      <c r="BG75" s="1"/>
      <c r="BH75" s="1"/>
      <c r="BI75" s="1"/>
      <c r="BJ75" s="1"/>
      <c r="BK75" s="1"/>
      <c r="BL75" s="1"/>
      <c r="BM75" s="1"/>
      <c r="BN75" s="1"/>
      <c r="BO75" s="1"/>
      <c r="BP75" s="1"/>
      <c r="BQ75" s="1"/>
      <c r="BR75" s="1"/>
    </row>
    <row r="76" spans="1:70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  <c r="AM76" s="1"/>
      <c r="AN76" s="1"/>
      <c r="AO76" s="1"/>
      <c r="AP76" s="1"/>
      <c r="AQ76" s="1"/>
      <c r="AR76" s="1"/>
      <c r="AS76" s="1"/>
      <c r="AT76" s="1"/>
      <c r="AU76" s="1"/>
      <c r="AV76" s="1"/>
      <c r="AW76" s="1"/>
      <c r="AX76" s="1"/>
      <c r="AY76" s="1"/>
      <c r="AZ76" s="1"/>
      <c r="BA76" s="1"/>
      <c r="BB76" s="1"/>
      <c r="BC76" s="1"/>
      <c r="BD76" s="1"/>
      <c r="BE76" s="1"/>
      <c r="BF76" s="1"/>
      <c r="BG76" s="1"/>
      <c r="BH76" s="1"/>
      <c r="BI76" s="1"/>
      <c r="BJ76" s="1"/>
      <c r="BK76" s="1"/>
      <c r="BL76" s="1"/>
      <c r="BM76" s="1"/>
      <c r="BN76" s="1"/>
      <c r="BO76" s="1"/>
      <c r="BP76" s="1"/>
      <c r="BQ76" s="1"/>
      <c r="BR76" s="1"/>
    </row>
    <row r="77" spans="1:70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1"/>
      <c r="AN77" s="1"/>
      <c r="AO77" s="1"/>
      <c r="AP77" s="1"/>
      <c r="AQ77" s="1"/>
      <c r="AR77" s="1"/>
      <c r="AS77" s="1"/>
      <c r="AT77" s="1"/>
      <c r="AU77" s="1"/>
      <c r="AV77" s="1"/>
      <c r="AW77" s="1"/>
      <c r="AX77" s="1"/>
      <c r="AY77" s="1"/>
      <c r="AZ77" s="1"/>
      <c r="BA77" s="1"/>
      <c r="BB77" s="1"/>
      <c r="BC77" s="1"/>
      <c r="BD77" s="1"/>
      <c r="BE77" s="1"/>
      <c r="BF77" s="1"/>
      <c r="BG77" s="1"/>
      <c r="BH77" s="1"/>
      <c r="BI77" s="1"/>
      <c r="BJ77" s="1"/>
      <c r="BK77" s="1"/>
      <c r="BL77" s="1"/>
      <c r="BM77" s="1"/>
      <c r="BN77" s="1"/>
      <c r="BO77" s="1"/>
      <c r="BP77" s="1"/>
      <c r="BQ77" s="1"/>
      <c r="BR77" s="1"/>
    </row>
    <row r="78" spans="1:70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  <c r="AM78" s="1"/>
      <c r="AN78" s="1"/>
      <c r="AO78" s="1"/>
      <c r="AP78" s="1"/>
      <c r="AQ78" s="1"/>
      <c r="AR78" s="1"/>
      <c r="AS78" s="1"/>
      <c r="AT78" s="1"/>
      <c r="AU78" s="1"/>
      <c r="AV78" s="1"/>
      <c r="AW78" s="1"/>
      <c r="AX78" s="1"/>
      <c r="AY78" s="1"/>
      <c r="AZ78" s="1"/>
      <c r="BA78" s="1"/>
      <c r="BB78" s="1"/>
      <c r="BC78" s="1"/>
      <c r="BD78" s="1"/>
      <c r="BE78" s="1"/>
      <c r="BF78" s="1"/>
      <c r="BG78" s="1"/>
      <c r="BH78" s="1"/>
      <c r="BI78" s="1"/>
      <c r="BJ78" s="1"/>
      <c r="BK78" s="1"/>
      <c r="BL78" s="1"/>
      <c r="BM78" s="1"/>
      <c r="BN78" s="1"/>
      <c r="BO78" s="1"/>
      <c r="BP78" s="1"/>
      <c r="BQ78" s="1"/>
      <c r="BR78" s="1"/>
    </row>
    <row r="79" spans="1:70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  <c r="AM79" s="1"/>
      <c r="AN79" s="1"/>
      <c r="AO79" s="1"/>
      <c r="AP79" s="1"/>
      <c r="AQ79" s="1"/>
      <c r="AR79" s="1"/>
      <c r="AS79" s="1"/>
      <c r="AT79" s="1"/>
      <c r="AU79" s="1"/>
      <c r="AV79" s="1"/>
      <c r="AW79" s="1"/>
      <c r="AX79" s="1"/>
      <c r="AY79" s="1"/>
      <c r="AZ79" s="1"/>
      <c r="BA79" s="1"/>
      <c r="BB79" s="1"/>
      <c r="BC79" s="1"/>
      <c r="BD79" s="1"/>
      <c r="BE79" s="1"/>
      <c r="BF79" s="1"/>
      <c r="BG79" s="1"/>
      <c r="BH79" s="1"/>
      <c r="BI79" s="1"/>
      <c r="BJ79" s="1"/>
      <c r="BK79" s="1"/>
      <c r="BL79" s="1"/>
      <c r="BM79" s="1"/>
      <c r="BN79" s="1"/>
      <c r="BO79" s="1"/>
      <c r="BP79" s="1"/>
      <c r="BQ79" s="1"/>
      <c r="BR79" s="1"/>
    </row>
    <row r="80" spans="1:70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1"/>
      <c r="AM80" s="1"/>
      <c r="AN80" s="1"/>
      <c r="AO80" s="1"/>
      <c r="AP80" s="1"/>
      <c r="AQ80" s="1"/>
      <c r="AR80" s="1"/>
      <c r="AS80" s="1"/>
      <c r="AT80" s="1"/>
      <c r="AU80" s="1"/>
      <c r="AV80" s="1"/>
      <c r="AW80" s="1"/>
      <c r="AX80" s="1"/>
      <c r="AY80" s="1"/>
      <c r="AZ80" s="1"/>
      <c r="BA80" s="1"/>
      <c r="BB80" s="1"/>
      <c r="BC80" s="1"/>
      <c r="BD80" s="1"/>
      <c r="BE80" s="1"/>
      <c r="BF80" s="1"/>
      <c r="BG80" s="1"/>
      <c r="BH80" s="1"/>
      <c r="BI80" s="1"/>
      <c r="BJ80" s="1"/>
      <c r="BK80" s="1"/>
      <c r="BL80" s="1"/>
      <c r="BM80" s="1"/>
      <c r="BN80" s="1"/>
      <c r="BO80" s="1"/>
      <c r="BP80" s="1"/>
      <c r="BQ80" s="1"/>
      <c r="BR80" s="1"/>
    </row>
    <row r="81" spans="1:70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  <c r="AM81" s="1"/>
      <c r="AN81" s="1"/>
      <c r="AO81" s="1"/>
      <c r="AP81" s="1"/>
      <c r="AQ81" s="1"/>
      <c r="AR81" s="1"/>
      <c r="AS81" s="1"/>
      <c r="AT81" s="1"/>
      <c r="AU81" s="1"/>
      <c r="AV81" s="1"/>
      <c r="AW81" s="1"/>
      <c r="AX81" s="1"/>
      <c r="AY81" s="1"/>
      <c r="AZ81" s="1"/>
      <c r="BA81" s="1"/>
      <c r="BB81" s="1"/>
      <c r="BC81" s="1"/>
      <c r="BD81" s="1"/>
      <c r="BE81" s="1"/>
      <c r="BF81" s="1"/>
      <c r="BG81" s="1"/>
      <c r="BH81" s="1"/>
      <c r="BI81" s="1"/>
      <c r="BJ81" s="1"/>
      <c r="BK81" s="1"/>
      <c r="BL81" s="1"/>
      <c r="BM81" s="1"/>
      <c r="BN81" s="1"/>
      <c r="BO81" s="1"/>
      <c r="BP81" s="1"/>
      <c r="BQ81" s="1"/>
      <c r="BR81" s="1"/>
    </row>
    <row r="82" spans="1:70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  <c r="AM82" s="1"/>
      <c r="AN82" s="1"/>
      <c r="AO82" s="1"/>
      <c r="AP82" s="1"/>
      <c r="AQ82" s="1"/>
      <c r="AR82" s="1"/>
      <c r="AS82" s="1"/>
      <c r="AT82" s="1"/>
      <c r="AU82" s="1"/>
      <c r="AV82" s="1"/>
      <c r="AW82" s="1"/>
      <c r="AX82" s="1"/>
      <c r="AY82" s="1"/>
      <c r="AZ82" s="1"/>
      <c r="BA82" s="1"/>
      <c r="BB82" s="1"/>
      <c r="BC82" s="1"/>
      <c r="BD82" s="1"/>
      <c r="BE82" s="1"/>
      <c r="BF82" s="1"/>
      <c r="BG82" s="1"/>
      <c r="BH82" s="1"/>
      <c r="BI82" s="1"/>
      <c r="BJ82" s="1"/>
      <c r="BK82" s="1"/>
      <c r="BL82" s="1"/>
      <c r="BM82" s="1"/>
      <c r="BN82" s="1"/>
      <c r="BO82" s="1"/>
      <c r="BP82" s="1"/>
      <c r="BQ82" s="1"/>
      <c r="BR82" s="1"/>
    </row>
    <row r="83" spans="1:70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1"/>
      <c r="AM83" s="1"/>
      <c r="AN83" s="1"/>
      <c r="AO83" s="1"/>
      <c r="AP83" s="1"/>
      <c r="AQ83" s="1"/>
      <c r="AR83" s="1"/>
      <c r="AS83" s="1"/>
      <c r="AT83" s="1"/>
      <c r="AU83" s="1"/>
      <c r="AV83" s="1"/>
      <c r="AW83" s="1"/>
      <c r="AX83" s="1"/>
      <c r="AY83" s="1"/>
      <c r="AZ83" s="1"/>
      <c r="BA83" s="1"/>
      <c r="BB83" s="1"/>
      <c r="BC83" s="1"/>
      <c r="BD83" s="1"/>
      <c r="BE83" s="1"/>
      <c r="BF83" s="1"/>
      <c r="BG83" s="1"/>
      <c r="BH83" s="1"/>
      <c r="BI83" s="1"/>
      <c r="BJ83" s="1"/>
      <c r="BK83" s="1"/>
      <c r="BL83" s="1"/>
      <c r="BM83" s="1"/>
      <c r="BN83" s="1"/>
      <c r="BO83" s="1"/>
      <c r="BP83" s="1"/>
      <c r="BQ83" s="1"/>
      <c r="BR83" s="1"/>
    </row>
    <row r="84" spans="1:70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  <c r="AL84" s="1"/>
      <c r="AM84" s="1"/>
      <c r="AN84" s="1"/>
      <c r="AO84" s="1"/>
      <c r="AP84" s="1"/>
      <c r="AQ84" s="1"/>
      <c r="AR84" s="1"/>
      <c r="AS84" s="1"/>
      <c r="AT84" s="1"/>
      <c r="AU84" s="1"/>
      <c r="AV84" s="1"/>
      <c r="AW84" s="1"/>
      <c r="AX84" s="1"/>
      <c r="AY84" s="1"/>
      <c r="AZ84" s="1"/>
      <c r="BA84" s="1"/>
      <c r="BB84" s="1"/>
      <c r="BC84" s="1"/>
      <c r="BD84" s="1"/>
      <c r="BE84" s="1"/>
      <c r="BF84" s="1"/>
      <c r="BG84" s="1"/>
      <c r="BH84" s="1"/>
      <c r="BI84" s="1"/>
      <c r="BJ84" s="1"/>
      <c r="BK84" s="1"/>
      <c r="BL84" s="1"/>
      <c r="BM84" s="1"/>
      <c r="BN84" s="1"/>
      <c r="BO84" s="1"/>
      <c r="BP84" s="1"/>
      <c r="BQ84" s="1"/>
      <c r="BR84" s="1"/>
    </row>
    <row r="85" spans="1:70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1"/>
      <c r="AM85" s="1"/>
      <c r="AN85" s="1"/>
      <c r="AO85" s="1"/>
      <c r="AP85" s="1"/>
      <c r="AQ85" s="1"/>
      <c r="AR85" s="1"/>
      <c r="AS85" s="1"/>
      <c r="AT85" s="1"/>
      <c r="AU85" s="1"/>
      <c r="AV85" s="1"/>
      <c r="AW85" s="1"/>
      <c r="AX85" s="1"/>
      <c r="AY85" s="1"/>
      <c r="AZ85" s="1"/>
      <c r="BA85" s="1"/>
      <c r="BB85" s="1"/>
      <c r="BC85" s="1"/>
      <c r="BD85" s="1"/>
      <c r="BE85" s="1"/>
      <c r="BF85" s="1"/>
      <c r="BG85" s="1"/>
      <c r="BH85" s="1"/>
      <c r="BI85" s="1"/>
      <c r="BJ85" s="1"/>
      <c r="BK85" s="1"/>
      <c r="BL85" s="1"/>
      <c r="BM85" s="1"/>
      <c r="BN85" s="1"/>
      <c r="BO85" s="1"/>
      <c r="BP85" s="1"/>
      <c r="BQ85" s="1"/>
      <c r="BR85" s="1"/>
    </row>
    <row r="86" spans="1:70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1"/>
      <c r="AM86" s="1"/>
      <c r="AN86" s="1"/>
      <c r="AO86" s="1"/>
      <c r="AP86" s="1"/>
      <c r="AQ86" s="1"/>
      <c r="AR86" s="1"/>
      <c r="AS86" s="1"/>
      <c r="AT86" s="1"/>
      <c r="AU86" s="1"/>
      <c r="AV86" s="1"/>
      <c r="AW86" s="1"/>
      <c r="AX86" s="1"/>
      <c r="AY86" s="1"/>
      <c r="AZ86" s="1"/>
      <c r="BA86" s="1"/>
      <c r="BB86" s="1"/>
      <c r="BC86" s="1"/>
      <c r="BD86" s="1"/>
      <c r="BE86" s="1"/>
      <c r="BF86" s="1"/>
      <c r="BG86" s="1"/>
      <c r="BH86" s="1"/>
      <c r="BI86" s="1"/>
      <c r="BJ86" s="1"/>
      <c r="BK86" s="1"/>
      <c r="BL86" s="1"/>
      <c r="BM86" s="1"/>
      <c r="BN86" s="1"/>
      <c r="BO86" s="1"/>
      <c r="BP86" s="1"/>
      <c r="BQ86" s="1"/>
      <c r="BR86" s="1"/>
    </row>
    <row r="87" spans="1:70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  <c r="AL87" s="1"/>
      <c r="AM87" s="1"/>
      <c r="AN87" s="1"/>
      <c r="AO87" s="1"/>
      <c r="AP87" s="1"/>
      <c r="AQ87" s="1"/>
      <c r="AR87" s="1"/>
      <c r="AS87" s="1"/>
      <c r="AT87" s="1"/>
      <c r="AU87" s="1"/>
      <c r="AV87" s="1"/>
      <c r="AW87" s="1"/>
      <c r="AX87" s="1"/>
      <c r="AY87" s="1"/>
      <c r="AZ87" s="1"/>
      <c r="BA87" s="1"/>
      <c r="BB87" s="1"/>
      <c r="BC87" s="1"/>
      <c r="BD87" s="1"/>
      <c r="BE87" s="1"/>
      <c r="BF87" s="1"/>
      <c r="BG87" s="1"/>
      <c r="BH87" s="1"/>
      <c r="BI87" s="1"/>
      <c r="BJ87" s="1"/>
      <c r="BK87" s="1"/>
      <c r="BL87" s="1"/>
      <c r="BM87" s="1"/>
      <c r="BN87" s="1"/>
      <c r="BO87" s="1"/>
      <c r="BP87" s="1"/>
      <c r="BQ87" s="1"/>
      <c r="BR87" s="1"/>
    </row>
    <row r="88" spans="1:70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  <c r="AL88" s="1"/>
      <c r="AM88" s="1"/>
      <c r="AN88" s="1"/>
      <c r="AO88" s="1"/>
      <c r="AP88" s="1"/>
      <c r="AQ88" s="1"/>
      <c r="AR88" s="1"/>
      <c r="AS88" s="1"/>
      <c r="AT88" s="1"/>
      <c r="AU88" s="1"/>
      <c r="AV88" s="1"/>
      <c r="AW88" s="1"/>
      <c r="AX88" s="1"/>
      <c r="AY88" s="1"/>
      <c r="AZ88" s="1"/>
      <c r="BA88" s="1"/>
      <c r="BB88" s="1"/>
      <c r="BC88" s="1"/>
      <c r="BD88" s="1"/>
      <c r="BE88" s="1"/>
      <c r="BF88" s="1"/>
      <c r="BG88" s="1"/>
      <c r="BH88" s="1"/>
      <c r="BI88" s="1"/>
      <c r="BJ88" s="1"/>
      <c r="BK88" s="1"/>
      <c r="BL88" s="1"/>
      <c r="BM88" s="1"/>
      <c r="BN88" s="1"/>
      <c r="BO88" s="1"/>
      <c r="BP88" s="1"/>
      <c r="BQ88" s="1"/>
      <c r="BR88" s="1"/>
    </row>
    <row r="89" spans="1:70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  <c r="AM89" s="1"/>
      <c r="AN89" s="1"/>
      <c r="AO89" s="1"/>
      <c r="AP89" s="1"/>
      <c r="AQ89" s="1"/>
      <c r="AR89" s="1"/>
      <c r="AS89" s="1"/>
      <c r="AT89" s="1"/>
      <c r="AU89" s="1"/>
      <c r="AV89" s="1"/>
      <c r="AW89" s="1"/>
      <c r="AX89" s="1"/>
      <c r="AY89" s="1"/>
      <c r="AZ89" s="1"/>
      <c r="BA89" s="1"/>
      <c r="BB89" s="1"/>
      <c r="BC89" s="1"/>
      <c r="BD89" s="1"/>
      <c r="BE89" s="1"/>
      <c r="BF89" s="1"/>
      <c r="BG89" s="1"/>
      <c r="BH89" s="1"/>
      <c r="BI89" s="1"/>
      <c r="BJ89" s="1"/>
      <c r="BK89" s="1"/>
      <c r="BL89" s="1"/>
      <c r="BM89" s="1"/>
      <c r="BN89" s="1"/>
      <c r="BO89" s="1"/>
      <c r="BP89" s="1"/>
      <c r="BQ89" s="1"/>
      <c r="BR89" s="1"/>
    </row>
    <row r="90" spans="1:70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  <c r="AL90" s="1"/>
      <c r="AM90" s="1"/>
      <c r="AN90" s="1"/>
      <c r="AO90" s="1"/>
      <c r="AP90" s="1"/>
      <c r="AQ90" s="1"/>
      <c r="AR90" s="1"/>
      <c r="AS90" s="1"/>
      <c r="AT90" s="1"/>
      <c r="AU90" s="1"/>
      <c r="AV90" s="1"/>
      <c r="AW90" s="1"/>
      <c r="AX90" s="1"/>
      <c r="AY90" s="1"/>
      <c r="AZ90" s="1"/>
      <c r="BA90" s="1"/>
      <c r="BB90" s="1"/>
      <c r="BC90" s="1"/>
      <c r="BD90" s="1"/>
      <c r="BE90" s="1"/>
      <c r="BF90" s="1"/>
      <c r="BG90" s="1"/>
      <c r="BH90" s="1"/>
      <c r="BI90" s="1"/>
      <c r="BJ90" s="1"/>
      <c r="BK90" s="1"/>
      <c r="BL90" s="1"/>
      <c r="BM90" s="1"/>
      <c r="BN90" s="1"/>
      <c r="BO90" s="1"/>
      <c r="BP90" s="1"/>
      <c r="BQ90" s="1"/>
      <c r="BR90" s="1"/>
    </row>
    <row r="91" spans="1:70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  <c r="AL91" s="1"/>
      <c r="AM91" s="1"/>
      <c r="AN91" s="1"/>
      <c r="AO91" s="1"/>
      <c r="AP91" s="1"/>
      <c r="AQ91" s="1"/>
      <c r="AR91" s="1"/>
      <c r="AS91" s="1"/>
      <c r="AT91" s="1"/>
      <c r="AU91" s="1"/>
      <c r="AV91" s="1"/>
      <c r="AW91" s="1"/>
      <c r="AX91" s="1"/>
      <c r="AY91" s="1"/>
      <c r="AZ91" s="1"/>
      <c r="BA91" s="1"/>
      <c r="BB91" s="1"/>
      <c r="BC91" s="1"/>
      <c r="BD91" s="1"/>
      <c r="BE91" s="1"/>
      <c r="BF91" s="1"/>
      <c r="BG91" s="1"/>
      <c r="BH91" s="1"/>
      <c r="BI91" s="1"/>
      <c r="BJ91" s="1"/>
      <c r="BK91" s="1"/>
      <c r="BL91" s="1"/>
      <c r="BM91" s="1"/>
      <c r="BN91" s="1"/>
      <c r="BO91" s="1"/>
      <c r="BP91" s="1"/>
      <c r="BQ91" s="1"/>
      <c r="BR91" s="1"/>
    </row>
    <row r="92" spans="1:70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  <c r="AL92" s="1"/>
      <c r="AM92" s="1"/>
      <c r="AN92" s="1"/>
      <c r="AO92" s="1"/>
      <c r="AP92" s="1"/>
      <c r="AQ92" s="1"/>
      <c r="AR92" s="1"/>
      <c r="AS92" s="1"/>
      <c r="AT92" s="1"/>
      <c r="AU92" s="1"/>
      <c r="AV92" s="1"/>
      <c r="AW92" s="1"/>
      <c r="AX92" s="1"/>
      <c r="AY92" s="1"/>
      <c r="AZ92" s="1"/>
      <c r="BA92" s="1"/>
      <c r="BB92" s="1"/>
      <c r="BC92" s="1"/>
      <c r="BD92" s="1"/>
      <c r="BE92" s="1"/>
      <c r="BF92" s="1"/>
      <c r="BG92" s="1"/>
      <c r="BH92" s="1"/>
      <c r="BI92" s="1"/>
      <c r="BJ92" s="1"/>
      <c r="BK92" s="1"/>
      <c r="BL92" s="1"/>
      <c r="BM92" s="1"/>
      <c r="BN92" s="1"/>
      <c r="BO92" s="1"/>
      <c r="BP92" s="1"/>
      <c r="BQ92" s="1"/>
      <c r="BR92" s="1"/>
    </row>
    <row r="93" spans="1:70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  <c r="AL93" s="1"/>
      <c r="AM93" s="1"/>
      <c r="AN93" s="1"/>
      <c r="AO93" s="1"/>
      <c r="AP93" s="1"/>
      <c r="AQ93" s="1"/>
      <c r="AR93" s="1"/>
      <c r="AS93" s="1"/>
      <c r="AT93" s="1"/>
      <c r="AU93" s="1"/>
      <c r="AV93" s="1"/>
      <c r="AW93" s="1"/>
      <c r="AX93" s="1"/>
      <c r="AY93" s="1"/>
      <c r="AZ93" s="1"/>
      <c r="BA93" s="1"/>
      <c r="BB93" s="1"/>
      <c r="BC93" s="1"/>
      <c r="BD93" s="1"/>
      <c r="BE93" s="1"/>
      <c r="BF93" s="1"/>
      <c r="BG93" s="1"/>
      <c r="BH93" s="1"/>
      <c r="BI93" s="1"/>
      <c r="BJ93" s="1"/>
      <c r="BK93" s="1"/>
      <c r="BL93" s="1"/>
      <c r="BM93" s="1"/>
      <c r="BN93" s="1"/>
      <c r="BO93" s="1"/>
      <c r="BP93" s="1"/>
      <c r="BQ93" s="1"/>
      <c r="BR93" s="1"/>
    </row>
    <row r="94" spans="1:70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  <c r="AL94" s="1"/>
      <c r="AM94" s="1"/>
      <c r="AN94" s="1"/>
      <c r="AO94" s="1"/>
      <c r="AP94" s="1"/>
      <c r="AQ94" s="1"/>
      <c r="AR94" s="1"/>
      <c r="AS94" s="1"/>
      <c r="AT94" s="1"/>
      <c r="AU94" s="1"/>
      <c r="AV94" s="1"/>
      <c r="AW94" s="1"/>
      <c r="AX94" s="1"/>
      <c r="AY94" s="1"/>
      <c r="AZ94" s="1"/>
      <c r="BA94" s="1"/>
      <c r="BB94" s="1"/>
      <c r="BC94" s="1"/>
      <c r="BD94" s="1"/>
      <c r="BE94" s="1"/>
      <c r="BF94" s="1"/>
      <c r="BG94" s="1"/>
      <c r="BH94" s="1"/>
      <c r="BI94" s="1"/>
      <c r="BJ94" s="1"/>
      <c r="BK94" s="1"/>
      <c r="BL94" s="1"/>
      <c r="BM94" s="1"/>
      <c r="BN94" s="1"/>
      <c r="BO94" s="1"/>
      <c r="BP94" s="1"/>
      <c r="BQ94" s="1"/>
      <c r="BR94" s="1"/>
    </row>
    <row r="95" spans="1:70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  <c r="AM95" s="1"/>
      <c r="AN95" s="1"/>
      <c r="AO95" s="1"/>
      <c r="AP95" s="1"/>
      <c r="AQ95" s="1"/>
      <c r="AR95" s="1"/>
      <c r="AS95" s="1"/>
      <c r="AT95" s="1"/>
      <c r="AU95" s="1"/>
      <c r="AV95" s="1"/>
      <c r="AW95" s="1"/>
      <c r="AX95" s="1"/>
      <c r="AY95" s="1"/>
      <c r="AZ95" s="1"/>
      <c r="BA95" s="1"/>
      <c r="BB95" s="1"/>
      <c r="BC95" s="1"/>
      <c r="BD95" s="1"/>
      <c r="BE95" s="1"/>
      <c r="BF95" s="1"/>
      <c r="BG95" s="1"/>
      <c r="BH95" s="1"/>
      <c r="BI95" s="1"/>
      <c r="BJ95" s="1"/>
      <c r="BK95" s="1"/>
      <c r="BL95" s="1"/>
      <c r="BM95" s="1"/>
      <c r="BN95" s="1"/>
      <c r="BO95" s="1"/>
      <c r="BP95" s="1"/>
      <c r="BQ95" s="1"/>
      <c r="BR95" s="1"/>
    </row>
    <row r="96" spans="1:70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1"/>
      <c r="AN96" s="1"/>
      <c r="AO96" s="1"/>
      <c r="AP96" s="1"/>
      <c r="AQ96" s="1"/>
      <c r="AR96" s="1"/>
      <c r="AS96" s="1"/>
      <c r="AT96" s="1"/>
      <c r="AU96" s="1"/>
      <c r="AV96" s="1"/>
      <c r="AW96" s="1"/>
      <c r="AX96" s="1"/>
      <c r="AY96" s="1"/>
      <c r="AZ96" s="1"/>
      <c r="BA96" s="1"/>
      <c r="BB96" s="1"/>
      <c r="BC96" s="1"/>
      <c r="BD96" s="1"/>
      <c r="BE96" s="1"/>
      <c r="BF96" s="1"/>
      <c r="BG96" s="1"/>
      <c r="BH96" s="1"/>
      <c r="BI96" s="1"/>
      <c r="BJ96" s="1"/>
      <c r="BK96" s="1"/>
      <c r="BL96" s="1"/>
      <c r="BM96" s="1"/>
      <c r="BN96" s="1"/>
      <c r="BO96" s="1"/>
      <c r="BP96" s="1"/>
      <c r="BQ96" s="1"/>
      <c r="BR96" s="1"/>
    </row>
    <row r="97" spans="1:70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1"/>
      <c r="AN97" s="1"/>
      <c r="AO97" s="1"/>
      <c r="AP97" s="1"/>
      <c r="AQ97" s="1"/>
      <c r="AR97" s="1"/>
      <c r="AS97" s="1"/>
      <c r="AT97" s="1"/>
      <c r="AU97" s="1"/>
      <c r="AV97" s="1"/>
      <c r="AW97" s="1"/>
      <c r="AX97" s="1"/>
      <c r="AY97" s="1"/>
      <c r="AZ97" s="1"/>
      <c r="BA97" s="1"/>
      <c r="BB97" s="1"/>
      <c r="BC97" s="1"/>
      <c r="BD97" s="1"/>
      <c r="BE97" s="1"/>
      <c r="BF97" s="1"/>
      <c r="BG97" s="1"/>
      <c r="BH97" s="1"/>
      <c r="BI97" s="1"/>
      <c r="BJ97" s="1"/>
      <c r="BK97" s="1"/>
      <c r="BL97" s="1"/>
      <c r="BM97" s="1"/>
      <c r="BN97" s="1"/>
      <c r="BO97" s="1"/>
      <c r="BP97" s="1"/>
      <c r="BQ97" s="1"/>
      <c r="BR97" s="1"/>
    </row>
    <row r="98" spans="1:70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"/>
      <c r="AN98" s="1"/>
      <c r="AO98" s="1"/>
      <c r="AP98" s="1"/>
      <c r="AQ98" s="1"/>
      <c r="AR98" s="1"/>
      <c r="AS98" s="1"/>
      <c r="AT98" s="1"/>
      <c r="AU98" s="1"/>
      <c r="AV98" s="1"/>
      <c r="AW98" s="1"/>
      <c r="AX98" s="1"/>
      <c r="AY98" s="1"/>
      <c r="AZ98" s="1"/>
      <c r="BA98" s="1"/>
      <c r="BB98" s="1"/>
      <c r="BC98" s="1"/>
      <c r="BD98" s="1"/>
      <c r="BE98" s="1"/>
      <c r="BF98" s="1"/>
      <c r="BG98" s="1"/>
      <c r="BH98" s="1"/>
      <c r="BI98" s="1"/>
      <c r="BJ98" s="1"/>
      <c r="BK98" s="1"/>
      <c r="BL98" s="1"/>
      <c r="BM98" s="1"/>
      <c r="BN98" s="1"/>
      <c r="BO98" s="1"/>
      <c r="BP98" s="1"/>
      <c r="BQ98" s="1"/>
      <c r="BR98" s="1"/>
    </row>
    <row r="99" spans="1:70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  <c r="AO99" s="1"/>
      <c r="AP99" s="1"/>
      <c r="AQ99" s="1"/>
      <c r="AR99" s="1"/>
      <c r="AS99" s="1"/>
      <c r="AT99" s="1"/>
      <c r="AU99" s="1"/>
      <c r="AV99" s="1"/>
      <c r="AW99" s="1"/>
      <c r="AX99" s="1"/>
      <c r="AY99" s="1"/>
      <c r="AZ99" s="1"/>
      <c r="BA99" s="1"/>
      <c r="BB99" s="1"/>
      <c r="BC99" s="1"/>
      <c r="BD99" s="1"/>
      <c r="BE99" s="1"/>
      <c r="BF99" s="1"/>
      <c r="BG99" s="1"/>
      <c r="BH99" s="1"/>
      <c r="BI99" s="1"/>
      <c r="BJ99" s="1"/>
      <c r="BK99" s="1"/>
      <c r="BL99" s="1"/>
      <c r="BM99" s="1"/>
      <c r="BN99" s="1"/>
      <c r="BO99" s="1"/>
      <c r="BP99" s="1"/>
      <c r="BQ99" s="1"/>
      <c r="BR99" s="1"/>
    </row>
    <row r="100" spans="1:70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  <c r="AO100" s="1"/>
      <c r="AP100" s="1"/>
      <c r="AQ100" s="1"/>
      <c r="AR100" s="1"/>
      <c r="AS100" s="1"/>
      <c r="AT100" s="1"/>
      <c r="AU100" s="1"/>
      <c r="AV100" s="1"/>
      <c r="AW100" s="1"/>
      <c r="AX100" s="1"/>
      <c r="AY100" s="1"/>
      <c r="AZ100" s="1"/>
      <c r="BA100" s="1"/>
      <c r="BB100" s="1"/>
      <c r="BC100" s="1"/>
      <c r="BD100" s="1"/>
      <c r="BE100" s="1"/>
      <c r="BF100" s="1"/>
      <c r="BG100" s="1"/>
      <c r="BH100" s="1"/>
      <c r="BI100" s="1"/>
      <c r="BJ100" s="1"/>
      <c r="BK100" s="1"/>
      <c r="BL100" s="1"/>
      <c r="BM100" s="1"/>
      <c r="BN100" s="1"/>
      <c r="BO100" s="1"/>
      <c r="BP100" s="1"/>
      <c r="BQ100" s="1"/>
      <c r="BR100" s="1"/>
    </row>
    <row r="101" spans="1:70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  <c r="AO101" s="1"/>
      <c r="AP101" s="1"/>
      <c r="AQ101" s="1"/>
      <c r="AR101" s="1"/>
      <c r="AS101" s="1"/>
      <c r="AT101" s="1"/>
      <c r="AU101" s="1"/>
      <c r="AV101" s="1"/>
      <c r="AW101" s="1"/>
      <c r="AX101" s="1"/>
      <c r="AY101" s="1"/>
      <c r="AZ101" s="1"/>
      <c r="BA101" s="1"/>
      <c r="BB101" s="1"/>
      <c r="BC101" s="1"/>
      <c r="BD101" s="1"/>
      <c r="BE101" s="1"/>
      <c r="BF101" s="1"/>
      <c r="BG101" s="1"/>
      <c r="BH101" s="1"/>
      <c r="BI101" s="1"/>
      <c r="BJ101" s="1"/>
      <c r="BK101" s="1"/>
      <c r="BL101" s="1"/>
      <c r="BM101" s="1"/>
      <c r="BN101" s="1"/>
      <c r="BO101" s="1"/>
      <c r="BP101" s="1"/>
      <c r="BQ101" s="1"/>
      <c r="BR101" s="1"/>
    </row>
    <row r="102" spans="1:70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1"/>
      <c r="AP102" s="1"/>
      <c r="AQ102" s="1"/>
      <c r="AR102" s="1"/>
      <c r="AS102" s="1"/>
      <c r="AT102" s="1"/>
      <c r="AU102" s="1"/>
      <c r="AV102" s="1"/>
      <c r="AW102" s="1"/>
      <c r="AX102" s="1"/>
      <c r="AY102" s="1"/>
      <c r="AZ102" s="1"/>
      <c r="BA102" s="1"/>
      <c r="BB102" s="1"/>
      <c r="BC102" s="1"/>
      <c r="BD102" s="1"/>
      <c r="BE102" s="1"/>
      <c r="BF102" s="1"/>
      <c r="BG102" s="1"/>
      <c r="BH102" s="1"/>
      <c r="BI102" s="1"/>
      <c r="BJ102" s="1"/>
      <c r="BK102" s="1"/>
      <c r="BL102" s="1"/>
      <c r="BM102" s="1"/>
      <c r="BN102" s="1"/>
      <c r="BO102" s="1"/>
      <c r="BP102" s="1"/>
      <c r="BQ102" s="1"/>
      <c r="BR102" s="1"/>
    </row>
    <row r="103" spans="1:70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/>
      <c r="AP103" s="1"/>
      <c r="AQ103" s="1"/>
      <c r="AR103" s="1"/>
      <c r="AS103" s="1"/>
      <c r="AT103" s="1"/>
      <c r="AU103" s="1"/>
      <c r="AV103" s="1"/>
      <c r="AW103" s="1"/>
      <c r="AX103" s="1"/>
      <c r="AY103" s="1"/>
      <c r="AZ103" s="1"/>
      <c r="BA103" s="1"/>
      <c r="BB103" s="1"/>
      <c r="BC103" s="1"/>
      <c r="BD103" s="1"/>
      <c r="BE103" s="1"/>
      <c r="BF103" s="1"/>
      <c r="BG103" s="1"/>
      <c r="BH103" s="1"/>
      <c r="BI103" s="1"/>
      <c r="BJ103" s="1"/>
      <c r="BK103" s="1"/>
      <c r="BL103" s="1"/>
      <c r="BM103" s="1"/>
      <c r="BN103" s="1"/>
      <c r="BO103" s="1"/>
      <c r="BP103" s="1"/>
      <c r="BQ103" s="1"/>
      <c r="BR103" s="1"/>
    </row>
    <row r="104" spans="1:70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1"/>
      <c r="AP104" s="1"/>
      <c r="AQ104" s="1"/>
      <c r="AR104" s="1"/>
      <c r="AS104" s="1"/>
      <c r="AT104" s="1"/>
      <c r="AU104" s="1"/>
      <c r="AV104" s="1"/>
      <c r="AW104" s="1"/>
      <c r="AX104" s="1"/>
      <c r="AY104" s="1"/>
      <c r="AZ104" s="1"/>
      <c r="BA104" s="1"/>
      <c r="BB104" s="1"/>
      <c r="BC104" s="1"/>
      <c r="BD104" s="1"/>
      <c r="BE104" s="1"/>
      <c r="BF104" s="1"/>
      <c r="BG104" s="1"/>
      <c r="BH104" s="1"/>
      <c r="BI104" s="1"/>
      <c r="BJ104" s="1"/>
      <c r="BK104" s="1"/>
      <c r="BL104" s="1"/>
      <c r="BM104" s="1"/>
      <c r="BN104" s="1"/>
      <c r="BO104" s="1"/>
      <c r="BP104" s="1"/>
      <c r="BQ104" s="1"/>
      <c r="BR104" s="1"/>
    </row>
    <row r="105" spans="1:70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1"/>
      <c r="AP105" s="1"/>
      <c r="AQ105" s="1"/>
      <c r="AR105" s="1"/>
      <c r="AS105" s="1"/>
      <c r="AT105" s="1"/>
      <c r="AU105" s="1"/>
      <c r="AV105" s="1"/>
      <c r="AW105" s="1"/>
      <c r="AX105" s="1"/>
      <c r="AY105" s="1"/>
      <c r="AZ105" s="1"/>
      <c r="BA105" s="1"/>
      <c r="BB105" s="1"/>
      <c r="BC105" s="1"/>
      <c r="BD105" s="1"/>
      <c r="BE105" s="1"/>
      <c r="BF105" s="1"/>
      <c r="BG105" s="1"/>
      <c r="BH105" s="1"/>
      <c r="BI105" s="1"/>
      <c r="BJ105" s="1"/>
      <c r="BK105" s="1"/>
      <c r="BL105" s="1"/>
      <c r="BM105" s="1"/>
      <c r="BN105" s="1"/>
      <c r="BO105" s="1"/>
      <c r="BP105" s="1"/>
      <c r="BQ105" s="1"/>
      <c r="BR105" s="1"/>
    </row>
    <row r="106" spans="1:70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/>
      <c r="AO106" s="1"/>
      <c r="AP106" s="1"/>
      <c r="AQ106" s="1"/>
      <c r="AR106" s="1"/>
      <c r="AS106" s="1"/>
      <c r="AT106" s="1"/>
      <c r="AU106" s="1"/>
      <c r="AV106" s="1"/>
      <c r="AW106" s="1"/>
      <c r="AX106" s="1"/>
      <c r="AY106" s="1"/>
      <c r="AZ106" s="1"/>
      <c r="BA106" s="1"/>
      <c r="BB106" s="1"/>
      <c r="BC106" s="1"/>
      <c r="BD106" s="1"/>
      <c r="BE106" s="1"/>
      <c r="BF106" s="1"/>
      <c r="BG106" s="1"/>
      <c r="BH106" s="1"/>
      <c r="BI106" s="1"/>
      <c r="BJ106" s="1"/>
      <c r="BK106" s="1"/>
      <c r="BL106" s="1"/>
      <c r="BM106" s="1"/>
      <c r="BN106" s="1"/>
      <c r="BO106" s="1"/>
      <c r="BP106" s="1"/>
      <c r="BQ106" s="1"/>
      <c r="BR106" s="1"/>
    </row>
    <row r="107" spans="1:70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1"/>
      <c r="AP107" s="1"/>
      <c r="AQ107" s="1"/>
      <c r="AR107" s="1"/>
      <c r="AS107" s="1"/>
      <c r="AT107" s="1"/>
      <c r="AU107" s="1"/>
      <c r="AV107" s="1"/>
      <c r="AW107" s="1"/>
      <c r="AX107" s="1"/>
      <c r="AY107" s="1"/>
      <c r="AZ107" s="1"/>
      <c r="BA107" s="1"/>
      <c r="BB107" s="1"/>
      <c r="BC107" s="1"/>
      <c r="BD107" s="1"/>
      <c r="BE107" s="1"/>
      <c r="BF107" s="1"/>
      <c r="BG107" s="1"/>
      <c r="BH107" s="1"/>
      <c r="BI107" s="1"/>
      <c r="BJ107" s="1"/>
      <c r="BK107" s="1"/>
      <c r="BL107" s="1"/>
      <c r="BM107" s="1"/>
      <c r="BN107" s="1"/>
      <c r="BO107" s="1"/>
      <c r="BP107" s="1"/>
      <c r="BQ107" s="1"/>
      <c r="BR107" s="1"/>
    </row>
    <row r="108" spans="1:70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1"/>
      <c r="AP108" s="1"/>
      <c r="AQ108" s="1"/>
      <c r="AR108" s="1"/>
      <c r="AS108" s="1"/>
      <c r="AT108" s="1"/>
      <c r="AU108" s="1"/>
      <c r="AV108" s="1"/>
      <c r="AW108" s="1"/>
      <c r="AX108" s="1"/>
      <c r="AY108" s="1"/>
      <c r="AZ108" s="1"/>
      <c r="BA108" s="1"/>
      <c r="BB108" s="1"/>
      <c r="BC108" s="1"/>
      <c r="BD108" s="1"/>
      <c r="BE108" s="1"/>
      <c r="BF108" s="1"/>
      <c r="BG108" s="1"/>
      <c r="BH108" s="1"/>
      <c r="BI108" s="1"/>
      <c r="BJ108" s="1"/>
      <c r="BK108" s="1"/>
      <c r="BL108" s="1"/>
      <c r="BM108" s="1"/>
      <c r="BN108" s="1"/>
      <c r="BO108" s="1"/>
      <c r="BP108" s="1"/>
      <c r="BQ108" s="1"/>
      <c r="BR108" s="1"/>
    </row>
    <row r="109" spans="1:70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1"/>
      <c r="AP109" s="1"/>
      <c r="AQ109" s="1"/>
      <c r="AR109" s="1"/>
      <c r="AS109" s="1"/>
      <c r="AT109" s="1"/>
      <c r="AU109" s="1"/>
      <c r="AV109" s="1"/>
      <c r="AW109" s="1"/>
      <c r="AX109" s="1"/>
      <c r="AY109" s="1"/>
      <c r="AZ109" s="1"/>
      <c r="BA109" s="1"/>
      <c r="BB109" s="1"/>
      <c r="BC109" s="1"/>
      <c r="BD109" s="1"/>
      <c r="BE109" s="1"/>
      <c r="BF109" s="1"/>
      <c r="BG109" s="1"/>
      <c r="BH109" s="1"/>
      <c r="BI109" s="1"/>
      <c r="BJ109" s="1"/>
      <c r="BK109" s="1"/>
      <c r="BL109" s="1"/>
      <c r="BM109" s="1"/>
      <c r="BN109" s="1"/>
      <c r="BO109" s="1"/>
      <c r="BP109" s="1"/>
      <c r="BQ109" s="1"/>
      <c r="BR109" s="1"/>
    </row>
    <row r="110" spans="1:70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  <c r="AP110" s="1"/>
      <c r="AQ110" s="1"/>
      <c r="AR110" s="1"/>
      <c r="AS110" s="1"/>
      <c r="AT110" s="1"/>
      <c r="AU110" s="1"/>
      <c r="AV110" s="1"/>
      <c r="AW110" s="1"/>
      <c r="AX110" s="1"/>
      <c r="AY110" s="1"/>
      <c r="AZ110" s="1"/>
      <c r="BA110" s="1"/>
      <c r="BB110" s="1"/>
      <c r="BC110" s="1"/>
      <c r="BD110" s="1"/>
      <c r="BE110" s="1"/>
      <c r="BF110" s="1"/>
      <c r="BG110" s="1"/>
      <c r="BH110" s="1"/>
      <c r="BI110" s="1"/>
      <c r="BJ110" s="1"/>
      <c r="BK110" s="1"/>
      <c r="BL110" s="1"/>
      <c r="BM110" s="1"/>
      <c r="BN110" s="1"/>
      <c r="BO110" s="1"/>
      <c r="BP110" s="1"/>
      <c r="BQ110" s="1"/>
      <c r="BR110" s="1"/>
    </row>
    <row r="111" spans="1:70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  <c r="AP111" s="1"/>
      <c r="AQ111" s="1"/>
      <c r="AR111" s="1"/>
      <c r="AS111" s="1"/>
      <c r="AT111" s="1"/>
      <c r="AU111" s="1"/>
      <c r="AV111" s="1"/>
      <c r="AW111" s="1"/>
      <c r="AX111" s="1"/>
      <c r="AY111" s="1"/>
      <c r="AZ111" s="1"/>
      <c r="BA111" s="1"/>
      <c r="BB111" s="1"/>
      <c r="BC111" s="1"/>
      <c r="BD111" s="1"/>
      <c r="BE111" s="1"/>
      <c r="BF111" s="1"/>
      <c r="BG111" s="1"/>
      <c r="BH111" s="1"/>
      <c r="BI111" s="1"/>
      <c r="BJ111" s="1"/>
      <c r="BK111" s="1"/>
      <c r="BL111" s="1"/>
      <c r="BM111" s="1"/>
      <c r="BN111" s="1"/>
      <c r="BO111" s="1"/>
      <c r="BP111" s="1"/>
      <c r="BQ111" s="1"/>
      <c r="BR111" s="1"/>
    </row>
    <row r="112" spans="1:70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1"/>
      <c r="AP112" s="1"/>
      <c r="AQ112" s="1"/>
      <c r="AR112" s="1"/>
      <c r="AS112" s="1"/>
      <c r="AT112" s="1"/>
      <c r="AU112" s="1"/>
      <c r="AV112" s="1"/>
      <c r="AW112" s="1"/>
      <c r="AX112" s="1"/>
      <c r="AY112" s="1"/>
      <c r="AZ112" s="1"/>
      <c r="BA112" s="1"/>
      <c r="BB112" s="1"/>
      <c r="BC112" s="1"/>
      <c r="BD112" s="1"/>
      <c r="BE112" s="1"/>
      <c r="BF112" s="1"/>
      <c r="BG112" s="1"/>
      <c r="BH112" s="1"/>
      <c r="BI112" s="1"/>
      <c r="BJ112" s="1"/>
      <c r="BK112" s="1"/>
      <c r="BL112" s="1"/>
      <c r="BM112" s="1"/>
      <c r="BN112" s="1"/>
      <c r="BO112" s="1"/>
      <c r="BP112" s="1"/>
      <c r="BQ112" s="1"/>
      <c r="BR112" s="1"/>
    </row>
    <row r="113" spans="1:70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1"/>
      <c r="AP113" s="1"/>
      <c r="AQ113" s="1"/>
      <c r="AR113" s="1"/>
      <c r="AS113" s="1"/>
      <c r="AT113" s="1"/>
      <c r="AU113" s="1"/>
      <c r="AV113" s="1"/>
      <c r="AW113" s="1"/>
      <c r="AX113" s="1"/>
      <c r="AY113" s="1"/>
      <c r="AZ113" s="1"/>
      <c r="BA113" s="1"/>
      <c r="BB113" s="1"/>
      <c r="BC113" s="1"/>
      <c r="BD113" s="1"/>
      <c r="BE113" s="1"/>
      <c r="BF113" s="1"/>
      <c r="BG113" s="1"/>
      <c r="BH113" s="1"/>
      <c r="BI113" s="1"/>
      <c r="BJ113" s="1"/>
      <c r="BK113" s="1"/>
      <c r="BL113" s="1"/>
      <c r="BM113" s="1"/>
      <c r="BN113" s="1"/>
      <c r="BO113" s="1"/>
      <c r="BP113" s="1"/>
      <c r="BQ113" s="1"/>
      <c r="BR113" s="1"/>
    </row>
    <row r="114" spans="1:70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  <c r="AP114" s="1"/>
      <c r="AQ114" s="1"/>
      <c r="AR114" s="1"/>
      <c r="AS114" s="1"/>
      <c r="AT114" s="1"/>
      <c r="AU114" s="1"/>
      <c r="AV114" s="1"/>
      <c r="AW114" s="1"/>
      <c r="AX114" s="1"/>
      <c r="AY114" s="1"/>
      <c r="AZ114" s="1"/>
      <c r="BA114" s="1"/>
      <c r="BB114" s="1"/>
      <c r="BC114" s="1"/>
      <c r="BD114" s="1"/>
      <c r="BE114" s="1"/>
      <c r="BF114" s="1"/>
      <c r="BG114" s="1"/>
      <c r="BH114" s="1"/>
      <c r="BI114" s="1"/>
      <c r="BJ114" s="1"/>
      <c r="BK114" s="1"/>
      <c r="BL114" s="1"/>
      <c r="BM114" s="1"/>
      <c r="BN114" s="1"/>
      <c r="BO114" s="1"/>
      <c r="BP114" s="1"/>
      <c r="BQ114" s="1"/>
      <c r="BR114" s="1"/>
    </row>
    <row r="115" spans="1:70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1"/>
      <c r="AP115" s="1"/>
      <c r="AQ115" s="1"/>
      <c r="AR115" s="1"/>
      <c r="AS115" s="1"/>
      <c r="AT115" s="1"/>
      <c r="AU115" s="1"/>
      <c r="AV115" s="1"/>
      <c r="AW115" s="1"/>
      <c r="AX115" s="1"/>
      <c r="AY115" s="1"/>
      <c r="AZ115" s="1"/>
      <c r="BA115" s="1"/>
      <c r="BB115" s="1"/>
      <c r="BC115" s="1"/>
      <c r="BD115" s="1"/>
      <c r="BE115" s="1"/>
      <c r="BF115" s="1"/>
      <c r="BG115" s="1"/>
      <c r="BH115" s="1"/>
      <c r="BI115" s="1"/>
      <c r="BJ115" s="1"/>
      <c r="BK115" s="1"/>
      <c r="BL115" s="1"/>
      <c r="BM115" s="1"/>
      <c r="BN115" s="1"/>
      <c r="BO115" s="1"/>
      <c r="BP115" s="1"/>
      <c r="BQ115" s="1"/>
      <c r="BR115" s="1"/>
    </row>
    <row r="116" spans="1:70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/>
      <c r="AP116" s="1"/>
      <c r="AQ116" s="1"/>
      <c r="AR116" s="1"/>
      <c r="AS116" s="1"/>
      <c r="AT116" s="1"/>
      <c r="AU116" s="1"/>
      <c r="AV116" s="1"/>
      <c r="AW116" s="1"/>
      <c r="AX116" s="1"/>
      <c r="AY116" s="1"/>
      <c r="AZ116" s="1"/>
      <c r="BA116" s="1"/>
      <c r="BB116" s="1"/>
      <c r="BC116" s="1"/>
      <c r="BD116" s="1"/>
      <c r="BE116" s="1"/>
      <c r="BF116" s="1"/>
      <c r="BG116" s="1"/>
      <c r="BH116" s="1"/>
      <c r="BI116" s="1"/>
      <c r="BJ116" s="1"/>
      <c r="BK116" s="1"/>
      <c r="BL116" s="1"/>
      <c r="BM116" s="1"/>
      <c r="BN116" s="1"/>
      <c r="BO116" s="1"/>
      <c r="BP116" s="1"/>
      <c r="BQ116" s="1"/>
      <c r="BR116" s="1"/>
    </row>
    <row r="117" spans="1:70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  <c r="AP117" s="1"/>
      <c r="AQ117" s="1"/>
      <c r="AR117" s="1"/>
      <c r="AS117" s="1"/>
      <c r="AT117" s="1"/>
      <c r="AU117" s="1"/>
      <c r="AV117" s="1"/>
      <c r="AW117" s="1"/>
      <c r="AX117" s="1"/>
      <c r="AY117" s="1"/>
      <c r="AZ117" s="1"/>
      <c r="BA117" s="1"/>
      <c r="BB117" s="1"/>
      <c r="BC117" s="1"/>
      <c r="BD117" s="1"/>
      <c r="BE117" s="1"/>
      <c r="BF117" s="1"/>
      <c r="BG117" s="1"/>
      <c r="BH117" s="1"/>
      <c r="BI117" s="1"/>
      <c r="BJ117" s="1"/>
      <c r="BK117" s="1"/>
      <c r="BL117" s="1"/>
      <c r="BM117" s="1"/>
      <c r="BN117" s="1"/>
      <c r="BO117" s="1"/>
      <c r="BP117" s="1"/>
      <c r="BQ117" s="1"/>
      <c r="BR117" s="1"/>
    </row>
    <row r="118" spans="1:70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P118" s="1"/>
      <c r="AQ118" s="1"/>
      <c r="AR118" s="1"/>
      <c r="AS118" s="1"/>
      <c r="AT118" s="1"/>
      <c r="AU118" s="1"/>
      <c r="AV118" s="1"/>
      <c r="AW118" s="1"/>
      <c r="AX118" s="1"/>
      <c r="AY118" s="1"/>
      <c r="AZ118" s="1"/>
      <c r="BA118" s="1"/>
      <c r="BB118" s="1"/>
      <c r="BC118" s="1"/>
      <c r="BD118" s="1"/>
      <c r="BE118" s="1"/>
      <c r="BF118" s="1"/>
      <c r="BG118" s="1"/>
      <c r="BH118" s="1"/>
      <c r="BI118" s="1"/>
      <c r="BJ118" s="1"/>
      <c r="BK118" s="1"/>
      <c r="BL118" s="1"/>
      <c r="BM118" s="1"/>
      <c r="BN118" s="1"/>
      <c r="BO118" s="1"/>
      <c r="BP118" s="1"/>
      <c r="BQ118" s="1"/>
      <c r="BR118" s="1"/>
    </row>
    <row r="119" spans="1:70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  <c r="AP119" s="1"/>
      <c r="AQ119" s="1"/>
      <c r="AR119" s="1"/>
      <c r="AS119" s="1"/>
      <c r="AT119" s="1"/>
      <c r="AU119" s="1"/>
      <c r="AV119" s="1"/>
      <c r="AW119" s="1"/>
      <c r="AX119" s="1"/>
      <c r="AY119" s="1"/>
      <c r="AZ119" s="1"/>
      <c r="BA119" s="1"/>
      <c r="BB119" s="1"/>
      <c r="BC119" s="1"/>
      <c r="BD119" s="1"/>
      <c r="BE119" s="1"/>
      <c r="BF119" s="1"/>
      <c r="BG119" s="1"/>
      <c r="BH119" s="1"/>
      <c r="BI119" s="1"/>
      <c r="BJ119" s="1"/>
      <c r="BK119" s="1"/>
      <c r="BL119" s="1"/>
      <c r="BM119" s="1"/>
      <c r="BN119" s="1"/>
      <c r="BO119" s="1"/>
      <c r="BP119" s="1"/>
      <c r="BQ119" s="1"/>
      <c r="BR119" s="1"/>
    </row>
    <row r="120" spans="1:70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1"/>
      <c r="AP120" s="1"/>
      <c r="AQ120" s="1"/>
      <c r="AR120" s="1"/>
      <c r="AS120" s="1"/>
      <c r="AT120" s="1"/>
      <c r="AU120" s="1"/>
      <c r="AV120" s="1"/>
      <c r="AW120" s="1"/>
      <c r="AX120" s="1"/>
      <c r="AY120" s="1"/>
      <c r="AZ120" s="1"/>
      <c r="BA120" s="1"/>
      <c r="BB120" s="1"/>
      <c r="BC120" s="1"/>
      <c r="BD120" s="1"/>
      <c r="BE120" s="1"/>
      <c r="BF120" s="1"/>
      <c r="BG120" s="1"/>
      <c r="BH120" s="1"/>
      <c r="BI120" s="1"/>
      <c r="BJ120" s="1"/>
      <c r="BK120" s="1"/>
      <c r="BL120" s="1"/>
      <c r="BM120" s="1"/>
      <c r="BN120" s="1"/>
      <c r="BO120" s="1"/>
      <c r="BP120" s="1"/>
      <c r="BQ120" s="1"/>
      <c r="BR120" s="1"/>
    </row>
    <row r="121" spans="1:70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  <c r="AP121" s="1"/>
      <c r="AQ121" s="1"/>
      <c r="AR121" s="1"/>
      <c r="AS121" s="1"/>
      <c r="AT121" s="1"/>
      <c r="AU121" s="1"/>
      <c r="AV121" s="1"/>
      <c r="AW121" s="1"/>
      <c r="AX121" s="1"/>
      <c r="AY121" s="1"/>
      <c r="AZ121" s="1"/>
      <c r="BA121" s="1"/>
      <c r="BB121" s="1"/>
      <c r="BC121" s="1"/>
      <c r="BD121" s="1"/>
      <c r="BE121" s="1"/>
      <c r="BF121" s="1"/>
      <c r="BG121" s="1"/>
      <c r="BH121" s="1"/>
      <c r="BI121" s="1"/>
      <c r="BJ121" s="1"/>
      <c r="BK121" s="1"/>
      <c r="BL121" s="1"/>
      <c r="BM121" s="1"/>
      <c r="BN121" s="1"/>
      <c r="BO121" s="1"/>
      <c r="BP121" s="1"/>
      <c r="BQ121" s="1"/>
      <c r="BR121" s="1"/>
    </row>
    <row r="122" spans="1:70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1"/>
      <c r="AP122" s="1"/>
      <c r="AQ122" s="1"/>
      <c r="AR122" s="1"/>
      <c r="AS122" s="1"/>
      <c r="AT122" s="1"/>
      <c r="AU122" s="1"/>
      <c r="AV122" s="1"/>
      <c r="AW122" s="1"/>
      <c r="AX122" s="1"/>
      <c r="AY122" s="1"/>
      <c r="AZ122" s="1"/>
      <c r="BA122" s="1"/>
      <c r="BB122" s="1"/>
      <c r="BC122" s="1"/>
      <c r="BD122" s="1"/>
      <c r="BE122" s="1"/>
      <c r="BF122" s="1"/>
      <c r="BG122" s="1"/>
      <c r="BH122" s="1"/>
      <c r="BI122" s="1"/>
      <c r="BJ122" s="1"/>
      <c r="BK122" s="1"/>
      <c r="BL122" s="1"/>
      <c r="BM122" s="1"/>
      <c r="BN122" s="1"/>
      <c r="BO122" s="1"/>
      <c r="BP122" s="1"/>
      <c r="BQ122" s="1"/>
      <c r="BR122" s="1"/>
    </row>
    <row r="123" spans="1:70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  <c r="AP123" s="1"/>
      <c r="AQ123" s="1"/>
      <c r="AR123" s="1"/>
      <c r="AS123" s="1"/>
      <c r="AT123" s="1"/>
      <c r="AU123" s="1"/>
      <c r="AV123" s="1"/>
      <c r="AW123" s="1"/>
      <c r="AX123" s="1"/>
      <c r="AY123" s="1"/>
      <c r="AZ123" s="1"/>
      <c r="BA123" s="1"/>
      <c r="BB123" s="1"/>
      <c r="BC123" s="1"/>
      <c r="BD123" s="1"/>
      <c r="BE123" s="1"/>
      <c r="BF123" s="1"/>
      <c r="BG123" s="1"/>
      <c r="BH123" s="1"/>
      <c r="BI123" s="1"/>
      <c r="BJ123" s="1"/>
      <c r="BK123" s="1"/>
      <c r="BL123" s="1"/>
      <c r="BM123" s="1"/>
      <c r="BN123" s="1"/>
      <c r="BO123" s="1"/>
      <c r="BP123" s="1"/>
      <c r="BQ123" s="1"/>
      <c r="BR123" s="1"/>
    </row>
    <row r="124" spans="1:70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  <c r="AP124" s="1"/>
      <c r="AQ124" s="1"/>
      <c r="AR124" s="1"/>
      <c r="AS124" s="1"/>
      <c r="AT124" s="1"/>
      <c r="AU124" s="1"/>
      <c r="AV124" s="1"/>
      <c r="AW124" s="1"/>
      <c r="AX124" s="1"/>
      <c r="AY124" s="1"/>
      <c r="AZ124" s="1"/>
      <c r="BA124" s="1"/>
      <c r="BB124" s="1"/>
      <c r="BC124" s="1"/>
      <c r="BD124" s="1"/>
      <c r="BE124" s="1"/>
      <c r="BF124" s="1"/>
      <c r="BG124" s="1"/>
      <c r="BH124" s="1"/>
      <c r="BI124" s="1"/>
      <c r="BJ124" s="1"/>
      <c r="BK124" s="1"/>
      <c r="BL124" s="1"/>
      <c r="BM124" s="1"/>
      <c r="BN124" s="1"/>
      <c r="BO124" s="1"/>
      <c r="BP124" s="1"/>
      <c r="BQ124" s="1"/>
      <c r="BR124" s="1"/>
    </row>
    <row r="125" spans="1:70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  <c r="AP125" s="1"/>
      <c r="AQ125" s="1"/>
      <c r="AR125" s="1"/>
      <c r="AS125" s="1"/>
      <c r="AT125" s="1"/>
      <c r="AU125" s="1"/>
      <c r="AV125" s="1"/>
      <c r="AW125" s="1"/>
      <c r="AX125" s="1"/>
      <c r="AY125" s="1"/>
      <c r="AZ125" s="1"/>
      <c r="BA125" s="1"/>
      <c r="BB125" s="1"/>
      <c r="BC125" s="1"/>
      <c r="BD125" s="1"/>
      <c r="BE125" s="1"/>
      <c r="BF125" s="1"/>
      <c r="BG125" s="1"/>
      <c r="BH125" s="1"/>
      <c r="BI125" s="1"/>
      <c r="BJ125" s="1"/>
      <c r="BK125" s="1"/>
      <c r="BL125" s="1"/>
      <c r="BM125" s="1"/>
      <c r="BN125" s="1"/>
      <c r="BO125" s="1"/>
      <c r="BP125" s="1"/>
      <c r="BQ125" s="1"/>
      <c r="BR125" s="1"/>
    </row>
    <row r="126" spans="1:70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  <c r="AP126" s="1"/>
      <c r="AQ126" s="1"/>
      <c r="AR126" s="1"/>
      <c r="AS126" s="1"/>
      <c r="AT126" s="1"/>
      <c r="AU126" s="1"/>
      <c r="AV126" s="1"/>
      <c r="AW126" s="1"/>
      <c r="AX126" s="1"/>
      <c r="AY126" s="1"/>
      <c r="AZ126" s="1"/>
      <c r="BA126" s="1"/>
      <c r="BB126" s="1"/>
      <c r="BC126" s="1"/>
      <c r="BD126" s="1"/>
      <c r="BE126" s="1"/>
      <c r="BF126" s="1"/>
      <c r="BG126" s="1"/>
      <c r="BH126" s="1"/>
      <c r="BI126" s="1"/>
      <c r="BJ126" s="1"/>
      <c r="BK126" s="1"/>
      <c r="BL126" s="1"/>
      <c r="BM126" s="1"/>
      <c r="BN126" s="1"/>
      <c r="BO126" s="1"/>
      <c r="BP126" s="1"/>
      <c r="BQ126" s="1"/>
      <c r="BR126" s="1"/>
    </row>
    <row r="127" spans="1:70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  <c r="AP127" s="1"/>
      <c r="AQ127" s="1"/>
      <c r="AR127" s="1"/>
      <c r="AS127" s="1"/>
      <c r="AT127" s="1"/>
      <c r="AU127" s="1"/>
      <c r="AV127" s="1"/>
      <c r="AW127" s="1"/>
      <c r="AX127" s="1"/>
      <c r="AY127" s="1"/>
      <c r="AZ127" s="1"/>
      <c r="BA127" s="1"/>
      <c r="BB127" s="1"/>
      <c r="BC127" s="1"/>
      <c r="BD127" s="1"/>
      <c r="BE127" s="1"/>
      <c r="BF127" s="1"/>
      <c r="BG127" s="1"/>
      <c r="BH127" s="1"/>
      <c r="BI127" s="1"/>
      <c r="BJ127" s="1"/>
      <c r="BK127" s="1"/>
      <c r="BL127" s="1"/>
      <c r="BM127" s="1"/>
      <c r="BN127" s="1"/>
      <c r="BO127" s="1"/>
      <c r="BP127" s="1"/>
      <c r="BQ127" s="1"/>
      <c r="BR127" s="1"/>
    </row>
    <row r="128" spans="1:70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  <c r="AP128" s="1"/>
      <c r="AQ128" s="1"/>
      <c r="AR128" s="1"/>
      <c r="AS128" s="1"/>
      <c r="AT128" s="1"/>
      <c r="AU128" s="1"/>
      <c r="AV128" s="1"/>
      <c r="AW128" s="1"/>
      <c r="AX128" s="1"/>
      <c r="AY128" s="1"/>
      <c r="AZ128" s="1"/>
      <c r="BA128" s="1"/>
      <c r="BB128" s="1"/>
      <c r="BC128" s="1"/>
      <c r="BD128" s="1"/>
      <c r="BE128" s="1"/>
      <c r="BF128" s="1"/>
      <c r="BG128" s="1"/>
      <c r="BH128" s="1"/>
      <c r="BI128" s="1"/>
      <c r="BJ128" s="1"/>
      <c r="BK128" s="1"/>
      <c r="BL128" s="1"/>
      <c r="BM128" s="1"/>
      <c r="BN128" s="1"/>
      <c r="BO128" s="1"/>
      <c r="BP128" s="1"/>
      <c r="BQ128" s="1"/>
      <c r="BR128" s="1"/>
    </row>
    <row r="129" spans="1:70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  <c r="AQ129" s="1"/>
      <c r="AR129" s="1"/>
      <c r="AS129" s="1"/>
      <c r="AT129" s="1"/>
      <c r="AU129" s="1"/>
      <c r="AV129" s="1"/>
      <c r="AW129" s="1"/>
      <c r="AX129" s="1"/>
      <c r="AY129" s="1"/>
      <c r="AZ129" s="1"/>
      <c r="BA129" s="1"/>
      <c r="BB129" s="1"/>
      <c r="BC129" s="1"/>
      <c r="BD129" s="1"/>
      <c r="BE129" s="1"/>
      <c r="BF129" s="1"/>
      <c r="BG129" s="1"/>
      <c r="BH129" s="1"/>
      <c r="BI129" s="1"/>
      <c r="BJ129" s="1"/>
      <c r="BK129" s="1"/>
      <c r="BL129" s="1"/>
      <c r="BM129" s="1"/>
      <c r="BN129" s="1"/>
      <c r="BO129" s="1"/>
      <c r="BP129" s="1"/>
      <c r="BQ129" s="1"/>
      <c r="BR129" s="1"/>
    </row>
    <row r="130" spans="1:70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  <c r="AR130" s="1"/>
      <c r="AS130" s="1"/>
      <c r="AT130" s="1"/>
      <c r="AU130" s="1"/>
      <c r="AV130" s="1"/>
      <c r="AW130" s="1"/>
      <c r="AX130" s="1"/>
      <c r="AY130" s="1"/>
      <c r="AZ130" s="1"/>
      <c r="BA130" s="1"/>
      <c r="BB130" s="1"/>
      <c r="BC130" s="1"/>
      <c r="BD130" s="1"/>
      <c r="BE130" s="1"/>
      <c r="BF130" s="1"/>
      <c r="BG130" s="1"/>
      <c r="BH130" s="1"/>
      <c r="BI130" s="1"/>
      <c r="BJ130" s="1"/>
      <c r="BK130" s="1"/>
      <c r="BL130" s="1"/>
      <c r="BM130" s="1"/>
      <c r="BN130" s="1"/>
      <c r="BO130" s="1"/>
      <c r="BP130" s="1"/>
      <c r="BQ130" s="1"/>
      <c r="BR130" s="1"/>
    </row>
    <row r="131" spans="1:70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  <c r="AQ131" s="1"/>
      <c r="AR131" s="1"/>
      <c r="AS131" s="1"/>
      <c r="AT131" s="1"/>
      <c r="AU131" s="1"/>
      <c r="AV131" s="1"/>
      <c r="AW131" s="1"/>
      <c r="AX131" s="1"/>
      <c r="AY131" s="1"/>
      <c r="AZ131" s="1"/>
      <c r="BA131" s="1"/>
      <c r="BB131" s="1"/>
      <c r="BC131" s="1"/>
      <c r="BD131" s="1"/>
      <c r="BE131" s="1"/>
      <c r="BF131" s="1"/>
      <c r="BG131" s="1"/>
      <c r="BH131" s="1"/>
      <c r="BI131" s="1"/>
      <c r="BJ131" s="1"/>
      <c r="BK131" s="1"/>
      <c r="BL131" s="1"/>
      <c r="BM131" s="1"/>
      <c r="BN131" s="1"/>
      <c r="BO131" s="1"/>
      <c r="BP131" s="1"/>
      <c r="BQ131" s="1"/>
      <c r="BR131" s="1"/>
    </row>
    <row r="132" spans="1:70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"/>
      <c r="AR132" s="1"/>
      <c r="AS132" s="1"/>
      <c r="AT132" s="1"/>
      <c r="AU132" s="1"/>
      <c r="AV132" s="1"/>
      <c r="AW132" s="1"/>
      <c r="AX132" s="1"/>
      <c r="AY132" s="1"/>
      <c r="AZ132" s="1"/>
      <c r="BA132" s="1"/>
      <c r="BB132" s="1"/>
      <c r="BC132" s="1"/>
      <c r="BD132" s="1"/>
      <c r="BE132" s="1"/>
      <c r="BF132" s="1"/>
      <c r="BG132" s="1"/>
      <c r="BH132" s="1"/>
      <c r="BI132" s="1"/>
      <c r="BJ132" s="1"/>
      <c r="BK132" s="1"/>
      <c r="BL132" s="1"/>
      <c r="BM132" s="1"/>
      <c r="BN132" s="1"/>
      <c r="BO132" s="1"/>
      <c r="BP132" s="1"/>
      <c r="BQ132" s="1"/>
      <c r="BR132" s="1"/>
    </row>
    <row r="133" spans="1:70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  <c r="AQ133" s="1"/>
      <c r="AR133" s="1"/>
      <c r="AS133" s="1"/>
      <c r="AT133" s="1"/>
      <c r="AU133" s="1"/>
      <c r="AV133" s="1"/>
      <c r="AW133" s="1"/>
      <c r="AX133" s="1"/>
      <c r="AY133" s="1"/>
      <c r="AZ133" s="1"/>
      <c r="BA133" s="1"/>
      <c r="BB133" s="1"/>
      <c r="BC133" s="1"/>
      <c r="BD133" s="1"/>
      <c r="BE133" s="1"/>
      <c r="BF133" s="1"/>
      <c r="BG133" s="1"/>
      <c r="BH133" s="1"/>
      <c r="BI133" s="1"/>
      <c r="BJ133" s="1"/>
      <c r="BK133" s="1"/>
      <c r="BL133" s="1"/>
      <c r="BM133" s="1"/>
      <c r="BN133" s="1"/>
      <c r="BO133" s="1"/>
      <c r="BP133" s="1"/>
      <c r="BQ133" s="1"/>
      <c r="BR133" s="1"/>
    </row>
    <row r="134" spans="1:70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1"/>
      <c r="AS134" s="1"/>
      <c r="AT134" s="1"/>
      <c r="AU134" s="1"/>
      <c r="AV134" s="1"/>
      <c r="AW134" s="1"/>
      <c r="AX134" s="1"/>
      <c r="AY134" s="1"/>
      <c r="AZ134" s="1"/>
      <c r="BA134" s="1"/>
      <c r="BB134" s="1"/>
      <c r="BC134" s="1"/>
      <c r="BD134" s="1"/>
      <c r="BE134" s="1"/>
      <c r="BF134" s="1"/>
      <c r="BG134" s="1"/>
      <c r="BH134" s="1"/>
      <c r="BI134" s="1"/>
      <c r="BJ134" s="1"/>
      <c r="BK134" s="1"/>
      <c r="BL134" s="1"/>
      <c r="BM134" s="1"/>
      <c r="BN134" s="1"/>
      <c r="BO134" s="1"/>
      <c r="BP134" s="1"/>
      <c r="BQ134" s="1"/>
      <c r="BR134" s="1"/>
    </row>
    <row r="135" spans="1:70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  <c r="AT135" s="1"/>
      <c r="AU135" s="1"/>
      <c r="AV135" s="1"/>
      <c r="AW135" s="1"/>
      <c r="AX135" s="1"/>
      <c r="AY135" s="1"/>
      <c r="AZ135" s="1"/>
      <c r="BA135" s="1"/>
      <c r="BB135" s="1"/>
      <c r="BC135" s="1"/>
      <c r="BD135" s="1"/>
      <c r="BE135" s="1"/>
      <c r="BF135" s="1"/>
      <c r="BG135" s="1"/>
      <c r="BH135" s="1"/>
      <c r="BI135" s="1"/>
      <c r="BJ135" s="1"/>
      <c r="BK135" s="1"/>
      <c r="BL135" s="1"/>
      <c r="BM135" s="1"/>
      <c r="BN135" s="1"/>
      <c r="BO135" s="1"/>
      <c r="BP135" s="1"/>
      <c r="BQ135" s="1"/>
      <c r="BR135" s="1"/>
    </row>
    <row r="136" spans="1:70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  <c r="AU136" s="1"/>
      <c r="AV136" s="1"/>
      <c r="AW136" s="1"/>
      <c r="AX136" s="1"/>
      <c r="AY136" s="1"/>
      <c r="AZ136" s="1"/>
      <c r="BA136" s="1"/>
      <c r="BB136" s="1"/>
      <c r="BC136" s="1"/>
      <c r="BD136" s="1"/>
      <c r="BE136" s="1"/>
      <c r="BF136" s="1"/>
      <c r="BG136" s="1"/>
      <c r="BH136" s="1"/>
      <c r="BI136" s="1"/>
      <c r="BJ136" s="1"/>
      <c r="BK136" s="1"/>
      <c r="BL136" s="1"/>
      <c r="BM136" s="1"/>
      <c r="BN136" s="1"/>
      <c r="BO136" s="1"/>
      <c r="BP136" s="1"/>
      <c r="BQ136" s="1"/>
      <c r="BR136" s="1"/>
    </row>
    <row r="137" spans="1:70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/>
      <c r="AS137" s="1"/>
      <c r="AT137" s="1"/>
      <c r="AU137" s="1"/>
      <c r="AV137" s="1"/>
      <c r="AW137" s="1"/>
      <c r="AX137" s="1"/>
      <c r="AY137" s="1"/>
      <c r="AZ137" s="1"/>
      <c r="BA137" s="1"/>
      <c r="BB137" s="1"/>
      <c r="BC137" s="1"/>
      <c r="BD137" s="1"/>
      <c r="BE137" s="1"/>
      <c r="BF137" s="1"/>
      <c r="BG137" s="1"/>
      <c r="BH137" s="1"/>
      <c r="BI137" s="1"/>
      <c r="BJ137" s="1"/>
      <c r="BK137" s="1"/>
      <c r="BL137" s="1"/>
      <c r="BM137" s="1"/>
      <c r="BN137" s="1"/>
      <c r="BO137" s="1"/>
      <c r="BP137" s="1"/>
      <c r="BQ137" s="1"/>
      <c r="BR137" s="1"/>
    </row>
    <row r="138" spans="1:70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  <c r="AU138" s="1"/>
      <c r="AV138" s="1"/>
      <c r="AW138" s="1"/>
      <c r="AX138" s="1"/>
      <c r="AY138" s="1"/>
      <c r="AZ138" s="1"/>
      <c r="BA138" s="1"/>
      <c r="BB138" s="1"/>
      <c r="BC138" s="1"/>
      <c r="BD138" s="1"/>
      <c r="BE138" s="1"/>
      <c r="BF138" s="1"/>
      <c r="BG138" s="1"/>
      <c r="BH138" s="1"/>
      <c r="BI138" s="1"/>
      <c r="BJ138" s="1"/>
      <c r="BK138" s="1"/>
      <c r="BL138" s="1"/>
      <c r="BM138" s="1"/>
      <c r="BN138" s="1"/>
      <c r="BO138" s="1"/>
      <c r="BP138" s="1"/>
      <c r="BQ138" s="1"/>
      <c r="BR138" s="1"/>
    </row>
    <row r="139" spans="1:70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  <c r="AU139" s="1"/>
      <c r="AV139" s="1"/>
      <c r="AW139" s="1"/>
      <c r="AX139" s="1"/>
      <c r="AY139" s="1"/>
      <c r="AZ139" s="1"/>
      <c r="BA139" s="1"/>
      <c r="BB139" s="1"/>
      <c r="BC139" s="1"/>
      <c r="BD139" s="1"/>
      <c r="BE139" s="1"/>
      <c r="BF139" s="1"/>
      <c r="BG139" s="1"/>
      <c r="BH139" s="1"/>
      <c r="BI139" s="1"/>
      <c r="BJ139" s="1"/>
      <c r="BK139" s="1"/>
      <c r="BL139" s="1"/>
      <c r="BM139" s="1"/>
      <c r="BN139" s="1"/>
      <c r="BO139" s="1"/>
      <c r="BP139" s="1"/>
      <c r="BQ139" s="1"/>
      <c r="BR139" s="1"/>
    </row>
    <row r="140" spans="1:70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  <c r="AT140" s="1"/>
      <c r="AU140" s="1"/>
      <c r="AV140" s="1"/>
      <c r="AW140" s="1"/>
      <c r="AX140" s="1"/>
      <c r="AY140" s="1"/>
      <c r="AZ140" s="1"/>
      <c r="BA140" s="1"/>
      <c r="BB140" s="1"/>
      <c r="BC140" s="1"/>
      <c r="BD140" s="1"/>
      <c r="BE140" s="1"/>
      <c r="BF140" s="1"/>
      <c r="BG140" s="1"/>
      <c r="BH140" s="1"/>
      <c r="BI140" s="1"/>
      <c r="BJ140" s="1"/>
      <c r="BK140" s="1"/>
      <c r="BL140" s="1"/>
      <c r="BM140" s="1"/>
      <c r="BN140" s="1"/>
      <c r="BO140" s="1"/>
      <c r="BP140" s="1"/>
      <c r="BQ140" s="1"/>
      <c r="BR140" s="1"/>
    </row>
    <row r="141" spans="1:70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1"/>
      <c r="AU141" s="1"/>
      <c r="AV141" s="1"/>
      <c r="AW141" s="1"/>
      <c r="AX141" s="1"/>
      <c r="AY141" s="1"/>
      <c r="AZ141" s="1"/>
      <c r="BA141" s="1"/>
      <c r="BB141" s="1"/>
      <c r="BC141" s="1"/>
      <c r="BD141" s="1"/>
      <c r="BE141" s="1"/>
      <c r="BF141" s="1"/>
      <c r="BG141" s="1"/>
      <c r="BH141" s="1"/>
      <c r="BI141" s="1"/>
      <c r="BJ141" s="1"/>
      <c r="BK141" s="1"/>
      <c r="BL141" s="1"/>
      <c r="BM141" s="1"/>
      <c r="BN141" s="1"/>
      <c r="BO141" s="1"/>
      <c r="BP141" s="1"/>
      <c r="BQ141" s="1"/>
      <c r="BR141" s="1"/>
    </row>
    <row r="142" spans="1:70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  <c r="AU142" s="1"/>
      <c r="AV142" s="1"/>
      <c r="AW142" s="1"/>
      <c r="AX142" s="1"/>
      <c r="AY142" s="1"/>
      <c r="AZ142" s="1"/>
      <c r="BA142" s="1"/>
      <c r="BB142" s="1"/>
      <c r="BC142" s="1"/>
      <c r="BD142" s="1"/>
      <c r="BE142" s="1"/>
      <c r="BF142" s="1"/>
      <c r="BG142" s="1"/>
      <c r="BH142" s="1"/>
      <c r="BI142" s="1"/>
      <c r="BJ142" s="1"/>
      <c r="BK142" s="1"/>
      <c r="BL142" s="1"/>
      <c r="BM142" s="1"/>
      <c r="BN142" s="1"/>
      <c r="BO142" s="1"/>
      <c r="BP142" s="1"/>
      <c r="BQ142" s="1"/>
      <c r="BR142" s="1"/>
    </row>
    <row r="143" spans="1:70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"/>
      <c r="AT143" s="1"/>
      <c r="AU143" s="1"/>
      <c r="AV143" s="1"/>
      <c r="AW143" s="1"/>
      <c r="AX143" s="1"/>
      <c r="AY143" s="1"/>
      <c r="AZ143" s="1"/>
      <c r="BA143" s="1"/>
      <c r="BB143" s="1"/>
      <c r="BC143" s="1"/>
      <c r="BD143" s="1"/>
      <c r="BE143" s="1"/>
      <c r="BF143" s="1"/>
      <c r="BG143" s="1"/>
      <c r="BH143" s="1"/>
      <c r="BI143" s="1"/>
      <c r="BJ143" s="1"/>
      <c r="BK143" s="1"/>
      <c r="BL143" s="1"/>
      <c r="BM143" s="1"/>
      <c r="BN143" s="1"/>
      <c r="BO143" s="1"/>
      <c r="BP143" s="1"/>
      <c r="BQ143" s="1"/>
      <c r="BR143" s="1"/>
    </row>
    <row r="144" spans="1:70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  <c r="AU144" s="1"/>
      <c r="AV144" s="1"/>
      <c r="AW144" s="1"/>
      <c r="AX144" s="1"/>
      <c r="AY144" s="1"/>
      <c r="AZ144" s="1"/>
      <c r="BA144" s="1"/>
      <c r="BB144" s="1"/>
      <c r="BC144" s="1"/>
      <c r="BD144" s="1"/>
      <c r="BE144" s="1"/>
      <c r="BF144" s="1"/>
      <c r="BG144" s="1"/>
      <c r="BH144" s="1"/>
      <c r="BI144" s="1"/>
      <c r="BJ144" s="1"/>
      <c r="BK144" s="1"/>
      <c r="BL144" s="1"/>
      <c r="BM144" s="1"/>
      <c r="BN144" s="1"/>
      <c r="BO144" s="1"/>
      <c r="BP144" s="1"/>
      <c r="BQ144" s="1"/>
      <c r="BR144" s="1"/>
    </row>
    <row r="145" spans="1:70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  <c r="AU145" s="1"/>
      <c r="AV145" s="1"/>
      <c r="AW145" s="1"/>
      <c r="AX145" s="1"/>
      <c r="AY145" s="1"/>
      <c r="AZ145" s="1"/>
      <c r="BA145" s="1"/>
      <c r="BB145" s="1"/>
      <c r="BC145" s="1"/>
      <c r="BD145" s="1"/>
      <c r="BE145" s="1"/>
      <c r="BF145" s="1"/>
      <c r="BG145" s="1"/>
      <c r="BH145" s="1"/>
      <c r="BI145" s="1"/>
      <c r="BJ145" s="1"/>
      <c r="BK145" s="1"/>
      <c r="BL145" s="1"/>
      <c r="BM145" s="1"/>
      <c r="BN145" s="1"/>
      <c r="BO145" s="1"/>
      <c r="BP145" s="1"/>
      <c r="BQ145" s="1"/>
      <c r="BR145" s="1"/>
    </row>
    <row r="146" spans="1:70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  <c r="AU146" s="1"/>
      <c r="AV146" s="1"/>
      <c r="AW146" s="1"/>
      <c r="AX146" s="1"/>
      <c r="AY146" s="1"/>
      <c r="AZ146" s="1"/>
      <c r="BA146" s="1"/>
      <c r="BB146" s="1"/>
      <c r="BC146" s="1"/>
      <c r="BD146" s="1"/>
      <c r="BE146" s="1"/>
      <c r="BF146" s="1"/>
      <c r="BG146" s="1"/>
      <c r="BH146" s="1"/>
      <c r="BI146" s="1"/>
      <c r="BJ146" s="1"/>
      <c r="BK146" s="1"/>
      <c r="BL146" s="1"/>
      <c r="BM146" s="1"/>
      <c r="BN146" s="1"/>
      <c r="BO146" s="1"/>
      <c r="BP146" s="1"/>
      <c r="BQ146" s="1"/>
      <c r="BR146" s="1"/>
    </row>
    <row r="147" spans="1:70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1"/>
      <c r="AT147" s="1"/>
      <c r="AU147" s="1"/>
      <c r="AV147" s="1"/>
      <c r="AW147" s="1"/>
      <c r="AX147" s="1"/>
      <c r="AY147" s="1"/>
      <c r="AZ147" s="1"/>
      <c r="BA147" s="1"/>
      <c r="BB147" s="1"/>
      <c r="BC147" s="1"/>
      <c r="BD147" s="1"/>
      <c r="BE147" s="1"/>
      <c r="BF147" s="1"/>
      <c r="BG147" s="1"/>
      <c r="BH147" s="1"/>
      <c r="BI147" s="1"/>
      <c r="BJ147" s="1"/>
      <c r="BK147" s="1"/>
      <c r="BL147" s="1"/>
      <c r="BM147" s="1"/>
      <c r="BN147" s="1"/>
      <c r="BO147" s="1"/>
      <c r="BP147" s="1"/>
      <c r="BQ147" s="1"/>
      <c r="BR147" s="1"/>
    </row>
    <row r="148" spans="1:70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  <c r="AT148" s="1"/>
      <c r="AU148" s="1"/>
      <c r="AV148" s="1"/>
      <c r="AW148" s="1"/>
      <c r="AX148" s="1"/>
      <c r="AY148" s="1"/>
      <c r="AZ148" s="1"/>
      <c r="BA148" s="1"/>
      <c r="BB148" s="1"/>
      <c r="BC148" s="1"/>
      <c r="BD148" s="1"/>
      <c r="BE148" s="1"/>
      <c r="BF148" s="1"/>
      <c r="BG148" s="1"/>
      <c r="BH148" s="1"/>
      <c r="BI148" s="1"/>
      <c r="BJ148" s="1"/>
      <c r="BK148" s="1"/>
      <c r="BL148" s="1"/>
      <c r="BM148" s="1"/>
      <c r="BN148" s="1"/>
      <c r="BO148" s="1"/>
      <c r="BP148" s="1"/>
      <c r="BQ148" s="1"/>
      <c r="BR148" s="1"/>
    </row>
    <row r="149" spans="1:70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  <c r="AU149" s="1"/>
      <c r="AV149" s="1"/>
      <c r="AW149" s="1"/>
      <c r="AX149" s="1"/>
      <c r="AY149" s="1"/>
      <c r="AZ149" s="1"/>
      <c r="BA149" s="1"/>
      <c r="BB149" s="1"/>
      <c r="BC149" s="1"/>
      <c r="BD149" s="1"/>
      <c r="BE149" s="1"/>
      <c r="BF149" s="1"/>
      <c r="BG149" s="1"/>
      <c r="BH149" s="1"/>
      <c r="BI149" s="1"/>
      <c r="BJ149" s="1"/>
      <c r="BK149" s="1"/>
      <c r="BL149" s="1"/>
      <c r="BM149" s="1"/>
      <c r="BN149" s="1"/>
      <c r="BO149" s="1"/>
      <c r="BP149" s="1"/>
      <c r="BQ149" s="1"/>
      <c r="BR149" s="1"/>
    </row>
    <row r="150" spans="1:70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  <c r="AT150" s="1"/>
      <c r="AU150" s="1"/>
      <c r="AV150" s="1"/>
      <c r="AW150" s="1"/>
      <c r="AX150" s="1"/>
      <c r="AY150" s="1"/>
      <c r="AZ150" s="1"/>
      <c r="BA150" s="1"/>
      <c r="BB150" s="1"/>
      <c r="BC150" s="1"/>
      <c r="BD150" s="1"/>
      <c r="BE150" s="1"/>
      <c r="BF150" s="1"/>
      <c r="BG150" s="1"/>
      <c r="BH150" s="1"/>
      <c r="BI150" s="1"/>
      <c r="BJ150" s="1"/>
      <c r="BK150" s="1"/>
      <c r="BL150" s="1"/>
      <c r="BM150" s="1"/>
      <c r="BN150" s="1"/>
      <c r="BO150" s="1"/>
      <c r="BP150" s="1"/>
      <c r="BQ150" s="1"/>
      <c r="BR150" s="1"/>
    </row>
    <row r="151" spans="1:70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1"/>
      <c r="AU151" s="1"/>
      <c r="AV151" s="1"/>
      <c r="AW151" s="1"/>
      <c r="AX151" s="1"/>
      <c r="AY151" s="1"/>
      <c r="AZ151" s="1"/>
      <c r="BA151" s="1"/>
      <c r="BB151" s="1"/>
      <c r="BC151" s="1"/>
      <c r="BD151" s="1"/>
      <c r="BE151" s="1"/>
      <c r="BF151" s="1"/>
      <c r="BG151" s="1"/>
      <c r="BH151" s="1"/>
      <c r="BI151" s="1"/>
      <c r="BJ151" s="1"/>
      <c r="BK151" s="1"/>
      <c r="BL151" s="1"/>
      <c r="BM151" s="1"/>
      <c r="BN151" s="1"/>
      <c r="BO151" s="1"/>
      <c r="BP151" s="1"/>
      <c r="BQ151" s="1"/>
      <c r="BR151" s="1"/>
    </row>
    <row r="152" spans="1:70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  <c r="AS152" s="1"/>
      <c r="AT152" s="1"/>
      <c r="AU152" s="1"/>
      <c r="AV152" s="1"/>
      <c r="AW152" s="1"/>
      <c r="AX152" s="1"/>
      <c r="AY152" s="1"/>
      <c r="AZ152" s="1"/>
      <c r="BA152" s="1"/>
      <c r="BB152" s="1"/>
      <c r="BC152" s="1"/>
      <c r="BD152" s="1"/>
      <c r="BE152" s="1"/>
      <c r="BF152" s="1"/>
      <c r="BG152" s="1"/>
      <c r="BH152" s="1"/>
      <c r="BI152" s="1"/>
      <c r="BJ152" s="1"/>
      <c r="BK152" s="1"/>
      <c r="BL152" s="1"/>
      <c r="BM152" s="1"/>
      <c r="BN152" s="1"/>
      <c r="BO152" s="1"/>
      <c r="BP152" s="1"/>
      <c r="BQ152" s="1"/>
      <c r="BR152" s="1"/>
    </row>
    <row r="153" spans="1:70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S153" s="1"/>
      <c r="AT153" s="1"/>
      <c r="AU153" s="1"/>
      <c r="AV153" s="1"/>
      <c r="AW153" s="1"/>
      <c r="AX153" s="1"/>
      <c r="AY153" s="1"/>
      <c r="AZ153" s="1"/>
      <c r="BA153" s="1"/>
      <c r="BB153" s="1"/>
      <c r="BC153" s="1"/>
      <c r="BD153" s="1"/>
      <c r="BE153" s="1"/>
      <c r="BF153" s="1"/>
      <c r="BG153" s="1"/>
      <c r="BH153" s="1"/>
      <c r="BI153" s="1"/>
      <c r="BJ153" s="1"/>
      <c r="BK153" s="1"/>
      <c r="BL153" s="1"/>
      <c r="BM153" s="1"/>
      <c r="BN153" s="1"/>
      <c r="BO153" s="1"/>
      <c r="BP153" s="1"/>
      <c r="BQ153" s="1"/>
      <c r="BR153" s="1"/>
    </row>
    <row r="154" spans="1:70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  <c r="AT154" s="1"/>
      <c r="AU154" s="1"/>
      <c r="AV154" s="1"/>
      <c r="AW154" s="1"/>
      <c r="AX154" s="1"/>
      <c r="AY154" s="1"/>
      <c r="AZ154" s="1"/>
      <c r="BA154" s="1"/>
      <c r="BB154" s="1"/>
      <c r="BC154" s="1"/>
      <c r="BD154" s="1"/>
      <c r="BE154" s="1"/>
      <c r="BF154" s="1"/>
      <c r="BG154" s="1"/>
      <c r="BH154" s="1"/>
      <c r="BI154" s="1"/>
      <c r="BJ154" s="1"/>
      <c r="BK154" s="1"/>
      <c r="BL154" s="1"/>
      <c r="BM154" s="1"/>
      <c r="BN154" s="1"/>
      <c r="BO154" s="1"/>
      <c r="BP154" s="1"/>
      <c r="BQ154" s="1"/>
      <c r="BR154" s="1"/>
    </row>
    <row r="155" spans="1:70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  <c r="AR155" s="1"/>
      <c r="AS155" s="1"/>
      <c r="AT155" s="1"/>
      <c r="AU155" s="1"/>
      <c r="AV155" s="1"/>
      <c r="AW155" s="1"/>
      <c r="AX155" s="1"/>
      <c r="AY155" s="1"/>
      <c r="AZ155" s="1"/>
      <c r="BA155" s="1"/>
      <c r="BB155" s="1"/>
      <c r="BC155" s="1"/>
      <c r="BD155" s="1"/>
      <c r="BE155" s="1"/>
      <c r="BF155" s="1"/>
      <c r="BG155" s="1"/>
      <c r="BH155" s="1"/>
      <c r="BI155" s="1"/>
      <c r="BJ155" s="1"/>
      <c r="BK155" s="1"/>
      <c r="BL155" s="1"/>
      <c r="BM155" s="1"/>
      <c r="BN155" s="1"/>
      <c r="BO155" s="1"/>
      <c r="BP155" s="1"/>
      <c r="BQ155" s="1"/>
      <c r="BR155" s="1"/>
    </row>
    <row r="156" spans="1:70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1"/>
      <c r="AU156" s="1"/>
      <c r="AV156" s="1"/>
      <c r="AW156" s="1"/>
      <c r="AX156" s="1"/>
      <c r="AY156" s="1"/>
      <c r="AZ156" s="1"/>
      <c r="BA156" s="1"/>
      <c r="BB156" s="1"/>
      <c r="BC156" s="1"/>
      <c r="BD156" s="1"/>
      <c r="BE156" s="1"/>
      <c r="BF156" s="1"/>
      <c r="BG156" s="1"/>
      <c r="BH156" s="1"/>
      <c r="BI156" s="1"/>
      <c r="BJ156" s="1"/>
      <c r="BK156" s="1"/>
      <c r="BL156" s="1"/>
      <c r="BM156" s="1"/>
      <c r="BN156" s="1"/>
      <c r="BO156" s="1"/>
      <c r="BP156" s="1"/>
      <c r="BQ156" s="1"/>
      <c r="BR156" s="1"/>
    </row>
    <row r="157" spans="1:70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  <c r="AR157" s="1"/>
      <c r="AS157" s="1"/>
      <c r="AT157" s="1"/>
      <c r="AU157" s="1"/>
      <c r="AV157" s="1"/>
      <c r="AW157" s="1"/>
      <c r="AX157" s="1"/>
      <c r="AY157" s="1"/>
      <c r="AZ157" s="1"/>
      <c r="BA157" s="1"/>
      <c r="BB157" s="1"/>
      <c r="BC157" s="1"/>
      <c r="BD157" s="1"/>
      <c r="BE157" s="1"/>
      <c r="BF157" s="1"/>
      <c r="BG157" s="1"/>
      <c r="BH157" s="1"/>
      <c r="BI157" s="1"/>
      <c r="BJ157" s="1"/>
      <c r="BK157" s="1"/>
      <c r="BL157" s="1"/>
      <c r="BM157" s="1"/>
      <c r="BN157" s="1"/>
      <c r="BO157" s="1"/>
      <c r="BP157" s="1"/>
      <c r="BQ157" s="1"/>
      <c r="BR157" s="1"/>
    </row>
    <row r="158" spans="1:70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  <c r="AR158" s="1"/>
      <c r="AS158" s="1"/>
      <c r="AT158" s="1"/>
      <c r="AU158" s="1"/>
      <c r="AV158" s="1"/>
      <c r="AW158" s="1"/>
      <c r="AX158" s="1"/>
      <c r="AY158" s="1"/>
      <c r="AZ158" s="1"/>
      <c r="BA158" s="1"/>
      <c r="BB158" s="1"/>
      <c r="BC158" s="1"/>
      <c r="BD158" s="1"/>
      <c r="BE158" s="1"/>
      <c r="BF158" s="1"/>
      <c r="BG158" s="1"/>
      <c r="BH158" s="1"/>
      <c r="BI158" s="1"/>
      <c r="BJ158" s="1"/>
      <c r="BK158" s="1"/>
      <c r="BL158" s="1"/>
      <c r="BM158" s="1"/>
      <c r="BN158" s="1"/>
      <c r="BO158" s="1"/>
      <c r="BP158" s="1"/>
      <c r="BQ158" s="1"/>
      <c r="BR158" s="1"/>
    </row>
    <row r="159" spans="1:70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  <c r="AU159" s="1"/>
      <c r="AV159" s="1"/>
      <c r="AW159" s="1"/>
      <c r="AX159" s="1"/>
      <c r="AY159" s="1"/>
      <c r="AZ159" s="1"/>
      <c r="BA159" s="1"/>
      <c r="BB159" s="1"/>
      <c r="BC159" s="1"/>
      <c r="BD159" s="1"/>
      <c r="BE159" s="1"/>
      <c r="BF159" s="1"/>
      <c r="BG159" s="1"/>
      <c r="BH159" s="1"/>
      <c r="BI159" s="1"/>
      <c r="BJ159" s="1"/>
      <c r="BK159" s="1"/>
      <c r="BL159" s="1"/>
      <c r="BM159" s="1"/>
      <c r="BN159" s="1"/>
      <c r="BO159" s="1"/>
      <c r="BP159" s="1"/>
      <c r="BQ159" s="1"/>
      <c r="BR159" s="1"/>
    </row>
    <row r="160" spans="1:70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  <c r="AT160" s="1"/>
      <c r="AU160" s="1"/>
      <c r="AV160" s="1"/>
      <c r="AW160" s="1"/>
      <c r="AX160" s="1"/>
      <c r="AY160" s="1"/>
      <c r="AZ160" s="1"/>
      <c r="BA160" s="1"/>
      <c r="BB160" s="1"/>
      <c r="BC160" s="1"/>
      <c r="BD160" s="1"/>
      <c r="BE160" s="1"/>
      <c r="BF160" s="1"/>
      <c r="BG160" s="1"/>
      <c r="BH160" s="1"/>
      <c r="BI160" s="1"/>
      <c r="BJ160" s="1"/>
      <c r="BK160" s="1"/>
      <c r="BL160" s="1"/>
      <c r="BM160" s="1"/>
      <c r="BN160" s="1"/>
      <c r="BO160" s="1"/>
      <c r="BP160" s="1"/>
      <c r="BQ160" s="1"/>
      <c r="BR160" s="1"/>
    </row>
    <row r="161" spans="1:70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  <c r="AT161" s="1"/>
      <c r="AU161" s="1"/>
      <c r="AV161" s="1"/>
      <c r="AW161" s="1"/>
      <c r="AX161" s="1"/>
      <c r="AY161" s="1"/>
      <c r="AZ161" s="1"/>
      <c r="BA161" s="1"/>
      <c r="BB161" s="1"/>
      <c r="BC161" s="1"/>
      <c r="BD161" s="1"/>
      <c r="BE161" s="1"/>
      <c r="BF161" s="1"/>
      <c r="BG161" s="1"/>
      <c r="BH161" s="1"/>
      <c r="BI161" s="1"/>
      <c r="BJ161" s="1"/>
      <c r="BK161" s="1"/>
      <c r="BL161" s="1"/>
      <c r="BM161" s="1"/>
      <c r="BN161" s="1"/>
      <c r="BO161" s="1"/>
      <c r="BP161" s="1"/>
      <c r="BQ161" s="1"/>
      <c r="BR161" s="1"/>
    </row>
    <row r="162" spans="1:70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S162" s="1"/>
      <c r="AT162" s="1"/>
      <c r="AU162" s="1"/>
      <c r="AV162" s="1"/>
      <c r="AW162" s="1"/>
      <c r="AX162" s="1"/>
      <c r="AY162" s="1"/>
      <c r="AZ162" s="1"/>
      <c r="BA162" s="1"/>
      <c r="BB162" s="1"/>
      <c r="BC162" s="1"/>
      <c r="BD162" s="1"/>
      <c r="BE162" s="1"/>
      <c r="BF162" s="1"/>
      <c r="BG162" s="1"/>
      <c r="BH162" s="1"/>
      <c r="BI162" s="1"/>
      <c r="BJ162" s="1"/>
      <c r="BK162" s="1"/>
      <c r="BL162" s="1"/>
      <c r="BM162" s="1"/>
      <c r="BN162" s="1"/>
      <c r="BO162" s="1"/>
      <c r="BP162" s="1"/>
      <c r="BQ162" s="1"/>
      <c r="BR162" s="1"/>
    </row>
    <row r="163" spans="1:70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  <c r="AT163" s="1"/>
      <c r="AU163" s="1"/>
      <c r="AV163" s="1"/>
      <c r="AW163" s="1"/>
      <c r="AX163" s="1"/>
      <c r="AY163" s="1"/>
      <c r="AZ163" s="1"/>
      <c r="BA163" s="1"/>
      <c r="BB163" s="1"/>
      <c r="BC163" s="1"/>
      <c r="BD163" s="1"/>
      <c r="BE163" s="1"/>
      <c r="BF163" s="1"/>
      <c r="BG163" s="1"/>
      <c r="BH163" s="1"/>
      <c r="BI163" s="1"/>
      <c r="BJ163" s="1"/>
      <c r="BK163" s="1"/>
      <c r="BL163" s="1"/>
      <c r="BM163" s="1"/>
      <c r="BN163" s="1"/>
      <c r="BO163" s="1"/>
      <c r="BP163" s="1"/>
      <c r="BQ163" s="1"/>
      <c r="BR163" s="1"/>
    </row>
    <row r="164" spans="1:70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  <c r="AU164" s="1"/>
      <c r="AV164" s="1"/>
      <c r="AW164" s="1"/>
      <c r="AX164" s="1"/>
      <c r="AY164" s="1"/>
      <c r="AZ164" s="1"/>
      <c r="BA164" s="1"/>
      <c r="BB164" s="1"/>
      <c r="BC164" s="1"/>
      <c r="BD164" s="1"/>
      <c r="BE164" s="1"/>
      <c r="BF164" s="1"/>
      <c r="BG164" s="1"/>
      <c r="BH164" s="1"/>
      <c r="BI164" s="1"/>
      <c r="BJ164" s="1"/>
      <c r="BK164" s="1"/>
      <c r="BL164" s="1"/>
      <c r="BM164" s="1"/>
      <c r="BN164" s="1"/>
      <c r="BO164" s="1"/>
      <c r="BP164" s="1"/>
      <c r="BQ164" s="1"/>
      <c r="BR164" s="1"/>
    </row>
    <row r="165" spans="1:70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  <c r="AR165" s="1"/>
      <c r="AS165" s="1"/>
      <c r="AT165" s="1"/>
      <c r="AU165" s="1"/>
      <c r="AV165" s="1"/>
      <c r="AW165" s="1"/>
      <c r="AX165" s="1"/>
      <c r="AY165" s="1"/>
      <c r="AZ165" s="1"/>
      <c r="BA165" s="1"/>
      <c r="BB165" s="1"/>
      <c r="BC165" s="1"/>
      <c r="BD165" s="1"/>
      <c r="BE165" s="1"/>
      <c r="BF165" s="1"/>
      <c r="BG165" s="1"/>
      <c r="BH165" s="1"/>
      <c r="BI165" s="1"/>
      <c r="BJ165" s="1"/>
      <c r="BK165" s="1"/>
      <c r="BL165" s="1"/>
      <c r="BM165" s="1"/>
      <c r="BN165" s="1"/>
      <c r="BO165" s="1"/>
      <c r="BP165" s="1"/>
      <c r="BQ165" s="1"/>
      <c r="BR165" s="1"/>
    </row>
    <row r="166" spans="1:70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  <c r="AS166" s="1"/>
      <c r="AT166" s="1"/>
      <c r="AU166" s="1"/>
      <c r="AV166" s="1"/>
      <c r="AW166" s="1"/>
      <c r="AX166" s="1"/>
      <c r="AY166" s="1"/>
      <c r="AZ166" s="1"/>
      <c r="BA166" s="1"/>
      <c r="BB166" s="1"/>
      <c r="BC166" s="1"/>
      <c r="BD166" s="1"/>
      <c r="BE166" s="1"/>
      <c r="BF166" s="1"/>
      <c r="BG166" s="1"/>
      <c r="BH166" s="1"/>
      <c r="BI166" s="1"/>
      <c r="BJ166" s="1"/>
      <c r="BK166" s="1"/>
      <c r="BL166" s="1"/>
      <c r="BM166" s="1"/>
      <c r="BN166" s="1"/>
      <c r="BO166" s="1"/>
      <c r="BP166" s="1"/>
      <c r="BQ166" s="1"/>
      <c r="BR166" s="1"/>
    </row>
    <row r="167" spans="1:70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  <c r="AT167" s="1"/>
      <c r="AU167" s="1"/>
      <c r="AV167" s="1"/>
      <c r="AW167" s="1"/>
      <c r="AX167" s="1"/>
      <c r="AY167" s="1"/>
      <c r="AZ167" s="1"/>
      <c r="BA167" s="1"/>
      <c r="BB167" s="1"/>
      <c r="BC167" s="1"/>
      <c r="BD167" s="1"/>
      <c r="BE167" s="1"/>
      <c r="BF167" s="1"/>
      <c r="BG167" s="1"/>
      <c r="BH167" s="1"/>
      <c r="BI167" s="1"/>
      <c r="BJ167" s="1"/>
      <c r="BK167" s="1"/>
      <c r="BL167" s="1"/>
      <c r="BM167" s="1"/>
      <c r="BN167" s="1"/>
      <c r="BO167" s="1"/>
      <c r="BP167" s="1"/>
      <c r="BQ167" s="1"/>
      <c r="BR167" s="1"/>
    </row>
    <row r="168" spans="1:70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  <c r="AS168" s="1"/>
      <c r="AT168" s="1"/>
      <c r="AU168" s="1"/>
      <c r="AV168" s="1"/>
      <c r="AW168" s="1"/>
      <c r="AX168" s="1"/>
      <c r="AY168" s="1"/>
      <c r="AZ168" s="1"/>
      <c r="BA168" s="1"/>
      <c r="BB168" s="1"/>
      <c r="BC168" s="1"/>
      <c r="BD168" s="1"/>
      <c r="BE168" s="1"/>
      <c r="BF168" s="1"/>
      <c r="BG168" s="1"/>
      <c r="BH168" s="1"/>
      <c r="BI168" s="1"/>
      <c r="BJ168" s="1"/>
      <c r="BK168" s="1"/>
      <c r="BL168" s="1"/>
      <c r="BM168" s="1"/>
      <c r="BN168" s="1"/>
      <c r="BO168" s="1"/>
      <c r="BP168" s="1"/>
      <c r="BQ168" s="1"/>
      <c r="BR168" s="1"/>
    </row>
    <row r="169" spans="1:70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  <c r="AR169" s="1"/>
      <c r="AS169" s="1"/>
      <c r="AT169" s="1"/>
      <c r="AU169" s="1"/>
      <c r="AV169" s="1"/>
      <c r="AW169" s="1"/>
      <c r="AX169" s="1"/>
      <c r="AY169" s="1"/>
      <c r="AZ169" s="1"/>
      <c r="BA169" s="1"/>
      <c r="BB169" s="1"/>
      <c r="BC169" s="1"/>
      <c r="BD169" s="1"/>
      <c r="BE169" s="1"/>
      <c r="BF169" s="1"/>
      <c r="BG169" s="1"/>
      <c r="BH169" s="1"/>
      <c r="BI169" s="1"/>
      <c r="BJ169" s="1"/>
      <c r="BK169" s="1"/>
      <c r="BL169" s="1"/>
      <c r="BM169" s="1"/>
      <c r="BN169" s="1"/>
      <c r="BO169" s="1"/>
      <c r="BP169" s="1"/>
      <c r="BQ169" s="1"/>
      <c r="BR169" s="1"/>
    </row>
    <row r="170" spans="1:70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  <c r="AT170" s="1"/>
      <c r="AU170" s="1"/>
      <c r="AV170" s="1"/>
      <c r="AW170" s="1"/>
      <c r="AX170" s="1"/>
      <c r="AY170" s="1"/>
      <c r="AZ170" s="1"/>
      <c r="BA170" s="1"/>
      <c r="BB170" s="1"/>
      <c r="BC170" s="1"/>
      <c r="BD170" s="1"/>
      <c r="BE170" s="1"/>
      <c r="BF170" s="1"/>
      <c r="BG170" s="1"/>
      <c r="BH170" s="1"/>
      <c r="BI170" s="1"/>
      <c r="BJ170" s="1"/>
      <c r="BK170" s="1"/>
      <c r="BL170" s="1"/>
      <c r="BM170" s="1"/>
      <c r="BN170" s="1"/>
      <c r="BO170" s="1"/>
      <c r="BP170" s="1"/>
      <c r="BQ170" s="1"/>
      <c r="BR170" s="1"/>
    </row>
    <row r="171" spans="1:70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  <c r="AS171" s="1"/>
      <c r="AT171" s="1"/>
      <c r="AU171" s="1"/>
      <c r="AV171" s="1"/>
      <c r="AW171" s="1"/>
      <c r="AX171" s="1"/>
      <c r="AY171" s="1"/>
      <c r="AZ171" s="1"/>
      <c r="BA171" s="1"/>
      <c r="BB171" s="1"/>
      <c r="BC171" s="1"/>
      <c r="BD171" s="1"/>
      <c r="BE171" s="1"/>
      <c r="BF171" s="1"/>
      <c r="BG171" s="1"/>
      <c r="BH171" s="1"/>
      <c r="BI171" s="1"/>
      <c r="BJ171" s="1"/>
      <c r="BK171" s="1"/>
      <c r="BL171" s="1"/>
      <c r="BM171" s="1"/>
      <c r="BN171" s="1"/>
      <c r="BO171" s="1"/>
      <c r="BP171" s="1"/>
      <c r="BQ171" s="1"/>
      <c r="BR171" s="1"/>
    </row>
    <row r="172" spans="1:70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  <c r="AS172" s="1"/>
      <c r="AT172" s="1"/>
      <c r="AU172" s="1"/>
      <c r="AV172" s="1"/>
      <c r="AW172" s="1"/>
      <c r="AX172" s="1"/>
      <c r="AY172" s="1"/>
      <c r="AZ172" s="1"/>
      <c r="BA172" s="1"/>
      <c r="BB172" s="1"/>
      <c r="BC172" s="1"/>
      <c r="BD172" s="1"/>
      <c r="BE172" s="1"/>
      <c r="BF172" s="1"/>
      <c r="BG172" s="1"/>
      <c r="BH172" s="1"/>
      <c r="BI172" s="1"/>
      <c r="BJ172" s="1"/>
      <c r="BK172" s="1"/>
      <c r="BL172" s="1"/>
      <c r="BM172" s="1"/>
      <c r="BN172" s="1"/>
      <c r="BO172" s="1"/>
      <c r="BP172" s="1"/>
      <c r="BQ172" s="1"/>
      <c r="BR172" s="1"/>
    </row>
    <row r="173" spans="1:70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  <c r="AS173" s="1"/>
      <c r="AT173" s="1"/>
      <c r="AU173" s="1"/>
      <c r="AV173" s="1"/>
      <c r="AW173" s="1"/>
      <c r="AX173" s="1"/>
      <c r="AY173" s="1"/>
      <c r="AZ173" s="1"/>
      <c r="BA173" s="1"/>
      <c r="BB173" s="1"/>
      <c r="BC173" s="1"/>
      <c r="BD173" s="1"/>
      <c r="BE173" s="1"/>
      <c r="BF173" s="1"/>
      <c r="BG173" s="1"/>
      <c r="BH173" s="1"/>
      <c r="BI173" s="1"/>
      <c r="BJ173" s="1"/>
      <c r="BK173" s="1"/>
      <c r="BL173" s="1"/>
      <c r="BM173" s="1"/>
      <c r="BN173" s="1"/>
      <c r="BO173" s="1"/>
      <c r="BP173" s="1"/>
      <c r="BQ173" s="1"/>
      <c r="BR173" s="1"/>
    </row>
    <row r="174" spans="1:70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  <c r="AS174" s="1"/>
      <c r="AT174" s="1"/>
      <c r="AU174" s="1"/>
      <c r="AV174" s="1"/>
      <c r="AW174" s="1"/>
      <c r="AX174" s="1"/>
      <c r="AY174" s="1"/>
      <c r="AZ174" s="1"/>
      <c r="BA174" s="1"/>
      <c r="BB174" s="1"/>
      <c r="BC174" s="1"/>
      <c r="BD174" s="1"/>
      <c r="BE174" s="1"/>
      <c r="BF174" s="1"/>
      <c r="BG174" s="1"/>
      <c r="BH174" s="1"/>
      <c r="BI174" s="1"/>
      <c r="BJ174" s="1"/>
      <c r="BK174" s="1"/>
      <c r="BL174" s="1"/>
      <c r="BM174" s="1"/>
      <c r="BN174" s="1"/>
      <c r="BO174" s="1"/>
      <c r="BP174" s="1"/>
      <c r="BQ174" s="1"/>
      <c r="BR174" s="1"/>
    </row>
    <row r="175" spans="1:70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  <c r="AR175" s="1"/>
      <c r="AS175" s="1"/>
      <c r="AT175" s="1"/>
      <c r="AU175" s="1"/>
      <c r="AV175" s="1"/>
      <c r="AW175" s="1"/>
      <c r="AX175" s="1"/>
      <c r="AY175" s="1"/>
      <c r="AZ175" s="1"/>
      <c r="BA175" s="1"/>
      <c r="BB175" s="1"/>
      <c r="BC175" s="1"/>
      <c r="BD175" s="1"/>
      <c r="BE175" s="1"/>
      <c r="BF175" s="1"/>
      <c r="BG175" s="1"/>
      <c r="BH175" s="1"/>
      <c r="BI175" s="1"/>
      <c r="BJ175" s="1"/>
      <c r="BK175" s="1"/>
      <c r="BL175" s="1"/>
      <c r="BM175" s="1"/>
      <c r="BN175" s="1"/>
      <c r="BO175" s="1"/>
      <c r="BP175" s="1"/>
      <c r="BQ175" s="1"/>
      <c r="BR175" s="1"/>
    </row>
    <row r="176" spans="1:70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1"/>
      <c r="AT176" s="1"/>
      <c r="AU176" s="1"/>
      <c r="AV176" s="1"/>
      <c r="AW176" s="1"/>
      <c r="AX176" s="1"/>
      <c r="AY176" s="1"/>
      <c r="AZ176" s="1"/>
      <c r="BA176" s="1"/>
      <c r="BB176" s="1"/>
      <c r="BC176" s="1"/>
      <c r="BD176" s="1"/>
      <c r="BE176" s="1"/>
      <c r="BF176" s="1"/>
      <c r="BG176" s="1"/>
      <c r="BH176" s="1"/>
      <c r="BI176" s="1"/>
      <c r="BJ176" s="1"/>
      <c r="BK176" s="1"/>
      <c r="BL176" s="1"/>
      <c r="BM176" s="1"/>
      <c r="BN176" s="1"/>
      <c r="BO176" s="1"/>
      <c r="BP176" s="1"/>
      <c r="BQ176" s="1"/>
      <c r="BR176" s="1"/>
    </row>
    <row r="177" spans="1:70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  <c r="AR177" s="1"/>
      <c r="AS177" s="1"/>
      <c r="AT177" s="1"/>
      <c r="AU177" s="1"/>
      <c r="AV177" s="1"/>
      <c r="AW177" s="1"/>
      <c r="AX177" s="1"/>
      <c r="AY177" s="1"/>
      <c r="AZ177" s="1"/>
      <c r="BA177" s="1"/>
      <c r="BB177" s="1"/>
      <c r="BC177" s="1"/>
      <c r="BD177" s="1"/>
      <c r="BE177" s="1"/>
      <c r="BF177" s="1"/>
      <c r="BG177" s="1"/>
      <c r="BH177" s="1"/>
      <c r="BI177" s="1"/>
      <c r="BJ177" s="1"/>
      <c r="BK177" s="1"/>
      <c r="BL177" s="1"/>
      <c r="BM177" s="1"/>
      <c r="BN177" s="1"/>
      <c r="BO177" s="1"/>
      <c r="BP177" s="1"/>
      <c r="BQ177" s="1"/>
      <c r="BR177" s="1"/>
    </row>
    <row r="178" spans="1:70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  <c r="AR178" s="1"/>
      <c r="AS178" s="1"/>
      <c r="AT178" s="1"/>
      <c r="AU178" s="1"/>
      <c r="AV178" s="1"/>
      <c r="AW178" s="1"/>
      <c r="AX178" s="1"/>
      <c r="AY178" s="1"/>
      <c r="AZ178" s="1"/>
      <c r="BA178" s="1"/>
      <c r="BB178" s="1"/>
      <c r="BC178" s="1"/>
      <c r="BD178" s="1"/>
      <c r="BE178" s="1"/>
      <c r="BF178" s="1"/>
      <c r="BG178" s="1"/>
      <c r="BH178" s="1"/>
      <c r="BI178" s="1"/>
      <c r="BJ178" s="1"/>
      <c r="BK178" s="1"/>
      <c r="BL178" s="1"/>
      <c r="BM178" s="1"/>
      <c r="BN178" s="1"/>
      <c r="BO178" s="1"/>
      <c r="BP178" s="1"/>
      <c r="BQ178" s="1"/>
      <c r="BR178" s="1"/>
    </row>
    <row r="179" spans="1:70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  <c r="AT179" s="1"/>
      <c r="AU179" s="1"/>
      <c r="AV179" s="1"/>
      <c r="AW179" s="1"/>
      <c r="AX179" s="1"/>
      <c r="AY179" s="1"/>
      <c r="AZ179" s="1"/>
      <c r="BA179" s="1"/>
      <c r="BB179" s="1"/>
      <c r="BC179" s="1"/>
      <c r="BD179" s="1"/>
      <c r="BE179" s="1"/>
      <c r="BF179" s="1"/>
      <c r="BG179" s="1"/>
      <c r="BH179" s="1"/>
      <c r="BI179" s="1"/>
      <c r="BJ179" s="1"/>
      <c r="BK179" s="1"/>
      <c r="BL179" s="1"/>
      <c r="BM179" s="1"/>
      <c r="BN179" s="1"/>
      <c r="BO179" s="1"/>
      <c r="BP179" s="1"/>
      <c r="BQ179" s="1"/>
      <c r="BR179" s="1"/>
    </row>
    <row r="180" spans="1:70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  <c r="AR180" s="1"/>
      <c r="AS180" s="1"/>
      <c r="AT180" s="1"/>
      <c r="AU180" s="1"/>
      <c r="AV180" s="1"/>
      <c r="AW180" s="1"/>
      <c r="AX180" s="1"/>
      <c r="AY180" s="1"/>
      <c r="AZ180" s="1"/>
      <c r="BA180" s="1"/>
      <c r="BB180" s="1"/>
      <c r="BC180" s="1"/>
      <c r="BD180" s="1"/>
      <c r="BE180" s="1"/>
      <c r="BF180" s="1"/>
      <c r="BG180" s="1"/>
      <c r="BH180" s="1"/>
      <c r="BI180" s="1"/>
      <c r="BJ180" s="1"/>
      <c r="BK180" s="1"/>
      <c r="BL180" s="1"/>
      <c r="BM180" s="1"/>
      <c r="BN180" s="1"/>
      <c r="BO180" s="1"/>
      <c r="BP180" s="1"/>
      <c r="BQ180" s="1"/>
      <c r="BR180" s="1"/>
    </row>
    <row r="181" spans="1:70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  <c r="AS181" s="1"/>
      <c r="AT181" s="1"/>
      <c r="AU181" s="1"/>
      <c r="AV181" s="1"/>
      <c r="AW181" s="1"/>
      <c r="AX181" s="1"/>
      <c r="AY181" s="1"/>
      <c r="AZ181" s="1"/>
      <c r="BA181" s="1"/>
      <c r="BB181" s="1"/>
      <c r="BC181" s="1"/>
      <c r="BD181" s="1"/>
      <c r="BE181" s="1"/>
      <c r="BF181" s="1"/>
      <c r="BG181" s="1"/>
      <c r="BH181" s="1"/>
      <c r="BI181" s="1"/>
      <c r="BJ181" s="1"/>
      <c r="BK181" s="1"/>
      <c r="BL181" s="1"/>
      <c r="BM181" s="1"/>
      <c r="BN181" s="1"/>
      <c r="BO181" s="1"/>
      <c r="BP181" s="1"/>
      <c r="BQ181" s="1"/>
      <c r="BR181" s="1"/>
    </row>
    <row r="182" spans="1:70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"/>
      <c r="AT182" s="1"/>
      <c r="AU182" s="1"/>
      <c r="AV182" s="1"/>
      <c r="AW182" s="1"/>
      <c r="AX182" s="1"/>
      <c r="AY182" s="1"/>
      <c r="AZ182" s="1"/>
      <c r="BA182" s="1"/>
      <c r="BB182" s="1"/>
      <c r="BC182" s="1"/>
      <c r="BD182" s="1"/>
      <c r="BE182" s="1"/>
      <c r="BF182" s="1"/>
      <c r="BG182" s="1"/>
      <c r="BH182" s="1"/>
      <c r="BI182" s="1"/>
      <c r="BJ182" s="1"/>
      <c r="BK182" s="1"/>
      <c r="BL182" s="1"/>
      <c r="BM182" s="1"/>
      <c r="BN182" s="1"/>
      <c r="BO182" s="1"/>
      <c r="BP182" s="1"/>
      <c r="BQ182" s="1"/>
      <c r="BR182" s="1"/>
    </row>
    <row r="183" spans="1:70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Q183" s="1"/>
      <c r="AR183" s="1"/>
      <c r="AS183" s="1"/>
      <c r="AT183" s="1"/>
      <c r="AU183" s="1"/>
      <c r="AV183" s="1"/>
      <c r="AW183" s="1"/>
      <c r="AX183" s="1"/>
      <c r="AY183" s="1"/>
      <c r="AZ183" s="1"/>
      <c r="BA183" s="1"/>
      <c r="BB183" s="1"/>
      <c r="BC183" s="1"/>
      <c r="BD183" s="1"/>
      <c r="BE183" s="1"/>
      <c r="BF183" s="1"/>
      <c r="BG183" s="1"/>
      <c r="BH183" s="1"/>
      <c r="BI183" s="1"/>
      <c r="BJ183" s="1"/>
      <c r="BK183" s="1"/>
      <c r="BL183" s="1"/>
      <c r="BM183" s="1"/>
      <c r="BN183" s="1"/>
      <c r="BO183" s="1"/>
      <c r="BP183" s="1"/>
      <c r="BQ183" s="1"/>
      <c r="BR183" s="1"/>
    </row>
    <row r="184" spans="1:70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  <c r="AS184" s="1"/>
      <c r="AT184" s="1"/>
      <c r="AU184" s="1"/>
      <c r="AV184" s="1"/>
      <c r="AW184" s="1"/>
      <c r="AX184" s="1"/>
      <c r="AY184" s="1"/>
      <c r="AZ184" s="1"/>
      <c r="BA184" s="1"/>
      <c r="BB184" s="1"/>
      <c r="BC184" s="1"/>
      <c r="BD184" s="1"/>
      <c r="BE184" s="1"/>
      <c r="BF184" s="1"/>
      <c r="BG184" s="1"/>
      <c r="BH184" s="1"/>
      <c r="BI184" s="1"/>
      <c r="BJ184" s="1"/>
      <c r="BK184" s="1"/>
      <c r="BL184" s="1"/>
      <c r="BM184" s="1"/>
      <c r="BN184" s="1"/>
      <c r="BO184" s="1"/>
      <c r="BP184" s="1"/>
      <c r="BQ184" s="1"/>
      <c r="BR184" s="1"/>
    </row>
    <row r="185" spans="1:70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1"/>
      <c r="AT185" s="1"/>
      <c r="AU185" s="1"/>
      <c r="AV185" s="1"/>
      <c r="AW185" s="1"/>
      <c r="AX185" s="1"/>
      <c r="AY185" s="1"/>
      <c r="AZ185" s="1"/>
      <c r="BA185" s="1"/>
      <c r="BB185" s="1"/>
      <c r="BC185" s="1"/>
      <c r="BD185" s="1"/>
      <c r="BE185" s="1"/>
      <c r="BF185" s="1"/>
      <c r="BG185" s="1"/>
      <c r="BH185" s="1"/>
      <c r="BI185" s="1"/>
      <c r="BJ185" s="1"/>
      <c r="BK185" s="1"/>
      <c r="BL185" s="1"/>
      <c r="BM185" s="1"/>
      <c r="BN185" s="1"/>
      <c r="BO185" s="1"/>
      <c r="BP185" s="1"/>
      <c r="BQ185" s="1"/>
      <c r="BR185" s="1"/>
    </row>
    <row r="186" spans="1:70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  <c r="AR186" s="1"/>
      <c r="AS186" s="1"/>
      <c r="AT186" s="1"/>
      <c r="AU186" s="1"/>
      <c r="AV186" s="1"/>
      <c r="AW186" s="1"/>
      <c r="AX186" s="1"/>
      <c r="AY186" s="1"/>
      <c r="AZ186" s="1"/>
      <c r="BA186" s="1"/>
      <c r="BB186" s="1"/>
      <c r="BC186" s="1"/>
      <c r="BD186" s="1"/>
      <c r="BE186" s="1"/>
      <c r="BF186" s="1"/>
      <c r="BG186" s="1"/>
      <c r="BH186" s="1"/>
      <c r="BI186" s="1"/>
      <c r="BJ186" s="1"/>
      <c r="BK186" s="1"/>
      <c r="BL186" s="1"/>
      <c r="BM186" s="1"/>
      <c r="BN186" s="1"/>
      <c r="BO186" s="1"/>
      <c r="BP186" s="1"/>
      <c r="BQ186" s="1"/>
      <c r="BR186" s="1"/>
    </row>
    <row r="187" spans="1:70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  <c r="AQ187" s="1"/>
      <c r="AR187" s="1"/>
      <c r="AS187" s="1"/>
      <c r="AT187" s="1"/>
      <c r="AU187" s="1"/>
      <c r="AV187" s="1"/>
      <c r="AW187" s="1"/>
      <c r="AX187" s="1"/>
      <c r="AY187" s="1"/>
      <c r="AZ187" s="1"/>
      <c r="BA187" s="1"/>
      <c r="BB187" s="1"/>
      <c r="BC187" s="1"/>
      <c r="BD187" s="1"/>
      <c r="BE187" s="1"/>
      <c r="BF187" s="1"/>
      <c r="BG187" s="1"/>
      <c r="BH187" s="1"/>
      <c r="BI187" s="1"/>
      <c r="BJ187" s="1"/>
      <c r="BK187" s="1"/>
      <c r="BL187" s="1"/>
      <c r="BM187" s="1"/>
      <c r="BN187" s="1"/>
      <c r="BO187" s="1"/>
      <c r="BP187" s="1"/>
      <c r="BQ187" s="1"/>
      <c r="BR187" s="1"/>
    </row>
    <row r="188" spans="1:70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/>
      <c r="AS188" s="1"/>
      <c r="AT188" s="1"/>
      <c r="AU188" s="1"/>
      <c r="AV188" s="1"/>
      <c r="AW188" s="1"/>
      <c r="AX188" s="1"/>
      <c r="AY188" s="1"/>
      <c r="AZ188" s="1"/>
      <c r="BA188" s="1"/>
      <c r="BB188" s="1"/>
      <c r="BC188" s="1"/>
      <c r="BD188" s="1"/>
      <c r="BE188" s="1"/>
      <c r="BF188" s="1"/>
      <c r="BG188" s="1"/>
      <c r="BH188" s="1"/>
      <c r="BI188" s="1"/>
      <c r="BJ188" s="1"/>
      <c r="BK188" s="1"/>
      <c r="BL188" s="1"/>
      <c r="BM188" s="1"/>
      <c r="BN188" s="1"/>
      <c r="BO188" s="1"/>
      <c r="BP188" s="1"/>
      <c r="BQ188" s="1"/>
      <c r="BR188" s="1"/>
    </row>
    <row r="189" spans="1:70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/>
      <c r="AS189" s="1"/>
      <c r="AT189" s="1"/>
      <c r="AU189" s="1"/>
      <c r="AV189" s="1"/>
      <c r="AW189" s="1"/>
      <c r="AX189" s="1"/>
      <c r="AY189" s="1"/>
      <c r="AZ189" s="1"/>
      <c r="BA189" s="1"/>
      <c r="BB189" s="1"/>
      <c r="BC189" s="1"/>
      <c r="BD189" s="1"/>
      <c r="BE189" s="1"/>
      <c r="BF189" s="1"/>
      <c r="BG189" s="1"/>
      <c r="BH189" s="1"/>
      <c r="BI189" s="1"/>
      <c r="BJ189" s="1"/>
      <c r="BK189" s="1"/>
      <c r="BL189" s="1"/>
      <c r="BM189" s="1"/>
      <c r="BN189" s="1"/>
      <c r="BO189" s="1"/>
      <c r="BP189" s="1"/>
      <c r="BQ189" s="1"/>
      <c r="BR189" s="1"/>
    </row>
    <row r="190" spans="1:70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  <c r="AQ190" s="1"/>
      <c r="AR190" s="1"/>
      <c r="AS190" s="1"/>
      <c r="AT190" s="1"/>
      <c r="AU190" s="1"/>
      <c r="AV190" s="1"/>
      <c r="AW190" s="1"/>
      <c r="AX190" s="1"/>
      <c r="AY190" s="1"/>
      <c r="AZ190" s="1"/>
      <c r="BA190" s="1"/>
      <c r="BB190" s="1"/>
      <c r="BC190" s="1"/>
      <c r="BD190" s="1"/>
      <c r="BE190" s="1"/>
      <c r="BF190" s="1"/>
      <c r="BG190" s="1"/>
      <c r="BH190" s="1"/>
      <c r="BI190" s="1"/>
      <c r="BJ190" s="1"/>
      <c r="BK190" s="1"/>
      <c r="BL190" s="1"/>
      <c r="BM190" s="1"/>
      <c r="BN190" s="1"/>
      <c r="BO190" s="1"/>
      <c r="BP190" s="1"/>
      <c r="BQ190" s="1"/>
      <c r="BR190" s="1"/>
    </row>
    <row r="191" spans="1:70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  <c r="AQ191" s="1"/>
      <c r="AR191" s="1"/>
      <c r="AS191" s="1"/>
      <c r="AT191" s="1"/>
      <c r="AU191" s="1"/>
      <c r="AV191" s="1"/>
      <c r="AW191" s="1"/>
      <c r="AX191" s="1"/>
      <c r="AY191" s="1"/>
      <c r="AZ191" s="1"/>
      <c r="BA191" s="1"/>
      <c r="BB191" s="1"/>
      <c r="BC191" s="1"/>
      <c r="BD191" s="1"/>
      <c r="BE191" s="1"/>
      <c r="BF191" s="1"/>
      <c r="BG191" s="1"/>
      <c r="BH191" s="1"/>
      <c r="BI191" s="1"/>
      <c r="BJ191" s="1"/>
      <c r="BK191" s="1"/>
      <c r="BL191" s="1"/>
      <c r="BM191" s="1"/>
      <c r="BN191" s="1"/>
      <c r="BO191" s="1"/>
      <c r="BP191" s="1"/>
      <c r="BQ191" s="1"/>
      <c r="BR191" s="1"/>
    </row>
    <row r="192" spans="1:70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  <c r="AS192" s="1"/>
      <c r="AT192" s="1"/>
      <c r="AU192" s="1"/>
      <c r="AV192" s="1"/>
      <c r="AW192" s="1"/>
      <c r="AX192" s="1"/>
      <c r="AY192" s="1"/>
      <c r="AZ192" s="1"/>
      <c r="BA192" s="1"/>
      <c r="BB192" s="1"/>
      <c r="BC192" s="1"/>
      <c r="BD192" s="1"/>
      <c r="BE192" s="1"/>
      <c r="BF192" s="1"/>
      <c r="BG192" s="1"/>
      <c r="BH192" s="1"/>
      <c r="BI192" s="1"/>
      <c r="BJ192" s="1"/>
      <c r="BK192" s="1"/>
      <c r="BL192" s="1"/>
      <c r="BM192" s="1"/>
      <c r="BN192" s="1"/>
      <c r="BO192" s="1"/>
      <c r="BP192" s="1"/>
      <c r="BQ192" s="1"/>
      <c r="BR192" s="1"/>
    </row>
    <row r="193" spans="1:70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  <c r="AR193" s="1"/>
      <c r="AS193" s="1"/>
      <c r="AT193" s="1"/>
      <c r="AU193" s="1"/>
      <c r="AV193" s="1"/>
      <c r="AW193" s="1"/>
      <c r="AX193" s="1"/>
      <c r="AY193" s="1"/>
      <c r="AZ193" s="1"/>
      <c r="BA193" s="1"/>
      <c r="BB193" s="1"/>
      <c r="BC193" s="1"/>
      <c r="BD193" s="1"/>
      <c r="BE193" s="1"/>
      <c r="BF193" s="1"/>
      <c r="BG193" s="1"/>
      <c r="BH193" s="1"/>
      <c r="BI193" s="1"/>
      <c r="BJ193" s="1"/>
      <c r="BK193" s="1"/>
      <c r="BL193" s="1"/>
      <c r="BM193" s="1"/>
      <c r="BN193" s="1"/>
      <c r="BO193" s="1"/>
      <c r="BP193" s="1"/>
      <c r="BQ193" s="1"/>
      <c r="BR193" s="1"/>
    </row>
    <row r="194" spans="1:70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  <c r="AR194" s="1"/>
      <c r="AS194" s="1"/>
      <c r="AT194" s="1"/>
      <c r="AU194" s="1"/>
      <c r="AV194" s="1"/>
      <c r="AW194" s="1"/>
      <c r="AX194" s="1"/>
      <c r="AY194" s="1"/>
      <c r="AZ194" s="1"/>
      <c r="BA194" s="1"/>
      <c r="BB194" s="1"/>
      <c r="BC194" s="1"/>
      <c r="BD194" s="1"/>
      <c r="BE194" s="1"/>
      <c r="BF194" s="1"/>
      <c r="BG194" s="1"/>
      <c r="BH194" s="1"/>
      <c r="BI194" s="1"/>
      <c r="BJ194" s="1"/>
      <c r="BK194" s="1"/>
      <c r="BL194" s="1"/>
      <c r="BM194" s="1"/>
      <c r="BN194" s="1"/>
      <c r="BO194" s="1"/>
      <c r="BP194" s="1"/>
      <c r="BQ194" s="1"/>
      <c r="BR194" s="1"/>
    </row>
    <row r="195" spans="1:70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  <c r="AS195" s="1"/>
      <c r="AT195" s="1"/>
      <c r="AU195" s="1"/>
      <c r="AV195" s="1"/>
      <c r="AW195" s="1"/>
      <c r="AX195" s="1"/>
      <c r="AY195" s="1"/>
      <c r="AZ195" s="1"/>
      <c r="BA195" s="1"/>
      <c r="BB195" s="1"/>
      <c r="BC195" s="1"/>
      <c r="BD195" s="1"/>
      <c r="BE195" s="1"/>
      <c r="BF195" s="1"/>
      <c r="BG195" s="1"/>
      <c r="BH195" s="1"/>
      <c r="BI195" s="1"/>
      <c r="BJ195" s="1"/>
      <c r="BK195" s="1"/>
      <c r="BL195" s="1"/>
      <c r="BM195" s="1"/>
      <c r="BN195" s="1"/>
      <c r="BO195" s="1"/>
      <c r="BP195" s="1"/>
      <c r="BQ195" s="1"/>
      <c r="BR195" s="1"/>
    </row>
    <row r="196" spans="1:70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  <c r="AR196" s="1"/>
      <c r="AS196" s="1"/>
      <c r="AT196" s="1"/>
      <c r="AU196" s="1"/>
      <c r="AV196" s="1"/>
      <c r="AW196" s="1"/>
      <c r="AX196" s="1"/>
      <c r="AY196" s="1"/>
      <c r="AZ196" s="1"/>
      <c r="BA196" s="1"/>
      <c r="BB196" s="1"/>
      <c r="BC196" s="1"/>
      <c r="BD196" s="1"/>
      <c r="BE196" s="1"/>
      <c r="BF196" s="1"/>
      <c r="BG196" s="1"/>
      <c r="BH196" s="1"/>
      <c r="BI196" s="1"/>
      <c r="BJ196" s="1"/>
      <c r="BK196" s="1"/>
      <c r="BL196" s="1"/>
      <c r="BM196" s="1"/>
      <c r="BN196" s="1"/>
      <c r="BO196" s="1"/>
      <c r="BP196" s="1"/>
      <c r="BQ196" s="1"/>
      <c r="BR196" s="1"/>
    </row>
    <row r="197" spans="1:70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  <c r="AR197" s="1"/>
      <c r="AS197" s="1"/>
      <c r="AT197" s="1"/>
      <c r="AU197" s="1"/>
      <c r="AV197" s="1"/>
      <c r="AW197" s="1"/>
      <c r="AX197" s="1"/>
      <c r="AY197" s="1"/>
      <c r="AZ197" s="1"/>
      <c r="BA197" s="1"/>
      <c r="BB197" s="1"/>
      <c r="BC197" s="1"/>
      <c r="BD197" s="1"/>
      <c r="BE197" s="1"/>
      <c r="BF197" s="1"/>
      <c r="BG197" s="1"/>
      <c r="BH197" s="1"/>
      <c r="BI197" s="1"/>
      <c r="BJ197" s="1"/>
      <c r="BK197" s="1"/>
      <c r="BL197" s="1"/>
      <c r="BM197" s="1"/>
      <c r="BN197" s="1"/>
      <c r="BO197" s="1"/>
      <c r="BP197" s="1"/>
      <c r="BQ197" s="1"/>
      <c r="BR197" s="1"/>
    </row>
    <row r="198" spans="1:70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  <c r="AS198" s="1"/>
      <c r="AT198" s="1"/>
      <c r="AU198" s="1"/>
      <c r="AV198" s="1"/>
      <c r="AW198" s="1"/>
      <c r="AX198" s="1"/>
      <c r="AY198" s="1"/>
      <c r="AZ198" s="1"/>
      <c r="BA198" s="1"/>
      <c r="BB198" s="1"/>
      <c r="BC198" s="1"/>
      <c r="BD198" s="1"/>
      <c r="BE198" s="1"/>
      <c r="BF198" s="1"/>
      <c r="BG198" s="1"/>
      <c r="BH198" s="1"/>
      <c r="BI198" s="1"/>
      <c r="BJ198" s="1"/>
      <c r="BK198" s="1"/>
      <c r="BL198" s="1"/>
      <c r="BM198" s="1"/>
      <c r="BN198" s="1"/>
      <c r="BO198" s="1"/>
      <c r="BP198" s="1"/>
      <c r="BQ198" s="1"/>
      <c r="BR198" s="1"/>
    </row>
    <row r="199" spans="1:70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  <c r="AQ199" s="1"/>
      <c r="AR199" s="1"/>
      <c r="AS199" s="1"/>
      <c r="AT199" s="1"/>
      <c r="AU199" s="1"/>
      <c r="AV199" s="1"/>
      <c r="AW199" s="1"/>
      <c r="AX199" s="1"/>
      <c r="AY199" s="1"/>
      <c r="AZ199" s="1"/>
      <c r="BA199" s="1"/>
      <c r="BB199" s="1"/>
      <c r="BC199" s="1"/>
      <c r="BD199" s="1"/>
      <c r="BE199" s="1"/>
      <c r="BF199" s="1"/>
      <c r="BG199" s="1"/>
      <c r="BH199" s="1"/>
      <c r="BI199" s="1"/>
      <c r="BJ199" s="1"/>
      <c r="BK199" s="1"/>
      <c r="BL199" s="1"/>
      <c r="BM199" s="1"/>
      <c r="BN199" s="1"/>
      <c r="BO199" s="1"/>
      <c r="BP199" s="1"/>
      <c r="BQ199" s="1"/>
      <c r="BR199" s="1"/>
    </row>
    <row r="200" spans="1:70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  <c r="AR200" s="1"/>
      <c r="AS200" s="1"/>
      <c r="AT200" s="1"/>
      <c r="AU200" s="1"/>
      <c r="AV200" s="1"/>
      <c r="AW200" s="1"/>
      <c r="AX200" s="1"/>
      <c r="AY200" s="1"/>
      <c r="AZ200" s="1"/>
      <c r="BA200" s="1"/>
      <c r="BB200" s="1"/>
      <c r="BC200" s="1"/>
      <c r="BD200" s="1"/>
      <c r="BE200" s="1"/>
      <c r="BF200" s="1"/>
      <c r="BG200" s="1"/>
      <c r="BH200" s="1"/>
      <c r="BI200" s="1"/>
      <c r="BJ200" s="1"/>
      <c r="BK200" s="1"/>
      <c r="BL200" s="1"/>
      <c r="BM200" s="1"/>
      <c r="BN200" s="1"/>
      <c r="BO200" s="1"/>
      <c r="BP200" s="1"/>
      <c r="BQ200" s="1"/>
      <c r="BR200" s="1"/>
    </row>
    <row r="201" spans="1:70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  <c r="AP201" s="1"/>
      <c r="AQ201" s="1"/>
      <c r="AR201" s="1"/>
      <c r="AS201" s="1"/>
      <c r="AT201" s="1"/>
      <c r="AU201" s="1"/>
      <c r="AV201" s="1"/>
      <c r="AW201" s="1"/>
      <c r="AX201" s="1"/>
      <c r="AY201" s="1"/>
      <c r="AZ201" s="1"/>
      <c r="BA201" s="1"/>
      <c r="BB201" s="1"/>
      <c r="BC201" s="1"/>
      <c r="BD201" s="1"/>
      <c r="BE201" s="1"/>
      <c r="BF201" s="1"/>
      <c r="BG201" s="1"/>
      <c r="BH201" s="1"/>
      <c r="BI201" s="1"/>
      <c r="BJ201" s="1"/>
      <c r="BK201" s="1"/>
      <c r="BL201" s="1"/>
      <c r="BM201" s="1"/>
      <c r="BN201" s="1"/>
      <c r="BO201" s="1"/>
      <c r="BP201" s="1"/>
      <c r="BQ201" s="1"/>
      <c r="BR201" s="1"/>
    </row>
    <row r="202" spans="1:70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  <c r="AQ202" s="1"/>
      <c r="AR202" s="1"/>
      <c r="AS202" s="1"/>
      <c r="AT202" s="1"/>
      <c r="AU202" s="1"/>
      <c r="AV202" s="1"/>
      <c r="AW202" s="1"/>
      <c r="AX202" s="1"/>
      <c r="AY202" s="1"/>
      <c r="AZ202" s="1"/>
      <c r="BA202" s="1"/>
      <c r="BB202" s="1"/>
      <c r="BC202" s="1"/>
      <c r="BD202" s="1"/>
      <c r="BE202" s="1"/>
      <c r="BF202" s="1"/>
      <c r="BG202" s="1"/>
      <c r="BH202" s="1"/>
      <c r="BI202" s="1"/>
      <c r="BJ202" s="1"/>
      <c r="BK202" s="1"/>
      <c r="BL202" s="1"/>
      <c r="BM202" s="1"/>
      <c r="BN202" s="1"/>
      <c r="BO202" s="1"/>
      <c r="BP202" s="1"/>
      <c r="BQ202" s="1"/>
      <c r="BR202" s="1"/>
    </row>
    <row r="203" spans="1:70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  <c r="AR203" s="1"/>
      <c r="AS203" s="1"/>
      <c r="AT203" s="1"/>
      <c r="AU203" s="1"/>
      <c r="AV203" s="1"/>
      <c r="AW203" s="1"/>
      <c r="AX203" s="1"/>
      <c r="AY203" s="1"/>
      <c r="AZ203" s="1"/>
      <c r="BA203" s="1"/>
      <c r="BB203" s="1"/>
      <c r="BC203" s="1"/>
      <c r="BD203" s="1"/>
      <c r="BE203" s="1"/>
      <c r="BF203" s="1"/>
      <c r="BG203" s="1"/>
      <c r="BH203" s="1"/>
      <c r="BI203" s="1"/>
      <c r="BJ203" s="1"/>
      <c r="BK203" s="1"/>
      <c r="BL203" s="1"/>
      <c r="BM203" s="1"/>
      <c r="BN203" s="1"/>
      <c r="BO203" s="1"/>
      <c r="BP203" s="1"/>
      <c r="BQ203" s="1"/>
      <c r="BR203" s="1"/>
    </row>
    <row r="204" spans="1:70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  <c r="AQ204" s="1"/>
      <c r="AR204" s="1"/>
      <c r="AS204" s="1"/>
      <c r="AT204" s="1"/>
      <c r="AU204" s="1"/>
      <c r="AV204" s="1"/>
      <c r="AW204" s="1"/>
      <c r="AX204" s="1"/>
      <c r="AY204" s="1"/>
      <c r="AZ204" s="1"/>
      <c r="BA204" s="1"/>
      <c r="BB204" s="1"/>
      <c r="BC204" s="1"/>
      <c r="BD204" s="1"/>
      <c r="BE204" s="1"/>
      <c r="BF204" s="1"/>
      <c r="BG204" s="1"/>
      <c r="BH204" s="1"/>
      <c r="BI204" s="1"/>
      <c r="BJ204" s="1"/>
      <c r="BK204" s="1"/>
      <c r="BL204" s="1"/>
      <c r="BM204" s="1"/>
      <c r="BN204" s="1"/>
      <c r="BO204" s="1"/>
      <c r="BP204" s="1"/>
      <c r="BQ204" s="1"/>
      <c r="BR204" s="1"/>
    </row>
    <row r="205" spans="1:70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  <c r="AQ205" s="1"/>
      <c r="AR205" s="1"/>
      <c r="AS205" s="1"/>
      <c r="AT205" s="1"/>
      <c r="AU205" s="1"/>
      <c r="AV205" s="1"/>
      <c r="AW205" s="1"/>
      <c r="AX205" s="1"/>
      <c r="AY205" s="1"/>
      <c r="AZ205" s="1"/>
      <c r="BA205" s="1"/>
      <c r="BB205" s="1"/>
      <c r="BC205" s="1"/>
      <c r="BD205" s="1"/>
      <c r="BE205" s="1"/>
      <c r="BF205" s="1"/>
      <c r="BG205" s="1"/>
      <c r="BH205" s="1"/>
      <c r="BI205" s="1"/>
      <c r="BJ205" s="1"/>
      <c r="BK205" s="1"/>
      <c r="BL205" s="1"/>
      <c r="BM205" s="1"/>
      <c r="BN205" s="1"/>
      <c r="BO205" s="1"/>
      <c r="BP205" s="1"/>
      <c r="BQ205" s="1"/>
      <c r="BR205" s="1"/>
    </row>
    <row r="206" spans="1:70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  <c r="AP206" s="1"/>
      <c r="AQ206" s="1"/>
      <c r="AR206" s="1"/>
      <c r="AS206" s="1"/>
      <c r="AT206" s="1"/>
      <c r="AU206" s="1"/>
      <c r="AV206" s="1"/>
      <c r="AW206" s="1"/>
      <c r="AX206" s="1"/>
      <c r="AY206" s="1"/>
      <c r="AZ206" s="1"/>
      <c r="BA206" s="1"/>
      <c r="BB206" s="1"/>
      <c r="BC206" s="1"/>
      <c r="BD206" s="1"/>
      <c r="BE206" s="1"/>
      <c r="BF206" s="1"/>
      <c r="BG206" s="1"/>
      <c r="BH206" s="1"/>
      <c r="BI206" s="1"/>
      <c r="BJ206" s="1"/>
      <c r="BK206" s="1"/>
      <c r="BL206" s="1"/>
      <c r="BM206" s="1"/>
      <c r="BN206" s="1"/>
      <c r="BO206" s="1"/>
      <c r="BP206" s="1"/>
      <c r="BQ206" s="1"/>
      <c r="BR206" s="1"/>
    </row>
    <row r="207" spans="1:70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  <c r="AP207" s="1"/>
      <c r="AQ207" s="1"/>
      <c r="AR207" s="1"/>
      <c r="AS207" s="1"/>
      <c r="AT207" s="1"/>
      <c r="AU207" s="1"/>
      <c r="AV207" s="1"/>
      <c r="AW207" s="1"/>
      <c r="AX207" s="1"/>
      <c r="AY207" s="1"/>
      <c r="AZ207" s="1"/>
      <c r="BA207" s="1"/>
      <c r="BB207" s="1"/>
      <c r="BC207" s="1"/>
      <c r="BD207" s="1"/>
      <c r="BE207" s="1"/>
      <c r="BF207" s="1"/>
      <c r="BG207" s="1"/>
      <c r="BH207" s="1"/>
      <c r="BI207" s="1"/>
      <c r="BJ207" s="1"/>
      <c r="BK207" s="1"/>
      <c r="BL207" s="1"/>
      <c r="BM207" s="1"/>
      <c r="BN207" s="1"/>
      <c r="BO207" s="1"/>
      <c r="BP207" s="1"/>
      <c r="BQ207" s="1"/>
      <c r="BR207" s="1"/>
    </row>
    <row r="208" spans="1:70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  <c r="AR208" s="1"/>
      <c r="AS208" s="1"/>
      <c r="AT208" s="1"/>
      <c r="AU208" s="1"/>
      <c r="AV208" s="1"/>
      <c r="AW208" s="1"/>
      <c r="AX208" s="1"/>
      <c r="AY208" s="1"/>
      <c r="AZ208" s="1"/>
      <c r="BA208" s="1"/>
      <c r="BB208" s="1"/>
      <c r="BC208" s="1"/>
      <c r="BD208" s="1"/>
      <c r="BE208" s="1"/>
      <c r="BF208" s="1"/>
      <c r="BG208" s="1"/>
      <c r="BH208" s="1"/>
      <c r="BI208" s="1"/>
      <c r="BJ208" s="1"/>
      <c r="BK208" s="1"/>
      <c r="BL208" s="1"/>
      <c r="BM208" s="1"/>
      <c r="BN208" s="1"/>
      <c r="BO208" s="1"/>
      <c r="BP208" s="1"/>
      <c r="BQ208" s="1"/>
      <c r="BR208" s="1"/>
    </row>
    <row r="209" spans="1:70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1"/>
      <c r="AR209" s="1"/>
      <c r="AS209" s="1"/>
      <c r="AT209" s="1"/>
      <c r="AU209" s="1"/>
      <c r="AV209" s="1"/>
      <c r="AW209" s="1"/>
      <c r="AX209" s="1"/>
      <c r="AY209" s="1"/>
      <c r="AZ209" s="1"/>
      <c r="BA209" s="1"/>
      <c r="BB209" s="1"/>
      <c r="BC209" s="1"/>
      <c r="BD209" s="1"/>
      <c r="BE209" s="1"/>
      <c r="BF209" s="1"/>
      <c r="BG209" s="1"/>
      <c r="BH209" s="1"/>
      <c r="BI209" s="1"/>
      <c r="BJ209" s="1"/>
      <c r="BK209" s="1"/>
      <c r="BL209" s="1"/>
      <c r="BM209" s="1"/>
      <c r="BN209" s="1"/>
      <c r="BO209" s="1"/>
      <c r="BP209" s="1"/>
      <c r="BQ209" s="1"/>
      <c r="BR209" s="1"/>
    </row>
    <row r="210" spans="1:70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"/>
      <c r="AQ210" s="1"/>
      <c r="AR210" s="1"/>
      <c r="AS210" s="1"/>
      <c r="AT210" s="1"/>
      <c r="AU210" s="1"/>
      <c r="AV210" s="1"/>
      <c r="AW210" s="1"/>
      <c r="AX210" s="1"/>
      <c r="AY210" s="1"/>
      <c r="AZ210" s="1"/>
      <c r="BA210" s="1"/>
      <c r="BB210" s="1"/>
      <c r="BC210" s="1"/>
      <c r="BD210" s="1"/>
      <c r="BE210" s="1"/>
      <c r="BF210" s="1"/>
      <c r="BG210" s="1"/>
      <c r="BH210" s="1"/>
      <c r="BI210" s="1"/>
      <c r="BJ210" s="1"/>
      <c r="BK210" s="1"/>
      <c r="BL210" s="1"/>
      <c r="BM210" s="1"/>
      <c r="BN210" s="1"/>
      <c r="BO210" s="1"/>
      <c r="BP210" s="1"/>
      <c r="BQ210" s="1"/>
      <c r="BR210" s="1"/>
    </row>
    <row r="211" spans="1:70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  <c r="AR211" s="1"/>
      <c r="AS211" s="1"/>
      <c r="AT211" s="1"/>
      <c r="AU211" s="1"/>
      <c r="AV211" s="1"/>
      <c r="AW211" s="1"/>
      <c r="AX211" s="1"/>
      <c r="AY211" s="1"/>
      <c r="AZ211" s="1"/>
      <c r="BA211" s="1"/>
      <c r="BB211" s="1"/>
      <c r="BC211" s="1"/>
      <c r="BD211" s="1"/>
      <c r="BE211" s="1"/>
      <c r="BF211" s="1"/>
      <c r="BG211" s="1"/>
      <c r="BH211" s="1"/>
      <c r="BI211" s="1"/>
      <c r="BJ211" s="1"/>
      <c r="BK211" s="1"/>
      <c r="BL211" s="1"/>
      <c r="BM211" s="1"/>
      <c r="BN211" s="1"/>
      <c r="BO211" s="1"/>
      <c r="BP211" s="1"/>
      <c r="BQ211" s="1"/>
      <c r="BR211" s="1"/>
    </row>
    <row r="212" spans="1:70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  <c r="AQ212" s="1"/>
      <c r="AR212" s="1"/>
      <c r="AS212" s="1"/>
      <c r="AT212" s="1"/>
      <c r="AU212" s="1"/>
      <c r="AV212" s="1"/>
      <c r="AW212" s="1"/>
      <c r="AX212" s="1"/>
      <c r="AY212" s="1"/>
      <c r="AZ212" s="1"/>
      <c r="BA212" s="1"/>
      <c r="BB212" s="1"/>
      <c r="BC212" s="1"/>
      <c r="BD212" s="1"/>
      <c r="BE212" s="1"/>
      <c r="BF212" s="1"/>
      <c r="BG212" s="1"/>
      <c r="BH212" s="1"/>
      <c r="BI212" s="1"/>
      <c r="BJ212" s="1"/>
      <c r="BK212" s="1"/>
      <c r="BL212" s="1"/>
      <c r="BM212" s="1"/>
      <c r="BN212" s="1"/>
      <c r="BO212" s="1"/>
      <c r="BP212" s="1"/>
      <c r="BQ212" s="1"/>
      <c r="BR212" s="1"/>
    </row>
    <row r="213" spans="1:70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  <c r="AQ213" s="1"/>
      <c r="AR213" s="1"/>
      <c r="AS213" s="1"/>
      <c r="AT213" s="1"/>
      <c r="AU213" s="1"/>
      <c r="AV213" s="1"/>
      <c r="AW213" s="1"/>
      <c r="AX213" s="1"/>
      <c r="AY213" s="1"/>
      <c r="AZ213" s="1"/>
      <c r="BA213" s="1"/>
      <c r="BB213" s="1"/>
      <c r="BC213" s="1"/>
      <c r="BD213" s="1"/>
      <c r="BE213" s="1"/>
      <c r="BF213" s="1"/>
      <c r="BG213" s="1"/>
      <c r="BH213" s="1"/>
      <c r="BI213" s="1"/>
      <c r="BJ213" s="1"/>
      <c r="BK213" s="1"/>
      <c r="BL213" s="1"/>
      <c r="BM213" s="1"/>
      <c r="BN213" s="1"/>
      <c r="BO213" s="1"/>
      <c r="BP213" s="1"/>
      <c r="BQ213" s="1"/>
      <c r="BR213" s="1"/>
    </row>
    <row r="214" spans="1:70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"/>
      <c r="AQ214" s="1"/>
      <c r="AR214" s="1"/>
      <c r="AS214" s="1"/>
      <c r="AT214" s="1"/>
      <c r="AU214" s="1"/>
      <c r="AV214" s="1"/>
      <c r="AW214" s="1"/>
      <c r="AX214" s="1"/>
      <c r="AY214" s="1"/>
      <c r="AZ214" s="1"/>
      <c r="BA214" s="1"/>
      <c r="BB214" s="1"/>
      <c r="BC214" s="1"/>
      <c r="BD214" s="1"/>
      <c r="BE214" s="1"/>
      <c r="BF214" s="1"/>
      <c r="BG214" s="1"/>
      <c r="BH214" s="1"/>
      <c r="BI214" s="1"/>
      <c r="BJ214" s="1"/>
      <c r="BK214" s="1"/>
      <c r="BL214" s="1"/>
      <c r="BM214" s="1"/>
      <c r="BN214" s="1"/>
      <c r="BO214" s="1"/>
      <c r="BP214" s="1"/>
      <c r="BQ214" s="1"/>
      <c r="BR214" s="1"/>
    </row>
    <row r="215" spans="1:70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  <c r="AQ215" s="1"/>
      <c r="AR215" s="1"/>
      <c r="AS215" s="1"/>
      <c r="AT215" s="1"/>
      <c r="AU215" s="1"/>
      <c r="AV215" s="1"/>
      <c r="AW215" s="1"/>
      <c r="AX215" s="1"/>
      <c r="AY215" s="1"/>
      <c r="AZ215" s="1"/>
      <c r="BA215" s="1"/>
      <c r="BB215" s="1"/>
      <c r="BC215" s="1"/>
      <c r="BD215" s="1"/>
      <c r="BE215" s="1"/>
      <c r="BF215" s="1"/>
      <c r="BG215" s="1"/>
      <c r="BH215" s="1"/>
      <c r="BI215" s="1"/>
      <c r="BJ215" s="1"/>
      <c r="BK215" s="1"/>
      <c r="BL215" s="1"/>
      <c r="BM215" s="1"/>
      <c r="BN215" s="1"/>
      <c r="BO215" s="1"/>
      <c r="BP215" s="1"/>
      <c r="BQ215" s="1"/>
      <c r="BR215" s="1"/>
    </row>
    <row r="216" spans="1:70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  <c r="AP216" s="1"/>
      <c r="AQ216" s="1"/>
      <c r="AR216" s="1"/>
      <c r="AS216" s="1"/>
      <c r="AT216" s="1"/>
      <c r="AU216" s="1"/>
      <c r="AV216" s="1"/>
      <c r="AW216" s="1"/>
      <c r="AX216" s="1"/>
      <c r="AY216" s="1"/>
      <c r="AZ216" s="1"/>
      <c r="BA216" s="1"/>
      <c r="BB216" s="1"/>
      <c r="BC216" s="1"/>
      <c r="BD216" s="1"/>
      <c r="BE216" s="1"/>
      <c r="BF216" s="1"/>
      <c r="BG216" s="1"/>
      <c r="BH216" s="1"/>
      <c r="BI216" s="1"/>
      <c r="BJ216" s="1"/>
      <c r="BK216" s="1"/>
      <c r="BL216" s="1"/>
      <c r="BM216" s="1"/>
      <c r="BN216" s="1"/>
      <c r="BO216" s="1"/>
      <c r="BP216" s="1"/>
      <c r="BQ216" s="1"/>
      <c r="BR216" s="1"/>
    </row>
    <row r="217" spans="1:70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  <c r="AQ217" s="1"/>
      <c r="AR217" s="1"/>
      <c r="AS217" s="1"/>
      <c r="AT217" s="1"/>
      <c r="AU217" s="1"/>
      <c r="AV217" s="1"/>
      <c r="AW217" s="1"/>
      <c r="AX217" s="1"/>
      <c r="AY217" s="1"/>
      <c r="AZ217" s="1"/>
      <c r="BA217" s="1"/>
      <c r="BB217" s="1"/>
      <c r="BC217" s="1"/>
      <c r="BD217" s="1"/>
      <c r="BE217" s="1"/>
      <c r="BF217" s="1"/>
      <c r="BG217" s="1"/>
      <c r="BH217" s="1"/>
      <c r="BI217" s="1"/>
      <c r="BJ217" s="1"/>
      <c r="BK217" s="1"/>
      <c r="BL217" s="1"/>
      <c r="BM217" s="1"/>
      <c r="BN217" s="1"/>
      <c r="BO217" s="1"/>
      <c r="BP217" s="1"/>
      <c r="BQ217" s="1"/>
      <c r="BR217" s="1"/>
    </row>
    <row r="218" spans="1:70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  <c r="AP218" s="1"/>
      <c r="AQ218" s="1"/>
      <c r="AR218" s="1"/>
      <c r="AS218" s="1"/>
      <c r="AT218" s="1"/>
      <c r="AU218" s="1"/>
      <c r="AV218" s="1"/>
      <c r="AW218" s="1"/>
      <c r="AX218" s="1"/>
      <c r="AY218" s="1"/>
      <c r="AZ218" s="1"/>
      <c r="BA218" s="1"/>
      <c r="BB218" s="1"/>
      <c r="BC218" s="1"/>
      <c r="BD218" s="1"/>
      <c r="BE218" s="1"/>
      <c r="BF218" s="1"/>
      <c r="BG218" s="1"/>
      <c r="BH218" s="1"/>
      <c r="BI218" s="1"/>
      <c r="BJ218" s="1"/>
      <c r="BK218" s="1"/>
      <c r="BL218" s="1"/>
      <c r="BM218" s="1"/>
      <c r="BN218" s="1"/>
      <c r="BO218" s="1"/>
      <c r="BP218" s="1"/>
      <c r="BQ218" s="1"/>
      <c r="BR218" s="1"/>
    </row>
    <row r="219" spans="1:70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  <c r="AR219" s="1"/>
      <c r="AS219" s="1"/>
      <c r="AT219" s="1"/>
      <c r="AU219" s="1"/>
      <c r="AV219" s="1"/>
      <c r="AW219" s="1"/>
      <c r="AX219" s="1"/>
      <c r="AY219" s="1"/>
      <c r="AZ219" s="1"/>
      <c r="BA219" s="1"/>
      <c r="BB219" s="1"/>
      <c r="BC219" s="1"/>
      <c r="BD219" s="1"/>
      <c r="BE219" s="1"/>
      <c r="BF219" s="1"/>
      <c r="BG219" s="1"/>
      <c r="BH219" s="1"/>
      <c r="BI219" s="1"/>
      <c r="BJ219" s="1"/>
      <c r="BK219" s="1"/>
      <c r="BL219" s="1"/>
      <c r="BM219" s="1"/>
      <c r="BN219" s="1"/>
      <c r="BO219" s="1"/>
      <c r="BP219" s="1"/>
      <c r="BQ219" s="1"/>
      <c r="BR219" s="1"/>
    </row>
    <row r="220" spans="1:70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1"/>
      <c r="AR220" s="1"/>
      <c r="AS220" s="1"/>
      <c r="AT220" s="1"/>
      <c r="AU220" s="1"/>
      <c r="AV220" s="1"/>
      <c r="AW220" s="1"/>
      <c r="AX220" s="1"/>
      <c r="AY220" s="1"/>
      <c r="AZ220" s="1"/>
      <c r="BA220" s="1"/>
      <c r="BB220" s="1"/>
      <c r="BC220" s="1"/>
      <c r="BD220" s="1"/>
      <c r="BE220" s="1"/>
      <c r="BF220" s="1"/>
      <c r="BG220" s="1"/>
      <c r="BH220" s="1"/>
      <c r="BI220" s="1"/>
      <c r="BJ220" s="1"/>
      <c r="BK220" s="1"/>
      <c r="BL220" s="1"/>
      <c r="BM220" s="1"/>
      <c r="BN220" s="1"/>
      <c r="BO220" s="1"/>
      <c r="BP220" s="1"/>
      <c r="BQ220" s="1"/>
      <c r="BR220" s="1"/>
    </row>
    <row r="221" spans="1:70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1"/>
      <c r="AR221" s="1"/>
      <c r="AS221" s="1"/>
      <c r="AT221" s="1"/>
      <c r="AU221" s="1"/>
      <c r="AV221" s="1"/>
      <c r="AW221" s="1"/>
      <c r="AX221" s="1"/>
      <c r="AY221" s="1"/>
      <c r="AZ221" s="1"/>
      <c r="BA221" s="1"/>
      <c r="BB221" s="1"/>
      <c r="BC221" s="1"/>
      <c r="BD221" s="1"/>
      <c r="BE221" s="1"/>
      <c r="BF221" s="1"/>
      <c r="BG221" s="1"/>
      <c r="BH221" s="1"/>
      <c r="BI221" s="1"/>
      <c r="BJ221" s="1"/>
      <c r="BK221" s="1"/>
      <c r="BL221" s="1"/>
      <c r="BM221" s="1"/>
      <c r="BN221" s="1"/>
      <c r="BO221" s="1"/>
      <c r="BP221" s="1"/>
      <c r="BQ221" s="1"/>
      <c r="BR221" s="1"/>
    </row>
    <row r="222" spans="1:70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  <c r="AP222" s="1"/>
      <c r="AQ222" s="1"/>
      <c r="AR222" s="1"/>
      <c r="AS222" s="1"/>
      <c r="AT222" s="1"/>
      <c r="AU222" s="1"/>
      <c r="AV222" s="1"/>
      <c r="AW222" s="1"/>
      <c r="AX222" s="1"/>
      <c r="AY222" s="1"/>
      <c r="AZ222" s="1"/>
      <c r="BA222" s="1"/>
      <c r="BB222" s="1"/>
      <c r="BC222" s="1"/>
      <c r="BD222" s="1"/>
      <c r="BE222" s="1"/>
      <c r="BF222" s="1"/>
      <c r="BG222" s="1"/>
      <c r="BH222" s="1"/>
      <c r="BI222" s="1"/>
      <c r="BJ222" s="1"/>
      <c r="BK222" s="1"/>
      <c r="BL222" s="1"/>
      <c r="BM222" s="1"/>
      <c r="BN222" s="1"/>
      <c r="BO222" s="1"/>
      <c r="BP222" s="1"/>
      <c r="BQ222" s="1"/>
      <c r="BR222" s="1"/>
    </row>
    <row r="223" spans="1:70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1"/>
      <c r="AR223" s="1"/>
      <c r="AS223" s="1"/>
      <c r="AT223" s="1"/>
      <c r="AU223" s="1"/>
      <c r="AV223" s="1"/>
      <c r="AW223" s="1"/>
      <c r="AX223" s="1"/>
      <c r="AY223" s="1"/>
      <c r="AZ223" s="1"/>
      <c r="BA223" s="1"/>
      <c r="BB223" s="1"/>
      <c r="BC223" s="1"/>
      <c r="BD223" s="1"/>
      <c r="BE223" s="1"/>
      <c r="BF223" s="1"/>
      <c r="BG223" s="1"/>
      <c r="BH223" s="1"/>
      <c r="BI223" s="1"/>
      <c r="BJ223" s="1"/>
      <c r="BK223" s="1"/>
      <c r="BL223" s="1"/>
      <c r="BM223" s="1"/>
      <c r="BN223" s="1"/>
      <c r="BO223" s="1"/>
      <c r="BP223" s="1"/>
      <c r="BQ223" s="1"/>
      <c r="BR223" s="1"/>
    </row>
    <row r="224" spans="1:70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  <c r="AQ224" s="1"/>
      <c r="AR224" s="1"/>
      <c r="AS224" s="1"/>
      <c r="AT224" s="1"/>
      <c r="AU224" s="1"/>
      <c r="AV224" s="1"/>
      <c r="AW224" s="1"/>
      <c r="AX224" s="1"/>
      <c r="AY224" s="1"/>
      <c r="AZ224" s="1"/>
      <c r="BA224" s="1"/>
      <c r="BB224" s="1"/>
      <c r="BC224" s="1"/>
      <c r="BD224" s="1"/>
      <c r="BE224" s="1"/>
      <c r="BF224" s="1"/>
      <c r="BG224" s="1"/>
      <c r="BH224" s="1"/>
      <c r="BI224" s="1"/>
      <c r="BJ224" s="1"/>
      <c r="BK224" s="1"/>
      <c r="BL224" s="1"/>
      <c r="BM224" s="1"/>
      <c r="BN224" s="1"/>
      <c r="BO224" s="1"/>
      <c r="BP224" s="1"/>
      <c r="BQ224" s="1"/>
      <c r="BR224" s="1"/>
    </row>
    <row r="225" spans="1:70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  <c r="AP225" s="1"/>
      <c r="AQ225" s="1"/>
      <c r="AR225" s="1"/>
      <c r="AS225" s="1"/>
      <c r="AT225" s="1"/>
      <c r="AU225" s="1"/>
      <c r="AV225" s="1"/>
      <c r="AW225" s="1"/>
      <c r="AX225" s="1"/>
      <c r="AY225" s="1"/>
      <c r="AZ225" s="1"/>
      <c r="BA225" s="1"/>
      <c r="BB225" s="1"/>
      <c r="BC225" s="1"/>
      <c r="BD225" s="1"/>
      <c r="BE225" s="1"/>
      <c r="BF225" s="1"/>
      <c r="BG225" s="1"/>
      <c r="BH225" s="1"/>
      <c r="BI225" s="1"/>
      <c r="BJ225" s="1"/>
      <c r="BK225" s="1"/>
      <c r="BL225" s="1"/>
      <c r="BM225" s="1"/>
      <c r="BN225" s="1"/>
      <c r="BO225" s="1"/>
      <c r="BP225" s="1"/>
      <c r="BQ225" s="1"/>
      <c r="BR225" s="1"/>
    </row>
    <row r="226" spans="1:70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  <c r="AP226" s="1"/>
      <c r="AQ226" s="1"/>
      <c r="AR226" s="1"/>
      <c r="AS226" s="1"/>
      <c r="AT226" s="1"/>
      <c r="AU226" s="1"/>
      <c r="AV226" s="1"/>
      <c r="AW226" s="1"/>
      <c r="AX226" s="1"/>
      <c r="AY226" s="1"/>
      <c r="AZ226" s="1"/>
      <c r="BA226" s="1"/>
      <c r="BB226" s="1"/>
      <c r="BC226" s="1"/>
      <c r="BD226" s="1"/>
      <c r="BE226" s="1"/>
      <c r="BF226" s="1"/>
      <c r="BG226" s="1"/>
      <c r="BH226" s="1"/>
      <c r="BI226" s="1"/>
      <c r="BJ226" s="1"/>
      <c r="BK226" s="1"/>
      <c r="BL226" s="1"/>
      <c r="BM226" s="1"/>
      <c r="BN226" s="1"/>
      <c r="BO226" s="1"/>
      <c r="BP226" s="1"/>
      <c r="BQ226" s="1"/>
      <c r="BR226" s="1"/>
    </row>
    <row r="227" spans="1:70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  <c r="AQ227" s="1"/>
      <c r="AR227" s="1"/>
      <c r="AS227" s="1"/>
      <c r="AT227" s="1"/>
      <c r="AU227" s="1"/>
      <c r="AV227" s="1"/>
      <c r="AW227" s="1"/>
      <c r="AX227" s="1"/>
      <c r="AY227" s="1"/>
      <c r="AZ227" s="1"/>
      <c r="BA227" s="1"/>
      <c r="BB227" s="1"/>
      <c r="BC227" s="1"/>
      <c r="BD227" s="1"/>
      <c r="BE227" s="1"/>
      <c r="BF227" s="1"/>
      <c r="BG227" s="1"/>
      <c r="BH227" s="1"/>
      <c r="BI227" s="1"/>
      <c r="BJ227" s="1"/>
      <c r="BK227" s="1"/>
      <c r="BL227" s="1"/>
      <c r="BM227" s="1"/>
      <c r="BN227" s="1"/>
      <c r="BO227" s="1"/>
      <c r="BP227" s="1"/>
      <c r="BQ227" s="1"/>
      <c r="BR227" s="1"/>
    </row>
    <row r="228" spans="1:70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  <c r="AP228" s="1"/>
      <c r="AQ228" s="1"/>
      <c r="AR228" s="1"/>
      <c r="AS228" s="1"/>
      <c r="AT228" s="1"/>
      <c r="AU228" s="1"/>
      <c r="AV228" s="1"/>
      <c r="AW228" s="1"/>
      <c r="AX228" s="1"/>
      <c r="AY228" s="1"/>
      <c r="AZ228" s="1"/>
      <c r="BA228" s="1"/>
      <c r="BB228" s="1"/>
      <c r="BC228" s="1"/>
      <c r="BD228" s="1"/>
      <c r="BE228" s="1"/>
      <c r="BF228" s="1"/>
      <c r="BG228" s="1"/>
      <c r="BH228" s="1"/>
      <c r="BI228" s="1"/>
      <c r="BJ228" s="1"/>
      <c r="BK228" s="1"/>
      <c r="BL228" s="1"/>
      <c r="BM228" s="1"/>
      <c r="BN228" s="1"/>
      <c r="BO228" s="1"/>
      <c r="BP228" s="1"/>
      <c r="BQ228" s="1"/>
      <c r="BR228" s="1"/>
    </row>
    <row r="229" spans="1:70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  <c r="AP229" s="1"/>
      <c r="AQ229" s="1"/>
      <c r="AR229" s="1"/>
      <c r="AS229" s="1"/>
      <c r="AT229" s="1"/>
      <c r="AU229" s="1"/>
      <c r="AV229" s="1"/>
      <c r="AW229" s="1"/>
      <c r="AX229" s="1"/>
      <c r="AY229" s="1"/>
      <c r="AZ229" s="1"/>
      <c r="BA229" s="1"/>
      <c r="BB229" s="1"/>
      <c r="BC229" s="1"/>
      <c r="BD229" s="1"/>
      <c r="BE229" s="1"/>
      <c r="BF229" s="1"/>
      <c r="BG229" s="1"/>
      <c r="BH229" s="1"/>
      <c r="BI229" s="1"/>
      <c r="BJ229" s="1"/>
      <c r="BK229" s="1"/>
      <c r="BL229" s="1"/>
      <c r="BM229" s="1"/>
      <c r="BN229" s="1"/>
      <c r="BO229" s="1"/>
      <c r="BP229" s="1"/>
      <c r="BQ229" s="1"/>
      <c r="BR229" s="1"/>
    </row>
    <row r="230" spans="1:70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  <c r="AQ230" s="1"/>
      <c r="AR230" s="1"/>
      <c r="AS230" s="1"/>
      <c r="AT230" s="1"/>
      <c r="AU230" s="1"/>
      <c r="AV230" s="1"/>
      <c r="AW230" s="1"/>
      <c r="AX230" s="1"/>
      <c r="AY230" s="1"/>
      <c r="AZ230" s="1"/>
      <c r="BA230" s="1"/>
      <c r="BB230" s="1"/>
      <c r="BC230" s="1"/>
      <c r="BD230" s="1"/>
      <c r="BE230" s="1"/>
      <c r="BF230" s="1"/>
      <c r="BG230" s="1"/>
      <c r="BH230" s="1"/>
      <c r="BI230" s="1"/>
      <c r="BJ230" s="1"/>
      <c r="BK230" s="1"/>
      <c r="BL230" s="1"/>
      <c r="BM230" s="1"/>
      <c r="BN230" s="1"/>
      <c r="BO230" s="1"/>
      <c r="BP230" s="1"/>
      <c r="BQ230" s="1"/>
      <c r="BR230" s="1"/>
    </row>
    <row r="231" spans="1:70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  <c r="AP231" s="1"/>
      <c r="AQ231" s="1"/>
      <c r="AR231" s="1"/>
      <c r="AS231" s="1"/>
      <c r="AT231" s="1"/>
      <c r="AU231" s="1"/>
      <c r="AV231" s="1"/>
      <c r="AW231" s="1"/>
      <c r="AX231" s="1"/>
      <c r="AY231" s="1"/>
      <c r="AZ231" s="1"/>
      <c r="BA231" s="1"/>
      <c r="BB231" s="1"/>
      <c r="BC231" s="1"/>
      <c r="BD231" s="1"/>
      <c r="BE231" s="1"/>
      <c r="BF231" s="1"/>
      <c r="BG231" s="1"/>
      <c r="BH231" s="1"/>
      <c r="BI231" s="1"/>
      <c r="BJ231" s="1"/>
      <c r="BK231" s="1"/>
      <c r="BL231" s="1"/>
      <c r="BM231" s="1"/>
      <c r="BN231" s="1"/>
      <c r="BO231" s="1"/>
      <c r="BP231" s="1"/>
      <c r="BQ231" s="1"/>
      <c r="BR231" s="1"/>
    </row>
    <row r="232" spans="1:70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  <c r="AP232" s="1"/>
      <c r="AQ232" s="1"/>
      <c r="AR232" s="1"/>
      <c r="AS232" s="1"/>
      <c r="AT232" s="1"/>
      <c r="AU232" s="1"/>
      <c r="AV232" s="1"/>
      <c r="AW232" s="1"/>
      <c r="AX232" s="1"/>
      <c r="AY232" s="1"/>
      <c r="AZ232" s="1"/>
      <c r="BA232" s="1"/>
      <c r="BB232" s="1"/>
      <c r="BC232" s="1"/>
      <c r="BD232" s="1"/>
      <c r="BE232" s="1"/>
      <c r="BF232" s="1"/>
      <c r="BG232" s="1"/>
      <c r="BH232" s="1"/>
      <c r="BI232" s="1"/>
      <c r="BJ232" s="1"/>
      <c r="BK232" s="1"/>
      <c r="BL232" s="1"/>
      <c r="BM232" s="1"/>
      <c r="BN232" s="1"/>
      <c r="BO232" s="1"/>
      <c r="BP232" s="1"/>
      <c r="BQ232" s="1"/>
      <c r="BR232" s="1"/>
    </row>
    <row r="233" spans="1:70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  <c r="AP233" s="1"/>
      <c r="AQ233" s="1"/>
      <c r="AR233" s="1"/>
      <c r="AS233" s="1"/>
      <c r="AT233" s="1"/>
      <c r="AU233" s="1"/>
      <c r="AV233" s="1"/>
      <c r="AW233" s="1"/>
      <c r="AX233" s="1"/>
      <c r="AY233" s="1"/>
      <c r="AZ233" s="1"/>
      <c r="BA233" s="1"/>
      <c r="BB233" s="1"/>
      <c r="BC233" s="1"/>
      <c r="BD233" s="1"/>
      <c r="BE233" s="1"/>
      <c r="BF233" s="1"/>
      <c r="BG233" s="1"/>
      <c r="BH233" s="1"/>
      <c r="BI233" s="1"/>
      <c r="BJ233" s="1"/>
      <c r="BK233" s="1"/>
      <c r="BL233" s="1"/>
      <c r="BM233" s="1"/>
      <c r="BN233" s="1"/>
      <c r="BO233" s="1"/>
      <c r="BP233" s="1"/>
      <c r="BQ233" s="1"/>
      <c r="BR233" s="1"/>
    </row>
    <row r="234" spans="1:70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  <c r="AQ234" s="1"/>
      <c r="AR234" s="1"/>
      <c r="AS234" s="1"/>
      <c r="AT234" s="1"/>
      <c r="AU234" s="1"/>
      <c r="AV234" s="1"/>
      <c r="AW234" s="1"/>
      <c r="AX234" s="1"/>
      <c r="AY234" s="1"/>
      <c r="AZ234" s="1"/>
      <c r="BA234" s="1"/>
      <c r="BB234" s="1"/>
      <c r="BC234" s="1"/>
      <c r="BD234" s="1"/>
      <c r="BE234" s="1"/>
      <c r="BF234" s="1"/>
      <c r="BG234" s="1"/>
      <c r="BH234" s="1"/>
      <c r="BI234" s="1"/>
      <c r="BJ234" s="1"/>
      <c r="BK234" s="1"/>
      <c r="BL234" s="1"/>
      <c r="BM234" s="1"/>
      <c r="BN234" s="1"/>
      <c r="BO234" s="1"/>
      <c r="BP234" s="1"/>
      <c r="BQ234" s="1"/>
      <c r="BR234" s="1"/>
    </row>
    <row r="235" spans="1:70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  <c r="AP235" s="1"/>
      <c r="AQ235" s="1"/>
      <c r="AR235" s="1"/>
      <c r="AS235" s="1"/>
      <c r="AT235" s="1"/>
      <c r="AU235" s="1"/>
      <c r="AV235" s="1"/>
      <c r="AW235" s="1"/>
      <c r="AX235" s="1"/>
      <c r="AY235" s="1"/>
      <c r="AZ235" s="1"/>
      <c r="BA235" s="1"/>
      <c r="BB235" s="1"/>
      <c r="BC235" s="1"/>
      <c r="BD235" s="1"/>
      <c r="BE235" s="1"/>
      <c r="BF235" s="1"/>
      <c r="BG235" s="1"/>
      <c r="BH235" s="1"/>
      <c r="BI235" s="1"/>
      <c r="BJ235" s="1"/>
      <c r="BK235" s="1"/>
      <c r="BL235" s="1"/>
      <c r="BM235" s="1"/>
      <c r="BN235" s="1"/>
      <c r="BO235" s="1"/>
      <c r="BP235" s="1"/>
      <c r="BQ235" s="1"/>
      <c r="BR235" s="1"/>
    </row>
    <row r="236" spans="1:70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  <c r="AQ236" s="1"/>
      <c r="AR236" s="1"/>
      <c r="AS236" s="1"/>
      <c r="AT236" s="1"/>
      <c r="AU236" s="1"/>
      <c r="AV236" s="1"/>
      <c r="AW236" s="1"/>
      <c r="AX236" s="1"/>
      <c r="AY236" s="1"/>
      <c r="AZ236" s="1"/>
      <c r="BA236" s="1"/>
      <c r="BB236" s="1"/>
      <c r="BC236" s="1"/>
      <c r="BD236" s="1"/>
      <c r="BE236" s="1"/>
      <c r="BF236" s="1"/>
      <c r="BG236" s="1"/>
      <c r="BH236" s="1"/>
      <c r="BI236" s="1"/>
      <c r="BJ236" s="1"/>
      <c r="BK236" s="1"/>
      <c r="BL236" s="1"/>
      <c r="BM236" s="1"/>
      <c r="BN236" s="1"/>
      <c r="BO236" s="1"/>
      <c r="BP236" s="1"/>
      <c r="BQ236" s="1"/>
      <c r="BR236" s="1"/>
    </row>
    <row r="237" spans="1:70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  <c r="AP237" s="1"/>
      <c r="AQ237" s="1"/>
      <c r="AR237" s="1"/>
      <c r="AS237" s="1"/>
      <c r="AT237" s="1"/>
      <c r="AU237" s="1"/>
      <c r="AV237" s="1"/>
      <c r="AW237" s="1"/>
      <c r="AX237" s="1"/>
      <c r="AY237" s="1"/>
      <c r="AZ237" s="1"/>
      <c r="BA237" s="1"/>
      <c r="BB237" s="1"/>
      <c r="BC237" s="1"/>
      <c r="BD237" s="1"/>
      <c r="BE237" s="1"/>
      <c r="BF237" s="1"/>
      <c r="BG237" s="1"/>
      <c r="BH237" s="1"/>
      <c r="BI237" s="1"/>
      <c r="BJ237" s="1"/>
      <c r="BK237" s="1"/>
      <c r="BL237" s="1"/>
      <c r="BM237" s="1"/>
      <c r="BN237" s="1"/>
      <c r="BO237" s="1"/>
      <c r="BP237" s="1"/>
      <c r="BQ237" s="1"/>
      <c r="BR237" s="1"/>
    </row>
    <row r="238" spans="1:70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  <c r="AQ238" s="1"/>
      <c r="AR238" s="1"/>
      <c r="AS238" s="1"/>
      <c r="AT238" s="1"/>
      <c r="AU238" s="1"/>
      <c r="AV238" s="1"/>
      <c r="AW238" s="1"/>
      <c r="AX238" s="1"/>
      <c r="AY238" s="1"/>
      <c r="AZ238" s="1"/>
      <c r="BA238" s="1"/>
      <c r="BB238" s="1"/>
      <c r="BC238" s="1"/>
      <c r="BD238" s="1"/>
      <c r="BE238" s="1"/>
      <c r="BF238" s="1"/>
      <c r="BG238" s="1"/>
      <c r="BH238" s="1"/>
      <c r="BI238" s="1"/>
      <c r="BJ238" s="1"/>
      <c r="BK238" s="1"/>
      <c r="BL238" s="1"/>
      <c r="BM238" s="1"/>
      <c r="BN238" s="1"/>
      <c r="BO238" s="1"/>
      <c r="BP238" s="1"/>
      <c r="BQ238" s="1"/>
      <c r="BR238" s="1"/>
    </row>
    <row r="239" spans="1:70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  <c r="AP239" s="1"/>
      <c r="AQ239" s="1"/>
      <c r="AR239" s="1"/>
      <c r="AS239" s="1"/>
      <c r="AT239" s="1"/>
      <c r="AU239" s="1"/>
      <c r="AV239" s="1"/>
      <c r="AW239" s="1"/>
      <c r="AX239" s="1"/>
      <c r="AY239" s="1"/>
      <c r="AZ239" s="1"/>
      <c r="BA239" s="1"/>
      <c r="BB239" s="1"/>
      <c r="BC239" s="1"/>
      <c r="BD239" s="1"/>
      <c r="BE239" s="1"/>
      <c r="BF239" s="1"/>
      <c r="BG239" s="1"/>
      <c r="BH239" s="1"/>
      <c r="BI239" s="1"/>
      <c r="BJ239" s="1"/>
      <c r="BK239" s="1"/>
      <c r="BL239" s="1"/>
      <c r="BM239" s="1"/>
      <c r="BN239" s="1"/>
      <c r="BO239" s="1"/>
      <c r="BP239" s="1"/>
      <c r="BQ239" s="1"/>
      <c r="BR239" s="1"/>
    </row>
    <row r="240" spans="1:70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  <c r="AQ240" s="1"/>
      <c r="AR240" s="1"/>
      <c r="AS240" s="1"/>
      <c r="AT240" s="1"/>
      <c r="AU240" s="1"/>
      <c r="AV240" s="1"/>
      <c r="AW240" s="1"/>
      <c r="AX240" s="1"/>
      <c r="AY240" s="1"/>
      <c r="AZ240" s="1"/>
      <c r="BA240" s="1"/>
      <c r="BB240" s="1"/>
      <c r="BC240" s="1"/>
      <c r="BD240" s="1"/>
      <c r="BE240" s="1"/>
      <c r="BF240" s="1"/>
      <c r="BG240" s="1"/>
      <c r="BH240" s="1"/>
      <c r="BI240" s="1"/>
      <c r="BJ240" s="1"/>
      <c r="BK240" s="1"/>
      <c r="BL240" s="1"/>
      <c r="BM240" s="1"/>
      <c r="BN240" s="1"/>
      <c r="BO240" s="1"/>
      <c r="BP240" s="1"/>
      <c r="BQ240" s="1"/>
      <c r="BR240" s="1"/>
    </row>
    <row r="241" spans="1:70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  <c r="AP241" s="1"/>
      <c r="AQ241" s="1"/>
      <c r="AR241" s="1"/>
      <c r="AS241" s="1"/>
      <c r="AT241" s="1"/>
      <c r="AU241" s="1"/>
      <c r="AV241" s="1"/>
      <c r="AW241" s="1"/>
      <c r="AX241" s="1"/>
      <c r="AY241" s="1"/>
      <c r="AZ241" s="1"/>
      <c r="BA241" s="1"/>
      <c r="BB241" s="1"/>
      <c r="BC241" s="1"/>
      <c r="BD241" s="1"/>
      <c r="BE241" s="1"/>
      <c r="BF241" s="1"/>
      <c r="BG241" s="1"/>
      <c r="BH241" s="1"/>
      <c r="BI241" s="1"/>
      <c r="BJ241" s="1"/>
      <c r="BK241" s="1"/>
      <c r="BL241" s="1"/>
      <c r="BM241" s="1"/>
      <c r="BN241" s="1"/>
      <c r="BO241" s="1"/>
      <c r="BP241" s="1"/>
      <c r="BQ241" s="1"/>
      <c r="BR241" s="1"/>
    </row>
    <row r="242" spans="1:70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  <c r="AQ242" s="1"/>
      <c r="AR242" s="1"/>
      <c r="AS242" s="1"/>
      <c r="AT242" s="1"/>
      <c r="AU242" s="1"/>
      <c r="AV242" s="1"/>
      <c r="AW242" s="1"/>
      <c r="AX242" s="1"/>
      <c r="AY242" s="1"/>
      <c r="AZ242" s="1"/>
      <c r="BA242" s="1"/>
      <c r="BB242" s="1"/>
      <c r="BC242" s="1"/>
      <c r="BD242" s="1"/>
      <c r="BE242" s="1"/>
      <c r="BF242" s="1"/>
      <c r="BG242" s="1"/>
      <c r="BH242" s="1"/>
      <c r="BI242" s="1"/>
      <c r="BJ242" s="1"/>
      <c r="BK242" s="1"/>
      <c r="BL242" s="1"/>
      <c r="BM242" s="1"/>
      <c r="BN242" s="1"/>
      <c r="BO242" s="1"/>
      <c r="BP242" s="1"/>
      <c r="BQ242" s="1"/>
      <c r="BR242" s="1"/>
    </row>
    <row r="243" spans="1:70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  <c r="AP243" s="1"/>
      <c r="AQ243" s="1"/>
      <c r="AR243" s="1"/>
      <c r="AS243" s="1"/>
      <c r="AT243" s="1"/>
      <c r="AU243" s="1"/>
      <c r="AV243" s="1"/>
      <c r="AW243" s="1"/>
      <c r="AX243" s="1"/>
      <c r="AY243" s="1"/>
      <c r="AZ243" s="1"/>
      <c r="BA243" s="1"/>
      <c r="BB243" s="1"/>
      <c r="BC243" s="1"/>
      <c r="BD243" s="1"/>
      <c r="BE243" s="1"/>
      <c r="BF243" s="1"/>
      <c r="BG243" s="1"/>
      <c r="BH243" s="1"/>
      <c r="BI243" s="1"/>
      <c r="BJ243" s="1"/>
      <c r="BK243" s="1"/>
      <c r="BL243" s="1"/>
      <c r="BM243" s="1"/>
      <c r="BN243" s="1"/>
      <c r="BO243" s="1"/>
      <c r="BP243" s="1"/>
      <c r="BQ243" s="1"/>
      <c r="BR243" s="1"/>
    </row>
    <row r="244" spans="1:70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"/>
      <c r="AQ244" s="1"/>
      <c r="AR244" s="1"/>
      <c r="AS244" s="1"/>
      <c r="AT244" s="1"/>
      <c r="AU244" s="1"/>
      <c r="AV244" s="1"/>
      <c r="AW244" s="1"/>
      <c r="AX244" s="1"/>
      <c r="AY244" s="1"/>
      <c r="AZ244" s="1"/>
      <c r="BA244" s="1"/>
      <c r="BB244" s="1"/>
      <c r="BC244" s="1"/>
      <c r="BD244" s="1"/>
      <c r="BE244" s="1"/>
      <c r="BF244" s="1"/>
      <c r="BG244" s="1"/>
      <c r="BH244" s="1"/>
      <c r="BI244" s="1"/>
      <c r="BJ244" s="1"/>
      <c r="BK244" s="1"/>
      <c r="BL244" s="1"/>
      <c r="BM244" s="1"/>
      <c r="BN244" s="1"/>
      <c r="BO244" s="1"/>
      <c r="BP244" s="1"/>
      <c r="BQ244" s="1"/>
      <c r="BR244" s="1"/>
    </row>
    <row r="245" spans="1:70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"/>
      <c r="AQ245" s="1"/>
      <c r="AR245" s="1"/>
      <c r="AS245" s="1"/>
      <c r="AT245" s="1"/>
      <c r="AU245" s="1"/>
      <c r="AV245" s="1"/>
      <c r="AW245" s="1"/>
      <c r="AX245" s="1"/>
      <c r="AY245" s="1"/>
      <c r="AZ245" s="1"/>
      <c r="BA245" s="1"/>
      <c r="BB245" s="1"/>
      <c r="BC245" s="1"/>
      <c r="BD245" s="1"/>
      <c r="BE245" s="1"/>
      <c r="BF245" s="1"/>
      <c r="BG245" s="1"/>
      <c r="BH245" s="1"/>
      <c r="BI245" s="1"/>
      <c r="BJ245" s="1"/>
      <c r="BK245" s="1"/>
      <c r="BL245" s="1"/>
      <c r="BM245" s="1"/>
      <c r="BN245" s="1"/>
      <c r="BO245" s="1"/>
      <c r="BP245" s="1"/>
      <c r="BQ245" s="1"/>
      <c r="BR245" s="1"/>
    </row>
    <row r="246" spans="1:70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  <c r="AP246" s="1"/>
      <c r="AQ246" s="1"/>
      <c r="AR246" s="1"/>
      <c r="AS246" s="1"/>
      <c r="AT246" s="1"/>
      <c r="AU246" s="1"/>
      <c r="AV246" s="1"/>
      <c r="AW246" s="1"/>
      <c r="AX246" s="1"/>
      <c r="AY246" s="1"/>
      <c r="AZ246" s="1"/>
      <c r="BA246" s="1"/>
      <c r="BB246" s="1"/>
      <c r="BC246" s="1"/>
      <c r="BD246" s="1"/>
      <c r="BE246" s="1"/>
      <c r="BF246" s="1"/>
      <c r="BG246" s="1"/>
      <c r="BH246" s="1"/>
      <c r="BI246" s="1"/>
      <c r="BJ246" s="1"/>
      <c r="BK246" s="1"/>
      <c r="BL246" s="1"/>
      <c r="BM246" s="1"/>
      <c r="BN246" s="1"/>
      <c r="BO246" s="1"/>
      <c r="BP246" s="1"/>
      <c r="BQ246" s="1"/>
      <c r="BR246" s="1"/>
    </row>
    <row r="247" spans="1:70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  <c r="AP247" s="1"/>
      <c r="AQ247" s="1"/>
      <c r="AR247" s="1"/>
      <c r="AS247" s="1"/>
      <c r="AT247" s="1"/>
      <c r="AU247" s="1"/>
      <c r="AV247" s="1"/>
      <c r="AW247" s="1"/>
      <c r="AX247" s="1"/>
      <c r="AY247" s="1"/>
      <c r="AZ247" s="1"/>
      <c r="BA247" s="1"/>
      <c r="BB247" s="1"/>
      <c r="BC247" s="1"/>
      <c r="BD247" s="1"/>
      <c r="BE247" s="1"/>
      <c r="BF247" s="1"/>
      <c r="BG247" s="1"/>
      <c r="BH247" s="1"/>
      <c r="BI247" s="1"/>
      <c r="BJ247" s="1"/>
      <c r="BK247" s="1"/>
      <c r="BL247" s="1"/>
      <c r="BM247" s="1"/>
      <c r="BN247" s="1"/>
      <c r="BO247" s="1"/>
      <c r="BP247" s="1"/>
      <c r="BQ247" s="1"/>
      <c r="BR247" s="1"/>
    </row>
    <row r="248" spans="1:70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  <c r="AQ248" s="1"/>
      <c r="AR248" s="1"/>
      <c r="AS248" s="1"/>
      <c r="AT248" s="1"/>
      <c r="AU248" s="1"/>
      <c r="AV248" s="1"/>
      <c r="AW248" s="1"/>
      <c r="AX248" s="1"/>
      <c r="AY248" s="1"/>
      <c r="AZ248" s="1"/>
      <c r="BA248" s="1"/>
      <c r="BB248" s="1"/>
      <c r="BC248" s="1"/>
      <c r="BD248" s="1"/>
      <c r="BE248" s="1"/>
      <c r="BF248" s="1"/>
      <c r="BG248" s="1"/>
      <c r="BH248" s="1"/>
      <c r="BI248" s="1"/>
      <c r="BJ248" s="1"/>
      <c r="BK248" s="1"/>
      <c r="BL248" s="1"/>
      <c r="BM248" s="1"/>
      <c r="BN248" s="1"/>
      <c r="BO248" s="1"/>
      <c r="BP248" s="1"/>
      <c r="BQ248" s="1"/>
      <c r="BR248" s="1"/>
    </row>
    <row r="249" spans="1:70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"/>
      <c r="AQ249" s="1"/>
      <c r="AR249" s="1"/>
      <c r="AS249" s="1"/>
      <c r="AT249" s="1"/>
      <c r="AU249" s="1"/>
      <c r="AV249" s="1"/>
      <c r="AW249" s="1"/>
      <c r="AX249" s="1"/>
      <c r="AY249" s="1"/>
      <c r="AZ249" s="1"/>
      <c r="BA249" s="1"/>
      <c r="BB249" s="1"/>
      <c r="BC249" s="1"/>
      <c r="BD249" s="1"/>
      <c r="BE249" s="1"/>
      <c r="BF249" s="1"/>
      <c r="BG249" s="1"/>
      <c r="BH249" s="1"/>
      <c r="BI249" s="1"/>
      <c r="BJ249" s="1"/>
      <c r="BK249" s="1"/>
      <c r="BL249" s="1"/>
      <c r="BM249" s="1"/>
      <c r="BN249" s="1"/>
      <c r="BO249" s="1"/>
      <c r="BP249" s="1"/>
      <c r="BQ249" s="1"/>
      <c r="BR249" s="1"/>
    </row>
    <row r="250" spans="1:70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  <c r="AQ250" s="1"/>
      <c r="AR250" s="1"/>
      <c r="AS250" s="1"/>
      <c r="AT250" s="1"/>
      <c r="AU250" s="1"/>
      <c r="AV250" s="1"/>
      <c r="AW250" s="1"/>
      <c r="AX250" s="1"/>
      <c r="AY250" s="1"/>
      <c r="AZ250" s="1"/>
      <c r="BA250" s="1"/>
      <c r="BB250" s="1"/>
      <c r="BC250" s="1"/>
      <c r="BD250" s="1"/>
      <c r="BE250" s="1"/>
      <c r="BF250" s="1"/>
      <c r="BG250" s="1"/>
      <c r="BH250" s="1"/>
      <c r="BI250" s="1"/>
      <c r="BJ250" s="1"/>
      <c r="BK250" s="1"/>
      <c r="BL250" s="1"/>
      <c r="BM250" s="1"/>
      <c r="BN250" s="1"/>
      <c r="BO250" s="1"/>
      <c r="BP250" s="1"/>
      <c r="BQ250" s="1"/>
      <c r="BR250" s="1"/>
    </row>
    <row r="251" spans="1:70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"/>
      <c r="AQ251" s="1"/>
      <c r="AR251" s="1"/>
      <c r="AS251" s="1"/>
      <c r="AT251" s="1"/>
      <c r="AU251" s="1"/>
      <c r="AV251" s="1"/>
      <c r="AW251" s="1"/>
      <c r="AX251" s="1"/>
      <c r="AY251" s="1"/>
      <c r="AZ251" s="1"/>
      <c r="BA251" s="1"/>
      <c r="BB251" s="1"/>
      <c r="BC251" s="1"/>
      <c r="BD251" s="1"/>
      <c r="BE251" s="1"/>
      <c r="BF251" s="1"/>
      <c r="BG251" s="1"/>
      <c r="BH251" s="1"/>
      <c r="BI251" s="1"/>
      <c r="BJ251" s="1"/>
      <c r="BK251" s="1"/>
      <c r="BL251" s="1"/>
      <c r="BM251" s="1"/>
      <c r="BN251" s="1"/>
      <c r="BO251" s="1"/>
      <c r="BP251" s="1"/>
      <c r="BQ251" s="1"/>
      <c r="BR251" s="1"/>
    </row>
    <row r="252" spans="1:70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  <c r="AP252" s="1"/>
      <c r="AQ252" s="1"/>
      <c r="AR252" s="1"/>
      <c r="AS252" s="1"/>
      <c r="AT252" s="1"/>
      <c r="AU252" s="1"/>
      <c r="AV252" s="1"/>
      <c r="AW252" s="1"/>
      <c r="AX252" s="1"/>
      <c r="AY252" s="1"/>
      <c r="AZ252" s="1"/>
      <c r="BA252" s="1"/>
      <c r="BB252" s="1"/>
      <c r="BC252" s="1"/>
      <c r="BD252" s="1"/>
      <c r="BE252" s="1"/>
      <c r="BF252" s="1"/>
      <c r="BG252" s="1"/>
      <c r="BH252" s="1"/>
      <c r="BI252" s="1"/>
      <c r="BJ252" s="1"/>
      <c r="BK252" s="1"/>
      <c r="BL252" s="1"/>
      <c r="BM252" s="1"/>
      <c r="BN252" s="1"/>
      <c r="BO252" s="1"/>
      <c r="BP252" s="1"/>
      <c r="BQ252" s="1"/>
      <c r="BR252" s="1"/>
    </row>
    <row r="253" spans="1:70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  <c r="AP253" s="1"/>
      <c r="AQ253" s="1"/>
      <c r="AR253" s="1"/>
      <c r="AS253" s="1"/>
      <c r="AT253" s="1"/>
      <c r="AU253" s="1"/>
      <c r="AV253" s="1"/>
      <c r="AW253" s="1"/>
      <c r="AX253" s="1"/>
      <c r="AY253" s="1"/>
      <c r="AZ253" s="1"/>
      <c r="BA253" s="1"/>
      <c r="BB253" s="1"/>
      <c r="BC253" s="1"/>
      <c r="BD253" s="1"/>
      <c r="BE253" s="1"/>
      <c r="BF253" s="1"/>
      <c r="BG253" s="1"/>
      <c r="BH253" s="1"/>
      <c r="BI253" s="1"/>
      <c r="BJ253" s="1"/>
      <c r="BK253" s="1"/>
      <c r="BL253" s="1"/>
      <c r="BM253" s="1"/>
      <c r="BN253" s="1"/>
      <c r="BO253" s="1"/>
      <c r="BP253" s="1"/>
      <c r="BQ253" s="1"/>
      <c r="BR253" s="1"/>
    </row>
    <row r="254" spans="1:70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1"/>
      <c r="AP254" s="1"/>
      <c r="AQ254" s="1"/>
      <c r="AR254" s="1"/>
      <c r="AS254" s="1"/>
      <c r="AT254" s="1"/>
      <c r="AU254" s="1"/>
      <c r="AV254" s="1"/>
      <c r="AW254" s="1"/>
      <c r="AX254" s="1"/>
      <c r="AY254" s="1"/>
      <c r="AZ254" s="1"/>
      <c r="BA254" s="1"/>
      <c r="BB254" s="1"/>
      <c r="BC254" s="1"/>
      <c r="BD254" s="1"/>
      <c r="BE254" s="1"/>
      <c r="BF254" s="1"/>
      <c r="BG254" s="1"/>
      <c r="BH254" s="1"/>
      <c r="BI254" s="1"/>
      <c r="BJ254" s="1"/>
      <c r="BK254" s="1"/>
      <c r="BL254" s="1"/>
      <c r="BM254" s="1"/>
      <c r="BN254" s="1"/>
      <c r="BO254" s="1"/>
      <c r="BP254" s="1"/>
      <c r="BQ254" s="1"/>
      <c r="BR254" s="1"/>
    </row>
    <row r="255" spans="1:70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  <c r="AP255" s="1"/>
      <c r="AQ255" s="1"/>
      <c r="AR255" s="1"/>
      <c r="AS255" s="1"/>
      <c r="AT255" s="1"/>
      <c r="AU255" s="1"/>
      <c r="AV255" s="1"/>
      <c r="AW255" s="1"/>
      <c r="AX255" s="1"/>
      <c r="AY255" s="1"/>
      <c r="AZ255" s="1"/>
      <c r="BA255" s="1"/>
      <c r="BB255" s="1"/>
      <c r="BC255" s="1"/>
      <c r="BD255" s="1"/>
      <c r="BE255" s="1"/>
      <c r="BF255" s="1"/>
      <c r="BG255" s="1"/>
      <c r="BH255" s="1"/>
      <c r="BI255" s="1"/>
      <c r="BJ255" s="1"/>
      <c r="BK255" s="1"/>
      <c r="BL255" s="1"/>
      <c r="BM255" s="1"/>
      <c r="BN255" s="1"/>
      <c r="BO255" s="1"/>
      <c r="BP255" s="1"/>
      <c r="BQ255" s="1"/>
      <c r="BR255" s="1"/>
    </row>
    <row r="256" spans="1:70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  <c r="AP256" s="1"/>
      <c r="AQ256" s="1"/>
      <c r="AR256" s="1"/>
      <c r="AS256" s="1"/>
      <c r="AT256" s="1"/>
      <c r="AU256" s="1"/>
      <c r="AV256" s="1"/>
      <c r="AW256" s="1"/>
      <c r="AX256" s="1"/>
      <c r="AY256" s="1"/>
      <c r="AZ256" s="1"/>
      <c r="BA256" s="1"/>
      <c r="BB256" s="1"/>
      <c r="BC256" s="1"/>
      <c r="BD256" s="1"/>
      <c r="BE256" s="1"/>
      <c r="BF256" s="1"/>
      <c r="BG256" s="1"/>
      <c r="BH256" s="1"/>
      <c r="BI256" s="1"/>
      <c r="BJ256" s="1"/>
      <c r="BK256" s="1"/>
      <c r="BL256" s="1"/>
      <c r="BM256" s="1"/>
      <c r="BN256" s="1"/>
      <c r="BO256" s="1"/>
      <c r="BP256" s="1"/>
      <c r="BQ256" s="1"/>
      <c r="BR256" s="1"/>
    </row>
    <row r="257" spans="1:70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1"/>
      <c r="AP257" s="1"/>
      <c r="AQ257" s="1"/>
      <c r="AR257" s="1"/>
      <c r="AS257" s="1"/>
      <c r="AT257" s="1"/>
      <c r="AU257" s="1"/>
      <c r="AV257" s="1"/>
      <c r="AW257" s="1"/>
      <c r="AX257" s="1"/>
      <c r="AY257" s="1"/>
      <c r="AZ257" s="1"/>
      <c r="BA257" s="1"/>
      <c r="BB257" s="1"/>
      <c r="BC257" s="1"/>
      <c r="BD257" s="1"/>
      <c r="BE257" s="1"/>
      <c r="BF257" s="1"/>
      <c r="BG257" s="1"/>
      <c r="BH257" s="1"/>
      <c r="BI257" s="1"/>
      <c r="BJ257" s="1"/>
      <c r="BK257" s="1"/>
      <c r="BL257" s="1"/>
      <c r="BM257" s="1"/>
      <c r="BN257" s="1"/>
      <c r="BO257" s="1"/>
      <c r="BP257" s="1"/>
      <c r="BQ257" s="1"/>
      <c r="BR257" s="1"/>
    </row>
    <row r="258" spans="1:70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  <c r="AP258" s="1"/>
      <c r="AQ258" s="1"/>
      <c r="AR258" s="1"/>
      <c r="AS258" s="1"/>
      <c r="AT258" s="1"/>
      <c r="AU258" s="1"/>
      <c r="AV258" s="1"/>
      <c r="AW258" s="1"/>
      <c r="AX258" s="1"/>
      <c r="AY258" s="1"/>
      <c r="AZ258" s="1"/>
      <c r="BA258" s="1"/>
      <c r="BB258" s="1"/>
      <c r="BC258" s="1"/>
      <c r="BD258" s="1"/>
      <c r="BE258" s="1"/>
      <c r="BF258" s="1"/>
      <c r="BG258" s="1"/>
      <c r="BH258" s="1"/>
      <c r="BI258" s="1"/>
      <c r="BJ258" s="1"/>
      <c r="BK258" s="1"/>
      <c r="BL258" s="1"/>
      <c r="BM258" s="1"/>
      <c r="BN258" s="1"/>
      <c r="BO258" s="1"/>
      <c r="BP258" s="1"/>
      <c r="BQ258" s="1"/>
      <c r="BR258" s="1"/>
    </row>
    <row r="259" spans="1:70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1"/>
      <c r="AP259" s="1"/>
      <c r="AQ259" s="1"/>
      <c r="AR259" s="1"/>
      <c r="AS259" s="1"/>
      <c r="AT259" s="1"/>
      <c r="AU259" s="1"/>
      <c r="AV259" s="1"/>
      <c r="AW259" s="1"/>
      <c r="AX259" s="1"/>
      <c r="AY259" s="1"/>
      <c r="AZ259" s="1"/>
      <c r="BA259" s="1"/>
      <c r="BB259" s="1"/>
      <c r="BC259" s="1"/>
      <c r="BD259" s="1"/>
      <c r="BE259" s="1"/>
      <c r="BF259" s="1"/>
      <c r="BG259" s="1"/>
      <c r="BH259" s="1"/>
      <c r="BI259" s="1"/>
      <c r="BJ259" s="1"/>
      <c r="BK259" s="1"/>
      <c r="BL259" s="1"/>
      <c r="BM259" s="1"/>
      <c r="BN259" s="1"/>
      <c r="BO259" s="1"/>
      <c r="BP259" s="1"/>
      <c r="BQ259" s="1"/>
      <c r="BR259" s="1"/>
    </row>
    <row r="260" spans="1:70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1"/>
      <c r="AP260" s="1"/>
      <c r="AQ260" s="1"/>
      <c r="AR260" s="1"/>
      <c r="AS260" s="1"/>
      <c r="AT260" s="1"/>
      <c r="AU260" s="1"/>
      <c r="AV260" s="1"/>
      <c r="AW260" s="1"/>
      <c r="AX260" s="1"/>
      <c r="AY260" s="1"/>
      <c r="AZ260" s="1"/>
      <c r="BA260" s="1"/>
      <c r="BB260" s="1"/>
      <c r="BC260" s="1"/>
      <c r="BD260" s="1"/>
      <c r="BE260" s="1"/>
      <c r="BF260" s="1"/>
      <c r="BG260" s="1"/>
      <c r="BH260" s="1"/>
      <c r="BI260" s="1"/>
      <c r="BJ260" s="1"/>
      <c r="BK260" s="1"/>
      <c r="BL260" s="1"/>
      <c r="BM260" s="1"/>
      <c r="BN260" s="1"/>
      <c r="BO260" s="1"/>
      <c r="BP260" s="1"/>
      <c r="BQ260" s="1"/>
      <c r="BR260" s="1"/>
    </row>
    <row r="261" spans="1:70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  <c r="AP261" s="1"/>
      <c r="AQ261" s="1"/>
      <c r="AR261" s="1"/>
      <c r="AS261" s="1"/>
      <c r="AT261" s="1"/>
      <c r="AU261" s="1"/>
      <c r="AV261" s="1"/>
      <c r="AW261" s="1"/>
      <c r="AX261" s="1"/>
      <c r="AY261" s="1"/>
      <c r="AZ261" s="1"/>
      <c r="BA261" s="1"/>
      <c r="BB261" s="1"/>
      <c r="BC261" s="1"/>
      <c r="BD261" s="1"/>
      <c r="BE261" s="1"/>
      <c r="BF261" s="1"/>
      <c r="BG261" s="1"/>
      <c r="BH261" s="1"/>
      <c r="BI261" s="1"/>
      <c r="BJ261" s="1"/>
      <c r="BK261" s="1"/>
      <c r="BL261" s="1"/>
      <c r="BM261" s="1"/>
      <c r="BN261" s="1"/>
      <c r="BO261" s="1"/>
      <c r="BP261" s="1"/>
      <c r="BQ261" s="1"/>
      <c r="BR261" s="1"/>
    </row>
    <row r="262" spans="1:70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  <c r="AP262" s="1"/>
      <c r="AQ262" s="1"/>
      <c r="AR262" s="1"/>
      <c r="AS262" s="1"/>
      <c r="AT262" s="1"/>
      <c r="AU262" s="1"/>
      <c r="AV262" s="1"/>
      <c r="AW262" s="1"/>
      <c r="AX262" s="1"/>
      <c r="AY262" s="1"/>
      <c r="AZ262" s="1"/>
      <c r="BA262" s="1"/>
      <c r="BB262" s="1"/>
      <c r="BC262" s="1"/>
      <c r="BD262" s="1"/>
      <c r="BE262" s="1"/>
      <c r="BF262" s="1"/>
      <c r="BG262" s="1"/>
      <c r="BH262" s="1"/>
      <c r="BI262" s="1"/>
      <c r="BJ262" s="1"/>
      <c r="BK262" s="1"/>
      <c r="BL262" s="1"/>
      <c r="BM262" s="1"/>
      <c r="BN262" s="1"/>
      <c r="BO262" s="1"/>
      <c r="BP262" s="1"/>
      <c r="BQ262" s="1"/>
      <c r="BR262" s="1"/>
    </row>
    <row r="263" spans="1:70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  <c r="AP263" s="1"/>
      <c r="AQ263" s="1"/>
      <c r="AR263" s="1"/>
      <c r="AS263" s="1"/>
      <c r="AT263" s="1"/>
      <c r="AU263" s="1"/>
      <c r="AV263" s="1"/>
      <c r="AW263" s="1"/>
      <c r="AX263" s="1"/>
      <c r="AY263" s="1"/>
      <c r="AZ263" s="1"/>
      <c r="BA263" s="1"/>
      <c r="BB263" s="1"/>
      <c r="BC263" s="1"/>
      <c r="BD263" s="1"/>
      <c r="BE263" s="1"/>
      <c r="BF263" s="1"/>
      <c r="BG263" s="1"/>
      <c r="BH263" s="1"/>
      <c r="BI263" s="1"/>
      <c r="BJ263" s="1"/>
      <c r="BK263" s="1"/>
      <c r="BL263" s="1"/>
      <c r="BM263" s="1"/>
      <c r="BN263" s="1"/>
      <c r="BO263" s="1"/>
      <c r="BP263" s="1"/>
      <c r="BQ263" s="1"/>
      <c r="BR263" s="1"/>
    </row>
    <row r="264" spans="1:70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1"/>
      <c r="AP264" s="1"/>
      <c r="AQ264" s="1"/>
      <c r="AR264" s="1"/>
      <c r="AS264" s="1"/>
      <c r="AT264" s="1"/>
      <c r="AU264" s="1"/>
      <c r="AV264" s="1"/>
      <c r="AW264" s="1"/>
      <c r="AX264" s="1"/>
      <c r="AY264" s="1"/>
      <c r="AZ264" s="1"/>
      <c r="BA264" s="1"/>
      <c r="BB264" s="1"/>
      <c r="BC264" s="1"/>
      <c r="BD264" s="1"/>
      <c r="BE264" s="1"/>
      <c r="BF264" s="1"/>
      <c r="BG264" s="1"/>
      <c r="BH264" s="1"/>
      <c r="BI264" s="1"/>
      <c r="BJ264" s="1"/>
      <c r="BK264" s="1"/>
      <c r="BL264" s="1"/>
      <c r="BM264" s="1"/>
      <c r="BN264" s="1"/>
      <c r="BO264" s="1"/>
      <c r="BP264" s="1"/>
      <c r="BQ264" s="1"/>
      <c r="BR264" s="1"/>
    </row>
    <row r="265" spans="1:70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1"/>
      <c r="AP265" s="1"/>
      <c r="AQ265" s="1"/>
      <c r="AR265" s="1"/>
      <c r="AS265" s="1"/>
      <c r="AT265" s="1"/>
      <c r="AU265" s="1"/>
      <c r="AV265" s="1"/>
      <c r="AW265" s="1"/>
      <c r="AX265" s="1"/>
      <c r="AY265" s="1"/>
      <c r="AZ265" s="1"/>
      <c r="BA265" s="1"/>
      <c r="BB265" s="1"/>
      <c r="BC265" s="1"/>
      <c r="BD265" s="1"/>
      <c r="BE265" s="1"/>
      <c r="BF265" s="1"/>
      <c r="BG265" s="1"/>
      <c r="BH265" s="1"/>
      <c r="BI265" s="1"/>
      <c r="BJ265" s="1"/>
      <c r="BK265" s="1"/>
      <c r="BL265" s="1"/>
      <c r="BM265" s="1"/>
      <c r="BN265" s="1"/>
      <c r="BO265" s="1"/>
      <c r="BP265" s="1"/>
      <c r="BQ265" s="1"/>
      <c r="BR265" s="1"/>
    </row>
    <row r="266" spans="1:70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  <c r="AP266" s="1"/>
      <c r="AQ266" s="1"/>
      <c r="AR266" s="1"/>
      <c r="AS266" s="1"/>
      <c r="AT266" s="1"/>
      <c r="AU266" s="1"/>
      <c r="AV266" s="1"/>
      <c r="AW266" s="1"/>
      <c r="AX266" s="1"/>
      <c r="AY266" s="1"/>
      <c r="AZ266" s="1"/>
      <c r="BA266" s="1"/>
      <c r="BB266" s="1"/>
      <c r="BC266" s="1"/>
      <c r="BD266" s="1"/>
      <c r="BE266" s="1"/>
      <c r="BF266" s="1"/>
      <c r="BG266" s="1"/>
      <c r="BH266" s="1"/>
      <c r="BI266" s="1"/>
      <c r="BJ266" s="1"/>
      <c r="BK266" s="1"/>
      <c r="BL266" s="1"/>
      <c r="BM266" s="1"/>
      <c r="BN266" s="1"/>
      <c r="BO266" s="1"/>
      <c r="BP266" s="1"/>
      <c r="BQ266" s="1"/>
      <c r="BR266" s="1"/>
    </row>
    <row r="267" spans="1:70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  <c r="AP267" s="1"/>
      <c r="AQ267" s="1"/>
      <c r="AR267" s="1"/>
      <c r="AS267" s="1"/>
      <c r="AT267" s="1"/>
      <c r="AU267" s="1"/>
      <c r="AV267" s="1"/>
      <c r="AW267" s="1"/>
      <c r="AX267" s="1"/>
      <c r="AY267" s="1"/>
      <c r="AZ267" s="1"/>
      <c r="BA267" s="1"/>
      <c r="BB267" s="1"/>
      <c r="BC267" s="1"/>
      <c r="BD267" s="1"/>
      <c r="BE267" s="1"/>
      <c r="BF267" s="1"/>
      <c r="BG267" s="1"/>
      <c r="BH267" s="1"/>
      <c r="BI267" s="1"/>
      <c r="BJ267" s="1"/>
      <c r="BK267" s="1"/>
      <c r="BL267" s="1"/>
      <c r="BM267" s="1"/>
      <c r="BN267" s="1"/>
      <c r="BO267" s="1"/>
      <c r="BP267" s="1"/>
      <c r="BQ267" s="1"/>
      <c r="BR267" s="1"/>
    </row>
    <row r="268" spans="1:70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1"/>
      <c r="AP268" s="1"/>
      <c r="AQ268" s="1"/>
      <c r="AR268" s="1"/>
      <c r="AS268" s="1"/>
      <c r="AT268" s="1"/>
      <c r="AU268" s="1"/>
      <c r="AV268" s="1"/>
      <c r="AW268" s="1"/>
      <c r="AX268" s="1"/>
      <c r="AY268" s="1"/>
      <c r="AZ268" s="1"/>
      <c r="BA268" s="1"/>
      <c r="BB268" s="1"/>
      <c r="BC268" s="1"/>
      <c r="BD268" s="1"/>
      <c r="BE268" s="1"/>
      <c r="BF268" s="1"/>
      <c r="BG268" s="1"/>
      <c r="BH268" s="1"/>
      <c r="BI268" s="1"/>
      <c r="BJ268" s="1"/>
      <c r="BK268" s="1"/>
      <c r="BL268" s="1"/>
      <c r="BM268" s="1"/>
      <c r="BN268" s="1"/>
      <c r="BO268" s="1"/>
      <c r="BP268" s="1"/>
      <c r="BQ268" s="1"/>
      <c r="BR268" s="1"/>
    </row>
    <row r="269" spans="1:70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  <c r="AO269" s="1"/>
      <c r="AP269" s="1"/>
      <c r="AQ269" s="1"/>
      <c r="AR269" s="1"/>
      <c r="AS269" s="1"/>
      <c r="AT269" s="1"/>
      <c r="AU269" s="1"/>
      <c r="AV269" s="1"/>
      <c r="AW269" s="1"/>
      <c r="AX269" s="1"/>
      <c r="AY269" s="1"/>
      <c r="AZ269" s="1"/>
      <c r="BA269" s="1"/>
      <c r="BB269" s="1"/>
      <c r="BC269" s="1"/>
      <c r="BD269" s="1"/>
      <c r="BE269" s="1"/>
      <c r="BF269" s="1"/>
      <c r="BG269" s="1"/>
      <c r="BH269" s="1"/>
      <c r="BI269" s="1"/>
      <c r="BJ269" s="1"/>
      <c r="BK269" s="1"/>
      <c r="BL269" s="1"/>
      <c r="BM269" s="1"/>
      <c r="BN269" s="1"/>
      <c r="BO269" s="1"/>
      <c r="BP269" s="1"/>
      <c r="BQ269" s="1"/>
      <c r="BR269" s="1"/>
    </row>
    <row r="270" spans="1:70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  <c r="AP270" s="1"/>
      <c r="AQ270" s="1"/>
      <c r="AR270" s="1"/>
      <c r="AS270" s="1"/>
      <c r="AT270" s="1"/>
      <c r="AU270" s="1"/>
      <c r="AV270" s="1"/>
      <c r="AW270" s="1"/>
      <c r="AX270" s="1"/>
      <c r="AY270" s="1"/>
      <c r="AZ270" s="1"/>
      <c r="BA270" s="1"/>
      <c r="BB270" s="1"/>
      <c r="BC270" s="1"/>
      <c r="BD270" s="1"/>
      <c r="BE270" s="1"/>
      <c r="BF270" s="1"/>
      <c r="BG270" s="1"/>
      <c r="BH270" s="1"/>
      <c r="BI270" s="1"/>
      <c r="BJ270" s="1"/>
      <c r="BK270" s="1"/>
      <c r="BL270" s="1"/>
      <c r="BM270" s="1"/>
      <c r="BN270" s="1"/>
      <c r="BO270" s="1"/>
      <c r="BP270" s="1"/>
      <c r="BQ270" s="1"/>
      <c r="BR270" s="1"/>
    </row>
    <row r="271" spans="1:70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  <c r="AO271" s="1"/>
      <c r="AP271" s="1"/>
      <c r="AQ271" s="1"/>
      <c r="AR271" s="1"/>
      <c r="AS271" s="1"/>
      <c r="AT271" s="1"/>
      <c r="AU271" s="1"/>
      <c r="AV271" s="1"/>
      <c r="AW271" s="1"/>
      <c r="AX271" s="1"/>
      <c r="AY271" s="1"/>
      <c r="AZ271" s="1"/>
      <c r="BA271" s="1"/>
      <c r="BB271" s="1"/>
      <c r="BC271" s="1"/>
      <c r="BD271" s="1"/>
      <c r="BE271" s="1"/>
      <c r="BF271" s="1"/>
      <c r="BG271" s="1"/>
      <c r="BH271" s="1"/>
      <c r="BI271" s="1"/>
      <c r="BJ271" s="1"/>
      <c r="BK271" s="1"/>
      <c r="BL271" s="1"/>
      <c r="BM271" s="1"/>
      <c r="BN271" s="1"/>
      <c r="BO271" s="1"/>
      <c r="BP271" s="1"/>
      <c r="BQ271" s="1"/>
      <c r="BR271" s="1"/>
    </row>
    <row r="272" spans="1:70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  <c r="AO272" s="1"/>
      <c r="AP272" s="1"/>
      <c r="AQ272" s="1"/>
      <c r="AR272" s="1"/>
      <c r="AS272" s="1"/>
      <c r="AT272" s="1"/>
      <c r="AU272" s="1"/>
      <c r="AV272" s="1"/>
      <c r="AW272" s="1"/>
      <c r="AX272" s="1"/>
      <c r="AY272" s="1"/>
      <c r="AZ272" s="1"/>
      <c r="BA272" s="1"/>
      <c r="BB272" s="1"/>
      <c r="BC272" s="1"/>
      <c r="BD272" s="1"/>
      <c r="BE272" s="1"/>
      <c r="BF272" s="1"/>
      <c r="BG272" s="1"/>
      <c r="BH272" s="1"/>
      <c r="BI272" s="1"/>
      <c r="BJ272" s="1"/>
      <c r="BK272" s="1"/>
      <c r="BL272" s="1"/>
      <c r="BM272" s="1"/>
      <c r="BN272" s="1"/>
      <c r="BO272" s="1"/>
      <c r="BP272" s="1"/>
      <c r="BQ272" s="1"/>
      <c r="BR272" s="1"/>
    </row>
    <row r="273" spans="1:70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  <c r="AO273" s="1"/>
      <c r="AP273" s="1"/>
      <c r="AQ273" s="1"/>
      <c r="AR273" s="1"/>
      <c r="AS273" s="1"/>
      <c r="AT273" s="1"/>
      <c r="AU273" s="1"/>
      <c r="AV273" s="1"/>
      <c r="AW273" s="1"/>
      <c r="AX273" s="1"/>
      <c r="AY273" s="1"/>
      <c r="AZ273" s="1"/>
      <c r="BA273" s="1"/>
      <c r="BB273" s="1"/>
      <c r="BC273" s="1"/>
      <c r="BD273" s="1"/>
      <c r="BE273" s="1"/>
      <c r="BF273" s="1"/>
      <c r="BG273" s="1"/>
      <c r="BH273" s="1"/>
      <c r="BI273" s="1"/>
      <c r="BJ273" s="1"/>
      <c r="BK273" s="1"/>
      <c r="BL273" s="1"/>
      <c r="BM273" s="1"/>
      <c r="BN273" s="1"/>
      <c r="BO273" s="1"/>
      <c r="BP273" s="1"/>
      <c r="BQ273" s="1"/>
      <c r="BR273" s="1"/>
    </row>
    <row r="274" spans="1:70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  <c r="AO274" s="1"/>
      <c r="AP274" s="1"/>
      <c r="AQ274" s="1"/>
      <c r="AR274" s="1"/>
      <c r="AS274" s="1"/>
      <c r="AT274" s="1"/>
      <c r="AU274" s="1"/>
      <c r="AV274" s="1"/>
      <c r="AW274" s="1"/>
      <c r="AX274" s="1"/>
      <c r="AY274" s="1"/>
      <c r="AZ274" s="1"/>
      <c r="BA274" s="1"/>
      <c r="BB274" s="1"/>
      <c r="BC274" s="1"/>
      <c r="BD274" s="1"/>
      <c r="BE274" s="1"/>
      <c r="BF274" s="1"/>
      <c r="BG274" s="1"/>
      <c r="BH274" s="1"/>
      <c r="BI274" s="1"/>
      <c r="BJ274" s="1"/>
      <c r="BK274" s="1"/>
      <c r="BL274" s="1"/>
      <c r="BM274" s="1"/>
      <c r="BN274" s="1"/>
      <c r="BO274" s="1"/>
      <c r="BP274" s="1"/>
      <c r="BQ274" s="1"/>
      <c r="BR274" s="1"/>
    </row>
    <row r="275" spans="1:70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1"/>
      <c r="AP275" s="1"/>
      <c r="AQ275" s="1"/>
      <c r="AR275" s="1"/>
      <c r="AS275" s="1"/>
      <c r="AT275" s="1"/>
      <c r="AU275" s="1"/>
      <c r="AV275" s="1"/>
      <c r="AW275" s="1"/>
      <c r="AX275" s="1"/>
      <c r="AY275" s="1"/>
      <c r="AZ275" s="1"/>
      <c r="BA275" s="1"/>
      <c r="BB275" s="1"/>
      <c r="BC275" s="1"/>
      <c r="BD275" s="1"/>
      <c r="BE275" s="1"/>
      <c r="BF275" s="1"/>
      <c r="BG275" s="1"/>
      <c r="BH275" s="1"/>
      <c r="BI275" s="1"/>
      <c r="BJ275" s="1"/>
      <c r="BK275" s="1"/>
      <c r="BL275" s="1"/>
      <c r="BM275" s="1"/>
      <c r="BN275" s="1"/>
      <c r="BO275" s="1"/>
      <c r="BP275" s="1"/>
      <c r="BQ275" s="1"/>
      <c r="BR275" s="1"/>
    </row>
    <row r="276" spans="1:70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  <c r="AO276" s="1"/>
      <c r="AP276" s="1"/>
      <c r="AQ276" s="1"/>
      <c r="AR276" s="1"/>
      <c r="AS276" s="1"/>
      <c r="AT276" s="1"/>
      <c r="AU276" s="1"/>
      <c r="AV276" s="1"/>
      <c r="AW276" s="1"/>
      <c r="AX276" s="1"/>
      <c r="AY276" s="1"/>
      <c r="AZ276" s="1"/>
      <c r="BA276" s="1"/>
      <c r="BB276" s="1"/>
      <c r="BC276" s="1"/>
      <c r="BD276" s="1"/>
      <c r="BE276" s="1"/>
      <c r="BF276" s="1"/>
      <c r="BG276" s="1"/>
      <c r="BH276" s="1"/>
      <c r="BI276" s="1"/>
      <c r="BJ276" s="1"/>
      <c r="BK276" s="1"/>
      <c r="BL276" s="1"/>
      <c r="BM276" s="1"/>
      <c r="BN276" s="1"/>
      <c r="BO276" s="1"/>
      <c r="BP276" s="1"/>
      <c r="BQ276" s="1"/>
      <c r="BR276" s="1"/>
    </row>
    <row r="277" spans="1:70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  <c r="AO277" s="1"/>
      <c r="AP277" s="1"/>
      <c r="AQ277" s="1"/>
      <c r="AR277" s="1"/>
      <c r="AS277" s="1"/>
      <c r="AT277" s="1"/>
      <c r="AU277" s="1"/>
      <c r="AV277" s="1"/>
      <c r="AW277" s="1"/>
      <c r="AX277" s="1"/>
      <c r="AY277" s="1"/>
      <c r="AZ277" s="1"/>
      <c r="BA277" s="1"/>
      <c r="BB277" s="1"/>
      <c r="BC277" s="1"/>
      <c r="BD277" s="1"/>
      <c r="BE277" s="1"/>
      <c r="BF277" s="1"/>
      <c r="BG277" s="1"/>
      <c r="BH277" s="1"/>
      <c r="BI277" s="1"/>
      <c r="BJ277" s="1"/>
      <c r="BK277" s="1"/>
      <c r="BL277" s="1"/>
      <c r="BM277" s="1"/>
      <c r="BN277" s="1"/>
      <c r="BO277" s="1"/>
      <c r="BP277" s="1"/>
      <c r="BQ277" s="1"/>
      <c r="BR277" s="1"/>
    </row>
    <row r="278" spans="1:70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O278" s="1"/>
      <c r="AP278" s="1"/>
      <c r="AQ278" s="1"/>
      <c r="AR278" s="1"/>
      <c r="AS278" s="1"/>
      <c r="AT278" s="1"/>
      <c r="AU278" s="1"/>
      <c r="AV278" s="1"/>
      <c r="AW278" s="1"/>
      <c r="AX278" s="1"/>
      <c r="AY278" s="1"/>
      <c r="AZ278" s="1"/>
      <c r="BA278" s="1"/>
      <c r="BB278" s="1"/>
      <c r="BC278" s="1"/>
      <c r="BD278" s="1"/>
      <c r="BE278" s="1"/>
      <c r="BF278" s="1"/>
      <c r="BG278" s="1"/>
      <c r="BH278" s="1"/>
      <c r="BI278" s="1"/>
      <c r="BJ278" s="1"/>
      <c r="BK278" s="1"/>
      <c r="BL278" s="1"/>
      <c r="BM278" s="1"/>
      <c r="BN278" s="1"/>
      <c r="BO278" s="1"/>
      <c r="BP278" s="1"/>
      <c r="BQ278" s="1"/>
      <c r="BR278" s="1"/>
    </row>
    <row r="279" spans="1:70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  <c r="AO279" s="1"/>
      <c r="AP279" s="1"/>
      <c r="AQ279" s="1"/>
      <c r="AR279" s="1"/>
      <c r="AS279" s="1"/>
      <c r="AT279" s="1"/>
      <c r="AU279" s="1"/>
      <c r="AV279" s="1"/>
      <c r="AW279" s="1"/>
      <c r="AX279" s="1"/>
      <c r="AY279" s="1"/>
      <c r="AZ279" s="1"/>
      <c r="BA279" s="1"/>
      <c r="BB279" s="1"/>
      <c r="BC279" s="1"/>
      <c r="BD279" s="1"/>
      <c r="BE279" s="1"/>
      <c r="BF279" s="1"/>
      <c r="BG279" s="1"/>
      <c r="BH279" s="1"/>
      <c r="BI279" s="1"/>
      <c r="BJ279" s="1"/>
      <c r="BK279" s="1"/>
      <c r="BL279" s="1"/>
      <c r="BM279" s="1"/>
      <c r="BN279" s="1"/>
      <c r="BO279" s="1"/>
      <c r="BP279" s="1"/>
      <c r="BQ279" s="1"/>
      <c r="BR279" s="1"/>
    </row>
    <row r="280" spans="1:70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  <c r="AO280" s="1"/>
      <c r="AP280" s="1"/>
      <c r="AQ280" s="1"/>
      <c r="AR280" s="1"/>
      <c r="AS280" s="1"/>
      <c r="AT280" s="1"/>
      <c r="AU280" s="1"/>
      <c r="AV280" s="1"/>
      <c r="AW280" s="1"/>
      <c r="AX280" s="1"/>
      <c r="AY280" s="1"/>
      <c r="AZ280" s="1"/>
      <c r="BA280" s="1"/>
      <c r="BB280" s="1"/>
      <c r="BC280" s="1"/>
      <c r="BD280" s="1"/>
      <c r="BE280" s="1"/>
      <c r="BF280" s="1"/>
      <c r="BG280" s="1"/>
      <c r="BH280" s="1"/>
      <c r="BI280" s="1"/>
      <c r="BJ280" s="1"/>
      <c r="BK280" s="1"/>
      <c r="BL280" s="1"/>
      <c r="BM280" s="1"/>
      <c r="BN280" s="1"/>
      <c r="BO280" s="1"/>
      <c r="BP280" s="1"/>
      <c r="BQ280" s="1"/>
      <c r="BR280" s="1"/>
    </row>
    <row r="281" spans="1:70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  <c r="AO281" s="1"/>
      <c r="AP281" s="1"/>
      <c r="AQ281" s="1"/>
      <c r="AR281" s="1"/>
      <c r="AS281" s="1"/>
      <c r="AT281" s="1"/>
      <c r="AU281" s="1"/>
      <c r="AV281" s="1"/>
      <c r="AW281" s="1"/>
      <c r="AX281" s="1"/>
      <c r="AY281" s="1"/>
      <c r="AZ281" s="1"/>
      <c r="BA281" s="1"/>
      <c r="BB281" s="1"/>
      <c r="BC281" s="1"/>
      <c r="BD281" s="1"/>
      <c r="BE281" s="1"/>
      <c r="BF281" s="1"/>
      <c r="BG281" s="1"/>
      <c r="BH281" s="1"/>
      <c r="BI281" s="1"/>
      <c r="BJ281" s="1"/>
      <c r="BK281" s="1"/>
      <c r="BL281" s="1"/>
      <c r="BM281" s="1"/>
      <c r="BN281" s="1"/>
      <c r="BO281" s="1"/>
      <c r="BP281" s="1"/>
      <c r="BQ281" s="1"/>
      <c r="BR281" s="1"/>
    </row>
    <row r="282" spans="1:70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  <c r="AO282" s="1"/>
      <c r="AP282" s="1"/>
      <c r="AQ282" s="1"/>
      <c r="AR282" s="1"/>
      <c r="AS282" s="1"/>
      <c r="AT282" s="1"/>
      <c r="AU282" s="1"/>
      <c r="AV282" s="1"/>
      <c r="AW282" s="1"/>
      <c r="AX282" s="1"/>
      <c r="AY282" s="1"/>
      <c r="AZ282" s="1"/>
      <c r="BA282" s="1"/>
      <c r="BB282" s="1"/>
      <c r="BC282" s="1"/>
      <c r="BD282" s="1"/>
      <c r="BE282" s="1"/>
      <c r="BF282" s="1"/>
      <c r="BG282" s="1"/>
      <c r="BH282" s="1"/>
      <c r="BI282" s="1"/>
      <c r="BJ282" s="1"/>
      <c r="BK282" s="1"/>
      <c r="BL282" s="1"/>
      <c r="BM282" s="1"/>
      <c r="BN282" s="1"/>
      <c r="BO282" s="1"/>
      <c r="BP282" s="1"/>
      <c r="BQ282" s="1"/>
      <c r="BR282" s="1"/>
    </row>
    <row r="283" spans="1:70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  <c r="AO283" s="1"/>
      <c r="AP283" s="1"/>
      <c r="AQ283" s="1"/>
      <c r="AR283" s="1"/>
      <c r="AS283" s="1"/>
      <c r="AT283" s="1"/>
      <c r="AU283" s="1"/>
      <c r="AV283" s="1"/>
      <c r="AW283" s="1"/>
      <c r="AX283" s="1"/>
      <c r="AY283" s="1"/>
      <c r="AZ283" s="1"/>
      <c r="BA283" s="1"/>
      <c r="BB283" s="1"/>
      <c r="BC283" s="1"/>
      <c r="BD283" s="1"/>
      <c r="BE283" s="1"/>
      <c r="BF283" s="1"/>
      <c r="BG283" s="1"/>
      <c r="BH283" s="1"/>
      <c r="BI283" s="1"/>
      <c r="BJ283" s="1"/>
      <c r="BK283" s="1"/>
      <c r="BL283" s="1"/>
      <c r="BM283" s="1"/>
      <c r="BN283" s="1"/>
      <c r="BO283" s="1"/>
      <c r="BP283" s="1"/>
      <c r="BQ283" s="1"/>
      <c r="BR283" s="1"/>
    </row>
    <row r="284" spans="1:70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  <c r="AO284" s="1"/>
      <c r="AP284" s="1"/>
      <c r="AQ284" s="1"/>
      <c r="AR284" s="1"/>
      <c r="AS284" s="1"/>
      <c r="AT284" s="1"/>
      <c r="AU284" s="1"/>
      <c r="AV284" s="1"/>
      <c r="AW284" s="1"/>
      <c r="AX284" s="1"/>
      <c r="AY284" s="1"/>
      <c r="AZ284" s="1"/>
      <c r="BA284" s="1"/>
      <c r="BB284" s="1"/>
      <c r="BC284" s="1"/>
      <c r="BD284" s="1"/>
      <c r="BE284" s="1"/>
      <c r="BF284" s="1"/>
      <c r="BG284" s="1"/>
      <c r="BH284" s="1"/>
      <c r="BI284" s="1"/>
      <c r="BJ284" s="1"/>
      <c r="BK284" s="1"/>
      <c r="BL284" s="1"/>
      <c r="BM284" s="1"/>
      <c r="BN284" s="1"/>
      <c r="BO284" s="1"/>
      <c r="BP284" s="1"/>
      <c r="BQ284" s="1"/>
      <c r="BR284" s="1"/>
    </row>
    <row r="285" spans="1:70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  <c r="AO285" s="1"/>
      <c r="AP285" s="1"/>
      <c r="AQ285" s="1"/>
      <c r="AR285" s="1"/>
      <c r="AS285" s="1"/>
      <c r="AT285" s="1"/>
      <c r="AU285" s="1"/>
      <c r="AV285" s="1"/>
      <c r="AW285" s="1"/>
      <c r="AX285" s="1"/>
      <c r="AY285" s="1"/>
      <c r="AZ285" s="1"/>
      <c r="BA285" s="1"/>
      <c r="BB285" s="1"/>
      <c r="BC285" s="1"/>
      <c r="BD285" s="1"/>
      <c r="BE285" s="1"/>
      <c r="BF285" s="1"/>
      <c r="BG285" s="1"/>
      <c r="BH285" s="1"/>
      <c r="BI285" s="1"/>
      <c r="BJ285" s="1"/>
      <c r="BK285" s="1"/>
      <c r="BL285" s="1"/>
      <c r="BM285" s="1"/>
      <c r="BN285" s="1"/>
      <c r="BO285" s="1"/>
      <c r="BP285" s="1"/>
      <c r="BQ285" s="1"/>
      <c r="BR285" s="1"/>
    </row>
    <row r="286" spans="1:70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  <c r="AO286" s="1"/>
      <c r="AP286" s="1"/>
      <c r="AQ286" s="1"/>
      <c r="AR286" s="1"/>
      <c r="AS286" s="1"/>
      <c r="AT286" s="1"/>
      <c r="AU286" s="1"/>
      <c r="AV286" s="1"/>
      <c r="AW286" s="1"/>
      <c r="AX286" s="1"/>
      <c r="AY286" s="1"/>
      <c r="AZ286" s="1"/>
      <c r="BA286" s="1"/>
      <c r="BB286" s="1"/>
      <c r="BC286" s="1"/>
      <c r="BD286" s="1"/>
      <c r="BE286" s="1"/>
      <c r="BF286" s="1"/>
      <c r="BG286" s="1"/>
      <c r="BH286" s="1"/>
      <c r="BI286" s="1"/>
      <c r="BJ286" s="1"/>
      <c r="BK286" s="1"/>
      <c r="BL286" s="1"/>
      <c r="BM286" s="1"/>
      <c r="BN286" s="1"/>
      <c r="BO286" s="1"/>
      <c r="BP286" s="1"/>
      <c r="BQ286" s="1"/>
      <c r="BR286" s="1"/>
    </row>
    <row r="287" spans="1:70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  <c r="AO287" s="1"/>
      <c r="AP287" s="1"/>
      <c r="AQ287" s="1"/>
      <c r="AR287" s="1"/>
      <c r="AS287" s="1"/>
      <c r="AT287" s="1"/>
      <c r="AU287" s="1"/>
      <c r="AV287" s="1"/>
      <c r="AW287" s="1"/>
      <c r="AX287" s="1"/>
      <c r="AY287" s="1"/>
      <c r="AZ287" s="1"/>
      <c r="BA287" s="1"/>
      <c r="BB287" s="1"/>
      <c r="BC287" s="1"/>
      <c r="BD287" s="1"/>
      <c r="BE287" s="1"/>
      <c r="BF287" s="1"/>
      <c r="BG287" s="1"/>
      <c r="BH287" s="1"/>
      <c r="BI287" s="1"/>
      <c r="BJ287" s="1"/>
      <c r="BK287" s="1"/>
      <c r="BL287" s="1"/>
      <c r="BM287" s="1"/>
      <c r="BN287" s="1"/>
      <c r="BO287" s="1"/>
      <c r="BP287" s="1"/>
      <c r="BQ287" s="1"/>
      <c r="BR287" s="1"/>
    </row>
    <row r="288" spans="1:70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1"/>
      <c r="AP288" s="1"/>
      <c r="AQ288" s="1"/>
      <c r="AR288" s="1"/>
      <c r="AS288" s="1"/>
      <c r="AT288" s="1"/>
      <c r="AU288" s="1"/>
      <c r="AV288" s="1"/>
      <c r="AW288" s="1"/>
      <c r="AX288" s="1"/>
      <c r="AY288" s="1"/>
      <c r="AZ288" s="1"/>
      <c r="BA288" s="1"/>
      <c r="BB288" s="1"/>
      <c r="BC288" s="1"/>
      <c r="BD288" s="1"/>
      <c r="BE288" s="1"/>
      <c r="BF288" s="1"/>
      <c r="BG288" s="1"/>
      <c r="BH288" s="1"/>
      <c r="BI288" s="1"/>
      <c r="BJ288" s="1"/>
      <c r="BK288" s="1"/>
      <c r="BL288" s="1"/>
      <c r="BM288" s="1"/>
      <c r="BN288" s="1"/>
      <c r="BO288" s="1"/>
      <c r="BP288" s="1"/>
      <c r="BQ288" s="1"/>
      <c r="BR288" s="1"/>
    </row>
    <row r="289" spans="1:70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  <c r="AO289" s="1"/>
      <c r="AP289" s="1"/>
      <c r="AQ289" s="1"/>
      <c r="AR289" s="1"/>
      <c r="AS289" s="1"/>
      <c r="AT289" s="1"/>
      <c r="AU289" s="1"/>
      <c r="AV289" s="1"/>
      <c r="AW289" s="1"/>
      <c r="AX289" s="1"/>
      <c r="AY289" s="1"/>
      <c r="AZ289" s="1"/>
      <c r="BA289" s="1"/>
      <c r="BB289" s="1"/>
      <c r="BC289" s="1"/>
      <c r="BD289" s="1"/>
      <c r="BE289" s="1"/>
      <c r="BF289" s="1"/>
      <c r="BG289" s="1"/>
      <c r="BH289" s="1"/>
      <c r="BI289" s="1"/>
      <c r="BJ289" s="1"/>
      <c r="BK289" s="1"/>
      <c r="BL289" s="1"/>
      <c r="BM289" s="1"/>
      <c r="BN289" s="1"/>
      <c r="BO289" s="1"/>
      <c r="BP289" s="1"/>
      <c r="BQ289" s="1"/>
      <c r="BR289" s="1"/>
    </row>
    <row r="290" spans="1:70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  <c r="AO290" s="1"/>
      <c r="AP290" s="1"/>
      <c r="AQ290" s="1"/>
      <c r="AR290" s="1"/>
      <c r="AS290" s="1"/>
      <c r="AT290" s="1"/>
      <c r="AU290" s="1"/>
      <c r="AV290" s="1"/>
      <c r="AW290" s="1"/>
      <c r="AX290" s="1"/>
      <c r="AY290" s="1"/>
      <c r="AZ290" s="1"/>
      <c r="BA290" s="1"/>
      <c r="BB290" s="1"/>
      <c r="BC290" s="1"/>
      <c r="BD290" s="1"/>
      <c r="BE290" s="1"/>
      <c r="BF290" s="1"/>
      <c r="BG290" s="1"/>
      <c r="BH290" s="1"/>
      <c r="BI290" s="1"/>
      <c r="BJ290" s="1"/>
      <c r="BK290" s="1"/>
      <c r="BL290" s="1"/>
      <c r="BM290" s="1"/>
      <c r="BN290" s="1"/>
      <c r="BO290" s="1"/>
      <c r="BP290" s="1"/>
      <c r="BQ290" s="1"/>
      <c r="BR290" s="1"/>
    </row>
    <row r="291" spans="1:70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  <c r="AO291" s="1"/>
      <c r="AP291" s="1"/>
      <c r="AQ291" s="1"/>
      <c r="AR291" s="1"/>
      <c r="AS291" s="1"/>
      <c r="AT291" s="1"/>
      <c r="AU291" s="1"/>
      <c r="AV291" s="1"/>
      <c r="AW291" s="1"/>
      <c r="AX291" s="1"/>
      <c r="AY291" s="1"/>
      <c r="AZ291" s="1"/>
      <c r="BA291" s="1"/>
      <c r="BB291" s="1"/>
      <c r="BC291" s="1"/>
      <c r="BD291" s="1"/>
      <c r="BE291" s="1"/>
      <c r="BF291" s="1"/>
      <c r="BG291" s="1"/>
      <c r="BH291" s="1"/>
      <c r="BI291" s="1"/>
      <c r="BJ291" s="1"/>
      <c r="BK291" s="1"/>
      <c r="BL291" s="1"/>
      <c r="BM291" s="1"/>
      <c r="BN291" s="1"/>
      <c r="BO291" s="1"/>
      <c r="BP291" s="1"/>
      <c r="BQ291" s="1"/>
      <c r="BR291" s="1"/>
    </row>
    <row r="292" spans="1:70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  <c r="AO292" s="1"/>
      <c r="AP292" s="1"/>
      <c r="AQ292" s="1"/>
      <c r="AR292" s="1"/>
      <c r="AS292" s="1"/>
      <c r="AT292" s="1"/>
      <c r="AU292" s="1"/>
      <c r="AV292" s="1"/>
      <c r="AW292" s="1"/>
      <c r="AX292" s="1"/>
      <c r="AY292" s="1"/>
      <c r="AZ292" s="1"/>
      <c r="BA292" s="1"/>
      <c r="BB292" s="1"/>
      <c r="BC292" s="1"/>
      <c r="BD292" s="1"/>
      <c r="BE292" s="1"/>
      <c r="BF292" s="1"/>
      <c r="BG292" s="1"/>
      <c r="BH292" s="1"/>
      <c r="BI292" s="1"/>
      <c r="BJ292" s="1"/>
      <c r="BK292" s="1"/>
      <c r="BL292" s="1"/>
      <c r="BM292" s="1"/>
      <c r="BN292" s="1"/>
      <c r="BO292" s="1"/>
      <c r="BP292" s="1"/>
      <c r="BQ292" s="1"/>
      <c r="BR292" s="1"/>
    </row>
    <row r="293" spans="1:70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  <c r="AO293" s="1"/>
      <c r="AP293" s="1"/>
      <c r="AQ293" s="1"/>
      <c r="AR293" s="1"/>
      <c r="AS293" s="1"/>
      <c r="AT293" s="1"/>
      <c r="AU293" s="1"/>
      <c r="AV293" s="1"/>
      <c r="AW293" s="1"/>
      <c r="AX293" s="1"/>
      <c r="AY293" s="1"/>
      <c r="AZ293" s="1"/>
      <c r="BA293" s="1"/>
      <c r="BB293" s="1"/>
      <c r="BC293" s="1"/>
      <c r="BD293" s="1"/>
      <c r="BE293" s="1"/>
      <c r="BF293" s="1"/>
      <c r="BG293" s="1"/>
      <c r="BH293" s="1"/>
      <c r="BI293" s="1"/>
      <c r="BJ293" s="1"/>
      <c r="BK293" s="1"/>
      <c r="BL293" s="1"/>
      <c r="BM293" s="1"/>
      <c r="BN293" s="1"/>
      <c r="BO293" s="1"/>
      <c r="BP293" s="1"/>
      <c r="BQ293" s="1"/>
      <c r="BR293" s="1"/>
    </row>
    <row r="294" spans="1:70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  <c r="AO294" s="1"/>
      <c r="AP294" s="1"/>
      <c r="AQ294" s="1"/>
      <c r="AR294" s="1"/>
      <c r="AS294" s="1"/>
      <c r="AT294" s="1"/>
      <c r="AU294" s="1"/>
      <c r="AV294" s="1"/>
      <c r="AW294" s="1"/>
      <c r="AX294" s="1"/>
      <c r="AY294" s="1"/>
      <c r="AZ294" s="1"/>
      <c r="BA294" s="1"/>
      <c r="BB294" s="1"/>
      <c r="BC294" s="1"/>
      <c r="BD294" s="1"/>
      <c r="BE294" s="1"/>
      <c r="BF294" s="1"/>
      <c r="BG294" s="1"/>
      <c r="BH294" s="1"/>
      <c r="BI294" s="1"/>
      <c r="BJ294" s="1"/>
      <c r="BK294" s="1"/>
      <c r="BL294" s="1"/>
      <c r="BM294" s="1"/>
      <c r="BN294" s="1"/>
      <c r="BO294" s="1"/>
      <c r="BP294" s="1"/>
      <c r="BQ294" s="1"/>
      <c r="BR294" s="1"/>
    </row>
    <row r="295" spans="1:70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  <c r="AO295" s="1"/>
      <c r="AP295" s="1"/>
      <c r="AQ295" s="1"/>
      <c r="AR295" s="1"/>
      <c r="AS295" s="1"/>
      <c r="AT295" s="1"/>
      <c r="AU295" s="1"/>
      <c r="AV295" s="1"/>
      <c r="AW295" s="1"/>
      <c r="AX295" s="1"/>
      <c r="AY295" s="1"/>
      <c r="AZ295" s="1"/>
      <c r="BA295" s="1"/>
      <c r="BB295" s="1"/>
      <c r="BC295" s="1"/>
      <c r="BD295" s="1"/>
      <c r="BE295" s="1"/>
      <c r="BF295" s="1"/>
      <c r="BG295" s="1"/>
      <c r="BH295" s="1"/>
      <c r="BI295" s="1"/>
      <c r="BJ295" s="1"/>
      <c r="BK295" s="1"/>
      <c r="BL295" s="1"/>
      <c r="BM295" s="1"/>
      <c r="BN295" s="1"/>
      <c r="BO295" s="1"/>
      <c r="BP295" s="1"/>
      <c r="BQ295" s="1"/>
      <c r="BR295" s="1"/>
    </row>
    <row r="296" spans="1:70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  <c r="AP296" s="1"/>
      <c r="AQ296" s="1"/>
      <c r="AR296" s="1"/>
      <c r="AS296" s="1"/>
      <c r="AT296" s="1"/>
      <c r="AU296" s="1"/>
      <c r="AV296" s="1"/>
      <c r="AW296" s="1"/>
      <c r="AX296" s="1"/>
      <c r="AY296" s="1"/>
      <c r="AZ296" s="1"/>
      <c r="BA296" s="1"/>
      <c r="BB296" s="1"/>
      <c r="BC296" s="1"/>
      <c r="BD296" s="1"/>
      <c r="BE296" s="1"/>
      <c r="BF296" s="1"/>
      <c r="BG296" s="1"/>
      <c r="BH296" s="1"/>
      <c r="BI296" s="1"/>
      <c r="BJ296" s="1"/>
      <c r="BK296" s="1"/>
      <c r="BL296" s="1"/>
      <c r="BM296" s="1"/>
      <c r="BN296" s="1"/>
      <c r="BO296" s="1"/>
      <c r="BP296" s="1"/>
      <c r="BQ296" s="1"/>
      <c r="BR296" s="1"/>
    </row>
    <row r="297" spans="1:70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  <c r="AO297" s="1"/>
      <c r="AP297" s="1"/>
      <c r="AQ297" s="1"/>
      <c r="AR297" s="1"/>
      <c r="AS297" s="1"/>
      <c r="AT297" s="1"/>
      <c r="AU297" s="1"/>
      <c r="AV297" s="1"/>
      <c r="AW297" s="1"/>
      <c r="AX297" s="1"/>
      <c r="AY297" s="1"/>
      <c r="AZ297" s="1"/>
      <c r="BA297" s="1"/>
      <c r="BB297" s="1"/>
      <c r="BC297" s="1"/>
      <c r="BD297" s="1"/>
      <c r="BE297" s="1"/>
      <c r="BF297" s="1"/>
      <c r="BG297" s="1"/>
      <c r="BH297" s="1"/>
      <c r="BI297" s="1"/>
      <c r="BJ297" s="1"/>
      <c r="BK297" s="1"/>
      <c r="BL297" s="1"/>
      <c r="BM297" s="1"/>
      <c r="BN297" s="1"/>
      <c r="BO297" s="1"/>
      <c r="BP297" s="1"/>
      <c r="BQ297" s="1"/>
      <c r="BR297" s="1"/>
    </row>
    <row r="298" spans="1:70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  <c r="AO298" s="1"/>
      <c r="AP298" s="1"/>
      <c r="AQ298" s="1"/>
      <c r="AR298" s="1"/>
      <c r="AS298" s="1"/>
      <c r="AT298" s="1"/>
      <c r="AU298" s="1"/>
      <c r="AV298" s="1"/>
      <c r="AW298" s="1"/>
      <c r="AX298" s="1"/>
      <c r="AY298" s="1"/>
      <c r="AZ298" s="1"/>
      <c r="BA298" s="1"/>
      <c r="BB298" s="1"/>
      <c r="BC298" s="1"/>
      <c r="BD298" s="1"/>
      <c r="BE298" s="1"/>
      <c r="BF298" s="1"/>
      <c r="BG298" s="1"/>
      <c r="BH298" s="1"/>
      <c r="BI298" s="1"/>
      <c r="BJ298" s="1"/>
      <c r="BK298" s="1"/>
      <c r="BL298" s="1"/>
      <c r="BM298" s="1"/>
      <c r="BN298" s="1"/>
      <c r="BO298" s="1"/>
      <c r="BP298" s="1"/>
      <c r="BQ298" s="1"/>
      <c r="BR298" s="1"/>
    </row>
    <row r="299" spans="1:70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  <c r="AO299" s="1"/>
      <c r="AP299" s="1"/>
      <c r="AQ299" s="1"/>
      <c r="AR299" s="1"/>
      <c r="AS299" s="1"/>
      <c r="AT299" s="1"/>
      <c r="AU299" s="1"/>
      <c r="AV299" s="1"/>
      <c r="AW299" s="1"/>
      <c r="AX299" s="1"/>
      <c r="AY299" s="1"/>
      <c r="AZ299" s="1"/>
      <c r="BA299" s="1"/>
      <c r="BB299" s="1"/>
      <c r="BC299" s="1"/>
      <c r="BD299" s="1"/>
      <c r="BE299" s="1"/>
      <c r="BF299" s="1"/>
      <c r="BG299" s="1"/>
      <c r="BH299" s="1"/>
      <c r="BI299" s="1"/>
      <c r="BJ299" s="1"/>
      <c r="BK299" s="1"/>
      <c r="BL299" s="1"/>
      <c r="BM299" s="1"/>
      <c r="BN299" s="1"/>
      <c r="BO299" s="1"/>
      <c r="BP299" s="1"/>
      <c r="BQ299" s="1"/>
      <c r="BR299" s="1"/>
    </row>
    <row r="300" spans="1:70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  <c r="AO300" s="1"/>
      <c r="AP300" s="1"/>
      <c r="AQ300" s="1"/>
      <c r="AR300" s="1"/>
      <c r="AS300" s="1"/>
      <c r="AT300" s="1"/>
      <c r="AU300" s="1"/>
      <c r="AV300" s="1"/>
      <c r="AW300" s="1"/>
      <c r="AX300" s="1"/>
      <c r="AY300" s="1"/>
      <c r="AZ300" s="1"/>
      <c r="BA300" s="1"/>
      <c r="BB300" s="1"/>
      <c r="BC300" s="1"/>
      <c r="BD300" s="1"/>
      <c r="BE300" s="1"/>
      <c r="BF300" s="1"/>
      <c r="BG300" s="1"/>
      <c r="BH300" s="1"/>
      <c r="BI300" s="1"/>
      <c r="BJ300" s="1"/>
      <c r="BK300" s="1"/>
      <c r="BL300" s="1"/>
      <c r="BM300" s="1"/>
      <c r="BN300" s="1"/>
      <c r="BO300" s="1"/>
      <c r="BP300" s="1"/>
      <c r="BQ300" s="1"/>
      <c r="BR300" s="1"/>
    </row>
    <row r="301" spans="1:70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  <c r="AM301" s="1"/>
      <c r="AN301" s="1"/>
      <c r="AO301" s="1"/>
      <c r="AP301" s="1"/>
      <c r="AQ301" s="1"/>
      <c r="AR301" s="1"/>
      <c r="AS301" s="1"/>
      <c r="AT301" s="1"/>
      <c r="AU301" s="1"/>
      <c r="AV301" s="1"/>
      <c r="AW301" s="1"/>
      <c r="AX301" s="1"/>
      <c r="AY301" s="1"/>
      <c r="AZ301" s="1"/>
      <c r="BA301" s="1"/>
      <c r="BB301" s="1"/>
      <c r="BC301" s="1"/>
      <c r="BD301" s="1"/>
      <c r="BE301" s="1"/>
      <c r="BF301" s="1"/>
      <c r="BG301" s="1"/>
      <c r="BH301" s="1"/>
      <c r="BI301" s="1"/>
      <c r="BJ301" s="1"/>
      <c r="BK301" s="1"/>
      <c r="BL301" s="1"/>
      <c r="BM301" s="1"/>
      <c r="BN301" s="1"/>
      <c r="BO301" s="1"/>
      <c r="BP301" s="1"/>
      <c r="BQ301" s="1"/>
      <c r="BR301" s="1"/>
    </row>
    <row r="302" spans="1:70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  <c r="AM302" s="1"/>
      <c r="AN302" s="1"/>
      <c r="AO302" s="1"/>
      <c r="AP302" s="1"/>
      <c r="AQ302" s="1"/>
      <c r="AR302" s="1"/>
      <c r="AS302" s="1"/>
      <c r="AT302" s="1"/>
      <c r="AU302" s="1"/>
      <c r="AV302" s="1"/>
      <c r="AW302" s="1"/>
      <c r="AX302" s="1"/>
      <c r="AY302" s="1"/>
      <c r="AZ302" s="1"/>
      <c r="BA302" s="1"/>
      <c r="BB302" s="1"/>
      <c r="BC302" s="1"/>
      <c r="BD302" s="1"/>
      <c r="BE302" s="1"/>
      <c r="BF302" s="1"/>
      <c r="BG302" s="1"/>
      <c r="BH302" s="1"/>
      <c r="BI302" s="1"/>
      <c r="BJ302" s="1"/>
      <c r="BK302" s="1"/>
      <c r="BL302" s="1"/>
      <c r="BM302" s="1"/>
      <c r="BN302" s="1"/>
      <c r="BO302" s="1"/>
      <c r="BP302" s="1"/>
      <c r="BQ302" s="1"/>
      <c r="BR302" s="1"/>
    </row>
    <row r="303" spans="1:70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  <c r="AM303" s="1"/>
      <c r="AN303" s="1"/>
      <c r="AO303" s="1"/>
      <c r="AP303" s="1"/>
      <c r="AQ303" s="1"/>
      <c r="AR303" s="1"/>
      <c r="AS303" s="1"/>
      <c r="AT303" s="1"/>
      <c r="AU303" s="1"/>
      <c r="AV303" s="1"/>
      <c r="AW303" s="1"/>
      <c r="AX303" s="1"/>
      <c r="AY303" s="1"/>
      <c r="AZ303" s="1"/>
      <c r="BA303" s="1"/>
      <c r="BB303" s="1"/>
      <c r="BC303" s="1"/>
      <c r="BD303" s="1"/>
      <c r="BE303" s="1"/>
      <c r="BF303" s="1"/>
      <c r="BG303" s="1"/>
      <c r="BH303" s="1"/>
      <c r="BI303" s="1"/>
      <c r="BJ303" s="1"/>
      <c r="BK303" s="1"/>
      <c r="BL303" s="1"/>
      <c r="BM303" s="1"/>
      <c r="BN303" s="1"/>
      <c r="BO303" s="1"/>
      <c r="BP303" s="1"/>
      <c r="BQ303" s="1"/>
      <c r="BR303" s="1"/>
    </row>
    <row r="304" spans="1:70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  <c r="AM304" s="1"/>
      <c r="AN304" s="1"/>
      <c r="AO304" s="1"/>
      <c r="AP304" s="1"/>
      <c r="AQ304" s="1"/>
      <c r="AR304" s="1"/>
      <c r="AS304" s="1"/>
      <c r="AT304" s="1"/>
      <c r="AU304" s="1"/>
      <c r="AV304" s="1"/>
      <c r="AW304" s="1"/>
      <c r="AX304" s="1"/>
      <c r="AY304" s="1"/>
      <c r="AZ304" s="1"/>
      <c r="BA304" s="1"/>
      <c r="BB304" s="1"/>
      <c r="BC304" s="1"/>
      <c r="BD304" s="1"/>
      <c r="BE304" s="1"/>
      <c r="BF304" s="1"/>
      <c r="BG304" s="1"/>
      <c r="BH304" s="1"/>
      <c r="BI304" s="1"/>
      <c r="BJ304" s="1"/>
      <c r="BK304" s="1"/>
      <c r="BL304" s="1"/>
      <c r="BM304" s="1"/>
      <c r="BN304" s="1"/>
      <c r="BO304" s="1"/>
      <c r="BP304" s="1"/>
      <c r="BQ304" s="1"/>
      <c r="BR304" s="1"/>
    </row>
    <row r="305" spans="1:70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  <c r="AM305" s="1"/>
      <c r="AN305" s="1"/>
      <c r="AO305" s="1"/>
      <c r="AP305" s="1"/>
      <c r="AQ305" s="1"/>
      <c r="AR305" s="1"/>
      <c r="AS305" s="1"/>
      <c r="AT305" s="1"/>
      <c r="AU305" s="1"/>
      <c r="AV305" s="1"/>
      <c r="AW305" s="1"/>
      <c r="AX305" s="1"/>
      <c r="AY305" s="1"/>
      <c r="AZ305" s="1"/>
      <c r="BA305" s="1"/>
      <c r="BB305" s="1"/>
      <c r="BC305" s="1"/>
      <c r="BD305" s="1"/>
      <c r="BE305" s="1"/>
      <c r="BF305" s="1"/>
      <c r="BG305" s="1"/>
      <c r="BH305" s="1"/>
      <c r="BI305" s="1"/>
      <c r="BJ305" s="1"/>
      <c r="BK305" s="1"/>
      <c r="BL305" s="1"/>
      <c r="BM305" s="1"/>
      <c r="BN305" s="1"/>
      <c r="BO305" s="1"/>
      <c r="BP305" s="1"/>
      <c r="BQ305" s="1"/>
      <c r="BR305" s="1"/>
    </row>
    <row r="306" spans="1:70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  <c r="AM306" s="1"/>
      <c r="AN306" s="1"/>
      <c r="AO306" s="1"/>
      <c r="AP306" s="1"/>
      <c r="AQ306" s="1"/>
      <c r="AR306" s="1"/>
      <c r="AS306" s="1"/>
      <c r="AT306" s="1"/>
      <c r="AU306" s="1"/>
      <c r="AV306" s="1"/>
      <c r="AW306" s="1"/>
      <c r="AX306" s="1"/>
      <c r="AY306" s="1"/>
      <c r="AZ306" s="1"/>
      <c r="BA306" s="1"/>
      <c r="BB306" s="1"/>
      <c r="BC306" s="1"/>
      <c r="BD306" s="1"/>
      <c r="BE306" s="1"/>
      <c r="BF306" s="1"/>
      <c r="BG306" s="1"/>
      <c r="BH306" s="1"/>
      <c r="BI306" s="1"/>
      <c r="BJ306" s="1"/>
      <c r="BK306" s="1"/>
      <c r="BL306" s="1"/>
      <c r="BM306" s="1"/>
      <c r="BN306" s="1"/>
      <c r="BO306" s="1"/>
      <c r="BP306" s="1"/>
      <c r="BQ306" s="1"/>
      <c r="BR306" s="1"/>
    </row>
    <row r="307" spans="1:70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  <c r="AM307" s="1"/>
      <c r="AN307" s="1"/>
      <c r="AO307" s="1"/>
      <c r="AP307" s="1"/>
      <c r="AQ307" s="1"/>
      <c r="AR307" s="1"/>
      <c r="AS307" s="1"/>
      <c r="AT307" s="1"/>
      <c r="AU307" s="1"/>
      <c r="AV307" s="1"/>
      <c r="AW307" s="1"/>
      <c r="AX307" s="1"/>
      <c r="AY307" s="1"/>
      <c r="AZ307" s="1"/>
      <c r="BA307" s="1"/>
      <c r="BB307" s="1"/>
      <c r="BC307" s="1"/>
      <c r="BD307" s="1"/>
      <c r="BE307" s="1"/>
      <c r="BF307" s="1"/>
      <c r="BG307" s="1"/>
      <c r="BH307" s="1"/>
      <c r="BI307" s="1"/>
      <c r="BJ307" s="1"/>
      <c r="BK307" s="1"/>
      <c r="BL307" s="1"/>
      <c r="BM307" s="1"/>
      <c r="BN307" s="1"/>
      <c r="BO307" s="1"/>
      <c r="BP307" s="1"/>
      <c r="BQ307" s="1"/>
      <c r="BR307" s="1"/>
    </row>
    <row r="308" spans="1:70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  <c r="AM308" s="1"/>
      <c r="AN308" s="1"/>
      <c r="AO308" s="1"/>
      <c r="AP308" s="1"/>
      <c r="AQ308" s="1"/>
      <c r="AR308" s="1"/>
      <c r="AS308" s="1"/>
      <c r="AT308" s="1"/>
      <c r="AU308" s="1"/>
      <c r="AV308" s="1"/>
      <c r="AW308" s="1"/>
      <c r="AX308" s="1"/>
      <c r="AY308" s="1"/>
      <c r="AZ308" s="1"/>
      <c r="BA308" s="1"/>
      <c r="BB308" s="1"/>
      <c r="BC308" s="1"/>
      <c r="BD308" s="1"/>
      <c r="BE308" s="1"/>
      <c r="BF308" s="1"/>
      <c r="BG308" s="1"/>
      <c r="BH308" s="1"/>
      <c r="BI308" s="1"/>
      <c r="BJ308" s="1"/>
      <c r="BK308" s="1"/>
      <c r="BL308" s="1"/>
      <c r="BM308" s="1"/>
      <c r="BN308" s="1"/>
      <c r="BO308" s="1"/>
      <c r="BP308" s="1"/>
      <c r="BQ308" s="1"/>
      <c r="BR308" s="1"/>
    </row>
    <row r="309" spans="1:70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  <c r="AM309" s="1"/>
      <c r="AN309" s="1"/>
      <c r="AO309" s="1"/>
      <c r="AP309" s="1"/>
      <c r="AQ309" s="1"/>
      <c r="AR309" s="1"/>
      <c r="AS309" s="1"/>
      <c r="AT309" s="1"/>
      <c r="AU309" s="1"/>
      <c r="AV309" s="1"/>
      <c r="AW309" s="1"/>
      <c r="AX309" s="1"/>
      <c r="AY309" s="1"/>
      <c r="AZ309" s="1"/>
      <c r="BA309" s="1"/>
      <c r="BB309" s="1"/>
      <c r="BC309" s="1"/>
      <c r="BD309" s="1"/>
      <c r="BE309" s="1"/>
      <c r="BF309" s="1"/>
      <c r="BG309" s="1"/>
      <c r="BH309" s="1"/>
      <c r="BI309" s="1"/>
      <c r="BJ309" s="1"/>
      <c r="BK309" s="1"/>
      <c r="BL309" s="1"/>
      <c r="BM309" s="1"/>
      <c r="BN309" s="1"/>
      <c r="BO309" s="1"/>
      <c r="BP309" s="1"/>
      <c r="BQ309" s="1"/>
      <c r="BR309" s="1"/>
    </row>
    <row r="310" spans="1:70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  <c r="AM310" s="1"/>
      <c r="AN310" s="1"/>
      <c r="AO310" s="1"/>
      <c r="AP310" s="1"/>
      <c r="AQ310" s="1"/>
      <c r="AR310" s="1"/>
      <c r="AS310" s="1"/>
      <c r="AT310" s="1"/>
      <c r="AU310" s="1"/>
      <c r="AV310" s="1"/>
      <c r="AW310" s="1"/>
      <c r="AX310" s="1"/>
      <c r="AY310" s="1"/>
      <c r="AZ310" s="1"/>
      <c r="BA310" s="1"/>
      <c r="BB310" s="1"/>
      <c r="BC310" s="1"/>
      <c r="BD310" s="1"/>
      <c r="BE310" s="1"/>
      <c r="BF310" s="1"/>
      <c r="BG310" s="1"/>
      <c r="BH310" s="1"/>
      <c r="BI310" s="1"/>
      <c r="BJ310" s="1"/>
      <c r="BK310" s="1"/>
      <c r="BL310" s="1"/>
      <c r="BM310" s="1"/>
      <c r="BN310" s="1"/>
      <c r="BO310" s="1"/>
      <c r="BP310" s="1"/>
      <c r="BQ310" s="1"/>
      <c r="BR310" s="1"/>
    </row>
    <row r="311" spans="1:70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  <c r="AM311" s="1"/>
      <c r="AN311" s="1"/>
      <c r="AO311" s="1"/>
      <c r="AP311" s="1"/>
      <c r="AQ311" s="1"/>
      <c r="AR311" s="1"/>
      <c r="AS311" s="1"/>
      <c r="AT311" s="1"/>
      <c r="AU311" s="1"/>
      <c r="AV311" s="1"/>
      <c r="AW311" s="1"/>
      <c r="AX311" s="1"/>
      <c r="AY311" s="1"/>
      <c r="AZ311" s="1"/>
      <c r="BA311" s="1"/>
      <c r="BB311" s="1"/>
      <c r="BC311" s="1"/>
      <c r="BD311" s="1"/>
      <c r="BE311" s="1"/>
      <c r="BF311" s="1"/>
      <c r="BG311" s="1"/>
      <c r="BH311" s="1"/>
      <c r="BI311" s="1"/>
      <c r="BJ311" s="1"/>
      <c r="BK311" s="1"/>
      <c r="BL311" s="1"/>
      <c r="BM311" s="1"/>
      <c r="BN311" s="1"/>
      <c r="BO311" s="1"/>
      <c r="BP311" s="1"/>
      <c r="BQ311" s="1"/>
      <c r="BR311" s="1"/>
    </row>
    <row r="312" spans="1:70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  <c r="AM312" s="1"/>
      <c r="AN312" s="1"/>
      <c r="AO312" s="1"/>
      <c r="AP312" s="1"/>
      <c r="AQ312" s="1"/>
      <c r="AR312" s="1"/>
      <c r="AS312" s="1"/>
      <c r="AT312" s="1"/>
      <c r="AU312" s="1"/>
      <c r="AV312" s="1"/>
      <c r="AW312" s="1"/>
      <c r="AX312" s="1"/>
      <c r="AY312" s="1"/>
      <c r="AZ312" s="1"/>
      <c r="BA312" s="1"/>
      <c r="BB312" s="1"/>
      <c r="BC312" s="1"/>
      <c r="BD312" s="1"/>
      <c r="BE312" s="1"/>
      <c r="BF312" s="1"/>
      <c r="BG312" s="1"/>
      <c r="BH312" s="1"/>
      <c r="BI312" s="1"/>
      <c r="BJ312" s="1"/>
      <c r="BK312" s="1"/>
      <c r="BL312" s="1"/>
      <c r="BM312" s="1"/>
      <c r="BN312" s="1"/>
      <c r="BO312" s="1"/>
      <c r="BP312" s="1"/>
      <c r="BQ312" s="1"/>
      <c r="BR312" s="1"/>
    </row>
    <row r="313" spans="1:70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  <c r="AM313" s="1"/>
      <c r="AN313" s="1"/>
      <c r="AO313" s="1"/>
      <c r="AP313" s="1"/>
      <c r="AQ313" s="1"/>
      <c r="AR313" s="1"/>
      <c r="AS313" s="1"/>
      <c r="AT313" s="1"/>
      <c r="AU313" s="1"/>
      <c r="AV313" s="1"/>
      <c r="AW313" s="1"/>
      <c r="AX313" s="1"/>
      <c r="AY313" s="1"/>
      <c r="AZ313" s="1"/>
      <c r="BA313" s="1"/>
      <c r="BB313" s="1"/>
      <c r="BC313" s="1"/>
      <c r="BD313" s="1"/>
      <c r="BE313" s="1"/>
      <c r="BF313" s="1"/>
      <c r="BG313" s="1"/>
      <c r="BH313" s="1"/>
      <c r="BI313" s="1"/>
      <c r="BJ313" s="1"/>
      <c r="BK313" s="1"/>
      <c r="BL313" s="1"/>
      <c r="BM313" s="1"/>
      <c r="BN313" s="1"/>
      <c r="BO313" s="1"/>
      <c r="BP313" s="1"/>
      <c r="BQ313" s="1"/>
      <c r="BR313" s="1"/>
    </row>
    <row r="314" spans="1:70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  <c r="AM314" s="1"/>
      <c r="AN314" s="1"/>
      <c r="AO314" s="1"/>
      <c r="AP314" s="1"/>
      <c r="AQ314" s="1"/>
      <c r="AR314" s="1"/>
      <c r="AS314" s="1"/>
      <c r="AT314" s="1"/>
      <c r="AU314" s="1"/>
      <c r="AV314" s="1"/>
      <c r="AW314" s="1"/>
      <c r="AX314" s="1"/>
      <c r="AY314" s="1"/>
      <c r="AZ314" s="1"/>
      <c r="BA314" s="1"/>
      <c r="BB314" s="1"/>
      <c r="BC314" s="1"/>
      <c r="BD314" s="1"/>
      <c r="BE314" s="1"/>
      <c r="BF314" s="1"/>
      <c r="BG314" s="1"/>
      <c r="BH314" s="1"/>
      <c r="BI314" s="1"/>
      <c r="BJ314" s="1"/>
      <c r="BK314" s="1"/>
      <c r="BL314" s="1"/>
      <c r="BM314" s="1"/>
      <c r="BN314" s="1"/>
      <c r="BO314" s="1"/>
      <c r="BP314" s="1"/>
      <c r="BQ314" s="1"/>
      <c r="BR314" s="1"/>
    </row>
    <row r="315" spans="1:70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  <c r="AM315" s="1"/>
      <c r="AN315" s="1"/>
      <c r="AO315" s="1"/>
      <c r="AP315" s="1"/>
      <c r="AQ315" s="1"/>
      <c r="AR315" s="1"/>
      <c r="AS315" s="1"/>
      <c r="AT315" s="1"/>
      <c r="AU315" s="1"/>
      <c r="AV315" s="1"/>
      <c r="AW315" s="1"/>
      <c r="AX315" s="1"/>
      <c r="AY315" s="1"/>
      <c r="AZ315" s="1"/>
      <c r="BA315" s="1"/>
      <c r="BB315" s="1"/>
      <c r="BC315" s="1"/>
      <c r="BD315" s="1"/>
      <c r="BE315" s="1"/>
      <c r="BF315" s="1"/>
      <c r="BG315" s="1"/>
      <c r="BH315" s="1"/>
      <c r="BI315" s="1"/>
      <c r="BJ315" s="1"/>
      <c r="BK315" s="1"/>
      <c r="BL315" s="1"/>
      <c r="BM315" s="1"/>
      <c r="BN315" s="1"/>
      <c r="BO315" s="1"/>
      <c r="BP315" s="1"/>
      <c r="BQ315" s="1"/>
      <c r="BR315" s="1"/>
    </row>
    <row r="316" spans="1:70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  <c r="AM316" s="1"/>
      <c r="AN316" s="1"/>
      <c r="AO316" s="1"/>
      <c r="AP316" s="1"/>
      <c r="AQ316" s="1"/>
      <c r="AR316" s="1"/>
      <c r="AS316" s="1"/>
      <c r="AT316" s="1"/>
      <c r="AU316" s="1"/>
      <c r="AV316" s="1"/>
      <c r="AW316" s="1"/>
      <c r="AX316" s="1"/>
      <c r="AY316" s="1"/>
      <c r="AZ316" s="1"/>
      <c r="BA316" s="1"/>
      <c r="BB316" s="1"/>
      <c r="BC316" s="1"/>
      <c r="BD316" s="1"/>
      <c r="BE316" s="1"/>
      <c r="BF316" s="1"/>
      <c r="BG316" s="1"/>
      <c r="BH316" s="1"/>
      <c r="BI316" s="1"/>
      <c r="BJ316" s="1"/>
      <c r="BK316" s="1"/>
      <c r="BL316" s="1"/>
      <c r="BM316" s="1"/>
      <c r="BN316" s="1"/>
      <c r="BO316" s="1"/>
      <c r="BP316" s="1"/>
      <c r="BQ316" s="1"/>
      <c r="BR316" s="1"/>
    </row>
    <row r="317" spans="1:70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  <c r="AM317" s="1"/>
      <c r="AN317" s="1"/>
      <c r="AO317" s="1"/>
      <c r="AP317" s="1"/>
      <c r="AQ317" s="1"/>
      <c r="AR317" s="1"/>
      <c r="AS317" s="1"/>
      <c r="AT317" s="1"/>
      <c r="AU317" s="1"/>
      <c r="AV317" s="1"/>
      <c r="AW317" s="1"/>
      <c r="AX317" s="1"/>
      <c r="AY317" s="1"/>
      <c r="AZ317" s="1"/>
      <c r="BA317" s="1"/>
      <c r="BB317" s="1"/>
      <c r="BC317" s="1"/>
      <c r="BD317" s="1"/>
      <c r="BE317" s="1"/>
      <c r="BF317" s="1"/>
      <c r="BG317" s="1"/>
      <c r="BH317" s="1"/>
      <c r="BI317" s="1"/>
      <c r="BJ317" s="1"/>
      <c r="BK317" s="1"/>
      <c r="BL317" s="1"/>
      <c r="BM317" s="1"/>
      <c r="BN317" s="1"/>
      <c r="BO317" s="1"/>
      <c r="BP317" s="1"/>
      <c r="BQ317" s="1"/>
      <c r="BR317" s="1"/>
    </row>
    <row r="318" spans="1:70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  <c r="AM318" s="1"/>
      <c r="AN318" s="1"/>
      <c r="AO318" s="1"/>
      <c r="AP318" s="1"/>
      <c r="AQ318" s="1"/>
      <c r="AR318" s="1"/>
      <c r="AS318" s="1"/>
      <c r="AT318" s="1"/>
      <c r="AU318" s="1"/>
      <c r="AV318" s="1"/>
      <c r="AW318" s="1"/>
      <c r="AX318" s="1"/>
      <c r="AY318" s="1"/>
      <c r="AZ318" s="1"/>
      <c r="BA318" s="1"/>
      <c r="BB318" s="1"/>
      <c r="BC318" s="1"/>
      <c r="BD318" s="1"/>
      <c r="BE318" s="1"/>
      <c r="BF318" s="1"/>
      <c r="BG318" s="1"/>
      <c r="BH318" s="1"/>
      <c r="BI318" s="1"/>
      <c r="BJ318" s="1"/>
      <c r="BK318" s="1"/>
      <c r="BL318" s="1"/>
      <c r="BM318" s="1"/>
      <c r="BN318" s="1"/>
      <c r="BO318" s="1"/>
      <c r="BP318" s="1"/>
      <c r="BQ318" s="1"/>
      <c r="BR318" s="1"/>
    </row>
    <row r="319" spans="1:70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  <c r="AM319" s="1"/>
      <c r="AN319" s="1"/>
      <c r="AO319" s="1"/>
      <c r="AP319" s="1"/>
      <c r="AQ319" s="1"/>
      <c r="AR319" s="1"/>
      <c r="AS319" s="1"/>
      <c r="AT319" s="1"/>
      <c r="AU319" s="1"/>
      <c r="AV319" s="1"/>
      <c r="AW319" s="1"/>
      <c r="AX319" s="1"/>
      <c r="AY319" s="1"/>
      <c r="AZ319" s="1"/>
      <c r="BA319" s="1"/>
      <c r="BB319" s="1"/>
      <c r="BC319" s="1"/>
      <c r="BD319" s="1"/>
      <c r="BE319" s="1"/>
      <c r="BF319" s="1"/>
      <c r="BG319" s="1"/>
      <c r="BH319" s="1"/>
      <c r="BI319" s="1"/>
      <c r="BJ319" s="1"/>
      <c r="BK319" s="1"/>
      <c r="BL319" s="1"/>
      <c r="BM319" s="1"/>
      <c r="BN319" s="1"/>
      <c r="BO319" s="1"/>
      <c r="BP319" s="1"/>
      <c r="BQ319" s="1"/>
      <c r="BR319" s="1"/>
    </row>
    <row r="320" spans="1:70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  <c r="AM320" s="1"/>
      <c r="AN320" s="1"/>
      <c r="AO320" s="1"/>
      <c r="AP320" s="1"/>
      <c r="AQ320" s="1"/>
      <c r="AR320" s="1"/>
      <c r="AS320" s="1"/>
      <c r="AT320" s="1"/>
      <c r="AU320" s="1"/>
      <c r="AV320" s="1"/>
      <c r="AW320" s="1"/>
      <c r="AX320" s="1"/>
      <c r="AY320" s="1"/>
      <c r="AZ320" s="1"/>
      <c r="BA320" s="1"/>
      <c r="BB320" s="1"/>
      <c r="BC320" s="1"/>
      <c r="BD320" s="1"/>
      <c r="BE320" s="1"/>
      <c r="BF320" s="1"/>
      <c r="BG320" s="1"/>
      <c r="BH320" s="1"/>
      <c r="BI320" s="1"/>
      <c r="BJ320" s="1"/>
      <c r="BK320" s="1"/>
      <c r="BL320" s="1"/>
      <c r="BM320" s="1"/>
      <c r="BN320" s="1"/>
      <c r="BO320" s="1"/>
      <c r="BP320" s="1"/>
      <c r="BQ320" s="1"/>
      <c r="BR320" s="1"/>
    </row>
    <row r="321" spans="1:70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  <c r="AM321" s="1"/>
      <c r="AN321" s="1"/>
      <c r="AO321" s="1"/>
      <c r="AP321" s="1"/>
      <c r="AQ321" s="1"/>
      <c r="AR321" s="1"/>
      <c r="AS321" s="1"/>
      <c r="AT321" s="1"/>
      <c r="AU321" s="1"/>
      <c r="AV321" s="1"/>
      <c r="AW321" s="1"/>
      <c r="AX321" s="1"/>
      <c r="AY321" s="1"/>
      <c r="AZ321" s="1"/>
      <c r="BA321" s="1"/>
      <c r="BB321" s="1"/>
      <c r="BC321" s="1"/>
      <c r="BD321" s="1"/>
      <c r="BE321" s="1"/>
      <c r="BF321" s="1"/>
      <c r="BG321" s="1"/>
      <c r="BH321" s="1"/>
      <c r="BI321" s="1"/>
      <c r="BJ321" s="1"/>
      <c r="BK321" s="1"/>
      <c r="BL321" s="1"/>
      <c r="BM321" s="1"/>
      <c r="BN321" s="1"/>
      <c r="BO321" s="1"/>
      <c r="BP321" s="1"/>
      <c r="BQ321" s="1"/>
      <c r="BR321" s="1"/>
    </row>
    <row r="322" spans="1:70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  <c r="AM322" s="1"/>
      <c r="AN322" s="1"/>
      <c r="AO322" s="1"/>
      <c r="AP322" s="1"/>
      <c r="AQ322" s="1"/>
      <c r="AR322" s="1"/>
      <c r="AS322" s="1"/>
      <c r="AT322" s="1"/>
      <c r="AU322" s="1"/>
      <c r="AV322" s="1"/>
      <c r="AW322" s="1"/>
      <c r="AX322" s="1"/>
      <c r="AY322" s="1"/>
      <c r="AZ322" s="1"/>
      <c r="BA322" s="1"/>
      <c r="BB322" s="1"/>
      <c r="BC322" s="1"/>
      <c r="BD322" s="1"/>
      <c r="BE322" s="1"/>
      <c r="BF322" s="1"/>
      <c r="BG322" s="1"/>
      <c r="BH322" s="1"/>
      <c r="BI322" s="1"/>
      <c r="BJ322" s="1"/>
      <c r="BK322" s="1"/>
      <c r="BL322" s="1"/>
      <c r="BM322" s="1"/>
      <c r="BN322" s="1"/>
      <c r="BO322" s="1"/>
      <c r="BP322" s="1"/>
      <c r="BQ322" s="1"/>
      <c r="BR322" s="1"/>
    </row>
    <row r="323" spans="1:70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  <c r="AM323" s="1"/>
      <c r="AN323" s="1"/>
      <c r="AO323" s="1"/>
      <c r="AP323" s="1"/>
      <c r="AQ323" s="1"/>
      <c r="AR323" s="1"/>
      <c r="AS323" s="1"/>
      <c r="AT323" s="1"/>
      <c r="AU323" s="1"/>
      <c r="AV323" s="1"/>
      <c r="AW323" s="1"/>
      <c r="AX323" s="1"/>
      <c r="AY323" s="1"/>
      <c r="AZ323" s="1"/>
      <c r="BA323" s="1"/>
      <c r="BB323" s="1"/>
      <c r="BC323" s="1"/>
      <c r="BD323" s="1"/>
      <c r="BE323" s="1"/>
      <c r="BF323" s="1"/>
      <c r="BG323" s="1"/>
      <c r="BH323" s="1"/>
      <c r="BI323" s="1"/>
      <c r="BJ323" s="1"/>
      <c r="BK323" s="1"/>
      <c r="BL323" s="1"/>
      <c r="BM323" s="1"/>
      <c r="BN323" s="1"/>
      <c r="BO323" s="1"/>
      <c r="BP323" s="1"/>
      <c r="BQ323" s="1"/>
      <c r="BR323" s="1"/>
    </row>
    <row r="324" spans="1:70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  <c r="AM324" s="1"/>
      <c r="AN324" s="1"/>
      <c r="AO324" s="1"/>
      <c r="AP324" s="1"/>
      <c r="AQ324" s="1"/>
      <c r="AR324" s="1"/>
      <c r="AS324" s="1"/>
      <c r="AT324" s="1"/>
      <c r="AU324" s="1"/>
      <c r="AV324" s="1"/>
      <c r="AW324" s="1"/>
      <c r="AX324" s="1"/>
      <c r="AY324" s="1"/>
      <c r="AZ324" s="1"/>
      <c r="BA324" s="1"/>
      <c r="BB324" s="1"/>
      <c r="BC324" s="1"/>
      <c r="BD324" s="1"/>
      <c r="BE324" s="1"/>
      <c r="BF324" s="1"/>
      <c r="BG324" s="1"/>
      <c r="BH324" s="1"/>
      <c r="BI324" s="1"/>
      <c r="BJ324" s="1"/>
      <c r="BK324" s="1"/>
      <c r="BL324" s="1"/>
      <c r="BM324" s="1"/>
      <c r="BN324" s="1"/>
      <c r="BO324" s="1"/>
      <c r="BP324" s="1"/>
      <c r="BQ324" s="1"/>
      <c r="BR324" s="1"/>
    </row>
    <row r="325" spans="1:70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  <c r="AM325" s="1"/>
      <c r="AN325" s="1"/>
      <c r="AO325" s="1"/>
      <c r="AP325" s="1"/>
      <c r="AQ325" s="1"/>
      <c r="AR325" s="1"/>
      <c r="AS325" s="1"/>
      <c r="AT325" s="1"/>
      <c r="AU325" s="1"/>
      <c r="AV325" s="1"/>
      <c r="AW325" s="1"/>
      <c r="AX325" s="1"/>
      <c r="AY325" s="1"/>
      <c r="AZ325" s="1"/>
      <c r="BA325" s="1"/>
      <c r="BB325" s="1"/>
      <c r="BC325" s="1"/>
      <c r="BD325" s="1"/>
      <c r="BE325" s="1"/>
      <c r="BF325" s="1"/>
      <c r="BG325" s="1"/>
      <c r="BH325" s="1"/>
      <c r="BI325" s="1"/>
      <c r="BJ325" s="1"/>
      <c r="BK325" s="1"/>
      <c r="BL325" s="1"/>
      <c r="BM325" s="1"/>
      <c r="BN325" s="1"/>
      <c r="BO325" s="1"/>
      <c r="BP325" s="1"/>
      <c r="BQ325" s="1"/>
      <c r="BR325" s="1"/>
    </row>
    <row r="326" spans="1:70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  <c r="AM326" s="1"/>
      <c r="AN326" s="1"/>
      <c r="AO326" s="1"/>
      <c r="AP326" s="1"/>
      <c r="AQ326" s="1"/>
      <c r="AR326" s="1"/>
      <c r="AS326" s="1"/>
      <c r="AT326" s="1"/>
      <c r="AU326" s="1"/>
      <c r="AV326" s="1"/>
      <c r="AW326" s="1"/>
      <c r="AX326" s="1"/>
      <c r="AY326" s="1"/>
      <c r="AZ326" s="1"/>
      <c r="BA326" s="1"/>
      <c r="BB326" s="1"/>
      <c r="BC326" s="1"/>
      <c r="BD326" s="1"/>
      <c r="BE326" s="1"/>
      <c r="BF326" s="1"/>
      <c r="BG326" s="1"/>
      <c r="BH326" s="1"/>
      <c r="BI326" s="1"/>
      <c r="BJ326" s="1"/>
      <c r="BK326" s="1"/>
      <c r="BL326" s="1"/>
      <c r="BM326" s="1"/>
      <c r="BN326" s="1"/>
      <c r="BO326" s="1"/>
      <c r="BP326" s="1"/>
      <c r="BQ326" s="1"/>
      <c r="BR326" s="1"/>
    </row>
    <row r="327" spans="1:70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  <c r="AM327" s="1"/>
      <c r="AN327" s="1"/>
      <c r="AO327" s="1"/>
      <c r="AP327" s="1"/>
      <c r="AQ327" s="1"/>
      <c r="AR327" s="1"/>
      <c r="AS327" s="1"/>
      <c r="AT327" s="1"/>
      <c r="AU327" s="1"/>
      <c r="AV327" s="1"/>
      <c r="AW327" s="1"/>
      <c r="AX327" s="1"/>
      <c r="AY327" s="1"/>
      <c r="AZ327" s="1"/>
      <c r="BA327" s="1"/>
      <c r="BB327" s="1"/>
      <c r="BC327" s="1"/>
      <c r="BD327" s="1"/>
      <c r="BE327" s="1"/>
      <c r="BF327" s="1"/>
      <c r="BG327" s="1"/>
      <c r="BH327" s="1"/>
      <c r="BI327" s="1"/>
      <c r="BJ327" s="1"/>
      <c r="BK327" s="1"/>
      <c r="BL327" s="1"/>
      <c r="BM327" s="1"/>
      <c r="BN327" s="1"/>
      <c r="BO327" s="1"/>
      <c r="BP327" s="1"/>
      <c r="BQ327" s="1"/>
      <c r="BR327" s="1"/>
    </row>
    <row r="328" spans="1:70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  <c r="AM328" s="1"/>
      <c r="AN328" s="1"/>
      <c r="AO328" s="1"/>
      <c r="AP328" s="1"/>
      <c r="AQ328" s="1"/>
      <c r="AR328" s="1"/>
      <c r="AS328" s="1"/>
      <c r="AT328" s="1"/>
      <c r="AU328" s="1"/>
      <c r="AV328" s="1"/>
      <c r="AW328" s="1"/>
      <c r="AX328" s="1"/>
      <c r="AY328" s="1"/>
      <c r="AZ328" s="1"/>
      <c r="BA328" s="1"/>
      <c r="BB328" s="1"/>
      <c r="BC328" s="1"/>
      <c r="BD328" s="1"/>
      <c r="BE328" s="1"/>
      <c r="BF328" s="1"/>
      <c r="BG328" s="1"/>
      <c r="BH328" s="1"/>
      <c r="BI328" s="1"/>
      <c r="BJ328" s="1"/>
      <c r="BK328" s="1"/>
      <c r="BL328" s="1"/>
      <c r="BM328" s="1"/>
      <c r="BN328" s="1"/>
      <c r="BO328" s="1"/>
      <c r="BP328" s="1"/>
      <c r="BQ328" s="1"/>
      <c r="BR328" s="1"/>
    </row>
    <row r="329" spans="1:70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  <c r="AM329" s="1"/>
      <c r="AN329" s="1"/>
      <c r="AO329" s="1"/>
      <c r="AP329" s="1"/>
      <c r="AQ329" s="1"/>
      <c r="AR329" s="1"/>
      <c r="AS329" s="1"/>
      <c r="AT329" s="1"/>
      <c r="AU329" s="1"/>
      <c r="AV329" s="1"/>
      <c r="AW329" s="1"/>
      <c r="AX329" s="1"/>
      <c r="AY329" s="1"/>
      <c r="AZ329" s="1"/>
      <c r="BA329" s="1"/>
      <c r="BB329" s="1"/>
      <c r="BC329" s="1"/>
      <c r="BD329" s="1"/>
      <c r="BE329" s="1"/>
      <c r="BF329" s="1"/>
      <c r="BG329" s="1"/>
      <c r="BH329" s="1"/>
      <c r="BI329" s="1"/>
      <c r="BJ329" s="1"/>
      <c r="BK329" s="1"/>
      <c r="BL329" s="1"/>
      <c r="BM329" s="1"/>
      <c r="BN329" s="1"/>
      <c r="BO329" s="1"/>
      <c r="BP329" s="1"/>
      <c r="BQ329" s="1"/>
      <c r="BR329" s="1"/>
    </row>
    <row r="330" spans="1:70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  <c r="AM330" s="1"/>
      <c r="AN330" s="1"/>
      <c r="AO330" s="1"/>
      <c r="AP330" s="1"/>
      <c r="AQ330" s="1"/>
      <c r="AR330" s="1"/>
      <c r="AS330" s="1"/>
      <c r="AT330" s="1"/>
      <c r="AU330" s="1"/>
      <c r="AV330" s="1"/>
      <c r="AW330" s="1"/>
      <c r="AX330" s="1"/>
      <c r="AY330" s="1"/>
      <c r="AZ330" s="1"/>
      <c r="BA330" s="1"/>
      <c r="BB330" s="1"/>
      <c r="BC330" s="1"/>
      <c r="BD330" s="1"/>
      <c r="BE330" s="1"/>
      <c r="BF330" s="1"/>
      <c r="BG330" s="1"/>
      <c r="BH330" s="1"/>
      <c r="BI330" s="1"/>
      <c r="BJ330" s="1"/>
      <c r="BK330" s="1"/>
      <c r="BL330" s="1"/>
      <c r="BM330" s="1"/>
      <c r="BN330" s="1"/>
      <c r="BO330" s="1"/>
      <c r="BP330" s="1"/>
      <c r="BQ330" s="1"/>
      <c r="BR330" s="1"/>
    </row>
    <row r="331" spans="1:70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  <c r="AM331" s="1"/>
      <c r="AN331" s="1"/>
      <c r="AO331" s="1"/>
      <c r="AP331" s="1"/>
      <c r="AQ331" s="1"/>
      <c r="AR331" s="1"/>
      <c r="AS331" s="1"/>
      <c r="AT331" s="1"/>
      <c r="AU331" s="1"/>
      <c r="AV331" s="1"/>
      <c r="AW331" s="1"/>
      <c r="AX331" s="1"/>
      <c r="AY331" s="1"/>
      <c r="AZ331" s="1"/>
      <c r="BA331" s="1"/>
      <c r="BB331" s="1"/>
      <c r="BC331" s="1"/>
      <c r="BD331" s="1"/>
      <c r="BE331" s="1"/>
      <c r="BF331" s="1"/>
      <c r="BG331" s="1"/>
      <c r="BH331" s="1"/>
      <c r="BI331" s="1"/>
      <c r="BJ331" s="1"/>
      <c r="BK331" s="1"/>
      <c r="BL331" s="1"/>
      <c r="BM331" s="1"/>
      <c r="BN331" s="1"/>
      <c r="BO331" s="1"/>
      <c r="BP331" s="1"/>
      <c r="BQ331" s="1"/>
      <c r="BR331" s="1"/>
    </row>
    <row r="332" spans="1:70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  <c r="AM332" s="1"/>
      <c r="AN332" s="1"/>
      <c r="AO332" s="1"/>
      <c r="AP332" s="1"/>
      <c r="AQ332" s="1"/>
      <c r="AR332" s="1"/>
      <c r="AS332" s="1"/>
      <c r="AT332" s="1"/>
      <c r="AU332" s="1"/>
      <c r="AV332" s="1"/>
      <c r="AW332" s="1"/>
      <c r="AX332" s="1"/>
      <c r="AY332" s="1"/>
      <c r="AZ332" s="1"/>
      <c r="BA332" s="1"/>
      <c r="BB332" s="1"/>
      <c r="BC332" s="1"/>
      <c r="BD332" s="1"/>
      <c r="BE332" s="1"/>
      <c r="BF332" s="1"/>
      <c r="BG332" s="1"/>
      <c r="BH332" s="1"/>
      <c r="BI332" s="1"/>
      <c r="BJ332" s="1"/>
      <c r="BK332" s="1"/>
      <c r="BL332" s="1"/>
      <c r="BM332" s="1"/>
      <c r="BN332" s="1"/>
      <c r="BO332" s="1"/>
      <c r="BP332" s="1"/>
      <c r="BQ332" s="1"/>
      <c r="BR332" s="1"/>
    </row>
    <row r="333" spans="1:70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  <c r="AM333" s="1"/>
      <c r="AN333" s="1"/>
      <c r="AO333" s="1"/>
      <c r="AP333" s="1"/>
      <c r="AQ333" s="1"/>
      <c r="AR333" s="1"/>
      <c r="AS333" s="1"/>
      <c r="AT333" s="1"/>
      <c r="AU333" s="1"/>
      <c r="AV333" s="1"/>
      <c r="AW333" s="1"/>
      <c r="AX333" s="1"/>
      <c r="AY333" s="1"/>
      <c r="AZ333" s="1"/>
      <c r="BA333" s="1"/>
      <c r="BB333" s="1"/>
      <c r="BC333" s="1"/>
      <c r="BD333" s="1"/>
      <c r="BE333" s="1"/>
      <c r="BF333" s="1"/>
      <c r="BG333" s="1"/>
      <c r="BH333" s="1"/>
      <c r="BI333" s="1"/>
      <c r="BJ333" s="1"/>
      <c r="BK333" s="1"/>
      <c r="BL333" s="1"/>
      <c r="BM333" s="1"/>
      <c r="BN333" s="1"/>
      <c r="BO333" s="1"/>
      <c r="BP333" s="1"/>
      <c r="BQ333" s="1"/>
      <c r="BR333" s="1"/>
    </row>
    <row r="334" spans="1:70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  <c r="AM334" s="1"/>
      <c r="AN334" s="1"/>
      <c r="AO334" s="1"/>
      <c r="AP334" s="1"/>
      <c r="AQ334" s="1"/>
      <c r="AR334" s="1"/>
      <c r="AS334" s="1"/>
      <c r="AT334" s="1"/>
      <c r="AU334" s="1"/>
      <c r="AV334" s="1"/>
      <c r="AW334" s="1"/>
      <c r="AX334" s="1"/>
      <c r="AY334" s="1"/>
      <c r="AZ334" s="1"/>
      <c r="BA334" s="1"/>
      <c r="BB334" s="1"/>
      <c r="BC334" s="1"/>
      <c r="BD334" s="1"/>
      <c r="BE334" s="1"/>
      <c r="BF334" s="1"/>
      <c r="BG334" s="1"/>
      <c r="BH334" s="1"/>
      <c r="BI334" s="1"/>
      <c r="BJ334" s="1"/>
      <c r="BK334" s="1"/>
      <c r="BL334" s="1"/>
      <c r="BM334" s="1"/>
      <c r="BN334" s="1"/>
      <c r="BO334" s="1"/>
      <c r="BP334" s="1"/>
      <c r="BQ334" s="1"/>
      <c r="BR334" s="1"/>
    </row>
    <row r="335" spans="1:70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  <c r="AM335" s="1"/>
      <c r="AN335" s="1"/>
      <c r="AO335" s="1"/>
      <c r="AP335" s="1"/>
      <c r="AQ335" s="1"/>
      <c r="AR335" s="1"/>
      <c r="AS335" s="1"/>
      <c r="AT335" s="1"/>
      <c r="AU335" s="1"/>
      <c r="AV335" s="1"/>
      <c r="AW335" s="1"/>
      <c r="AX335" s="1"/>
      <c r="AY335" s="1"/>
      <c r="AZ335" s="1"/>
      <c r="BA335" s="1"/>
      <c r="BB335" s="1"/>
      <c r="BC335" s="1"/>
      <c r="BD335" s="1"/>
      <c r="BE335" s="1"/>
      <c r="BF335" s="1"/>
      <c r="BG335" s="1"/>
      <c r="BH335" s="1"/>
      <c r="BI335" s="1"/>
      <c r="BJ335" s="1"/>
      <c r="BK335" s="1"/>
      <c r="BL335" s="1"/>
      <c r="BM335" s="1"/>
      <c r="BN335" s="1"/>
      <c r="BO335" s="1"/>
      <c r="BP335" s="1"/>
      <c r="BQ335" s="1"/>
      <c r="BR335" s="1"/>
    </row>
    <row r="336" spans="1:70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  <c r="AM336" s="1"/>
      <c r="AN336" s="1"/>
      <c r="AO336" s="1"/>
      <c r="AP336" s="1"/>
      <c r="AQ336" s="1"/>
      <c r="AR336" s="1"/>
      <c r="AS336" s="1"/>
      <c r="AT336" s="1"/>
      <c r="AU336" s="1"/>
      <c r="AV336" s="1"/>
      <c r="AW336" s="1"/>
      <c r="AX336" s="1"/>
      <c r="AY336" s="1"/>
      <c r="AZ336" s="1"/>
      <c r="BA336" s="1"/>
      <c r="BB336" s="1"/>
      <c r="BC336" s="1"/>
      <c r="BD336" s="1"/>
      <c r="BE336" s="1"/>
      <c r="BF336" s="1"/>
      <c r="BG336" s="1"/>
      <c r="BH336" s="1"/>
      <c r="BI336" s="1"/>
      <c r="BJ336" s="1"/>
      <c r="BK336" s="1"/>
      <c r="BL336" s="1"/>
      <c r="BM336" s="1"/>
      <c r="BN336" s="1"/>
      <c r="BO336" s="1"/>
      <c r="BP336" s="1"/>
      <c r="BQ336" s="1"/>
      <c r="BR336" s="1"/>
    </row>
    <row r="337" spans="1:70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  <c r="AM337" s="1"/>
      <c r="AN337" s="1"/>
      <c r="AO337" s="1"/>
      <c r="AP337" s="1"/>
      <c r="AQ337" s="1"/>
      <c r="AR337" s="1"/>
      <c r="AS337" s="1"/>
      <c r="AT337" s="1"/>
      <c r="AU337" s="1"/>
      <c r="AV337" s="1"/>
      <c r="AW337" s="1"/>
      <c r="AX337" s="1"/>
      <c r="AY337" s="1"/>
      <c r="AZ337" s="1"/>
      <c r="BA337" s="1"/>
      <c r="BB337" s="1"/>
      <c r="BC337" s="1"/>
      <c r="BD337" s="1"/>
      <c r="BE337" s="1"/>
      <c r="BF337" s="1"/>
      <c r="BG337" s="1"/>
      <c r="BH337" s="1"/>
      <c r="BI337" s="1"/>
      <c r="BJ337" s="1"/>
      <c r="BK337" s="1"/>
      <c r="BL337" s="1"/>
      <c r="BM337" s="1"/>
      <c r="BN337" s="1"/>
      <c r="BO337" s="1"/>
      <c r="BP337" s="1"/>
      <c r="BQ337" s="1"/>
      <c r="BR337" s="1"/>
    </row>
    <row r="338" spans="1:70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  <c r="AM338" s="1"/>
      <c r="AN338" s="1"/>
      <c r="AO338" s="1"/>
      <c r="AP338" s="1"/>
      <c r="AQ338" s="1"/>
      <c r="AR338" s="1"/>
      <c r="AS338" s="1"/>
      <c r="AT338" s="1"/>
      <c r="AU338" s="1"/>
      <c r="AV338" s="1"/>
      <c r="AW338" s="1"/>
      <c r="AX338" s="1"/>
      <c r="AY338" s="1"/>
      <c r="AZ338" s="1"/>
      <c r="BA338" s="1"/>
      <c r="BB338" s="1"/>
      <c r="BC338" s="1"/>
      <c r="BD338" s="1"/>
      <c r="BE338" s="1"/>
      <c r="BF338" s="1"/>
      <c r="BG338" s="1"/>
      <c r="BH338" s="1"/>
      <c r="BI338" s="1"/>
      <c r="BJ338" s="1"/>
      <c r="BK338" s="1"/>
      <c r="BL338" s="1"/>
      <c r="BM338" s="1"/>
      <c r="BN338" s="1"/>
      <c r="BO338" s="1"/>
      <c r="BP338" s="1"/>
      <c r="BQ338" s="1"/>
      <c r="BR338" s="1"/>
    </row>
    <row r="339" spans="1:70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  <c r="AM339" s="1"/>
      <c r="AN339" s="1"/>
      <c r="AO339" s="1"/>
      <c r="AP339" s="1"/>
      <c r="AQ339" s="1"/>
      <c r="AR339" s="1"/>
      <c r="AS339" s="1"/>
      <c r="AT339" s="1"/>
      <c r="AU339" s="1"/>
      <c r="AV339" s="1"/>
      <c r="AW339" s="1"/>
      <c r="AX339" s="1"/>
      <c r="AY339" s="1"/>
      <c r="AZ339" s="1"/>
      <c r="BA339" s="1"/>
      <c r="BB339" s="1"/>
      <c r="BC339" s="1"/>
      <c r="BD339" s="1"/>
      <c r="BE339" s="1"/>
      <c r="BF339" s="1"/>
      <c r="BG339" s="1"/>
      <c r="BH339" s="1"/>
      <c r="BI339" s="1"/>
      <c r="BJ339" s="1"/>
      <c r="BK339" s="1"/>
      <c r="BL339" s="1"/>
      <c r="BM339" s="1"/>
      <c r="BN339" s="1"/>
      <c r="BO339" s="1"/>
      <c r="BP339" s="1"/>
      <c r="BQ339" s="1"/>
      <c r="BR339" s="1"/>
    </row>
    <row r="340" spans="1:70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  <c r="AM340" s="1"/>
      <c r="AN340" s="1"/>
      <c r="AO340" s="1"/>
      <c r="AP340" s="1"/>
      <c r="AQ340" s="1"/>
      <c r="AR340" s="1"/>
      <c r="AS340" s="1"/>
      <c r="AT340" s="1"/>
      <c r="AU340" s="1"/>
      <c r="AV340" s="1"/>
      <c r="AW340" s="1"/>
      <c r="AX340" s="1"/>
      <c r="AY340" s="1"/>
      <c r="AZ340" s="1"/>
      <c r="BA340" s="1"/>
      <c r="BB340" s="1"/>
      <c r="BC340" s="1"/>
      <c r="BD340" s="1"/>
      <c r="BE340" s="1"/>
      <c r="BF340" s="1"/>
      <c r="BG340" s="1"/>
      <c r="BH340" s="1"/>
      <c r="BI340" s="1"/>
      <c r="BJ340" s="1"/>
      <c r="BK340" s="1"/>
      <c r="BL340" s="1"/>
      <c r="BM340" s="1"/>
      <c r="BN340" s="1"/>
      <c r="BO340" s="1"/>
      <c r="BP340" s="1"/>
      <c r="BQ340" s="1"/>
      <c r="BR340" s="1"/>
    </row>
    <row r="341" spans="1:70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  <c r="AM341" s="1"/>
      <c r="AN341" s="1"/>
      <c r="AO341" s="1"/>
      <c r="AP341" s="1"/>
      <c r="AQ341" s="1"/>
      <c r="AR341" s="1"/>
      <c r="AS341" s="1"/>
      <c r="AT341" s="1"/>
      <c r="AU341" s="1"/>
      <c r="AV341" s="1"/>
      <c r="AW341" s="1"/>
      <c r="AX341" s="1"/>
      <c r="AY341" s="1"/>
      <c r="AZ341" s="1"/>
      <c r="BA341" s="1"/>
      <c r="BB341" s="1"/>
      <c r="BC341" s="1"/>
      <c r="BD341" s="1"/>
      <c r="BE341" s="1"/>
      <c r="BF341" s="1"/>
      <c r="BG341" s="1"/>
      <c r="BH341" s="1"/>
      <c r="BI341" s="1"/>
      <c r="BJ341" s="1"/>
      <c r="BK341" s="1"/>
      <c r="BL341" s="1"/>
      <c r="BM341" s="1"/>
      <c r="BN341" s="1"/>
      <c r="BO341" s="1"/>
      <c r="BP341" s="1"/>
      <c r="BQ341" s="1"/>
      <c r="BR341" s="1"/>
    </row>
    <row r="342" spans="1:70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  <c r="AM342" s="1"/>
      <c r="AN342" s="1"/>
      <c r="AO342" s="1"/>
      <c r="AP342" s="1"/>
      <c r="AQ342" s="1"/>
      <c r="AR342" s="1"/>
      <c r="AS342" s="1"/>
      <c r="AT342" s="1"/>
      <c r="AU342" s="1"/>
      <c r="AV342" s="1"/>
      <c r="AW342" s="1"/>
      <c r="AX342" s="1"/>
      <c r="AY342" s="1"/>
      <c r="AZ342" s="1"/>
      <c r="BA342" s="1"/>
      <c r="BB342" s="1"/>
      <c r="BC342" s="1"/>
      <c r="BD342" s="1"/>
      <c r="BE342" s="1"/>
      <c r="BF342" s="1"/>
      <c r="BG342" s="1"/>
      <c r="BH342" s="1"/>
      <c r="BI342" s="1"/>
      <c r="BJ342" s="1"/>
      <c r="BK342" s="1"/>
      <c r="BL342" s="1"/>
      <c r="BM342" s="1"/>
      <c r="BN342" s="1"/>
      <c r="BO342" s="1"/>
      <c r="BP342" s="1"/>
      <c r="BQ342" s="1"/>
      <c r="BR342" s="1"/>
    </row>
    <row r="343" spans="1:70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  <c r="AM343" s="1"/>
      <c r="AN343" s="1"/>
      <c r="AO343" s="1"/>
      <c r="AP343" s="1"/>
      <c r="AQ343" s="1"/>
      <c r="AR343" s="1"/>
      <c r="AS343" s="1"/>
      <c r="AT343" s="1"/>
      <c r="AU343" s="1"/>
      <c r="AV343" s="1"/>
      <c r="AW343" s="1"/>
      <c r="AX343" s="1"/>
      <c r="AY343" s="1"/>
      <c r="AZ343" s="1"/>
      <c r="BA343" s="1"/>
      <c r="BB343" s="1"/>
      <c r="BC343" s="1"/>
      <c r="BD343" s="1"/>
      <c r="BE343" s="1"/>
      <c r="BF343" s="1"/>
      <c r="BG343" s="1"/>
      <c r="BH343" s="1"/>
      <c r="BI343" s="1"/>
      <c r="BJ343" s="1"/>
      <c r="BK343" s="1"/>
      <c r="BL343" s="1"/>
      <c r="BM343" s="1"/>
      <c r="BN343" s="1"/>
      <c r="BO343" s="1"/>
      <c r="BP343" s="1"/>
      <c r="BQ343" s="1"/>
      <c r="BR343" s="1"/>
    </row>
    <row r="344" spans="1:70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  <c r="AM344" s="1"/>
      <c r="AN344" s="1"/>
      <c r="AO344" s="1"/>
      <c r="AP344" s="1"/>
      <c r="AQ344" s="1"/>
      <c r="AR344" s="1"/>
      <c r="AS344" s="1"/>
      <c r="AT344" s="1"/>
      <c r="AU344" s="1"/>
      <c r="AV344" s="1"/>
      <c r="AW344" s="1"/>
      <c r="AX344" s="1"/>
      <c r="AY344" s="1"/>
      <c r="AZ344" s="1"/>
      <c r="BA344" s="1"/>
      <c r="BB344" s="1"/>
      <c r="BC344" s="1"/>
      <c r="BD344" s="1"/>
      <c r="BE344" s="1"/>
      <c r="BF344" s="1"/>
      <c r="BG344" s="1"/>
      <c r="BH344" s="1"/>
      <c r="BI344" s="1"/>
      <c r="BJ344" s="1"/>
      <c r="BK344" s="1"/>
      <c r="BL344" s="1"/>
      <c r="BM344" s="1"/>
      <c r="BN344" s="1"/>
      <c r="BO344" s="1"/>
      <c r="BP344" s="1"/>
      <c r="BQ344" s="1"/>
      <c r="BR344" s="1"/>
    </row>
    <row r="345" spans="1:70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  <c r="AM345" s="1"/>
      <c r="AN345" s="1"/>
      <c r="AO345" s="1"/>
      <c r="AP345" s="1"/>
      <c r="AQ345" s="1"/>
      <c r="AR345" s="1"/>
      <c r="AS345" s="1"/>
      <c r="AT345" s="1"/>
      <c r="AU345" s="1"/>
      <c r="AV345" s="1"/>
      <c r="AW345" s="1"/>
      <c r="AX345" s="1"/>
      <c r="AY345" s="1"/>
      <c r="AZ345" s="1"/>
      <c r="BA345" s="1"/>
      <c r="BB345" s="1"/>
      <c r="BC345" s="1"/>
      <c r="BD345" s="1"/>
      <c r="BE345" s="1"/>
      <c r="BF345" s="1"/>
      <c r="BG345" s="1"/>
      <c r="BH345" s="1"/>
      <c r="BI345" s="1"/>
      <c r="BJ345" s="1"/>
      <c r="BK345" s="1"/>
      <c r="BL345" s="1"/>
      <c r="BM345" s="1"/>
      <c r="BN345" s="1"/>
      <c r="BO345" s="1"/>
      <c r="BP345" s="1"/>
      <c r="BQ345" s="1"/>
      <c r="BR345" s="1"/>
    </row>
    <row r="346" spans="1:70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1"/>
      <c r="AM346" s="1"/>
      <c r="AN346" s="1"/>
      <c r="AO346" s="1"/>
      <c r="AP346" s="1"/>
      <c r="AQ346" s="1"/>
      <c r="AR346" s="1"/>
      <c r="AS346" s="1"/>
      <c r="AT346" s="1"/>
      <c r="AU346" s="1"/>
      <c r="AV346" s="1"/>
      <c r="AW346" s="1"/>
      <c r="AX346" s="1"/>
      <c r="AY346" s="1"/>
      <c r="AZ346" s="1"/>
      <c r="BA346" s="1"/>
      <c r="BB346" s="1"/>
      <c r="BC346" s="1"/>
      <c r="BD346" s="1"/>
      <c r="BE346" s="1"/>
      <c r="BF346" s="1"/>
      <c r="BG346" s="1"/>
      <c r="BH346" s="1"/>
      <c r="BI346" s="1"/>
      <c r="BJ346" s="1"/>
      <c r="BK346" s="1"/>
      <c r="BL346" s="1"/>
      <c r="BM346" s="1"/>
      <c r="BN346" s="1"/>
      <c r="BO346" s="1"/>
      <c r="BP346" s="1"/>
      <c r="BQ346" s="1"/>
      <c r="BR346" s="1"/>
    </row>
    <row r="347" spans="1:70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  <c r="AL347" s="1"/>
      <c r="AM347" s="1"/>
      <c r="AN347" s="1"/>
      <c r="AO347" s="1"/>
      <c r="AP347" s="1"/>
      <c r="AQ347" s="1"/>
      <c r="AR347" s="1"/>
      <c r="AS347" s="1"/>
      <c r="AT347" s="1"/>
      <c r="AU347" s="1"/>
      <c r="AV347" s="1"/>
      <c r="AW347" s="1"/>
      <c r="AX347" s="1"/>
      <c r="AY347" s="1"/>
      <c r="AZ347" s="1"/>
      <c r="BA347" s="1"/>
      <c r="BB347" s="1"/>
      <c r="BC347" s="1"/>
      <c r="BD347" s="1"/>
      <c r="BE347" s="1"/>
      <c r="BF347" s="1"/>
      <c r="BG347" s="1"/>
      <c r="BH347" s="1"/>
      <c r="BI347" s="1"/>
      <c r="BJ347" s="1"/>
      <c r="BK347" s="1"/>
      <c r="BL347" s="1"/>
      <c r="BM347" s="1"/>
      <c r="BN347" s="1"/>
      <c r="BO347" s="1"/>
      <c r="BP347" s="1"/>
      <c r="BQ347" s="1"/>
      <c r="BR347" s="1"/>
    </row>
    <row r="348" spans="1:70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1"/>
      <c r="AM348" s="1"/>
      <c r="AN348" s="1"/>
      <c r="AO348" s="1"/>
      <c r="AP348" s="1"/>
      <c r="AQ348" s="1"/>
      <c r="AR348" s="1"/>
      <c r="AS348" s="1"/>
      <c r="AT348" s="1"/>
      <c r="AU348" s="1"/>
      <c r="AV348" s="1"/>
      <c r="AW348" s="1"/>
      <c r="AX348" s="1"/>
      <c r="AY348" s="1"/>
      <c r="AZ348" s="1"/>
      <c r="BA348" s="1"/>
      <c r="BB348" s="1"/>
      <c r="BC348" s="1"/>
      <c r="BD348" s="1"/>
      <c r="BE348" s="1"/>
      <c r="BF348" s="1"/>
      <c r="BG348" s="1"/>
      <c r="BH348" s="1"/>
      <c r="BI348" s="1"/>
      <c r="BJ348" s="1"/>
      <c r="BK348" s="1"/>
      <c r="BL348" s="1"/>
      <c r="BM348" s="1"/>
      <c r="BN348" s="1"/>
      <c r="BO348" s="1"/>
      <c r="BP348" s="1"/>
      <c r="BQ348" s="1"/>
      <c r="BR348" s="1"/>
    </row>
    <row r="349" spans="1:70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1"/>
      <c r="AM349" s="1"/>
      <c r="AN349" s="1"/>
      <c r="AO349" s="1"/>
      <c r="AP349" s="1"/>
      <c r="AQ349" s="1"/>
      <c r="AR349" s="1"/>
      <c r="AS349" s="1"/>
      <c r="AT349" s="1"/>
      <c r="AU349" s="1"/>
      <c r="AV349" s="1"/>
      <c r="AW349" s="1"/>
      <c r="AX349" s="1"/>
      <c r="AY349" s="1"/>
      <c r="AZ349" s="1"/>
      <c r="BA349" s="1"/>
      <c r="BB349" s="1"/>
      <c r="BC349" s="1"/>
      <c r="BD349" s="1"/>
      <c r="BE349" s="1"/>
      <c r="BF349" s="1"/>
      <c r="BG349" s="1"/>
      <c r="BH349" s="1"/>
      <c r="BI349" s="1"/>
      <c r="BJ349" s="1"/>
      <c r="BK349" s="1"/>
      <c r="BL349" s="1"/>
      <c r="BM349" s="1"/>
      <c r="BN349" s="1"/>
      <c r="BO349" s="1"/>
      <c r="BP349" s="1"/>
      <c r="BQ349" s="1"/>
      <c r="BR349" s="1"/>
    </row>
    <row r="350" spans="1:70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  <c r="AM350" s="1"/>
      <c r="AN350" s="1"/>
      <c r="AO350" s="1"/>
      <c r="AP350" s="1"/>
      <c r="AQ350" s="1"/>
      <c r="AR350" s="1"/>
      <c r="AS350" s="1"/>
      <c r="AT350" s="1"/>
      <c r="AU350" s="1"/>
      <c r="AV350" s="1"/>
      <c r="AW350" s="1"/>
      <c r="AX350" s="1"/>
      <c r="AY350" s="1"/>
      <c r="AZ350" s="1"/>
      <c r="BA350" s="1"/>
      <c r="BB350" s="1"/>
      <c r="BC350" s="1"/>
      <c r="BD350" s="1"/>
      <c r="BE350" s="1"/>
      <c r="BF350" s="1"/>
      <c r="BG350" s="1"/>
      <c r="BH350" s="1"/>
      <c r="BI350" s="1"/>
      <c r="BJ350" s="1"/>
      <c r="BK350" s="1"/>
      <c r="BL350" s="1"/>
      <c r="BM350" s="1"/>
      <c r="BN350" s="1"/>
      <c r="BO350" s="1"/>
      <c r="BP350" s="1"/>
      <c r="BQ350" s="1"/>
      <c r="BR350" s="1"/>
    </row>
    <row r="351" spans="1:70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  <c r="AM351" s="1"/>
      <c r="AN351" s="1"/>
      <c r="AO351" s="1"/>
      <c r="AP351" s="1"/>
      <c r="AQ351" s="1"/>
      <c r="AR351" s="1"/>
      <c r="AS351" s="1"/>
      <c r="AT351" s="1"/>
      <c r="AU351" s="1"/>
      <c r="AV351" s="1"/>
      <c r="AW351" s="1"/>
      <c r="AX351" s="1"/>
      <c r="AY351" s="1"/>
      <c r="AZ351" s="1"/>
      <c r="BA351" s="1"/>
      <c r="BB351" s="1"/>
      <c r="BC351" s="1"/>
      <c r="BD351" s="1"/>
      <c r="BE351" s="1"/>
      <c r="BF351" s="1"/>
      <c r="BG351" s="1"/>
      <c r="BH351" s="1"/>
      <c r="BI351" s="1"/>
      <c r="BJ351" s="1"/>
      <c r="BK351" s="1"/>
      <c r="BL351" s="1"/>
      <c r="BM351" s="1"/>
      <c r="BN351" s="1"/>
      <c r="BO351" s="1"/>
      <c r="BP351" s="1"/>
      <c r="BQ351" s="1"/>
      <c r="BR351" s="1"/>
    </row>
    <row r="352" spans="1:70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L352" s="1"/>
      <c r="AM352" s="1"/>
      <c r="AN352" s="1"/>
      <c r="AO352" s="1"/>
      <c r="AP352" s="1"/>
      <c r="AQ352" s="1"/>
      <c r="AR352" s="1"/>
      <c r="AS352" s="1"/>
      <c r="AT352" s="1"/>
      <c r="AU352" s="1"/>
      <c r="AV352" s="1"/>
      <c r="AW352" s="1"/>
      <c r="AX352" s="1"/>
      <c r="AY352" s="1"/>
      <c r="AZ352" s="1"/>
      <c r="BA352" s="1"/>
      <c r="BB352" s="1"/>
      <c r="BC352" s="1"/>
      <c r="BD352" s="1"/>
      <c r="BE352" s="1"/>
      <c r="BF352" s="1"/>
      <c r="BG352" s="1"/>
      <c r="BH352" s="1"/>
      <c r="BI352" s="1"/>
      <c r="BJ352" s="1"/>
      <c r="BK352" s="1"/>
      <c r="BL352" s="1"/>
      <c r="BM352" s="1"/>
      <c r="BN352" s="1"/>
      <c r="BO352" s="1"/>
      <c r="BP352" s="1"/>
      <c r="BQ352" s="1"/>
      <c r="BR352" s="1"/>
    </row>
    <row r="353" spans="1:70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  <c r="AM353" s="1"/>
      <c r="AN353" s="1"/>
      <c r="AO353" s="1"/>
      <c r="AP353" s="1"/>
      <c r="AQ353" s="1"/>
      <c r="AR353" s="1"/>
      <c r="AS353" s="1"/>
      <c r="AT353" s="1"/>
      <c r="AU353" s="1"/>
      <c r="AV353" s="1"/>
      <c r="AW353" s="1"/>
      <c r="AX353" s="1"/>
      <c r="AY353" s="1"/>
      <c r="AZ353" s="1"/>
      <c r="BA353" s="1"/>
      <c r="BB353" s="1"/>
      <c r="BC353" s="1"/>
      <c r="BD353" s="1"/>
      <c r="BE353" s="1"/>
      <c r="BF353" s="1"/>
      <c r="BG353" s="1"/>
      <c r="BH353" s="1"/>
      <c r="BI353" s="1"/>
      <c r="BJ353" s="1"/>
      <c r="BK353" s="1"/>
      <c r="BL353" s="1"/>
      <c r="BM353" s="1"/>
      <c r="BN353" s="1"/>
      <c r="BO353" s="1"/>
      <c r="BP353" s="1"/>
      <c r="BQ353" s="1"/>
      <c r="BR353" s="1"/>
    </row>
    <row r="354" spans="1:70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L354" s="1"/>
      <c r="AM354" s="1"/>
      <c r="AN354" s="1"/>
      <c r="AO354" s="1"/>
      <c r="AP354" s="1"/>
      <c r="AQ354" s="1"/>
      <c r="AR354" s="1"/>
      <c r="AS354" s="1"/>
      <c r="AT354" s="1"/>
      <c r="AU354" s="1"/>
      <c r="AV354" s="1"/>
      <c r="AW354" s="1"/>
      <c r="AX354" s="1"/>
      <c r="AY354" s="1"/>
      <c r="AZ354" s="1"/>
      <c r="BA354" s="1"/>
      <c r="BB354" s="1"/>
      <c r="BC354" s="1"/>
      <c r="BD354" s="1"/>
      <c r="BE354" s="1"/>
      <c r="BF354" s="1"/>
      <c r="BG354" s="1"/>
      <c r="BH354" s="1"/>
      <c r="BI354" s="1"/>
      <c r="BJ354" s="1"/>
      <c r="BK354" s="1"/>
      <c r="BL354" s="1"/>
      <c r="BM354" s="1"/>
      <c r="BN354" s="1"/>
      <c r="BO354" s="1"/>
      <c r="BP354" s="1"/>
      <c r="BQ354" s="1"/>
      <c r="BR354" s="1"/>
    </row>
    <row r="355" spans="1:70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  <c r="AL355" s="1"/>
      <c r="AM355" s="1"/>
      <c r="AN355" s="1"/>
      <c r="AO355" s="1"/>
      <c r="AP355" s="1"/>
      <c r="AQ355" s="1"/>
      <c r="AR355" s="1"/>
      <c r="AS355" s="1"/>
      <c r="AT355" s="1"/>
      <c r="AU355" s="1"/>
      <c r="AV355" s="1"/>
      <c r="AW355" s="1"/>
      <c r="AX355" s="1"/>
      <c r="AY355" s="1"/>
      <c r="AZ355" s="1"/>
      <c r="BA355" s="1"/>
      <c r="BB355" s="1"/>
      <c r="BC355" s="1"/>
      <c r="BD355" s="1"/>
      <c r="BE355" s="1"/>
      <c r="BF355" s="1"/>
      <c r="BG355" s="1"/>
      <c r="BH355" s="1"/>
      <c r="BI355" s="1"/>
      <c r="BJ355" s="1"/>
      <c r="BK355" s="1"/>
      <c r="BL355" s="1"/>
      <c r="BM355" s="1"/>
      <c r="BN355" s="1"/>
      <c r="BO355" s="1"/>
      <c r="BP355" s="1"/>
      <c r="BQ355" s="1"/>
      <c r="BR355" s="1"/>
    </row>
    <row r="356" spans="1:70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  <c r="AL356" s="1"/>
      <c r="AM356" s="1"/>
      <c r="AN356" s="1"/>
      <c r="AO356" s="1"/>
      <c r="AP356" s="1"/>
      <c r="AQ356" s="1"/>
      <c r="AR356" s="1"/>
      <c r="AS356" s="1"/>
      <c r="AT356" s="1"/>
      <c r="AU356" s="1"/>
      <c r="AV356" s="1"/>
      <c r="AW356" s="1"/>
      <c r="AX356" s="1"/>
      <c r="AY356" s="1"/>
      <c r="AZ356" s="1"/>
      <c r="BA356" s="1"/>
      <c r="BB356" s="1"/>
      <c r="BC356" s="1"/>
      <c r="BD356" s="1"/>
      <c r="BE356" s="1"/>
      <c r="BF356" s="1"/>
      <c r="BG356" s="1"/>
      <c r="BH356" s="1"/>
      <c r="BI356" s="1"/>
      <c r="BJ356" s="1"/>
      <c r="BK356" s="1"/>
      <c r="BL356" s="1"/>
      <c r="BM356" s="1"/>
      <c r="BN356" s="1"/>
      <c r="BO356" s="1"/>
      <c r="BP356" s="1"/>
      <c r="BQ356" s="1"/>
      <c r="BR356" s="1"/>
    </row>
    <row r="357" spans="1:70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  <c r="AL357" s="1"/>
      <c r="AM357" s="1"/>
      <c r="AN357" s="1"/>
      <c r="AO357" s="1"/>
      <c r="AP357" s="1"/>
      <c r="AQ357" s="1"/>
      <c r="AR357" s="1"/>
      <c r="AS357" s="1"/>
      <c r="AT357" s="1"/>
      <c r="AU357" s="1"/>
      <c r="AV357" s="1"/>
      <c r="AW357" s="1"/>
      <c r="AX357" s="1"/>
      <c r="AY357" s="1"/>
      <c r="AZ357" s="1"/>
      <c r="BA357" s="1"/>
      <c r="BB357" s="1"/>
      <c r="BC357" s="1"/>
      <c r="BD357" s="1"/>
      <c r="BE357" s="1"/>
      <c r="BF357" s="1"/>
      <c r="BG357" s="1"/>
      <c r="BH357" s="1"/>
      <c r="BI357" s="1"/>
      <c r="BJ357" s="1"/>
      <c r="BK357" s="1"/>
      <c r="BL357" s="1"/>
      <c r="BM357" s="1"/>
      <c r="BN357" s="1"/>
      <c r="BO357" s="1"/>
      <c r="BP357" s="1"/>
      <c r="BQ357" s="1"/>
      <c r="BR357" s="1"/>
    </row>
    <row r="358" spans="1:70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  <c r="AL358" s="1"/>
      <c r="AM358" s="1"/>
      <c r="AN358" s="1"/>
      <c r="AO358" s="1"/>
      <c r="AP358" s="1"/>
      <c r="AQ358" s="1"/>
      <c r="AR358" s="1"/>
      <c r="AS358" s="1"/>
      <c r="AT358" s="1"/>
      <c r="AU358" s="1"/>
      <c r="AV358" s="1"/>
      <c r="AW358" s="1"/>
      <c r="AX358" s="1"/>
      <c r="AY358" s="1"/>
      <c r="AZ358" s="1"/>
      <c r="BA358" s="1"/>
      <c r="BB358" s="1"/>
      <c r="BC358" s="1"/>
      <c r="BD358" s="1"/>
      <c r="BE358" s="1"/>
      <c r="BF358" s="1"/>
      <c r="BG358" s="1"/>
      <c r="BH358" s="1"/>
      <c r="BI358" s="1"/>
      <c r="BJ358" s="1"/>
      <c r="BK358" s="1"/>
      <c r="BL358" s="1"/>
      <c r="BM358" s="1"/>
      <c r="BN358" s="1"/>
      <c r="BO358" s="1"/>
      <c r="BP358" s="1"/>
      <c r="BQ358" s="1"/>
      <c r="BR358" s="1"/>
    </row>
    <row r="359" spans="1:70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  <c r="AM359" s="1"/>
      <c r="AN359" s="1"/>
      <c r="AO359" s="1"/>
      <c r="AP359" s="1"/>
      <c r="AQ359" s="1"/>
      <c r="AR359" s="1"/>
      <c r="AS359" s="1"/>
      <c r="AT359" s="1"/>
      <c r="AU359" s="1"/>
      <c r="AV359" s="1"/>
      <c r="AW359" s="1"/>
      <c r="AX359" s="1"/>
      <c r="AY359" s="1"/>
      <c r="AZ359" s="1"/>
      <c r="BA359" s="1"/>
      <c r="BB359" s="1"/>
      <c r="BC359" s="1"/>
      <c r="BD359" s="1"/>
      <c r="BE359" s="1"/>
      <c r="BF359" s="1"/>
      <c r="BG359" s="1"/>
      <c r="BH359" s="1"/>
      <c r="BI359" s="1"/>
      <c r="BJ359" s="1"/>
      <c r="BK359" s="1"/>
      <c r="BL359" s="1"/>
      <c r="BM359" s="1"/>
      <c r="BN359" s="1"/>
      <c r="BO359" s="1"/>
      <c r="BP359" s="1"/>
      <c r="BQ359" s="1"/>
      <c r="BR359" s="1"/>
    </row>
    <row r="360" spans="1:70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  <c r="AL360" s="1"/>
      <c r="AM360" s="1"/>
      <c r="AN360" s="1"/>
      <c r="AO360" s="1"/>
      <c r="AP360" s="1"/>
      <c r="AQ360" s="1"/>
      <c r="AR360" s="1"/>
      <c r="AS360" s="1"/>
      <c r="AT360" s="1"/>
      <c r="AU360" s="1"/>
      <c r="AV360" s="1"/>
      <c r="AW360" s="1"/>
      <c r="AX360" s="1"/>
      <c r="AY360" s="1"/>
      <c r="AZ360" s="1"/>
      <c r="BA360" s="1"/>
      <c r="BB360" s="1"/>
      <c r="BC360" s="1"/>
      <c r="BD360" s="1"/>
      <c r="BE360" s="1"/>
      <c r="BF360" s="1"/>
      <c r="BG360" s="1"/>
      <c r="BH360" s="1"/>
      <c r="BI360" s="1"/>
      <c r="BJ360" s="1"/>
      <c r="BK360" s="1"/>
      <c r="BL360" s="1"/>
      <c r="BM360" s="1"/>
      <c r="BN360" s="1"/>
      <c r="BO360" s="1"/>
      <c r="BP360" s="1"/>
      <c r="BQ360" s="1"/>
      <c r="BR360" s="1"/>
    </row>
    <row r="361" spans="1:70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  <c r="AL361" s="1"/>
      <c r="AM361" s="1"/>
      <c r="AN361" s="1"/>
      <c r="AO361" s="1"/>
      <c r="AP361" s="1"/>
      <c r="AQ361" s="1"/>
      <c r="AR361" s="1"/>
      <c r="AS361" s="1"/>
      <c r="AT361" s="1"/>
      <c r="AU361" s="1"/>
      <c r="AV361" s="1"/>
      <c r="AW361" s="1"/>
      <c r="AX361" s="1"/>
      <c r="AY361" s="1"/>
      <c r="AZ361" s="1"/>
      <c r="BA361" s="1"/>
      <c r="BB361" s="1"/>
      <c r="BC361" s="1"/>
      <c r="BD361" s="1"/>
      <c r="BE361" s="1"/>
      <c r="BF361" s="1"/>
      <c r="BG361" s="1"/>
      <c r="BH361" s="1"/>
      <c r="BI361" s="1"/>
      <c r="BJ361" s="1"/>
      <c r="BK361" s="1"/>
      <c r="BL361" s="1"/>
      <c r="BM361" s="1"/>
      <c r="BN361" s="1"/>
      <c r="BO361" s="1"/>
      <c r="BP361" s="1"/>
      <c r="BQ361" s="1"/>
      <c r="BR361" s="1"/>
    </row>
    <row r="362" spans="1:70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  <c r="AL362" s="1"/>
      <c r="AM362" s="1"/>
      <c r="AN362" s="1"/>
      <c r="AO362" s="1"/>
      <c r="AP362" s="1"/>
      <c r="AQ362" s="1"/>
      <c r="AR362" s="1"/>
      <c r="AS362" s="1"/>
      <c r="AT362" s="1"/>
      <c r="AU362" s="1"/>
      <c r="AV362" s="1"/>
      <c r="AW362" s="1"/>
      <c r="AX362" s="1"/>
      <c r="AY362" s="1"/>
      <c r="AZ362" s="1"/>
      <c r="BA362" s="1"/>
      <c r="BB362" s="1"/>
      <c r="BC362" s="1"/>
      <c r="BD362" s="1"/>
      <c r="BE362" s="1"/>
      <c r="BF362" s="1"/>
      <c r="BG362" s="1"/>
      <c r="BH362" s="1"/>
      <c r="BI362" s="1"/>
      <c r="BJ362" s="1"/>
      <c r="BK362" s="1"/>
      <c r="BL362" s="1"/>
      <c r="BM362" s="1"/>
      <c r="BN362" s="1"/>
      <c r="BO362" s="1"/>
      <c r="BP362" s="1"/>
      <c r="BQ362" s="1"/>
      <c r="BR362" s="1"/>
    </row>
    <row r="363" spans="1:70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  <c r="AM363" s="1"/>
      <c r="AN363" s="1"/>
      <c r="AO363" s="1"/>
      <c r="AP363" s="1"/>
      <c r="AQ363" s="1"/>
      <c r="AR363" s="1"/>
      <c r="AS363" s="1"/>
      <c r="AT363" s="1"/>
      <c r="AU363" s="1"/>
      <c r="AV363" s="1"/>
      <c r="AW363" s="1"/>
      <c r="AX363" s="1"/>
      <c r="AY363" s="1"/>
      <c r="AZ363" s="1"/>
      <c r="BA363" s="1"/>
      <c r="BB363" s="1"/>
      <c r="BC363" s="1"/>
      <c r="BD363" s="1"/>
      <c r="BE363" s="1"/>
      <c r="BF363" s="1"/>
      <c r="BG363" s="1"/>
      <c r="BH363" s="1"/>
      <c r="BI363" s="1"/>
      <c r="BJ363" s="1"/>
      <c r="BK363" s="1"/>
      <c r="BL363" s="1"/>
      <c r="BM363" s="1"/>
      <c r="BN363" s="1"/>
      <c r="BO363" s="1"/>
      <c r="BP363" s="1"/>
      <c r="BQ363" s="1"/>
      <c r="BR363" s="1"/>
    </row>
    <row r="364" spans="1:70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  <c r="AL364" s="1"/>
      <c r="AM364" s="1"/>
      <c r="AN364" s="1"/>
      <c r="AO364" s="1"/>
      <c r="AP364" s="1"/>
      <c r="AQ364" s="1"/>
      <c r="AR364" s="1"/>
      <c r="AS364" s="1"/>
      <c r="AT364" s="1"/>
      <c r="AU364" s="1"/>
      <c r="AV364" s="1"/>
      <c r="AW364" s="1"/>
      <c r="AX364" s="1"/>
      <c r="AY364" s="1"/>
      <c r="AZ364" s="1"/>
      <c r="BA364" s="1"/>
      <c r="BB364" s="1"/>
      <c r="BC364" s="1"/>
      <c r="BD364" s="1"/>
      <c r="BE364" s="1"/>
      <c r="BF364" s="1"/>
      <c r="BG364" s="1"/>
      <c r="BH364" s="1"/>
      <c r="BI364" s="1"/>
      <c r="BJ364" s="1"/>
      <c r="BK364" s="1"/>
      <c r="BL364" s="1"/>
      <c r="BM364" s="1"/>
      <c r="BN364" s="1"/>
      <c r="BO364" s="1"/>
      <c r="BP364" s="1"/>
      <c r="BQ364" s="1"/>
      <c r="BR364" s="1"/>
    </row>
    <row r="365" spans="1:70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  <c r="AL365" s="1"/>
      <c r="AM365" s="1"/>
      <c r="AN365" s="1"/>
      <c r="AO365" s="1"/>
      <c r="AP365" s="1"/>
      <c r="AQ365" s="1"/>
      <c r="AR365" s="1"/>
      <c r="AS365" s="1"/>
      <c r="AT365" s="1"/>
      <c r="AU365" s="1"/>
      <c r="AV365" s="1"/>
      <c r="AW365" s="1"/>
      <c r="AX365" s="1"/>
      <c r="AY365" s="1"/>
      <c r="AZ365" s="1"/>
      <c r="BA365" s="1"/>
      <c r="BB365" s="1"/>
      <c r="BC365" s="1"/>
      <c r="BD365" s="1"/>
      <c r="BE365" s="1"/>
      <c r="BF365" s="1"/>
      <c r="BG365" s="1"/>
      <c r="BH365" s="1"/>
      <c r="BI365" s="1"/>
      <c r="BJ365" s="1"/>
      <c r="BK365" s="1"/>
      <c r="BL365" s="1"/>
      <c r="BM365" s="1"/>
      <c r="BN365" s="1"/>
      <c r="BO365" s="1"/>
      <c r="BP365" s="1"/>
      <c r="BQ365" s="1"/>
      <c r="BR365" s="1"/>
    </row>
    <row r="366" spans="1:70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  <c r="AL366" s="1"/>
      <c r="AM366" s="1"/>
      <c r="AN366" s="1"/>
      <c r="AO366" s="1"/>
      <c r="AP366" s="1"/>
      <c r="AQ366" s="1"/>
      <c r="AR366" s="1"/>
      <c r="AS366" s="1"/>
      <c r="AT366" s="1"/>
      <c r="AU366" s="1"/>
      <c r="AV366" s="1"/>
      <c r="AW366" s="1"/>
      <c r="AX366" s="1"/>
      <c r="AY366" s="1"/>
      <c r="AZ366" s="1"/>
      <c r="BA366" s="1"/>
      <c r="BB366" s="1"/>
      <c r="BC366" s="1"/>
      <c r="BD366" s="1"/>
      <c r="BE366" s="1"/>
      <c r="BF366" s="1"/>
      <c r="BG366" s="1"/>
      <c r="BH366" s="1"/>
      <c r="BI366" s="1"/>
      <c r="BJ366" s="1"/>
      <c r="BK366" s="1"/>
      <c r="BL366" s="1"/>
      <c r="BM366" s="1"/>
      <c r="BN366" s="1"/>
      <c r="BO366" s="1"/>
      <c r="BP366" s="1"/>
      <c r="BQ366" s="1"/>
      <c r="BR366" s="1"/>
    </row>
    <row r="367" spans="1:70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  <c r="AM367" s="1"/>
      <c r="AN367" s="1"/>
      <c r="AO367" s="1"/>
      <c r="AP367" s="1"/>
      <c r="AQ367" s="1"/>
      <c r="AR367" s="1"/>
      <c r="AS367" s="1"/>
      <c r="AT367" s="1"/>
      <c r="AU367" s="1"/>
      <c r="AV367" s="1"/>
      <c r="AW367" s="1"/>
      <c r="AX367" s="1"/>
      <c r="AY367" s="1"/>
      <c r="AZ367" s="1"/>
      <c r="BA367" s="1"/>
      <c r="BB367" s="1"/>
      <c r="BC367" s="1"/>
      <c r="BD367" s="1"/>
      <c r="BE367" s="1"/>
      <c r="BF367" s="1"/>
      <c r="BG367" s="1"/>
      <c r="BH367" s="1"/>
      <c r="BI367" s="1"/>
      <c r="BJ367" s="1"/>
      <c r="BK367" s="1"/>
      <c r="BL367" s="1"/>
      <c r="BM367" s="1"/>
      <c r="BN367" s="1"/>
      <c r="BO367" s="1"/>
      <c r="BP367" s="1"/>
      <c r="BQ367" s="1"/>
      <c r="BR367" s="1"/>
    </row>
    <row r="368" spans="1:70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  <c r="AM368" s="1"/>
      <c r="AN368" s="1"/>
      <c r="AO368" s="1"/>
      <c r="AP368" s="1"/>
      <c r="AQ368" s="1"/>
      <c r="AR368" s="1"/>
      <c r="AS368" s="1"/>
      <c r="AT368" s="1"/>
      <c r="AU368" s="1"/>
      <c r="AV368" s="1"/>
      <c r="AW368" s="1"/>
      <c r="AX368" s="1"/>
      <c r="AY368" s="1"/>
      <c r="AZ368" s="1"/>
      <c r="BA368" s="1"/>
      <c r="BB368" s="1"/>
      <c r="BC368" s="1"/>
      <c r="BD368" s="1"/>
      <c r="BE368" s="1"/>
      <c r="BF368" s="1"/>
      <c r="BG368" s="1"/>
      <c r="BH368" s="1"/>
      <c r="BI368" s="1"/>
      <c r="BJ368" s="1"/>
      <c r="BK368" s="1"/>
      <c r="BL368" s="1"/>
      <c r="BM368" s="1"/>
      <c r="BN368" s="1"/>
      <c r="BO368" s="1"/>
      <c r="BP368" s="1"/>
      <c r="BQ368" s="1"/>
      <c r="BR368" s="1"/>
    </row>
    <row r="369" spans="1:70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  <c r="AM369" s="1"/>
      <c r="AN369" s="1"/>
      <c r="AO369" s="1"/>
      <c r="AP369" s="1"/>
      <c r="AQ369" s="1"/>
      <c r="AR369" s="1"/>
      <c r="AS369" s="1"/>
      <c r="AT369" s="1"/>
      <c r="AU369" s="1"/>
      <c r="AV369" s="1"/>
      <c r="AW369" s="1"/>
      <c r="AX369" s="1"/>
      <c r="AY369" s="1"/>
      <c r="AZ369" s="1"/>
      <c r="BA369" s="1"/>
      <c r="BB369" s="1"/>
      <c r="BC369" s="1"/>
      <c r="BD369" s="1"/>
      <c r="BE369" s="1"/>
      <c r="BF369" s="1"/>
      <c r="BG369" s="1"/>
      <c r="BH369" s="1"/>
      <c r="BI369" s="1"/>
      <c r="BJ369" s="1"/>
      <c r="BK369" s="1"/>
      <c r="BL369" s="1"/>
      <c r="BM369" s="1"/>
      <c r="BN369" s="1"/>
      <c r="BO369" s="1"/>
      <c r="BP369" s="1"/>
      <c r="BQ369" s="1"/>
      <c r="BR369" s="1"/>
    </row>
    <row r="370" spans="1:70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  <c r="AM370" s="1"/>
      <c r="AN370" s="1"/>
      <c r="AO370" s="1"/>
      <c r="AP370" s="1"/>
      <c r="AQ370" s="1"/>
      <c r="AR370" s="1"/>
      <c r="AS370" s="1"/>
      <c r="AT370" s="1"/>
      <c r="AU370" s="1"/>
      <c r="AV370" s="1"/>
      <c r="AW370" s="1"/>
      <c r="AX370" s="1"/>
      <c r="AY370" s="1"/>
      <c r="AZ370" s="1"/>
      <c r="BA370" s="1"/>
      <c r="BB370" s="1"/>
      <c r="BC370" s="1"/>
      <c r="BD370" s="1"/>
      <c r="BE370" s="1"/>
      <c r="BF370" s="1"/>
      <c r="BG370" s="1"/>
      <c r="BH370" s="1"/>
      <c r="BI370" s="1"/>
      <c r="BJ370" s="1"/>
      <c r="BK370" s="1"/>
      <c r="BL370" s="1"/>
      <c r="BM370" s="1"/>
      <c r="BN370" s="1"/>
      <c r="BO370" s="1"/>
      <c r="BP370" s="1"/>
      <c r="BQ370" s="1"/>
      <c r="BR370" s="1"/>
    </row>
    <row r="371" spans="1:70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  <c r="AM371" s="1"/>
      <c r="AN371" s="1"/>
      <c r="AO371" s="1"/>
      <c r="AP371" s="1"/>
      <c r="AQ371" s="1"/>
      <c r="AR371" s="1"/>
      <c r="AS371" s="1"/>
      <c r="AT371" s="1"/>
      <c r="AU371" s="1"/>
      <c r="AV371" s="1"/>
      <c r="AW371" s="1"/>
      <c r="AX371" s="1"/>
      <c r="AY371" s="1"/>
      <c r="AZ371" s="1"/>
      <c r="BA371" s="1"/>
      <c r="BB371" s="1"/>
      <c r="BC371" s="1"/>
      <c r="BD371" s="1"/>
      <c r="BE371" s="1"/>
      <c r="BF371" s="1"/>
      <c r="BG371" s="1"/>
      <c r="BH371" s="1"/>
      <c r="BI371" s="1"/>
      <c r="BJ371" s="1"/>
      <c r="BK371" s="1"/>
      <c r="BL371" s="1"/>
      <c r="BM371" s="1"/>
      <c r="BN371" s="1"/>
      <c r="BO371" s="1"/>
      <c r="BP371" s="1"/>
      <c r="BQ371" s="1"/>
      <c r="BR371" s="1"/>
    </row>
    <row r="372" spans="1:70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  <c r="AL372" s="1"/>
      <c r="AM372" s="1"/>
      <c r="AN372" s="1"/>
      <c r="AO372" s="1"/>
      <c r="AP372" s="1"/>
      <c r="AQ372" s="1"/>
      <c r="AR372" s="1"/>
      <c r="AS372" s="1"/>
      <c r="AT372" s="1"/>
      <c r="AU372" s="1"/>
      <c r="AV372" s="1"/>
      <c r="AW372" s="1"/>
      <c r="AX372" s="1"/>
      <c r="AY372" s="1"/>
      <c r="AZ372" s="1"/>
      <c r="BA372" s="1"/>
      <c r="BB372" s="1"/>
      <c r="BC372" s="1"/>
      <c r="BD372" s="1"/>
      <c r="BE372" s="1"/>
      <c r="BF372" s="1"/>
      <c r="BG372" s="1"/>
      <c r="BH372" s="1"/>
      <c r="BI372" s="1"/>
      <c r="BJ372" s="1"/>
      <c r="BK372" s="1"/>
      <c r="BL372" s="1"/>
      <c r="BM372" s="1"/>
      <c r="BN372" s="1"/>
      <c r="BO372" s="1"/>
      <c r="BP372" s="1"/>
      <c r="BQ372" s="1"/>
      <c r="BR372" s="1"/>
    </row>
    <row r="373" spans="1:70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  <c r="AL373" s="1"/>
      <c r="AM373" s="1"/>
      <c r="AN373" s="1"/>
      <c r="AO373" s="1"/>
      <c r="AP373" s="1"/>
      <c r="AQ373" s="1"/>
      <c r="AR373" s="1"/>
      <c r="AS373" s="1"/>
      <c r="AT373" s="1"/>
      <c r="AU373" s="1"/>
      <c r="AV373" s="1"/>
      <c r="AW373" s="1"/>
      <c r="AX373" s="1"/>
      <c r="AY373" s="1"/>
      <c r="AZ373" s="1"/>
      <c r="BA373" s="1"/>
      <c r="BB373" s="1"/>
      <c r="BC373" s="1"/>
      <c r="BD373" s="1"/>
      <c r="BE373" s="1"/>
      <c r="BF373" s="1"/>
      <c r="BG373" s="1"/>
      <c r="BH373" s="1"/>
      <c r="BI373" s="1"/>
      <c r="BJ373" s="1"/>
      <c r="BK373" s="1"/>
      <c r="BL373" s="1"/>
      <c r="BM373" s="1"/>
      <c r="BN373" s="1"/>
      <c r="BO373" s="1"/>
      <c r="BP373" s="1"/>
      <c r="BQ373" s="1"/>
      <c r="BR373" s="1"/>
    </row>
    <row r="374" spans="1:70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  <c r="AL374" s="1"/>
      <c r="AM374" s="1"/>
      <c r="AN374" s="1"/>
      <c r="AO374" s="1"/>
      <c r="AP374" s="1"/>
      <c r="AQ374" s="1"/>
      <c r="AR374" s="1"/>
      <c r="AS374" s="1"/>
      <c r="AT374" s="1"/>
      <c r="AU374" s="1"/>
      <c r="AV374" s="1"/>
      <c r="AW374" s="1"/>
      <c r="AX374" s="1"/>
      <c r="AY374" s="1"/>
      <c r="AZ374" s="1"/>
      <c r="BA374" s="1"/>
      <c r="BB374" s="1"/>
      <c r="BC374" s="1"/>
      <c r="BD374" s="1"/>
      <c r="BE374" s="1"/>
      <c r="BF374" s="1"/>
      <c r="BG374" s="1"/>
      <c r="BH374" s="1"/>
      <c r="BI374" s="1"/>
      <c r="BJ374" s="1"/>
      <c r="BK374" s="1"/>
      <c r="BL374" s="1"/>
      <c r="BM374" s="1"/>
      <c r="BN374" s="1"/>
      <c r="BO374" s="1"/>
      <c r="BP374" s="1"/>
      <c r="BQ374" s="1"/>
      <c r="BR374" s="1"/>
    </row>
    <row r="375" spans="1:70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  <c r="AL375" s="1"/>
      <c r="AM375" s="1"/>
      <c r="AN375" s="1"/>
      <c r="AO375" s="1"/>
      <c r="AP375" s="1"/>
      <c r="AQ375" s="1"/>
      <c r="AR375" s="1"/>
      <c r="AS375" s="1"/>
      <c r="AT375" s="1"/>
      <c r="AU375" s="1"/>
      <c r="AV375" s="1"/>
      <c r="AW375" s="1"/>
      <c r="AX375" s="1"/>
      <c r="AY375" s="1"/>
      <c r="AZ375" s="1"/>
      <c r="BA375" s="1"/>
      <c r="BB375" s="1"/>
      <c r="BC375" s="1"/>
      <c r="BD375" s="1"/>
      <c r="BE375" s="1"/>
      <c r="BF375" s="1"/>
      <c r="BG375" s="1"/>
      <c r="BH375" s="1"/>
      <c r="BI375" s="1"/>
      <c r="BJ375" s="1"/>
      <c r="BK375" s="1"/>
      <c r="BL375" s="1"/>
      <c r="BM375" s="1"/>
      <c r="BN375" s="1"/>
      <c r="BO375" s="1"/>
      <c r="BP375" s="1"/>
      <c r="BQ375" s="1"/>
      <c r="BR375" s="1"/>
    </row>
    <row r="376" spans="1:70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  <c r="AL376" s="1"/>
      <c r="AM376" s="1"/>
      <c r="AN376" s="1"/>
      <c r="AO376" s="1"/>
      <c r="AP376" s="1"/>
      <c r="AQ376" s="1"/>
      <c r="AR376" s="1"/>
      <c r="AS376" s="1"/>
      <c r="AT376" s="1"/>
      <c r="AU376" s="1"/>
      <c r="AV376" s="1"/>
      <c r="AW376" s="1"/>
      <c r="AX376" s="1"/>
      <c r="AY376" s="1"/>
      <c r="AZ376" s="1"/>
      <c r="BA376" s="1"/>
      <c r="BB376" s="1"/>
      <c r="BC376" s="1"/>
      <c r="BD376" s="1"/>
      <c r="BE376" s="1"/>
      <c r="BF376" s="1"/>
      <c r="BG376" s="1"/>
      <c r="BH376" s="1"/>
      <c r="BI376" s="1"/>
      <c r="BJ376" s="1"/>
      <c r="BK376" s="1"/>
      <c r="BL376" s="1"/>
      <c r="BM376" s="1"/>
      <c r="BN376" s="1"/>
      <c r="BO376" s="1"/>
      <c r="BP376" s="1"/>
      <c r="BQ376" s="1"/>
      <c r="BR376" s="1"/>
    </row>
    <row r="377" spans="1:70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  <c r="AL377" s="1"/>
      <c r="AM377" s="1"/>
      <c r="AN377" s="1"/>
      <c r="AO377" s="1"/>
      <c r="AP377" s="1"/>
      <c r="AQ377" s="1"/>
      <c r="AR377" s="1"/>
      <c r="AS377" s="1"/>
      <c r="AT377" s="1"/>
      <c r="AU377" s="1"/>
      <c r="AV377" s="1"/>
      <c r="AW377" s="1"/>
      <c r="AX377" s="1"/>
      <c r="AY377" s="1"/>
      <c r="AZ377" s="1"/>
      <c r="BA377" s="1"/>
      <c r="BB377" s="1"/>
      <c r="BC377" s="1"/>
      <c r="BD377" s="1"/>
      <c r="BE377" s="1"/>
      <c r="BF377" s="1"/>
      <c r="BG377" s="1"/>
      <c r="BH377" s="1"/>
      <c r="BI377" s="1"/>
      <c r="BJ377" s="1"/>
      <c r="BK377" s="1"/>
      <c r="BL377" s="1"/>
      <c r="BM377" s="1"/>
      <c r="BN377" s="1"/>
      <c r="BO377" s="1"/>
      <c r="BP377" s="1"/>
      <c r="BQ377" s="1"/>
      <c r="BR377" s="1"/>
    </row>
    <row r="378" spans="1:70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  <c r="AL378" s="1"/>
      <c r="AM378" s="1"/>
      <c r="AN378" s="1"/>
      <c r="AO378" s="1"/>
      <c r="AP378" s="1"/>
      <c r="AQ378" s="1"/>
      <c r="AR378" s="1"/>
      <c r="AS378" s="1"/>
      <c r="AT378" s="1"/>
      <c r="AU378" s="1"/>
      <c r="AV378" s="1"/>
      <c r="AW378" s="1"/>
      <c r="AX378" s="1"/>
      <c r="AY378" s="1"/>
      <c r="AZ378" s="1"/>
      <c r="BA378" s="1"/>
      <c r="BB378" s="1"/>
      <c r="BC378" s="1"/>
      <c r="BD378" s="1"/>
      <c r="BE378" s="1"/>
      <c r="BF378" s="1"/>
      <c r="BG378" s="1"/>
      <c r="BH378" s="1"/>
      <c r="BI378" s="1"/>
      <c r="BJ378" s="1"/>
      <c r="BK378" s="1"/>
      <c r="BL378" s="1"/>
      <c r="BM378" s="1"/>
      <c r="BN378" s="1"/>
      <c r="BO378" s="1"/>
      <c r="BP378" s="1"/>
      <c r="BQ378" s="1"/>
      <c r="BR378" s="1"/>
    </row>
    <row r="379" spans="1:70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  <c r="AL379" s="1"/>
      <c r="AM379" s="1"/>
      <c r="AN379" s="1"/>
      <c r="AO379" s="1"/>
      <c r="AP379" s="1"/>
      <c r="AQ379" s="1"/>
      <c r="AR379" s="1"/>
      <c r="AS379" s="1"/>
      <c r="AT379" s="1"/>
      <c r="AU379" s="1"/>
      <c r="AV379" s="1"/>
      <c r="AW379" s="1"/>
      <c r="AX379" s="1"/>
      <c r="AY379" s="1"/>
      <c r="AZ379" s="1"/>
      <c r="BA379" s="1"/>
      <c r="BB379" s="1"/>
      <c r="BC379" s="1"/>
      <c r="BD379" s="1"/>
      <c r="BE379" s="1"/>
      <c r="BF379" s="1"/>
      <c r="BG379" s="1"/>
      <c r="BH379" s="1"/>
      <c r="BI379" s="1"/>
      <c r="BJ379" s="1"/>
      <c r="BK379" s="1"/>
      <c r="BL379" s="1"/>
      <c r="BM379" s="1"/>
      <c r="BN379" s="1"/>
      <c r="BO379" s="1"/>
      <c r="BP379" s="1"/>
      <c r="BQ379" s="1"/>
      <c r="BR379" s="1"/>
    </row>
    <row r="380" spans="1:70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  <c r="AL380" s="1"/>
      <c r="AM380" s="1"/>
      <c r="AN380" s="1"/>
      <c r="AO380" s="1"/>
      <c r="AP380" s="1"/>
      <c r="AQ380" s="1"/>
      <c r="AR380" s="1"/>
      <c r="AS380" s="1"/>
      <c r="AT380" s="1"/>
      <c r="AU380" s="1"/>
      <c r="AV380" s="1"/>
      <c r="AW380" s="1"/>
      <c r="AX380" s="1"/>
      <c r="AY380" s="1"/>
      <c r="AZ380" s="1"/>
      <c r="BA380" s="1"/>
      <c r="BB380" s="1"/>
      <c r="BC380" s="1"/>
      <c r="BD380" s="1"/>
      <c r="BE380" s="1"/>
      <c r="BF380" s="1"/>
      <c r="BG380" s="1"/>
      <c r="BH380" s="1"/>
      <c r="BI380" s="1"/>
      <c r="BJ380" s="1"/>
      <c r="BK380" s="1"/>
      <c r="BL380" s="1"/>
      <c r="BM380" s="1"/>
      <c r="BN380" s="1"/>
      <c r="BO380" s="1"/>
      <c r="BP380" s="1"/>
      <c r="BQ380" s="1"/>
      <c r="BR380" s="1"/>
    </row>
    <row r="381" spans="1:70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  <c r="AL381" s="1"/>
      <c r="AM381" s="1"/>
      <c r="AN381" s="1"/>
      <c r="AO381" s="1"/>
      <c r="AP381" s="1"/>
      <c r="AQ381" s="1"/>
      <c r="AR381" s="1"/>
      <c r="AS381" s="1"/>
      <c r="AT381" s="1"/>
      <c r="AU381" s="1"/>
      <c r="AV381" s="1"/>
      <c r="AW381" s="1"/>
      <c r="AX381" s="1"/>
      <c r="AY381" s="1"/>
      <c r="AZ381" s="1"/>
      <c r="BA381" s="1"/>
      <c r="BB381" s="1"/>
      <c r="BC381" s="1"/>
      <c r="BD381" s="1"/>
      <c r="BE381" s="1"/>
      <c r="BF381" s="1"/>
      <c r="BG381" s="1"/>
      <c r="BH381" s="1"/>
      <c r="BI381" s="1"/>
      <c r="BJ381" s="1"/>
      <c r="BK381" s="1"/>
      <c r="BL381" s="1"/>
      <c r="BM381" s="1"/>
      <c r="BN381" s="1"/>
      <c r="BO381" s="1"/>
      <c r="BP381" s="1"/>
      <c r="BQ381" s="1"/>
      <c r="BR381" s="1"/>
    </row>
    <row r="382" spans="1:70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  <c r="AL382" s="1"/>
      <c r="AM382" s="1"/>
      <c r="AN382" s="1"/>
      <c r="AO382" s="1"/>
      <c r="AP382" s="1"/>
      <c r="AQ382" s="1"/>
      <c r="AR382" s="1"/>
      <c r="AS382" s="1"/>
      <c r="AT382" s="1"/>
      <c r="AU382" s="1"/>
      <c r="AV382" s="1"/>
      <c r="AW382" s="1"/>
      <c r="AX382" s="1"/>
      <c r="AY382" s="1"/>
      <c r="AZ382" s="1"/>
      <c r="BA382" s="1"/>
      <c r="BB382" s="1"/>
      <c r="BC382" s="1"/>
      <c r="BD382" s="1"/>
      <c r="BE382" s="1"/>
      <c r="BF382" s="1"/>
      <c r="BG382" s="1"/>
      <c r="BH382" s="1"/>
      <c r="BI382" s="1"/>
      <c r="BJ382" s="1"/>
      <c r="BK382" s="1"/>
      <c r="BL382" s="1"/>
      <c r="BM382" s="1"/>
      <c r="BN382" s="1"/>
      <c r="BO382" s="1"/>
      <c r="BP382" s="1"/>
      <c r="BQ382" s="1"/>
      <c r="BR382" s="1"/>
    </row>
    <row r="383" spans="1:70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  <c r="AL383" s="1"/>
      <c r="AM383" s="1"/>
      <c r="AN383" s="1"/>
      <c r="AO383" s="1"/>
      <c r="AP383" s="1"/>
      <c r="AQ383" s="1"/>
      <c r="AR383" s="1"/>
      <c r="AS383" s="1"/>
      <c r="AT383" s="1"/>
      <c r="AU383" s="1"/>
      <c r="AV383" s="1"/>
      <c r="AW383" s="1"/>
      <c r="AX383" s="1"/>
      <c r="AY383" s="1"/>
      <c r="AZ383" s="1"/>
      <c r="BA383" s="1"/>
      <c r="BB383" s="1"/>
      <c r="BC383" s="1"/>
      <c r="BD383" s="1"/>
      <c r="BE383" s="1"/>
      <c r="BF383" s="1"/>
      <c r="BG383" s="1"/>
      <c r="BH383" s="1"/>
      <c r="BI383" s="1"/>
      <c r="BJ383" s="1"/>
      <c r="BK383" s="1"/>
      <c r="BL383" s="1"/>
      <c r="BM383" s="1"/>
      <c r="BN383" s="1"/>
      <c r="BO383" s="1"/>
      <c r="BP383" s="1"/>
      <c r="BQ383" s="1"/>
      <c r="BR383" s="1"/>
    </row>
    <row r="384" spans="1:70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  <c r="AL384" s="1"/>
      <c r="AM384" s="1"/>
      <c r="AN384" s="1"/>
      <c r="AO384" s="1"/>
      <c r="AP384" s="1"/>
      <c r="AQ384" s="1"/>
      <c r="AR384" s="1"/>
      <c r="AS384" s="1"/>
      <c r="AT384" s="1"/>
      <c r="AU384" s="1"/>
      <c r="AV384" s="1"/>
      <c r="AW384" s="1"/>
      <c r="AX384" s="1"/>
      <c r="AY384" s="1"/>
      <c r="AZ384" s="1"/>
      <c r="BA384" s="1"/>
      <c r="BB384" s="1"/>
      <c r="BC384" s="1"/>
      <c r="BD384" s="1"/>
      <c r="BE384" s="1"/>
      <c r="BF384" s="1"/>
      <c r="BG384" s="1"/>
      <c r="BH384" s="1"/>
      <c r="BI384" s="1"/>
      <c r="BJ384" s="1"/>
      <c r="BK384" s="1"/>
      <c r="BL384" s="1"/>
      <c r="BM384" s="1"/>
      <c r="BN384" s="1"/>
      <c r="BO384" s="1"/>
      <c r="BP384" s="1"/>
      <c r="BQ384" s="1"/>
      <c r="BR384" s="1"/>
    </row>
    <row r="385" spans="1:70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  <c r="AL385" s="1"/>
      <c r="AM385" s="1"/>
      <c r="AN385" s="1"/>
      <c r="AO385" s="1"/>
      <c r="AP385" s="1"/>
      <c r="AQ385" s="1"/>
      <c r="AR385" s="1"/>
      <c r="AS385" s="1"/>
      <c r="AT385" s="1"/>
      <c r="AU385" s="1"/>
      <c r="AV385" s="1"/>
      <c r="AW385" s="1"/>
      <c r="AX385" s="1"/>
      <c r="AY385" s="1"/>
      <c r="AZ385" s="1"/>
      <c r="BA385" s="1"/>
      <c r="BB385" s="1"/>
      <c r="BC385" s="1"/>
      <c r="BD385" s="1"/>
      <c r="BE385" s="1"/>
      <c r="BF385" s="1"/>
      <c r="BG385" s="1"/>
      <c r="BH385" s="1"/>
      <c r="BI385" s="1"/>
      <c r="BJ385" s="1"/>
      <c r="BK385" s="1"/>
      <c r="BL385" s="1"/>
      <c r="BM385" s="1"/>
      <c r="BN385" s="1"/>
      <c r="BO385" s="1"/>
      <c r="BP385" s="1"/>
      <c r="BQ385" s="1"/>
      <c r="BR385" s="1"/>
    </row>
    <row r="386" spans="1:70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  <c r="AL386" s="1"/>
      <c r="AM386" s="1"/>
      <c r="AN386" s="1"/>
      <c r="AO386" s="1"/>
      <c r="AP386" s="1"/>
      <c r="AQ386" s="1"/>
      <c r="AR386" s="1"/>
      <c r="AS386" s="1"/>
      <c r="AT386" s="1"/>
      <c r="AU386" s="1"/>
      <c r="AV386" s="1"/>
      <c r="AW386" s="1"/>
      <c r="AX386" s="1"/>
      <c r="AY386" s="1"/>
      <c r="AZ386" s="1"/>
      <c r="BA386" s="1"/>
      <c r="BB386" s="1"/>
      <c r="BC386" s="1"/>
      <c r="BD386" s="1"/>
      <c r="BE386" s="1"/>
      <c r="BF386" s="1"/>
      <c r="BG386" s="1"/>
      <c r="BH386" s="1"/>
      <c r="BI386" s="1"/>
      <c r="BJ386" s="1"/>
      <c r="BK386" s="1"/>
      <c r="BL386" s="1"/>
      <c r="BM386" s="1"/>
      <c r="BN386" s="1"/>
      <c r="BO386" s="1"/>
      <c r="BP386" s="1"/>
      <c r="BQ386" s="1"/>
      <c r="BR386" s="1"/>
    </row>
    <row r="387" spans="1:70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  <c r="AL387" s="1"/>
      <c r="AM387" s="1"/>
      <c r="AN387" s="1"/>
      <c r="AO387" s="1"/>
      <c r="AP387" s="1"/>
      <c r="AQ387" s="1"/>
      <c r="AR387" s="1"/>
      <c r="AS387" s="1"/>
      <c r="AT387" s="1"/>
      <c r="AU387" s="1"/>
      <c r="AV387" s="1"/>
      <c r="AW387" s="1"/>
      <c r="AX387" s="1"/>
      <c r="AY387" s="1"/>
      <c r="AZ387" s="1"/>
      <c r="BA387" s="1"/>
      <c r="BB387" s="1"/>
      <c r="BC387" s="1"/>
      <c r="BD387" s="1"/>
      <c r="BE387" s="1"/>
      <c r="BF387" s="1"/>
      <c r="BG387" s="1"/>
      <c r="BH387" s="1"/>
      <c r="BI387" s="1"/>
      <c r="BJ387" s="1"/>
      <c r="BK387" s="1"/>
      <c r="BL387" s="1"/>
      <c r="BM387" s="1"/>
      <c r="BN387" s="1"/>
      <c r="BO387" s="1"/>
      <c r="BP387" s="1"/>
      <c r="BQ387" s="1"/>
      <c r="BR387" s="1"/>
    </row>
    <row r="388" spans="1:70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  <c r="AL388" s="1"/>
      <c r="AM388" s="1"/>
      <c r="AN388" s="1"/>
      <c r="AO388" s="1"/>
      <c r="AP388" s="1"/>
      <c r="AQ388" s="1"/>
      <c r="AR388" s="1"/>
      <c r="AS388" s="1"/>
      <c r="AT388" s="1"/>
      <c r="AU388" s="1"/>
      <c r="AV388" s="1"/>
      <c r="AW388" s="1"/>
      <c r="AX388" s="1"/>
      <c r="AY388" s="1"/>
      <c r="AZ388" s="1"/>
      <c r="BA388" s="1"/>
      <c r="BB388" s="1"/>
      <c r="BC388" s="1"/>
      <c r="BD388" s="1"/>
      <c r="BE388" s="1"/>
      <c r="BF388" s="1"/>
      <c r="BG388" s="1"/>
      <c r="BH388" s="1"/>
      <c r="BI388" s="1"/>
      <c r="BJ388" s="1"/>
      <c r="BK388" s="1"/>
      <c r="BL388" s="1"/>
      <c r="BM388" s="1"/>
      <c r="BN388" s="1"/>
      <c r="BO388" s="1"/>
      <c r="BP388" s="1"/>
      <c r="BQ388" s="1"/>
      <c r="BR388" s="1"/>
    </row>
    <row r="389" spans="1:70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  <c r="AL389" s="1"/>
      <c r="AM389" s="1"/>
      <c r="AN389" s="1"/>
      <c r="AO389" s="1"/>
      <c r="AP389" s="1"/>
      <c r="AQ389" s="1"/>
      <c r="AR389" s="1"/>
      <c r="AS389" s="1"/>
      <c r="AT389" s="1"/>
      <c r="AU389" s="1"/>
      <c r="AV389" s="1"/>
      <c r="AW389" s="1"/>
      <c r="AX389" s="1"/>
      <c r="AY389" s="1"/>
      <c r="AZ389" s="1"/>
      <c r="BA389" s="1"/>
      <c r="BB389" s="1"/>
      <c r="BC389" s="1"/>
      <c r="BD389" s="1"/>
      <c r="BE389" s="1"/>
      <c r="BF389" s="1"/>
      <c r="BG389" s="1"/>
      <c r="BH389" s="1"/>
      <c r="BI389" s="1"/>
      <c r="BJ389" s="1"/>
      <c r="BK389" s="1"/>
      <c r="BL389" s="1"/>
      <c r="BM389" s="1"/>
      <c r="BN389" s="1"/>
      <c r="BO389" s="1"/>
      <c r="BP389" s="1"/>
      <c r="BQ389" s="1"/>
      <c r="BR389" s="1"/>
    </row>
    <row r="390" spans="1:70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  <c r="AL390" s="1"/>
      <c r="AM390" s="1"/>
      <c r="AN390" s="1"/>
      <c r="AO390" s="1"/>
      <c r="AP390" s="1"/>
      <c r="AQ390" s="1"/>
      <c r="AR390" s="1"/>
      <c r="AS390" s="1"/>
      <c r="AT390" s="1"/>
      <c r="AU390" s="1"/>
      <c r="AV390" s="1"/>
      <c r="AW390" s="1"/>
      <c r="AX390" s="1"/>
      <c r="AY390" s="1"/>
      <c r="AZ390" s="1"/>
      <c r="BA390" s="1"/>
      <c r="BB390" s="1"/>
      <c r="BC390" s="1"/>
      <c r="BD390" s="1"/>
      <c r="BE390" s="1"/>
      <c r="BF390" s="1"/>
      <c r="BG390" s="1"/>
      <c r="BH390" s="1"/>
      <c r="BI390" s="1"/>
      <c r="BJ390" s="1"/>
      <c r="BK390" s="1"/>
      <c r="BL390" s="1"/>
      <c r="BM390" s="1"/>
      <c r="BN390" s="1"/>
      <c r="BO390" s="1"/>
      <c r="BP390" s="1"/>
      <c r="BQ390" s="1"/>
      <c r="BR390" s="1"/>
    </row>
    <row r="391" spans="1:70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  <c r="AL391" s="1"/>
      <c r="AM391" s="1"/>
      <c r="AN391" s="1"/>
      <c r="AO391" s="1"/>
      <c r="AP391" s="1"/>
      <c r="AQ391" s="1"/>
      <c r="AR391" s="1"/>
      <c r="AS391" s="1"/>
      <c r="AT391" s="1"/>
      <c r="AU391" s="1"/>
      <c r="AV391" s="1"/>
      <c r="AW391" s="1"/>
      <c r="AX391" s="1"/>
      <c r="AY391" s="1"/>
      <c r="AZ391" s="1"/>
      <c r="BA391" s="1"/>
      <c r="BB391" s="1"/>
      <c r="BC391" s="1"/>
      <c r="BD391" s="1"/>
      <c r="BE391" s="1"/>
      <c r="BF391" s="1"/>
      <c r="BG391" s="1"/>
      <c r="BH391" s="1"/>
      <c r="BI391" s="1"/>
      <c r="BJ391" s="1"/>
      <c r="BK391" s="1"/>
      <c r="BL391" s="1"/>
      <c r="BM391" s="1"/>
      <c r="BN391" s="1"/>
      <c r="BO391" s="1"/>
      <c r="BP391" s="1"/>
      <c r="BQ391" s="1"/>
      <c r="BR391" s="1"/>
    </row>
    <row r="392" spans="1:70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  <c r="AL392" s="1"/>
      <c r="AM392" s="1"/>
      <c r="AN392" s="1"/>
      <c r="AO392" s="1"/>
      <c r="AP392" s="1"/>
      <c r="AQ392" s="1"/>
      <c r="AR392" s="1"/>
      <c r="AS392" s="1"/>
      <c r="AT392" s="1"/>
      <c r="AU392" s="1"/>
      <c r="AV392" s="1"/>
      <c r="AW392" s="1"/>
      <c r="AX392" s="1"/>
      <c r="AY392" s="1"/>
      <c r="AZ392" s="1"/>
      <c r="BA392" s="1"/>
      <c r="BB392" s="1"/>
      <c r="BC392" s="1"/>
      <c r="BD392" s="1"/>
      <c r="BE392" s="1"/>
      <c r="BF392" s="1"/>
      <c r="BG392" s="1"/>
      <c r="BH392" s="1"/>
      <c r="BI392" s="1"/>
      <c r="BJ392" s="1"/>
      <c r="BK392" s="1"/>
      <c r="BL392" s="1"/>
      <c r="BM392" s="1"/>
      <c r="BN392" s="1"/>
      <c r="BO392" s="1"/>
      <c r="BP392" s="1"/>
      <c r="BQ392" s="1"/>
      <c r="BR392" s="1"/>
    </row>
    <row r="393" spans="1:70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  <c r="AL393" s="1"/>
      <c r="AM393" s="1"/>
      <c r="AN393" s="1"/>
      <c r="AO393" s="1"/>
      <c r="AP393" s="1"/>
      <c r="AQ393" s="1"/>
      <c r="AR393" s="1"/>
      <c r="AS393" s="1"/>
      <c r="AT393" s="1"/>
      <c r="AU393" s="1"/>
      <c r="AV393" s="1"/>
      <c r="AW393" s="1"/>
      <c r="AX393" s="1"/>
      <c r="AY393" s="1"/>
      <c r="AZ393" s="1"/>
      <c r="BA393" s="1"/>
      <c r="BB393" s="1"/>
      <c r="BC393" s="1"/>
      <c r="BD393" s="1"/>
      <c r="BE393" s="1"/>
      <c r="BF393" s="1"/>
      <c r="BG393" s="1"/>
      <c r="BH393" s="1"/>
      <c r="BI393" s="1"/>
      <c r="BJ393" s="1"/>
      <c r="BK393" s="1"/>
      <c r="BL393" s="1"/>
      <c r="BM393" s="1"/>
      <c r="BN393" s="1"/>
      <c r="BO393" s="1"/>
      <c r="BP393" s="1"/>
      <c r="BQ393" s="1"/>
      <c r="BR393" s="1"/>
    </row>
    <row r="394" spans="1:70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  <c r="AL394" s="1"/>
      <c r="AM394" s="1"/>
      <c r="AN394" s="1"/>
      <c r="AO394" s="1"/>
      <c r="AP394" s="1"/>
      <c r="AQ394" s="1"/>
      <c r="AR394" s="1"/>
      <c r="AS394" s="1"/>
      <c r="AT394" s="1"/>
      <c r="AU394" s="1"/>
      <c r="AV394" s="1"/>
      <c r="AW394" s="1"/>
      <c r="AX394" s="1"/>
      <c r="AY394" s="1"/>
      <c r="AZ394" s="1"/>
      <c r="BA394" s="1"/>
      <c r="BB394" s="1"/>
      <c r="BC394" s="1"/>
      <c r="BD394" s="1"/>
      <c r="BE394" s="1"/>
      <c r="BF394" s="1"/>
      <c r="BG394" s="1"/>
      <c r="BH394" s="1"/>
      <c r="BI394" s="1"/>
      <c r="BJ394" s="1"/>
      <c r="BK394" s="1"/>
      <c r="BL394" s="1"/>
      <c r="BM394" s="1"/>
      <c r="BN394" s="1"/>
      <c r="BO394" s="1"/>
      <c r="BP394" s="1"/>
      <c r="BQ394" s="1"/>
      <c r="BR394" s="1"/>
    </row>
    <row r="395" spans="1:70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  <c r="AL395" s="1"/>
      <c r="AM395" s="1"/>
      <c r="AN395" s="1"/>
      <c r="AO395" s="1"/>
      <c r="AP395" s="1"/>
      <c r="AQ395" s="1"/>
      <c r="AR395" s="1"/>
      <c r="AS395" s="1"/>
      <c r="AT395" s="1"/>
      <c r="AU395" s="1"/>
      <c r="AV395" s="1"/>
      <c r="AW395" s="1"/>
      <c r="AX395" s="1"/>
      <c r="AY395" s="1"/>
      <c r="AZ395" s="1"/>
      <c r="BA395" s="1"/>
      <c r="BB395" s="1"/>
      <c r="BC395" s="1"/>
      <c r="BD395" s="1"/>
      <c r="BE395" s="1"/>
      <c r="BF395" s="1"/>
      <c r="BG395" s="1"/>
      <c r="BH395" s="1"/>
      <c r="BI395" s="1"/>
      <c r="BJ395" s="1"/>
      <c r="BK395" s="1"/>
      <c r="BL395" s="1"/>
      <c r="BM395" s="1"/>
      <c r="BN395" s="1"/>
      <c r="BO395" s="1"/>
      <c r="BP395" s="1"/>
      <c r="BQ395" s="1"/>
      <c r="BR395" s="1"/>
    </row>
    <row r="396" spans="1:70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  <c r="AL396" s="1"/>
      <c r="AM396" s="1"/>
      <c r="AN396" s="1"/>
      <c r="AO396" s="1"/>
      <c r="AP396" s="1"/>
      <c r="AQ396" s="1"/>
      <c r="AR396" s="1"/>
      <c r="AS396" s="1"/>
      <c r="AT396" s="1"/>
      <c r="AU396" s="1"/>
      <c r="AV396" s="1"/>
      <c r="AW396" s="1"/>
      <c r="AX396" s="1"/>
      <c r="AY396" s="1"/>
      <c r="AZ396" s="1"/>
      <c r="BA396" s="1"/>
      <c r="BB396" s="1"/>
      <c r="BC396" s="1"/>
      <c r="BD396" s="1"/>
      <c r="BE396" s="1"/>
      <c r="BF396" s="1"/>
      <c r="BG396" s="1"/>
      <c r="BH396" s="1"/>
      <c r="BI396" s="1"/>
      <c r="BJ396" s="1"/>
      <c r="BK396" s="1"/>
      <c r="BL396" s="1"/>
      <c r="BM396" s="1"/>
      <c r="BN396" s="1"/>
      <c r="BO396" s="1"/>
      <c r="BP396" s="1"/>
      <c r="BQ396" s="1"/>
      <c r="BR396" s="1"/>
    </row>
    <row r="397" spans="1:70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  <c r="AL397" s="1"/>
      <c r="AM397" s="1"/>
      <c r="AN397" s="1"/>
      <c r="AO397" s="1"/>
      <c r="AP397" s="1"/>
      <c r="AQ397" s="1"/>
      <c r="AR397" s="1"/>
      <c r="AS397" s="1"/>
      <c r="AT397" s="1"/>
      <c r="AU397" s="1"/>
      <c r="AV397" s="1"/>
      <c r="AW397" s="1"/>
      <c r="AX397" s="1"/>
      <c r="AY397" s="1"/>
      <c r="AZ397" s="1"/>
      <c r="BA397" s="1"/>
      <c r="BB397" s="1"/>
      <c r="BC397" s="1"/>
      <c r="BD397" s="1"/>
      <c r="BE397" s="1"/>
      <c r="BF397" s="1"/>
      <c r="BG397" s="1"/>
      <c r="BH397" s="1"/>
      <c r="BI397" s="1"/>
      <c r="BJ397" s="1"/>
      <c r="BK397" s="1"/>
      <c r="BL397" s="1"/>
      <c r="BM397" s="1"/>
      <c r="BN397" s="1"/>
      <c r="BO397" s="1"/>
      <c r="BP397" s="1"/>
      <c r="BQ397" s="1"/>
      <c r="BR397" s="1"/>
    </row>
    <row r="398" spans="1:70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  <c r="AL398" s="1"/>
      <c r="AM398" s="1"/>
      <c r="AN398" s="1"/>
      <c r="AO398" s="1"/>
      <c r="AP398" s="1"/>
      <c r="AQ398" s="1"/>
      <c r="AR398" s="1"/>
      <c r="AS398" s="1"/>
      <c r="AT398" s="1"/>
      <c r="AU398" s="1"/>
      <c r="AV398" s="1"/>
      <c r="AW398" s="1"/>
      <c r="AX398" s="1"/>
      <c r="AY398" s="1"/>
      <c r="AZ398" s="1"/>
      <c r="BA398" s="1"/>
      <c r="BB398" s="1"/>
      <c r="BC398" s="1"/>
      <c r="BD398" s="1"/>
      <c r="BE398" s="1"/>
      <c r="BF398" s="1"/>
      <c r="BG398" s="1"/>
      <c r="BH398" s="1"/>
      <c r="BI398" s="1"/>
      <c r="BJ398" s="1"/>
      <c r="BK398" s="1"/>
      <c r="BL398" s="1"/>
      <c r="BM398" s="1"/>
      <c r="BN398" s="1"/>
      <c r="BO398" s="1"/>
      <c r="BP398" s="1"/>
      <c r="BQ398" s="1"/>
      <c r="BR398" s="1"/>
    </row>
    <row r="399" spans="1:70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  <c r="AL399" s="1"/>
      <c r="AM399" s="1"/>
      <c r="AN399" s="1"/>
      <c r="AO399" s="1"/>
      <c r="AP399" s="1"/>
      <c r="AQ399" s="1"/>
      <c r="AR399" s="1"/>
      <c r="AS399" s="1"/>
      <c r="AT399" s="1"/>
      <c r="AU399" s="1"/>
      <c r="AV399" s="1"/>
      <c r="AW399" s="1"/>
      <c r="AX399" s="1"/>
      <c r="AY399" s="1"/>
      <c r="AZ399" s="1"/>
      <c r="BA399" s="1"/>
      <c r="BB399" s="1"/>
      <c r="BC399" s="1"/>
      <c r="BD399" s="1"/>
      <c r="BE399" s="1"/>
      <c r="BF399" s="1"/>
      <c r="BG399" s="1"/>
      <c r="BH399" s="1"/>
      <c r="BI399" s="1"/>
      <c r="BJ399" s="1"/>
      <c r="BK399" s="1"/>
      <c r="BL399" s="1"/>
      <c r="BM399" s="1"/>
      <c r="BN399" s="1"/>
      <c r="BO399" s="1"/>
      <c r="BP399" s="1"/>
      <c r="BQ399" s="1"/>
      <c r="BR399" s="1"/>
    </row>
    <row r="400" spans="1:70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  <c r="AL400" s="1"/>
      <c r="AM400" s="1"/>
      <c r="AN400" s="1"/>
      <c r="AO400" s="1"/>
      <c r="AP400" s="1"/>
      <c r="AQ400" s="1"/>
      <c r="AR400" s="1"/>
      <c r="AS400" s="1"/>
      <c r="AT400" s="1"/>
      <c r="AU400" s="1"/>
      <c r="AV400" s="1"/>
      <c r="AW400" s="1"/>
      <c r="AX400" s="1"/>
      <c r="AY400" s="1"/>
      <c r="AZ400" s="1"/>
      <c r="BA400" s="1"/>
      <c r="BB400" s="1"/>
      <c r="BC400" s="1"/>
      <c r="BD400" s="1"/>
      <c r="BE400" s="1"/>
      <c r="BF400" s="1"/>
      <c r="BG400" s="1"/>
      <c r="BH400" s="1"/>
      <c r="BI400" s="1"/>
      <c r="BJ400" s="1"/>
      <c r="BK400" s="1"/>
      <c r="BL400" s="1"/>
      <c r="BM400" s="1"/>
      <c r="BN400" s="1"/>
      <c r="BO400" s="1"/>
      <c r="BP400" s="1"/>
      <c r="BQ400" s="1"/>
      <c r="BR400" s="1"/>
    </row>
    <row r="401" spans="1:70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  <c r="AL401" s="1"/>
      <c r="AM401" s="1"/>
      <c r="AN401" s="1"/>
      <c r="AO401" s="1"/>
      <c r="AP401" s="1"/>
      <c r="AQ401" s="1"/>
      <c r="AR401" s="1"/>
      <c r="AS401" s="1"/>
      <c r="AT401" s="1"/>
      <c r="AU401" s="1"/>
      <c r="AV401" s="1"/>
      <c r="AW401" s="1"/>
      <c r="AX401" s="1"/>
      <c r="AY401" s="1"/>
      <c r="AZ401" s="1"/>
      <c r="BA401" s="1"/>
      <c r="BB401" s="1"/>
      <c r="BC401" s="1"/>
      <c r="BD401" s="1"/>
      <c r="BE401" s="1"/>
      <c r="BF401" s="1"/>
      <c r="BG401" s="1"/>
      <c r="BH401" s="1"/>
      <c r="BI401" s="1"/>
      <c r="BJ401" s="1"/>
      <c r="BK401" s="1"/>
      <c r="BL401" s="1"/>
      <c r="BM401" s="1"/>
      <c r="BN401" s="1"/>
      <c r="BO401" s="1"/>
      <c r="BP401" s="1"/>
      <c r="BQ401" s="1"/>
      <c r="BR401" s="1"/>
    </row>
    <row r="402" spans="1:70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  <c r="AL402" s="1"/>
      <c r="AM402" s="1"/>
      <c r="AN402" s="1"/>
      <c r="AO402" s="1"/>
      <c r="AP402" s="1"/>
      <c r="AQ402" s="1"/>
      <c r="AR402" s="1"/>
      <c r="AS402" s="1"/>
      <c r="AT402" s="1"/>
      <c r="AU402" s="1"/>
      <c r="AV402" s="1"/>
      <c r="AW402" s="1"/>
      <c r="AX402" s="1"/>
      <c r="AY402" s="1"/>
      <c r="AZ402" s="1"/>
      <c r="BA402" s="1"/>
      <c r="BB402" s="1"/>
      <c r="BC402" s="1"/>
      <c r="BD402" s="1"/>
      <c r="BE402" s="1"/>
      <c r="BF402" s="1"/>
      <c r="BG402" s="1"/>
      <c r="BH402" s="1"/>
      <c r="BI402" s="1"/>
      <c r="BJ402" s="1"/>
      <c r="BK402" s="1"/>
      <c r="BL402" s="1"/>
      <c r="BM402" s="1"/>
      <c r="BN402" s="1"/>
      <c r="BO402" s="1"/>
      <c r="BP402" s="1"/>
      <c r="BQ402" s="1"/>
      <c r="BR402" s="1"/>
    </row>
    <row r="403" spans="1:70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  <c r="AL403" s="1"/>
      <c r="AM403" s="1"/>
      <c r="AN403" s="1"/>
      <c r="AO403" s="1"/>
      <c r="AP403" s="1"/>
      <c r="AQ403" s="1"/>
      <c r="AR403" s="1"/>
      <c r="AS403" s="1"/>
      <c r="AT403" s="1"/>
      <c r="AU403" s="1"/>
      <c r="AV403" s="1"/>
      <c r="AW403" s="1"/>
      <c r="AX403" s="1"/>
      <c r="AY403" s="1"/>
      <c r="AZ403" s="1"/>
      <c r="BA403" s="1"/>
      <c r="BB403" s="1"/>
      <c r="BC403" s="1"/>
      <c r="BD403" s="1"/>
      <c r="BE403" s="1"/>
      <c r="BF403" s="1"/>
      <c r="BG403" s="1"/>
      <c r="BH403" s="1"/>
      <c r="BI403" s="1"/>
      <c r="BJ403" s="1"/>
      <c r="BK403" s="1"/>
      <c r="BL403" s="1"/>
      <c r="BM403" s="1"/>
      <c r="BN403" s="1"/>
      <c r="BO403" s="1"/>
      <c r="BP403" s="1"/>
      <c r="BQ403" s="1"/>
      <c r="BR403" s="1"/>
    </row>
    <row r="404" spans="1:70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  <c r="AL404" s="1"/>
      <c r="AM404" s="1"/>
      <c r="AN404" s="1"/>
      <c r="AO404" s="1"/>
      <c r="AP404" s="1"/>
      <c r="AQ404" s="1"/>
      <c r="AR404" s="1"/>
      <c r="AS404" s="1"/>
      <c r="AT404" s="1"/>
      <c r="AU404" s="1"/>
      <c r="AV404" s="1"/>
      <c r="AW404" s="1"/>
      <c r="AX404" s="1"/>
      <c r="AY404" s="1"/>
      <c r="AZ404" s="1"/>
      <c r="BA404" s="1"/>
      <c r="BB404" s="1"/>
      <c r="BC404" s="1"/>
      <c r="BD404" s="1"/>
      <c r="BE404" s="1"/>
      <c r="BF404" s="1"/>
      <c r="BG404" s="1"/>
      <c r="BH404" s="1"/>
      <c r="BI404" s="1"/>
      <c r="BJ404" s="1"/>
      <c r="BK404" s="1"/>
      <c r="BL404" s="1"/>
      <c r="BM404" s="1"/>
      <c r="BN404" s="1"/>
      <c r="BO404" s="1"/>
      <c r="BP404" s="1"/>
      <c r="BQ404" s="1"/>
      <c r="BR404" s="1"/>
    </row>
    <row r="405" spans="1:70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  <c r="AL405" s="1"/>
      <c r="AM405" s="1"/>
      <c r="AN405" s="1"/>
      <c r="AO405" s="1"/>
      <c r="AP405" s="1"/>
      <c r="AQ405" s="1"/>
      <c r="AR405" s="1"/>
      <c r="AS405" s="1"/>
      <c r="AT405" s="1"/>
      <c r="AU405" s="1"/>
      <c r="AV405" s="1"/>
      <c r="AW405" s="1"/>
      <c r="AX405" s="1"/>
      <c r="AY405" s="1"/>
      <c r="AZ405" s="1"/>
      <c r="BA405" s="1"/>
      <c r="BB405" s="1"/>
      <c r="BC405" s="1"/>
      <c r="BD405" s="1"/>
      <c r="BE405" s="1"/>
      <c r="BF405" s="1"/>
      <c r="BG405" s="1"/>
      <c r="BH405" s="1"/>
      <c r="BI405" s="1"/>
      <c r="BJ405" s="1"/>
      <c r="BK405" s="1"/>
      <c r="BL405" s="1"/>
      <c r="BM405" s="1"/>
      <c r="BN405" s="1"/>
      <c r="BO405" s="1"/>
      <c r="BP405" s="1"/>
      <c r="BQ405" s="1"/>
      <c r="BR405" s="1"/>
    </row>
    <row r="406" spans="1:70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  <c r="AL406" s="1"/>
      <c r="AM406" s="1"/>
      <c r="AN406" s="1"/>
      <c r="AO406" s="1"/>
      <c r="AP406" s="1"/>
      <c r="AQ406" s="1"/>
      <c r="AR406" s="1"/>
      <c r="AS406" s="1"/>
      <c r="AT406" s="1"/>
      <c r="AU406" s="1"/>
      <c r="AV406" s="1"/>
      <c r="AW406" s="1"/>
      <c r="AX406" s="1"/>
      <c r="AY406" s="1"/>
      <c r="AZ406" s="1"/>
      <c r="BA406" s="1"/>
      <c r="BB406" s="1"/>
      <c r="BC406" s="1"/>
      <c r="BD406" s="1"/>
      <c r="BE406" s="1"/>
      <c r="BF406" s="1"/>
      <c r="BG406" s="1"/>
      <c r="BH406" s="1"/>
      <c r="BI406" s="1"/>
      <c r="BJ406" s="1"/>
      <c r="BK406" s="1"/>
      <c r="BL406" s="1"/>
      <c r="BM406" s="1"/>
      <c r="BN406" s="1"/>
      <c r="BO406" s="1"/>
      <c r="BP406" s="1"/>
      <c r="BQ406" s="1"/>
      <c r="BR406" s="1"/>
    </row>
    <row r="407" spans="1:70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  <c r="AL407" s="1"/>
      <c r="AM407" s="1"/>
      <c r="AN407" s="1"/>
      <c r="AO407" s="1"/>
      <c r="AP407" s="1"/>
      <c r="AQ407" s="1"/>
      <c r="AR407" s="1"/>
      <c r="AS407" s="1"/>
      <c r="AT407" s="1"/>
      <c r="AU407" s="1"/>
      <c r="AV407" s="1"/>
      <c r="AW407" s="1"/>
      <c r="AX407" s="1"/>
      <c r="AY407" s="1"/>
      <c r="AZ407" s="1"/>
      <c r="BA407" s="1"/>
      <c r="BB407" s="1"/>
      <c r="BC407" s="1"/>
      <c r="BD407" s="1"/>
      <c r="BE407" s="1"/>
      <c r="BF407" s="1"/>
      <c r="BG407" s="1"/>
      <c r="BH407" s="1"/>
      <c r="BI407" s="1"/>
      <c r="BJ407" s="1"/>
      <c r="BK407" s="1"/>
      <c r="BL407" s="1"/>
      <c r="BM407" s="1"/>
      <c r="BN407" s="1"/>
      <c r="BO407" s="1"/>
      <c r="BP407" s="1"/>
      <c r="BQ407" s="1"/>
      <c r="BR407" s="1"/>
    </row>
    <row r="408" spans="1:70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  <c r="AL408" s="1"/>
      <c r="AM408" s="1"/>
      <c r="AN408" s="1"/>
      <c r="AO408" s="1"/>
      <c r="AP408" s="1"/>
      <c r="AQ408" s="1"/>
      <c r="AR408" s="1"/>
      <c r="AS408" s="1"/>
      <c r="AT408" s="1"/>
      <c r="AU408" s="1"/>
      <c r="AV408" s="1"/>
      <c r="AW408" s="1"/>
      <c r="AX408" s="1"/>
      <c r="AY408" s="1"/>
      <c r="AZ408" s="1"/>
      <c r="BA408" s="1"/>
      <c r="BB408" s="1"/>
      <c r="BC408" s="1"/>
      <c r="BD408" s="1"/>
      <c r="BE408" s="1"/>
      <c r="BF408" s="1"/>
      <c r="BG408" s="1"/>
      <c r="BH408" s="1"/>
      <c r="BI408" s="1"/>
      <c r="BJ408" s="1"/>
      <c r="BK408" s="1"/>
      <c r="BL408" s="1"/>
      <c r="BM408" s="1"/>
      <c r="BN408" s="1"/>
      <c r="BO408" s="1"/>
      <c r="BP408" s="1"/>
      <c r="BQ408" s="1"/>
      <c r="BR408" s="1"/>
    </row>
    <row r="409" spans="1:70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  <c r="AL409" s="1"/>
      <c r="AM409" s="1"/>
      <c r="AN409" s="1"/>
      <c r="AO409" s="1"/>
      <c r="AP409" s="1"/>
      <c r="AQ409" s="1"/>
      <c r="AR409" s="1"/>
      <c r="AS409" s="1"/>
      <c r="AT409" s="1"/>
      <c r="AU409" s="1"/>
      <c r="AV409" s="1"/>
      <c r="AW409" s="1"/>
      <c r="AX409" s="1"/>
      <c r="AY409" s="1"/>
      <c r="AZ409" s="1"/>
      <c r="BA409" s="1"/>
      <c r="BB409" s="1"/>
      <c r="BC409" s="1"/>
      <c r="BD409" s="1"/>
      <c r="BE409" s="1"/>
      <c r="BF409" s="1"/>
      <c r="BG409" s="1"/>
      <c r="BH409" s="1"/>
      <c r="BI409" s="1"/>
      <c r="BJ409" s="1"/>
      <c r="BK409" s="1"/>
      <c r="BL409" s="1"/>
      <c r="BM409" s="1"/>
      <c r="BN409" s="1"/>
      <c r="BO409" s="1"/>
      <c r="BP409" s="1"/>
      <c r="BQ409" s="1"/>
      <c r="BR409" s="1"/>
    </row>
    <row r="410" spans="1:70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  <c r="AL410" s="1"/>
      <c r="AM410" s="1"/>
      <c r="AN410" s="1"/>
      <c r="AO410" s="1"/>
      <c r="AP410" s="1"/>
      <c r="AQ410" s="1"/>
      <c r="AR410" s="1"/>
      <c r="AS410" s="1"/>
      <c r="AT410" s="1"/>
      <c r="AU410" s="1"/>
      <c r="AV410" s="1"/>
      <c r="AW410" s="1"/>
      <c r="AX410" s="1"/>
      <c r="AY410" s="1"/>
      <c r="AZ410" s="1"/>
      <c r="BA410" s="1"/>
      <c r="BB410" s="1"/>
      <c r="BC410" s="1"/>
      <c r="BD410" s="1"/>
      <c r="BE410" s="1"/>
      <c r="BF410" s="1"/>
      <c r="BG410" s="1"/>
      <c r="BH410" s="1"/>
      <c r="BI410" s="1"/>
      <c r="BJ410" s="1"/>
      <c r="BK410" s="1"/>
      <c r="BL410" s="1"/>
      <c r="BM410" s="1"/>
      <c r="BN410" s="1"/>
      <c r="BO410" s="1"/>
      <c r="BP410" s="1"/>
      <c r="BQ410" s="1"/>
      <c r="BR410" s="1"/>
    </row>
    <row r="411" spans="1:70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  <c r="AL411" s="1"/>
      <c r="AM411" s="1"/>
      <c r="AN411" s="1"/>
      <c r="AO411" s="1"/>
      <c r="AP411" s="1"/>
      <c r="AQ411" s="1"/>
      <c r="AR411" s="1"/>
      <c r="AS411" s="1"/>
      <c r="AT411" s="1"/>
      <c r="AU411" s="1"/>
      <c r="AV411" s="1"/>
      <c r="AW411" s="1"/>
      <c r="AX411" s="1"/>
      <c r="AY411" s="1"/>
      <c r="AZ411" s="1"/>
      <c r="BA411" s="1"/>
      <c r="BB411" s="1"/>
      <c r="BC411" s="1"/>
      <c r="BD411" s="1"/>
      <c r="BE411" s="1"/>
      <c r="BF411" s="1"/>
      <c r="BG411" s="1"/>
      <c r="BH411" s="1"/>
      <c r="BI411" s="1"/>
      <c r="BJ411" s="1"/>
      <c r="BK411" s="1"/>
      <c r="BL411" s="1"/>
      <c r="BM411" s="1"/>
      <c r="BN411" s="1"/>
      <c r="BO411" s="1"/>
      <c r="BP411" s="1"/>
      <c r="BQ411" s="1"/>
      <c r="BR411" s="1"/>
    </row>
    <row r="412" spans="1:70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  <c r="AL412" s="1"/>
      <c r="AM412" s="1"/>
      <c r="AN412" s="1"/>
      <c r="AO412" s="1"/>
      <c r="AP412" s="1"/>
      <c r="AQ412" s="1"/>
      <c r="AR412" s="1"/>
      <c r="AS412" s="1"/>
      <c r="AT412" s="1"/>
      <c r="AU412" s="1"/>
      <c r="AV412" s="1"/>
      <c r="AW412" s="1"/>
      <c r="AX412" s="1"/>
      <c r="AY412" s="1"/>
      <c r="AZ412" s="1"/>
      <c r="BA412" s="1"/>
      <c r="BB412" s="1"/>
      <c r="BC412" s="1"/>
      <c r="BD412" s="1"/>
      <c r="BE412" s="1"/>
      <c r="BF412" s="1"/>
      <c r="BG412" s="1"/>
      <c r="BH412" s="1"/>
      <c r="BI412" s="1"/>
      <c r="BJ412" s="1"/>
      <c r="BK412" s="1"/>
      <c r="BL412" s="1"/>
      <c r="BM412" s="1"/>
      <c r="BN412" s="1"/>
      <c r="BO412" s="1"/>
      <c r="BP412" s="1"/>
      <c r="BQ412" s="1"/>
      <c r="BR412" s="1"/>
    </row>
    <row r="413" spans="1:70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  <c r="AL413" s="1"/>
      <c r="AM413" s="1"/>
      <c r="AN413" s="1"/>
      <c r="AO413" s="1"/>
      <c r="AP413" s="1"/>
      <c r="AQ413" s="1"/>
      <c r="AR413" s="1"/>
      <c r="AS413" s="1"/>
      <c r="AT413" s="1"/>
      <c r="AU413" s="1"/>
      <c r="AV413" s="1"/>
      <c r="AW413" s="1"/>
      <c r="AX413" s="1"/>
      <c r="AY413" s="1"/>
      <c r="AZ413" s="1"/>
      <c r="BA413" s="1"/>
      <c r="BB413" s="1"/>
      <c r="BC413" s="1"/>
      <c r="BD413" s="1"/>
      <c r="BE413" s="1"/>
      <c r="BF413" s="1"/>
      <c r="BG413" s="1"/>
      <c r="BH413" s="1"/>
      <c r="BI413" s="1"/>
      <c r="BJ413" s="1"/>
      <c r="BK413" s="1"/>
      <c r="BL413" s="1"/>
      <c r="BM413" s="1"/>
      <c r="BN413" s="1"/>
      <c r="BO413" s="1"/>
      <c r="BP413" s="1"/>
      <c r="BQ413" s="1"/>
      <c r="BR413" s="1"/>
    </row>
    <row r="414" spans="1:70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  <c r="AL414" s="1"/>
      <c r="AM414" s="1"/>
      <c r="AN414" s="1"/>
      <c r="AO414" s="1"/>
      <c r="AP414" s="1"/>
      <c r="AQ414" s="1"/>
      <c r="AR414" s="1"/>
      <c r="AS414" s="1"/>
      <c r="AT414" s="1"/>
      <c r="AU414" s="1"/>
      <c r="AV414" s="1"/>
      <c r="AW414" s="1"/>
      <c r="AX414" s="1"/>
      <c r="AY414" s="1"/>
      <c r="AZ414" s="1"/>
      <c r="BA414" s="1"/>
      <c r="BB414" s="1"/>
      <c r="BC414" s="1"/>
      <c r="BD414" s="1"/>
      <c r="BE414" s="1"/>
      <c r="BF414" s="1"/>
      <c r="BG414" s="1"/>
      <c r="BH414" s="1"/>
      <c r="BI414" s="1"/>
      <c r="BJ414" s="1"/>
      <c r="BK414" s="1"/>
      <c r="BL414" s="1"/>
      <c r="BM414" s="1"/>
      <c r="BN414" s="1"/>
      <c r="BO414" s="1"/>
      <c r="BP414" s="1"/>
      <c r="BQ414" s="1"/>
      <c r="BR414" s="1"/>
    </row>
    <row r="415" spans="1:70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  <c r="AL415" s="1"/>
      <c r="AM415" s="1"/>
      <c r="AN415" s="1"/>
      <c r="AO415" s="1"/>
      <c r="AP415" s="1"/>
      <c r="AQ415" s="1"/>
      <c r="AR415" s="1"/>
      <c r="AS415" s="1"/>
      <c r="AT415" s="1"/>
      <c r="AU415" s="1"/>
      <c r="AV415" s="1"/>
      <c r="AW415" s="1"/>
      <c r="AX415" s="1"/>
      <c r="AY415" s="1"/>
      <c r="AZ415" s="1"/>
      <c r="BA415" s="1"/>
      <c r="BB415" s="1"/>
      <c r="BC415" s="1"/>
      <c r="BD415" s="1"/>
      <c r="BE415" s="1"/>
      <c r="BF415" s="1"/>
      <c r="BG415" s="1"/>
      <c r="BH415" s="1"/>
      <c r="BI415" s="1"/>
      <c r="BJ415" s="1"/>
      <c r="BK415" s="1"/>
      <c r="BL415" s="1"/>
      <c r="BM415" s="1"/>
      <c r="BN415" s="1"/>
      <c r="BO415" s="1"/>
      <c r="BP415" s="1"/>
      <c r="BQ415" s="1"/>
      <c r="BR415" s="1"/>
    </row>
    <row r="416" spans="1:70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  <c r="AL416" s="1"/>
      <c r="AM416" s="1"/>
      <c r="AN416" s="1"/>
      <c r="AO416" s="1"/>
      <c r="AP416" s="1"/>
      <c r="AQ416" s="1"/>
      <c r="AR416" s="1"/>
      <c r="AS416" s="1"/>
      <c r="AT416" s="1"/>
      <c r="AU416" s="1"/>
      <c r="AV416" s="1"/>
      <c r="AW416" s="1"/>
      <c r="AX416" s="1"/>
      <c r="AY416" s="1"/>
      <c r="AZ416" s="1"/>
      <c r="BA416" s="1"/>
      <c r="BB416" s="1"/>
      <c r="BC416" s="1"/>
      <c r="BD416" s="1"/>
      <c r="BE416" s="1"/>
      <c r="BF416" s="1"/>
      <c r="BG416" s="1"/>
      <c r="BH416" s="1"/>
      <c r="BI416" s="1"/>
      <c r="BJ416" s="1"/>
      <c r="BK416" s="1"/>
      <c r="BL416" s="1"/>
      <c r="BM416" s="1"/>
      <c r="BN416" s="1"/>
      <c r="BO416" s="1"/>
      <c r="BP416" s="1"/>
      <c r="BQ416" s="1"/>
      <c r="BR416" s="1"/>
    </row>
    <row r="417" spans="1:70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  <c r="AL417" s="1"/>
      <c r="AM417" s="1"/>
      <c r="AN417" s="1"/>
      <c r="AO417" s="1"/>
      <c r="AP417" s="1"/>
      <c r="AQ417" s="1"/>
      <c r="AR417" s="1"/>
      <c r="AS417" s="1"/>
      <c r="AT417" s="1"/>
      <c r="AU417" s="1"/>
      <c r="AV417" s="1"/>
      <c r="AW417" s="1"/>
      <c r="AX417" s="1"/>
      <c r="AY417" s="1"/>
      <c r="AZ417" s="1"/>
      <c r="BA417" s="1"/>
      <c r="BB417" s="1"/>
      <c r="BC417" s="1"/>
      <c r="BD417" s="1"/>
      <c r="BE417" s="1"/>
      <c r="BF417" s="1"/>
      <c r="BG417" s="1"/>
      <c r="BH417" s="1"/>
      <c r="BI417" s="1"/>
      <c r="BJ417" s="1"/>
      <c r="BK417" s="1"/>
      <c r="BL417" s="1"/>
      <c r="BM417" s="1"/>
      <c r="BN417" s="1"/>
      <c r="BO417" s="1"/>
      <c r="BP417" s="1"/>
      <c r="BQ417" s="1"/>
      <c r="BR417" s="1"/>
    </row>
    <row r="418" spans="1:70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  <c r="AL418" s="1"/>
      <c r="AM418" s="1"/>
      <c r="AN418" s="1"/>
      <c r="AO418" s="1"/>
      <c r="AP418" s="1"/>
      <c r="AQ418" s="1"/>
      <c r="AR418" s="1"/>
      <c r="AS418" s="1"/>
      <c r="AT418" s="1"/>
      <c r="AU418" s="1"/>
      <c r="AV418" s="1"/>
      <c r="AW418" s="1"/>
      <c r="AX418" s="1"/>
      <c r="AY418" s="1"/>
      <c r="AZ418" s="1"/>
      <c r="BA418" s="1"/>
      <c r="BB418" s="1"/>
      <c r="BC418" s="1"/>
      <c r="BD418" s="1"/>
      <c r="BE418" s="1"/>
      <c r="BF418" s="1"/>
      <c r="BG418" s="1"/>
      <c r="BH418" s="1"/>
      <c r="BI418" s="1"/>
      <c r="BJ418" s="1"/>
      <c r="BK418" s="1"/>
      <c r="BL418" s="1"/>
      <c r="BM418" s="1"/>
      <c r="BN418" s="1"/>
      <c r="BO418" s="1"/>
      <c r="BP418" s="1"/>
      <c r="BQ418" s="1"/>
      <c r="BR418" s="1"/>
    </row>
    <row r="419" spans="1:70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  <c r="AL419" s="1"/>
      <c r="AM419" s="1"/>
      <c r="AN419" s="1"/>
      <c r="AO419" s="1"/>
      <c r="AP419" s="1"/>
      <c r="AQ419" s="1"/>
      <c r="AR419" s="1"/>
      <c r="AS419" s="1"/>
      <c r="AT419" s="1"/>
      <c r="AU419" s="1"/>
      <c r="AV419" s="1"/>
      <c r="AW419" s="1"/>
      <c r="AX419" s="1"/>
      <c r="AY419" s="1"/>
      <c r="AZ419" s="1"/>
      <c r="BA419" s="1"/>
      <c r="BB419" s="1"/>
      <c r="BC419" s="1"/>
      <c r="BD419" s="1"/>
      <c r="BE419" s="1"/>
      <c r="BF419" s="1"/>
      <c r="BG419" s="1"/>
      <c r="BH419" s="1"/>
      <c r="BI419" s="1"/>
      <c r="BJ419" s="1"/>
      <c r="BK419" s="1"/>
      <c r="BL419" s="1"/>
      <c r="BM419" s="1"/>
      <c r="BN419" s="1"/>
      <c r="BO419" s="1"/>
      <c r="BP419" s="1"/>
      <c r="BQ419" s="1"/>
      <c r="BR419" s="1"/>
    </row>
    <row r="420" spans="1:70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  <c r="AL420" s="1"/>
      <c r="AM420" s="1"/>
      <c r="AN420" s="1"/>
      <c r="AO420" s="1"/>
      <c r="AP420" s="1"/>
      <c r="AQ420" s="1"/>
      <c r="AR420" s="1"/>
      <c r="AS420" s="1"/>
      <c r="AT420" s="1"/>
      <c r="AU420" s="1"/>
      <c r="AV420" s="1"/>
      <c r="AW420" s="1"/>
      <c r="AX420" s="1"/>
      <c r="AY420" s="1"/>
      <c r="AZ420" s="1"/>
      <c r="BA420" s="1"/>
      <c r="BB420" s="1"/>
      <c r="BC420" s="1"/>
      <c r="BD420" s="1"/>
      <c r="BE420" s="1"/>
      <c r="BF420" s="1"/>
      <c r="BG420" s="1"/>
      <c r="BH420" s="1"/>
      <c r="BI420" s="1"/>
      <c r="BJ420" s="1"/>
      <c r="BK420" s="1"/>
      <c r="BL420" s="1"/>
      <c r="BM420" s="1"/>
      <c r="BN420" s="1"/>
      <c r="BO420" s="1"/>
      <c r="BP420" s="1"/>
      <c r="BQ420" s="1"/>
      <c r="BR420" s="1"/>
    </row>
    <row r="421" spans="1:70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  <c r="AL421" s="1"/>
      <c r="AM421" s="1"/>
      <c r="AN421" s="1"/>
      <c r="AO421" s="1"/>
      <c r="AP421" s="1"/>
      <c r="AQ421" s="1"/>
      <c r="AR421" s="1"/>
      <c r="AS421" s="1"/>
      <c r="AT421" s="1"/>
      <c r="AU421" s="1"/>
      <c r="AV421" s="1"/>
      <c r="AW421" s="1"/>
      <c r="AX421" s="1"/>
      <c r="AY421" s="1"/>
      <c r="AZ421" s="1"/>
      <c r="BA421" s="1"/>
      <c r="BB421" s="1"/>
      <c r="BC421" s="1"/>
      <c r="BD421" s="1"/>
      <c r="BE421" s="1"/>
      <c r="BF421" s="1"/>
      <c r="BG421" s="1"/>
      <c r="BH421" s="1"/>
      <c r="BI421" s="1"/>
      <c r="BJ421" s="1"/>
      <c r="BK421" s="1"/>
      <c r="BL421" s="1"/>
      <c r="BM421" s="1"/>
      <c r="BN421" s="1"/>
      <c r="BO421" s="1"/>
      <c r="BP421" s="1"/>
      <c r="BQ421" s="1"/>
      <c r="BR421" s="1"/>
    </row>
    <row r="422" spans="1:70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  <c r="AL422" s="1"/>
      <c r="AM422" s="1"/>
      <c r="AN422" s="1"/>
      <c r="AO422" s="1"/>
      <c r="AP422" s="1"/>
      <c r="AQ422" s="1"/>
      <c r="AR422" s="1"/>
      <c r="AS422" s="1"/>
      <c r="AT422" s="1"/>
      <c r="AU422" s="1"/>
      <c r="AV422" s="1"/>
      <c r="AW422" s="1"/>
      <c r="AX422" s="1"/>
      <c r="AY422" s="1"/>
      <c r="AZ422" s="1"/>
      <c r="BA422" s="1"/>
      <c r="BB422" s="1"/>
      <c r="BC422" s="1"/>
      <c r="BD422" s="1"/>
      <c r="BE422" s="1"/>
      <c r="BF422" s="1"/>
      <c r="BG422" s="1"/>
      <c r="BH422" s="1"/>
      <c r="BI422" s="1"/>
      <c r="BJ422" s="1"/>
      <c r="BK422" s="1"/>
      <c r="BL422" s="1"/>
      <c r="BM422" s="1"/>
      <c r="BN422" s="1"/>
      <c r="BO422" s="1"/>
      <c r="BP422" s="1"/>
      <c r="BQ422" s="1"/>
      <c r="BR422" s="1"/>
    </row>
    <row r="423" spans="1:70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  <c r="AL423" s="1"/>
      <c r="AM423" s="1"/>
      <c r="AN423" s="1"/>
      <c r="AO423" s="1"/>
      <c r="AP423" s="1"/>
      <c r="AQ423" s="1"/>
      <c r="AR423" s="1"/>
      <c r="AS423" s="1"/>
      <c r="AT423" s="1"/>
      <c r="AU423" s="1"/>
      <c r="AV423" s="1"/>
      <c r="AW423" s="1"/>
      <c r="AX423" s="1"/>
      <c r="AY423" s="1"/>
      <c r="AZ423" s="1"/>
      <c r="BA423" s="1"/>
      <c r="BB423" s="1"/>
      <c r="BC423" s="1"/>
      <c r="BD423" s="1"/>
      <c r="BE423" s="1"/>
      <c r="BF423" s="1"/>
      <c r="BG423" s="1"/>
      <c r="BH423" s="1"/>
      <c r="BI423" s="1"/>
      <c r="BJ423" s="1"/>
      <c r="BK423" s="1"/>
      <c r="BL423" s="1"/>
      <c r="BM423" s="1"/>
      <c r="BN423" s="1"/>
      <c r="BO423" s="1"/>
      <c r="BP423" s="1"/>
      <c r="BQ423" s="1"/>
      <c r="BR423" s="1"/>
    </row>
    <row r="424" spans="1:70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  <c r="AL424" s="1"/>
      <c r="AM424" s="1"/>
      <c r="AN424" s="1"/>
      <c r="AO424" s="1"/>
      <c r="AP424" s="1"/>
      <c r="AQ424" s="1"/>
      <c r="AR424" s="1"/>
      <c r="AS424" s="1"/>
      <c r="AT424" s="1"/>
      <c r="AU424" s="1"/>
      <c r="AV424" s="1"/>
      <c r="AW424" s="1"/>
      <c r="AX424" s="1"/>
      <c r="AY424" s="1"/>
      <c r="AZ424" s="1"/>
      <c r="BA424" s="1"/>
      <c r="BB424" s="1"/>
      <c r="BC424" s="1"/>
      <c r="BD424" s="1"/>
      <c r="BE424" s="1"/>
      <c r="BF424" s="1"/>
      <c r="BG424" s="1"/>
      <c r="BH424" s="1"/>
      <c r="BI424" s="1"/>
      <c r="BJ424" s="1"/>
      <c r="BK424" s="1"/>
      <c r="BL424" s="1"/>
      <c r="BM424" s="1"/>
      <c r="BN424" s="1"/>
      <c r="BO424" s="1"/>
      <c r="BP424" s="1"/>
      <c r="BQ424" s="1"/>
      <c r="BR424" s="1"/>
    </row>
    <row r="425" spans="1:70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  <c r="AL425" s="1"/>
      <c r="AM425" s="1"/>
      <c r="AN425" s="1"/>
      <c r="AO425" s="1"/>
      <c r="AP425" s="1"/>
      <c r="AQ425" s="1"/>
      <c r="AR425" s="1"/>
      <c r="AS425" s="1"/>
      <c r="AT425" s="1"/>
      <c r="AU425" s="1"/>
      <c r="AV425" s="1"/>
      <c r="AW425" s="1"/>
      <c r="AX425" s="1"/>
      <c r="AY425" s="1"/>
      <c r="AZ425" s="1"/>
      <c r="BA425" s="1"/>
      <c r="BB425" s="1"/>
      <c r="BC425" s="1"/>
      <c r="BD425" s="1"/>
      <c r="BE425" s="1"/>
      <c r="BF425" s="1"/>
      <c r="BG425" s="1"/>
      <c r="BH425" s="1"/>
      <c r="BI425" s="1"/>
      <c r="BJ425" s="1"/>
      <c r="BK425" s="1"/>
      <c r="BL425" s="1"/>
      <c r="BM425" s="1"/>
      <c r="BN425" s="1"/>
      <c r="BO425" s="1"/>
      <c r="BP425" s="1"/>
      <c r="BQ425" s="1"/>
      <c r="BR425" s="1"/>
    </row>
    <row r="426" spans="1:70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  <c r="AL426" s="1"/>
      <c r="AM426" s="1"/>
      <c r="AN426" s="1"/>
      <c r="AO426" s="1"/>
      <c r="AP426" s="1"/>
      <c r="AQ426" s="1"/>
      <c r="AR426" s="1"/>
      <c r="AS426" s="1"/>
      <c r="AT426" s="1"/>
      <c r="AU426" s="1"/>
      <c r="AV426" s="1"/>
      <c r="AW426" s="1"/>
      <c r="AX426" s="1"/>
      <c r="AY426" s="1"/>
      <c r="AZ426" s="1"/>
      <c r="BA426" s="1"/>
      <c r="BB426" s="1"/>
      <c r="BC426" s="1"/>
      <c r="BD426" s="1"/>
      <c r="BE426" s="1"/>
      <c r="BF426" s="1"/>
      <c r="BG426" s="1"/>
      <c r="BH426" s="1"/>
      <c r="BI426" s="1"/>
      <c r="BJ426" s="1"/>
      <c r="BK426" s="1"/>
      <c r="BL426" s="1"/>
      <c r="BM426" s="1"/>
      <c r="BN426" s="1"/>
      <c r="BO426" s="1"/>
      <c r="BP426" s="1"/>
      <c r="BQ426" s="1"/>
      <c r="BR426" s="1"/>
    </row>
    <row r="427" spans="1:70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  <c r="AL427" s="1"/>
      <c r="AM427" s="1"/>
      <c r="AN427" s="1"/>
      <c r="AO427" s="1"/>
      <c r="AP427" s="1"/>
      <c r="AQ427" s="1"/>
      <c r="AR427" s="1"/>
      <c r="AS427" s="1"/>
      <c r="AT427" s="1"/>
      <c r="AU427" s="1"/>
      <c r="AV427" s="1"/>
      <c r="AW427" s="1"/>
      <c r="AX427" s="1"/>
      <c r="AY427" s="1"/>
      <c r="AZ427" s="1"/>
      <c r="BA427" s="1"/>
      <c r="BB427" s="1"/>
      <c r="BC427" s="1"/>
      <c r="BD427" s="1"/>
      <c r="BE427" s="1"/>
      <c r="BF427" s="1"/>
      <c r="BG427" s="1"/>
      <c r="BH427" s="1"/>
      <c r="BI427" s="1"/>
      <c r="BJ427" s="1"/>
      <c r="BK427" s="1"/>
      <c r="BL427" s="1"/>
      <c r="BM427" s="1"/>
      <c r="BN427" s="1"/>
      <c r="BO427" s="1"/>
      <c r="BP427" s="1"/>
      <c r="BQ427" s="1"/>
      <c r="BR427" s="1"/>
    </row>
    <row r="428" spans="1:70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  <c r="AL428" s="1"/>
      <c r="AM428" s="1"/>
      <c r="AN428" s="1"/>
      <c r="AO428" s="1"/>
      <c r="AP428" s="1"/>
      <c r="AQ428" s="1"/>
      <c r="AR428" s="1"/>
      <c r="AS428" s="1"/>
      <c r="AT428" s="1"/>
      <c r="AU428" s="1"/>
      <c r="AV428" s="1"/>
      <c r="AW428" s="1"/>
      <c r="AX428" s="1"/>
      <c r="AY428" s="1"/>
      <c r="AZ428" s="1"/>
      <c r="BA428" s="1"/>
      <c r="BB428" s="1"/>
      <c r="BC428" s="1"/>
      <c r="BD428" s="1"/>
      <c r="BE428" s="1"/>
      <c r="BF428" s="1"/>
      <c r="BG428" s="1"/>
      <c r="BH428" s="1"/>
      <c r="BI428" s="1"/>
      <c r="BJ428" s="1"/>
      <c r="BK428" s="1"/>
      <c r="BL428" s="1"/>
      <c r="BM428" s="1"/>
      <c r="BN428" s="1"/>
      <c r="BO428" s="1"/>
      <c r="BP428" s="1"/>
      <c r="BQ428" s="1"/>
      <c r="BR428" s="1"/>
    </row>
    <row r="429" spans="1:70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  <c r="AL429" s="1"/>
      <c r="AM429" s="1"/>
      <c r="AN429" s="1"/>
      <c r="AO429" s="1"/>
      <c r="AP429" s="1"/>
      <c r="AQ429" s="1"/>
      <c r="AR429" s="1"/>
      <c r="AS429" s="1"/>
      <c r="AT429" s="1"/>
      <c r="AU429" s="1"/>
      <c r="AV429" s="1"/>
      <c r="AW429" s="1"/>
      <c r="AX429" s="1"/>
      <c r="AY429" s="1"/>
      <c r="AZ429" s="1"/>
      <c r="BA429" s="1"/>
      <c r="BB429" s="1"/>
      <c r="BC429" s="1"/>
      <c r="BD429" s="1"/>
      <c r="BE429" s="1"/>
      <c r="BF429" s="1"/>
      <c r="BG429" s="1"/>
      <c r="BH429" s="1"/>
      <c r="BI429" s="1"/>
      <c r="BJ429" s="1"/>
      <c r="BK429" s="1"/>
      <c r="BL429" s="1"/>
      <c r="BM429" s="1"/>
      <c r="BN429" s="1"/>
      <c r="BO429" s="1"/>
      <c r="BP429" s="1"/>
      <c r="BQ429" s="1"/>
      <c r="BR429" s="1"/>
    </row>
    <row r="430" spans="1:70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  <c r="AL430" s="1"/>
      <c r="AM430" s="1"/>
      <c r="AN430" s="1"/>
      <c r="AO430" s="1"/>
      <c r="AP430" s="1"/>
      <c r="AQ430" s="1"/>
      <c r="AR430" s="1"/>
      <c r="AS430" s="1"/>
      <c r="AT430" s="1"/>
      <c r="AU430" s="1"/>
      <c r="AV430" s="1"/>
      <c r="AW430" s="1"/>
      <c r="AX430" s="1"/>
      <c r="AY430" s="1"/>
      <c r="AZ430" s="1"/>
      <c r="BA430" s="1"/>
      <c r="BB430" s="1"/>
      <c r="BC430" s="1"/>
      <c r="BD430" s="1"/>
      <c r="BE430" s="1"/>
      <c r="BF430" s="1"/>
      <c r="BG430" s="1"/>
      <c r="BH430" s="1"/>
      <c r="BI430" s="1"/>
      <c r="BJ430" s="1"/>
      <c r="BK430" s="1"/>
      <c r="BL430" s="1"/>
      <c r="BM430" s="1"/>
      <c r="BN430" s="1"/>
      <c r="BO430" s="1"/>
      <c r="BP430" s="1"/>
      <c r="BQ430" s="1"/>
      <c r="BR430" s="1"/>
    </row>
    <row r="431" spans="1:70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  <c r="AL431" s="1"/>
      <c r="AM431" s="1"/>
      <c r="AN431" s="1"/>
      <c r="AO431" s="1"/>
      <c r="AP431" s="1"/>
      <c r="AQ431" s="1"/>
      <c r="AR431" s="1"/>
      <c r="AS431" s="1"/>
      <c r="AT431" s="1"/>
      <c r="AU431" s="1"/>
      <c r="AV431" s="1"/>
      <c r="AW431" s="1"/>
      <c r="AX431" s="1"/>
      <c r="AY431" s="1"/>
      <c r="AZ431" s="1"/>
      <c r="BA431" s="1"/>
      <c r="BB431" s="1"/>
      <c r="BC431" s="1"/>
      <c r="BD431" s="1"/>
      <c r="BE431" s="1"/>
      <c r="BF431" s="1"/>
      <c r="BG431" s="1"/>
      <c r="BH431" s="1"/>
      <c r="BI431" s="1"/>
      <c r="BJ431" s="1"/>
      <c r="BK431" s="1"/>
      <c r="BL431" s="1"/>
      <c r="BM431" s="1"/>
      <c r="BN431" s="1"/>
      <c r="BO431" s="1"/>
      <c r="BP431" s="1"/>
      <c r="BQ431" s="1"/>
      <c r="BR431" s="1"/>
    </row>
    <row r="432" spans="1:70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  <c r="AL432" s="1"/>
      <c r="AM432" s="1"/>
      <c r="AN432" s="1"/>
      <c r="AO432" s="1"/>
      <c r="AP432" s="1"/>
      <c r="AQ432" s="1"/>
      <c r="AR432" s="1"/>
      <c r="AS432" s="1"/>
      <c r="AT432" s="1"/>
      <c r="AU432" s="1"/>
      <c r="AV432" s="1"/>
      <c r="AW432" s="1"/>
      <c r="AX432" s="1"/>
      <c r="AY432" s="1"/>
      <c r="AZ432" s="1"/>
      <c r="BA432" s="1"/>
      <c r="BB432" s="1"/>
      <c r="BC432" s="1"/>
      <c r="BD432" s="1"/>
      <c r="BE432" s="1"/>
      <c r="BF432" s="1"/>
      <c r="BG432" s="1"/>
      <c r="BH432" s="1"/>
      <c r="BI432" s="1"/>
      <c r="BJ432" s="1"/>
      <c r="BK432" s="1"/>
      <c r="BL432" s="1"/>
      <c r="BM432" s="1"/>
      <c r="BN432" s="1"/>
      <c r="BO432" s="1"/>
      <c r="BP432" s="1"/>
      <c r="BQ432" s="1"/>
      <c r="BR432" s="1"/>
    </row>
    <row r="433" spans="1:70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  <c r="AL433" s="1"/>
      <c r="AM433" s="1"/>
      <c r="AN433" s="1"/>
      <c r="AO433" s="1"/>
      <c r="AP433" s="1"/>
      <c r="AQ433" s="1"/>
      <c r="AR433" s="1"/>
      <c r="AS433" s="1"/>
      <c r="AT433" s="1"/>
      <c r="AU433" s="1"/>
      <c r="AV433" s="1"/>
      <c r="AW433" s="1"/>
      <c r="AX433" s="1"/>
      <c r="AY433" s="1"/>
      <c r="AZ433" s="1"/>
      <c r="BA433" s="1"/>
      <c r="BB433" s="1"/>
      <c r="BC433" s="1"/>
      <c r="BD433" s="1"/>
      <c r="BE433" s="1"/>
      <c r="BF433" s="1"/>
      <c r="BG433" s="1"/>
      <c r="BH433" s="1"/>
      <c r="BI433" s="1"/>
      <c r="BJ433" s="1"/>
      <c r="BK433" s="1"/>
      <c r="BL433" s="1"/>
      <c r="BM433" s="1"/>
      <c r="BN433" s="1"/>
      <c r="BO433" s="1"/>
      <c r="BP433" s="1"/>
      <c r="BQ433" s="1"/>
      <c r="BR433" s="1"/>
    </row>
    <row r="434" spans="1:70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  <c r="AL434" s="1"/>
      <c r="AM434" s="1"/>
      <c r="AN434" s="1"/>
      <c r="AO434" s="1"/>
      <c r="AP434" s="1"/>
      <c r="AQ434" s="1"/>
      <c r="AR434" s="1"/>
      <c r="AS434" s="1"/>
      <c r="AT434" s="1"/>
      <c r="AU434" s="1"/>
      <c r="AV434" s="1"/>
      <c r="AW434" s="1"/>
      <c r="AX434" s="1"/>
      <c r="AY434" s="1"/>
      <c r="AZ434" s="1"/>
      <c r="BA434" s="1"/>
      <c r="BB434" s="1"/>
      <c r="BC434" s="1"/>
      <c r="BD434" s="1"/>
      <c r="BE434" s="1"/>
      <c r="BF434" s="1"/>
      <c r="BG434" s="1"/>
      <c r="BH434" s="1"/>
      <c r="BI434" s="1"/>
      <c r="BJ434" s="1"/>
      <c r="BK434" s="1"/>
      <c r="BL434" s="1"/>
      <c r="BM434" s="1"/>
      <c r="BN434" s="1"/>
      <c r="BO434" s="1"/>
      <c r="BP434" s="1"/>
      <c r="BQ434" s="1"/>
      <c r="BR434" s="1"/>
    </row>
    <row r="435" spans="1:70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"/>
      <c r="AL435" s="1"/>
      <c r="AM435" s="1"/>
      <c r="AN435" s="1"/>
      <c r="AO435" s="1"/>
      <c r="AP435" s="1"/>
      <c r="AQ435" s="1"/>
      <c r="AR435" s="1"/>
      <c r="AS435" s="1"/>
      <c r="AT435" s="1"/>
      <c r="AU435" s="1"/>
      <c r="AV435" s="1"/>
      <c r="AW435" s="1"/>
      <c r="AX435" s="1"/>
      <c r="AY435" s="1"/>
      <c r="AZ435" s="1"/>
      <c r="BA435" s="1"/>
      <c r="BB435" s="1"/>
      <c r="BC435" s="1"/>
      <c r="BD435" s="1"/>
      <c r="BE435" s="1"/>
      <c r="BF435" s="1"/>
      <c r="BG435" s="1"/>
      <c r="BH435" s="1"/>
      <c r="BI435" s="1"/>
      <c r="BJ435" s="1"/>
      <c r="BK435" s="1"/>
      <c r="BL435" s="1"/>
      <c r="BM435" s="1"/>
      <c r="BN435" s="1"/>
      <c r="BO435" s="1"/>
      <c r="BP435" s="1"/>
      <c r="BQ435" s="1"/>
      <c r="BR435" s="1"/>
    </row>
    <row r="436" spans="1:70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  <c r="AL436" s="1"/>
      <c r="AM436" s="1"/>
      <c r="AN436" s="1"/>
      <c r="AO436" s="1"/>
      <c r="AP436" s="1"/>
      <c r="AQ436" s="1"/>
      <c r="AR436" s="1"/>
      <c r="AS436" s="1"/>
      <c r="AT436" s="1"/>
      <c r="AU436" s="1"/>
      <c r="AV436" s="1"/>
      <c r="AW436" s="1"/>
      <c r="AX436" s="1"/>
      <c r="AY436" s="1"/>
      <c r="AZ436" s="1"/>
      <c r="BA436" s="1"/>
      <c r="BB436" s="1"/>
      <c r="BC436" s="1"/>
      <c r="BD436" s="1"/>
      <c r="BE436" s="1"/>
      <c r="BF436" s="1"/>
      <c r="BG436" s="1"/>
      <c r="BH436" s="1"/>
      <c r="BI436" s="1"/>
      <c r="BJ436" s="1"/>
      <c r="BK436" s="1"/>
      <c r="BL436" s="1"/>
      <c r="BM436" s="1"/>
      <c r="BN436" s="1"/>
      <c r="BO436" s="1"/>
      <c r="BP436" s="1"/>
      <c r="BQ436" s="1"/>
      <c r="BR436" s="1"/>
    </row>
    <row r="437" spans="1:70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/>
      <c r="AL437" s="1"/>
      <c r="AM437" s="1"/>
      <c r="AN437" s="1"/>
      <c r="AO437" s="1"/>
      <c r="AP437" s="1"/>
      <c r="AQ437" s="1"/>
      <c r="AR437" s="1"/>
      <c r="AS437" s="1"/>
      <c r="AT437" s="1"/>
      <c r="AU437" s="1"/>
      <c r="AV437" s="1"/>
      <c r="AW437" s="1"/>
      <c r="AX437" s="1"/>
      <c r="AY437" s="1"/>
      <c r="AZ437" s="1"/>
      <c r="BA437" s="1"/>
      <c r="BB437" s="1"/>
      <c r="BC437" s="1"/>
      <c r="BD437" s="1"/>
      <c r="BE437" s="1"/>
      <c r="BF437" s="1"/>
      <c r="BG437" s="1"/>
      <c r="BH437" s="1"/>
      <c r="BI437" s="1"/>
      <c r="BJ437" s="1"/>
      <c r="BK437" s="1"/>
      <c r="BL437" s="1"/>
      <c r="BM437" s="1"/>
      <c r="BN437" s="1"/>
      <c r="BO437" s="1"/>
      <c r="BP437" s="1"/>
      <c r="BQ437" s="1"/>
      <c r="BR437" s="1"/>
    </row>
    <row r="438" spans="1:70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/>
      <c r="AL438" s="1"/>
      <c r="AM438" s="1"/>
      <c r="AN438" s="1"/>
      <c r="AO438" s="1"/>
      <c r="AP438" s="1"/>
      <c r="AQ438" s="1"/>
      <c r="AR438" s="1"/>
      <c r="AS438" s="1"/>
      <c r="AT438" s="1"/>
      <c r="AU438" s="1"/>
      <c r="AV438" s="1"/>
      <c r="AW438" s="1"/>
      <c r="AX438" s="1"/>
      <c r="AY438" s="1"/>
      <c r="AZ438" s="1"/>
      <c r="BA438" s="1"/>
      <c r="BB438" s="1"/>
      <c r="BC438" s="1"/>
      <c r="BD438" s="1"/>
      <c r="BE438" s="1"/>
      <c r="BF438" s="1"/>
      <c r="BG438" s="1"/>
      <c r="BH438" s="1"/>
      <c r="BI438" s="1"/>
      <c r="BJ438" s="1"/>
      <c r="BK438" s="1"/>
      <c r="BL438" s="1"/>
      <c r="BM438" s="1"/>
      <c r="BN438" s="1"/>
      <c r="BO438" s="1"/>
      <c r="BP438" s="1"/>
      <c r="BQ438" s="1"/>
      <c r="BR438" s="1"/>
    </row>
    <row r="439" spans="1:70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/>
      <c r="AL439" s="1"/>
      <c r="AM439" s="1"/>
      <c r="AN439" s="1"/>
      <c r="AO439" s="1"/>
      <c r="AP439" s="1"/>
      <c r="AQ439" s="1"/>
      <c r="AR439" s="1"/>
      <c r="AS439" s="1"/>
      <c r="AT439" s="1"/>
      <c r="AU439" s="1"/>
      <c r="AV439" s="1"/>
      <c r="AW439" s="1"/>
      <c r="AX439" s="1"/>
      <c r="AY439" s="1"/>
      <c r="AZ439" s="1"/>
      <c r="BA439" s="1"/>
      <c r="BB439" s="1"/>
      <c r="BC439" s="1"/>
      <c r="BD439" s="1"/>
      <c r="BE439" s="1"/>
      <c r="BF439" s="1"/>
      <c r="BG439" s="1"/>
      <c r="BH439" s="1"/>
      <c r="BI439" s="1"/>
      <c r="BJ439" s="1"/>
      <c r="BK439" s="1"/>
      <c r="BL439" s="1"/>
      <c r="BM439" s="1"/>
      <c r="BN439" s="1"/>
      <c r="BO439" s="1"/>
      <c r="BP439" s="1"/>
      <c r="BQ439" s="1"/>
      <c r="BR439" s="1"/>
    </row>
    <row r="440" spans="1:70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  <c r="AL440" s="1"/>
      <c r="AM440" s="1"/>
      <c r="AN440" s="1"/>
      <c r="AO440" s="1"/>
      <c r="AP440" s="1"/>
      <c r="AQ440" s="1"/>
      <c r="AR440" s="1"/>
      <c r="AS440" s="1"/>
      <c r="AT440" s="1"/>
      <c r="AU440" s="1"/>
      <c r="AV440" s="1"/>
      <c r="AW440" s="1"/>
      <c r="AX440" s="1"/>
      <c r="AY440" s="1"/>
      <c r="AZ440" s="1"/>
      <c r="BA440" s="1"/>
      <c r="BB440" s="1"/>
      <c r="BC440" s="1"/>
      <c r="BD440" s="1"/>
      <c r="BE440" s="1"/>
      <c r="BF440" s="1"/>
      <c r="BG440" s="1"/>
      <c r="BH440" s="1"/>
      <c r="BI440" s="1"/>
      <c r="BJ440" s="1"/>
      <c r="BK440" s="1"/>
      <c r="BL440" s="1"/>
      <c r="BM440" s="1"/>
      <c r="BN440" s="1"/>
      <c r="BO440" s="1"/>
      <c r="BP440" s="1"/>
      <c r="BQ440" s="1"/>
      <c r="BR440" s="1"/>
    </row>
    <row r="441" spans="1:70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  <c r="AL441" s="1"/>
      <c r="AM441" s="1"/>
      <c r="AN441" s="1"/>
      <c r="AO441" s="1"/>
      <c r="AP441" s="1"/>
      <c r="AQ441" s="1"/>
      <c r="AR441" s="1"/>
      <c r="AS441" s="1"/>
      <c r="AT441" s="1"/>
      <c r="AU441" s="1"/>
      <c r="AV441" s="1"/>
      <c r="AW441" s="1"/>
      <c r="AX441" s="1"/>
      <c r="AY441" s="1"/>
      <c r="AZ441" s="1"/>
      <c r="BA441" s="1"/>
      <c r="BB441" s="1"/>
      <c r="BC441" s="1"/>
      <c r="BD441" s="1"/>
      <c r="BE441" s="1"/>
      <c r="BF441" s="1"/>
      <c r="BG441" s="1"/>
      <c r="BH441" s="1"/>
      <c r="BI441" s="1"/>
      <c r="BJ441" s="1"/>
      <c r="BK441" s="1"/>
      <c r="BL441" s="1"/>
      <c r="BM441" s="1"/>
      <c r="BN441" s="1"/>
      <c r="BO441" s="1"/>
      <c r="BP441" s="1"/>
      <c r="BQ441" s="1"/>
      <c r="BR441" s="1"/>
    </row>
    <row r="442" spans="1:70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1"/>
      <c r="AL442" s="1"/>
      <c r="AM442" s="1"/>
      <c r="AN442" s="1"/>
      <c r="AO442" s="1"/>
      <c r="AP442" s="1"/>
      <c r="AQ442" s="1"/>
      <c r="AR442" s="1"/>
      <c r="AS442" s="1"/>
      <c r="AT442" s="1"/>
      <c r="AU442" s="1"/>
      <c r="AV442" s="1"/>
      <c r="AW442" s="1"/>
      <c r="AX442" s="1"/>
      <c r="AY442" s="1"/>
      <c r="AZ442" s="1"/>
      <c r="BA442" s="1"/>
      <c r="BB442" s="1"/>
      <c r="BC442" s="1"/>
      <c r="BD442" s="1"/>
      <c r="BE442" s="1"/>
      <c r="BF442" s="1"/>
      <c r="BG442" s="1"/>
      <c r="BH442" s="1"/>
      <c r="BI442" s="1"/>
      <c r="BJ442" s="1"/>
      <c r="BK442" s="1"/>
      <c r="BL442" s="1"/>
      <c r="BM442" s="1"/>
      <c r="BN442" s="1"/>
      <c r="BO442" s="1"/>
      <c r="BP442" s="1"/>
      <c r="BQ442" s="1"/>
      <c r="BR442" s="1"/>
    </row>
    <row r="443" spans="1:70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"/>
      <c r="AL443" s="1"/>
      <c r="AM443" s="1"/>
      <c r="AN443" s="1"/>
      <c r="AO443" s="1"/>
      <c r="AP443" s="1"/>
      <c r="AQ443" s="1"/>
      <c r="AR443" s="1"/>
      <c r="AS443" s="1"/>
      <c r="AT443" s="1"/>
      <c r="AU443" s="1"/>
      <c r="AV443" s="1"/>
      <c r="AW443" s="1"/>
      <c r="AX443" s="1"/>
      <c r="AY443" s="1"/>
      <c r="AZ443" s="1"/>
      <c r="BA443" s="1"/>
      <c r="BB443" s="1"/>
      <c r="BC443" s="1"/>
      <c r="BD443" s="1"/>
      <c r="BE443" s="1"/>
      <c r="BF443" s="1"/>
      <c r="BG443" s="1"/>
      <c r="BH443" s="1"/>
      <c r="BI443" s="1"/>
      <c r="BJ443" s="1"/>
      <c r="BK443" s="1"/>
      <c r="BL443" s="1"/>
      <c r="BM443" s="1"/>
      <c r="BN443" s="1"/>
      <c r="BO443" s="1"/>
      <c r="BP443" s="1"/>
      <c r="BQ443" s="1"/>
      <c r="BR443" s="1"/>
    </row>
    <row r="444" spans="1:70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"/>
      <c r="AL444" s="1"/>
      <c r="AM444" s="1"/>
      <c r="AN444" s="1"/>
      <c r="AO444" s="1"/>
      <c r="AP444" s="1"/>
      <c r="AQ444" s="1"/>
      <c r="AR444" s="1"/>
      <c r="AS444" s="1"/>
      <c r="AT444" s="1"/>
      <c r="AU444" s="1"/>
      <c r="AV444" s="1"/>
      <c r="AW444" s="1"/>
      <c r="AX444" s="1"/>
      <c r="AY444" s="1"/>
      <c r="AZ444" s="1"/>
      <c r="BA444" s="1"/>
      <c r="BB444" s="1"/>
      <c r="BC444" s="1"/>
      <c r="BD444" s="1"/>
      <c r="BE444" s="1"/>
      <c r="BF444" s="1"/>
      <c r="BG444" s="1"/>
      <c r="BH444" s="1"/>
      <c r="BI444" s="1"/>
      <c r="BJ444" s="1"/>
      <c r="BK444" s="1"/>
      <c r="BL444" s="1"/>
      <c r="BM444" s="1"/>
      <c r="BN444" s="1"/>
      <c r="BO444" s="1"/>
      <c r="BP444" s="1"/>
      <c r="BQ444" s="1"/>
      <c r="BR444" s="1"/>
    </row>
    <row r="445" spans="1:70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"/>
      <c r="AL445" s="1"/>
      <c r="AM445" s="1"/>
      <c r="AN445" s="1"/>
      <c r="AO445" s="1"/>
      <c r="AP445" s="1"/>
      <c r="AQ445" s="1"/>
      <c r="AR445" s="1"/>
      <c r="AS445" s="1"/>
      <c r="AT445" s="1"/>
      <c r="AU445" s="1"/>
      <c r="AV445" s="1"/>
      <c r="AW445" s="1"/>
      <c r="AX445" s="1"/>
      <c r="AY445" s="1"/>
      <c r="AZ445" s="1"/>
      <c r="BA445" s="1"/>
      <c r="BB445" s="1"/>
      <c r="BC445" s="1"/>
      <c r="BD445" s="1"/>
      <c r="BE445" s="1"/>
      <c r="BF445" s="1"/>
      <c r="BG445" s="1"/>
      <c r="BH445" s="1"/>
      <c r="BI445" s="1"/>
      <c r="BJ445" s="1"/>
      <c r="BK445" s="1"/>
      <c r="BL445" s="1"/>
      <c r="BM445" s="1"/>
      <c r="BN445" s="1"/>
      <c r="BO445" s="1"/>
      <c r="BP445" s="1"/>
      <c r="BQ445" s="1"/>
      <c r="BR445" s="1"/>
    </row>
    <row r="446" spans="1:70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/>
      <c r="AL446" s="1"/>
      <c r="AM446" s="1"/>
      <c r="AN446" s="1"/>
      <c r="AO446" s="1"/>
      <c r="AP446" s="1"/>
      <c r="AQ446" s="1"/>
      <c r="AR446" s="1"/>
      <c r="AS446" s="1"/>
      <c r="AT446" s="1"/>
      <c r="AU446" s="1"/>
      <c r="AV446" s="1"/>
      <c r="AW446" s="1"/>
      <c r="AX446" s="1"/>
      <c r="AY446" s="1"/>
      <c r="AZ446" s="1"/>
      <c r="BA446" s="1"/>
      <c r="BB446" s="1"/>
      <c r="BC446" s="1"/>
      <c r="BD446" s="1"/>
      <c r="BE446" s="1"/>
      <c r="BF446" s="1"/>
      <c r="BG446" s="1"/>
      <c r="BH446" s="1"/>
      <c r="BI446" s="1"/>
      <c r="BJ446" s="1"/>
      <c r="BK446" s="1"/>
      <c r="BL446" s="1"/>
      <c r="BM446" s="1"/>
      <c r="BN446" s="1"/>
      <c r="BO446" s="1"/>
      <c r="BP446" s="1"/>
      <c r="BQ446" s="1"/>
      <c r="BR446" s="1"/>
    </row>
    <row r="447" spans="1:70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  <c r="AL447" s="1"/>
      <c r="AM447" s="1"/>
      <c r="AN447" s="1"/>
      <c r="AO447" s="1"/>
      <c r="AP447" s="1"/>
      <c r="AQ447" s="1"/>
      <c r="AR447" s="1"/>
      <c r="AS447" s="1"/>
      <c r="AT447" s="1"/>
      <c r="AU447" s="1"/>
      <c r="AV447" s="1"/>
      <c r="AW447" s="1"/>
      <c r="AX447" s="1"/>
      <c r="AY447" s="1"/>
      <c r="AZ447" s="1"/>
      <c r="BA447" s="1"/>
      <c r="BB447" s="1"/>
      <c r="BC447" s="1"/>
      <c r="BD447" s="1"/>
      <c r="BE447" s="1"/>
      <c r="BF447" s="1"/>
      <c r="BG447" s="1"/>
      <c r="BH447" s="1"/>
      <c r="BI447" s="1"/>
      <c r="BJ447" s="1"/>
      <c r="BK447" s="1"/>
      <c r="BL447" s="1"/>
      <c r="BM447" s="1"/>
      <c r="BN447" s="1"/>
      <c r="BO447" s="1"/>
      <c r="BP447" s="1"/>
      <c r="BQ447" s="1"/>
      <c r="BR447" s="1"/>
    </row>
    <row r="448" spans="1:70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"/>
      <c r="AL448" s="1"/>
      <c r="AM448" s="1"/>
      <c r="AN448" s="1"/>
      <c r="AO448" s="1"/>
      <c r="AP448" s="1"/>
      <c r="AQ448" s="1"/>
      <c r="AR448" s="1"/>
      <c r="AS448" s="1"/>
      <c r="AT448" s="1"/>
      <c r="AU448" s="1"/>
      <c r="AV448" s="1"/>
      <c r="AW448" s="1"/>
      <c r="AX448" s="1"/>
      <c r="AY448" s="1"/>
      <c r="AZ448" s="1"/>
      <c r="BA448" s="1"/>
      <c r="BB448" s="1"/>
      <c r="BC448" s="1"/>
      <c r="BD448" s="1"/>
      <c r="BE448" s="1"/>
      <c r="BF448" s="1"/>
      <c r="BG448" s="1"/>
      <c r="BH448" s="1"/>
      <c r="BI448" s="1"/>
      <c r="BJ448" s="1"/>
      <c r="BK448" s="1"/>
      <c r="BL448" s="1"/>
      <c r="BM448" s="1"/>
      <c r="BN448" s="1"/>
      <c r="BO448" s="1"/>
      <c r="BP448" s="1"/>
      <c r="BQ448" s="1"/>
      <c r="BR448" s="1"/>
    </row>
    <row r="449" spans="1:70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"/>
      <c r="AL449" s="1"/>
      <c r="AM449" s="1"/>
      <c r="AN449" s="1"/>
      <c r="AO449" s="1"/>
      <c r="AP449" s="1"/>
      <c r="AQ449" s="1"/>
      <c r="AR449" s="1"/>
      <c r="AS449" s="1"/>
      <c r="AT449" s="1"/>
      <c r="AU449" s="1"/>
      <c r="AV449" s="1"/>
      <c r="AW449" s="1"/>
      <c r="AX449" s="1"/>
      <c r="AY449" s="1"/>
      <c r="AZ449" s="1"/>
      <c r="BA449" s="1"/>
      <c r="BB449" s="1"/>
      <c r="BC449" s="1"/>
      <c r="BD449" s="1"/>
      <c r="BE449" s="1"/>
      <c r="BF449" s="1"/>
      <c r="BG449" s="1"/>
      <c r="BH449" s="1"/>
      <c r="BI449" s="1"/>
      <c r="BJ449" s="1"/>
      <c r="BK449" s="1"/>
      <c r="BL449" s="1"/>
      <c r="BM449" s="1"/>
      <c r="BN449" s="1"/>
      <c r="BO449" s="1"/>
      <c r="BP449" s="1"/>
      <c r="BQ449" s="1"/>
      <c r="BR449" s="1"/>
    </row>
    <row r="450" spans="1:70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1"/>
      <c r="AL450" s="1"/>
      <c r="AM450" s="1"/>
      <c r="AN450" s="1"/>
      <c r="AO450" s="1"/>
      <c r="AP450" s="1"/>
      <c r="AQ450" s="1"/>
      <c r="AR450" s="1"/>
      <c r="AS450" s="1"/>
      <c r="AT450" s="1"/>
      <c r="AU450" s="1"/>
      <c r="AV450" s="1"/>
      <c r="AW450" s="1"/>
      <c r="AX450" s="1"/>
      <c r="AY450" s="1"/>
      <c r="AZ450" s="1"/>
      <c r="BA450" s="1"/>
      <c r="BB450" s="1"/>
      <c r="BC450" s="1"/>
      <c r="BD450" s="1"/>
      <c r="BE450" s="1"/>
      <c r="BF450" s="1"/>
      <c r="BG450" s="1"/>
      <c r="BH450" s="1"/>
      <c r="BI450" s="1"/>
      <c r="BJ450" s="1"/>
      <c r="BK450" s="1"/>
      <c r="BL450" s="1"/>
      <c r="BM450" s="1"/>
      <c r="BN450" s="1"/>
      <c r="BO450" s="1"/>
      <c r="BP450" s="1"/>
      <c r="BQ450" s="1"/>
      <c r="BR450" s="1"/>
    </row>
    <row r="451" spans="1:70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  <c r="AK451" s="1"/>
      <c r="AL451" s="1"/>
      <c r="AM451" s="1"/>
      <c r="AN451" s="1"/>
      <c r="AO451" s="1"/>
      <c r="AP451" s="1"/>
      <c r="AQ451" s="1"/>
      <c r="AR451" s="1"/>
      <c r="AS451" s="1"/>
      <c r="AT451" s="1"/>
      <c r="AU451" s="1"/>
      <c r="AV451" s="1"/>
      <c r="AW451" s="1"/>
      <c r="AX451" s="1"/>
      <c r="AY451" s="1"/>
      <c r="AZ451" s="1"/>
      <c r="BA451" s="1"/>
      <c r="BB451" s="1"/>
      <c r="BC451" s="1"/>
      <c r="BD451" s="1"/>
      <c r="BE451" s="1"/>
      <c r="BF451" s="1"/>
      <c r="BG451" s="1"/>
      <c r="BH451" s="1"/>
      <c r="BI451" s="1"/>
      <c r="BJ451" s="1"/>
      <c r="BK451" s="1"/>
      <c r="BL451" s="1"/>
      <c r="BM451" s="1"/>
      <c r="BN451" s="1"/>
      <c r="BO451" s="1"/>
      <c r="BP451" s="1"/>
      <c r="BQ451" s="1"/>
      <c r="BR451" s="1"/>
    </row>
    <row r="452" spans="1:70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  <c r="AK452" s="1"/>
      <c r="AL452" s="1"/>
      <c r="AM452" s="1"/>
      <c r="AN452" s="1"/>
      <c r="AO452" s="1"/>
      <c r="AP452" s="1"/>
      <c r="AQ452" s="1"/>
      <c r="AR452" s="1"/>
      <c r="AS452" s="1"/>
      <c r="AT452" s="1"/>
      <c r="AU452" s="1"/>
      <c r="AV452" s="1"/>
      <c r="AW452" s="1"/>
      <c r="AX452" s="1"/>
      <c r="AY452" s="1"/>
      <c r="AZ452" s="1"/>
      <c r="BA452" s="1"/>
      <c r="BB452" s="1"/>
      <c r="BC452" s="1"/>
      <c r="BD452" s="1"/>
      <c r="BE452" s="1"/>
      <c r="BF452" s="1"/>
      <c r="BG452" s="1"/>
      <c r="BH452" s="1"/>
      <c r="BI452" s="1"/>
      <c r="BJ452" s="1"/>
      <c r="BK452" s="1"/>
      <c r="BL452" s="1"/>
      <c r="BM452" s="1"/>
      <c r="BN452" s="1"/>
      <c r="BO452" s="1"/>
      <c r="BP452" s="1"/>
      <c r="BQ452" s="1"/>
      <c r="BR452" s="1"/>
    </row>
    <row r="453" spans="1:70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  <c r="AK453" s="1"/>
      <c r="AL453" s="1"/>
      <c r="AM453" s="1"/>
      <c r="AN453" s="1"/>
      <c r="AO453" s="1"/>
      <c r="AP453" s="1"/>
      <c r="AQ453" s="1"/>
      <c r="AR453" s="1"/>
      <c r="AS453" s="1"/>
      <c r="AT453" s="1"/>
      <c r="AU453" s="1"/>
      <c r="AV453" s="1"/>
      <c r="AW453" s="1"/>
      <c r="AX453" s="1"/>
      <c r="AY453" s="1"/>
      <c r="AZ453" s="1"/>
      <c r="BA453" s="1"/>
      <c r="BB453" s="1"/>
      <c r="BC453" s="1"/>
      <c r="BD453" s="1"/>
      <c r="BE453" s="1"/>
      <c r="BF453" s="1"/>
      <c r="BG453" s="1"/>
      <c r="BH453" s="1"/>
      <c r="BI453" s="1"/>
      <c r="BJ453" s="1"/>
      <c r="BK453" s="1"/>
      <c r="BL453" s="1"/>
      <c r="BM453" s="1"/>
      <c r="BN453" s="1"/>
      <c r="BO453" s="1"/>
      <c r="BP453" s="1"/>
      <c r="BQ453" s="1"/>
      <c r="BR453" s="1"/>
    </row>
    <row r="454" spans="1:70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  <c r="AK454" s="1"/>
      <c r="AL454" s="1"/>
      <c r="AM454" s="1"/>
      <c r="AN454" s="1"/>
      <c r="AO454" s="1"/>
      <c r="AP454" s="1"/>
      <c r="AQ454" s="1"/>
      <c r="AR454" s="1"/>
      <c r="AS454" s="1"/>
      <c r="AT454" s="1"/>
      <c r="AU454" s="1"/>
      <c r="AV454" s="1"/>
      <c r="AW454" s="1"/>
      <c r="AX454" s="1"/>
      <c r="AY454" s="1"/>
      <c r="AZ454" s="1"/>
      <c r="BA454" s="1"/>
      <c r="BB454" s="1"/>
      <c r="BC454" s="1"/>
      <c r="BD454" s="1"/>
      <c r="BE454" s="1"/>
      <c r="BF454" s="1"/>
      <c r="BG454" s="1"/>
      <c r="BH454" s="1"/>
      <c r="BI454" s="1"/>
      <c r="BJ454" s="1"/>
      <c r="BK454" s="1"/>
      <c r="BL454" s="1"/>
      <c r="BM454" s="1"/>
      <c r="BN454" s="1"/>
      <c r="BO454" s="1"/>
      <c r="BP454" s="1"/>
      <c r="BQ454" s="1"/>
      <c r="BR454" s="1"/>
    </row>
    <row r="455" spans="1:70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  <c r="AK455" s="1"/>
      <c r="AL455" s="1"/>
      <c r="AM455" s="1"/>
      <c r="AN455" s="1"/>
      <c r="AO455" s="1"/>
      <c r="AP455" s="1"/>
      <c r="AQ455" s="1"/>
      <c r="AR455" s="1"/>
      <c r="AS455" s="1"/>
      <c r="AT455" s="1"/>
      <c r="AU455" s="1"/>
      <c r="AV455" s="1"/>
      <c r="AW455" s="1"/>
      <c r="AX455" s="1"/>
      <c r="AY455" s="1"/>
      <c r="AZ455" s="1"/>
      <c r="BA455" s="1"/>
      <c r="BB455" s="1"/>
      <c r="BC455" s="1"/>
      <c r="BD455" s="1"/>
      <c r="BE455" s="1"/>
      <c r="BF455" s="1"/>
      <c r="BG455" s="1"/>
      <c r="BH455" s="1"/>
      <c r="BI455" s="1"/>
      <c r="BJ455" s="1"/>
      <c r="BK455" s="1"/>
      <c r="BL455" s="1"/>
      <c r="BM455" s="1"/>
      <c r="BN455" s="1"/>
      <c r="BO455" s="1"/>
      <c r="BP455" s="1"/>
      <c r="BQ455" s="1"/>
      <c r="BR455" s="1"/>
    </row>
    <row r="456" spans="1:70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  <c r="AK456" s="1"/>
      <c r="AL456" s="1"/>
      <c r="AM456" s="1"/>
      <c r="AN456" s="1"/>
      <c r="AO456" s="1"/>
      <c r="AP456" s="1"/>
      <c r="AQ456" s="1"/>
      <c r="AR456" s="1"/>
      <c r="AS456" s="1"/>
      <c r="AT456" s="1"/>
      <c r="AU456" s="1"/>
      <c r="AV456" s="1"/>
      <c r="AW456" s="1"/>
      <c r="AX456" s="1"/>
      <c r="AY456" s="1"/>
      <c r="AZ456" s="1"/>
      <c r="BA456" s="1"/>
      <c r="BB456" s="1"/>
      <c r="BC456" s="1"/>
      <c r="BD456" s="1"/>
      <c r="BE456" s="1"/>
      <c r="BF456" s="1"/>
      <c r="BG456" s="1"/>
      <c r="BH456" s="1"/>
      <c r="BI456" s="1"/>
      <c r="BJ456" s="1"/>
      <c r="BK456" s="1"/>
      <c r="BL456" s="1"/>
      <c r="BM456" s="1"/>
      <c r="BN456" s="1"/>
      <c r="BO456" s="1"/>
      <c r="BP456" s="1"/>
      <c r="BQ456" s="1"/>
      <c r="BR456" s="1"/>
    </row>
    <row r="457" spans="1:70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  <c r="AK457" s="1"/>
      <c r="AL457" s="1"/>
      <c r="AM457" s="1"/>
      <c r="AN457" s="1"/>
      <c r="AO457" s="1"/>
      <c r="AP457" s="1"/>
      <c r="AQ457" s="1"/>
      <c r="AR457" s="1"/>
      <c r="AS457" s="1"/>
      <c r="AT457" s="1"/>
      <c r="AU457" s="1"/>
      <c r="AV457" s="1"/>
      <c r="AW457" s="1"/>
      <c r="AX457" s="1"/>
      <c r="AY457" s="1"/>
      <c r="AZ457" s="1"/>
      <c r="BA457" s="1"/>
      <c r="BB457" s="1"/>
      <c r="BC457" s="1"/>
      <c r="BD457" s="1"/>
      <c r="BE457" s="1"/>
      <c r="BF457" s="1"/>
      <c r="BG457" s="1"/>
      <c r="BH457" s="1"/>
      <c r="BI457" s="1"/>
      <c r="BJ457" s="1"/>
      <c r="BK457" s="1"/>
      <c r="BL457" s="1"/>
      <c r="BM457" s="1"/>
      <c r="BN457" s="1"/>
      <c r="BO457" s="1"/>
      <c r="BP457" s="1"/>
      <c r="BQ457" s="1"/>
      <c r="BR457" s="1"/>
    </row>
    <row r="458" spans="1:70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  <c r="AK458" s="1"/>
      <c r="AL458" s="1"/>
      <c r="AM458" s="1"/>
      <c r="AN458" s="1"/>
      <c r="AO458" s="1"/>
      <c r="AP458" s="1"/>
      <c r="AQ458" s="1"/>
      <c r="AR458" s="1"/>
      <c r="AS458" s="1"/>
      <c r="AT458" s="1"/>
      <c r="AU458" s="1"/>
      <c r="AV458" s="1"/>
      <c r="AW458" s="1"/>
      <c r="AX458" s="1"/>
      <c r="AY458" s="1"/>
      <c r="AZ458" s="1"/>
      <c r="BA458" s="1"/>
      <c r="BB458" s="1"/>
      <c r="BC458" s="1"/>
      <c r="BD458" s="1"/>
      <c r="BE458" s="1"/>
      <c r="BF458" s="1"/>
      <c r="BG458" s="1"/>
      <c r="BH458" s="1"/>
      <c r="BI458" s="1"/>
      <c r="BJ458" s="1"/>
      <c r="BK458" s="1"/>
      <c r="BL458" s="1"/>
      <c r="BM458" s="1"/>
      <c r="BN458" s="1"/>
      <c r="BO458" s="1"/>
      <c r="BP458" s="1"/>
      <c r="BQ458" s="1"/>
      <c r="BR458" s="1"/>
    </row>
    <row r="459" spans="1:70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  <c r="AK459" s="1"/>
      <c r="AL459" s="1"/>
      <c r="AM459" s="1"/>
      <c r="AN459" s="1"/>
      <c r="AO459" s="1"/>
      <c r="AP459" s="1"/>
      <c r="AQ459" s="1"/>
      <c r="AR459" s="1"/>
      <c r="AS459" s="1"/>
      <c r="AT459" s="1"/>
      <c r="AU459" s="1"/>
      <c r="AV459" s="1"/>
      <c r="AW459" s="1"/>
      <c r="AX459" s="1"/>
      <c r="AY459" s="1"/>
      <c r="AZ459" s="1"/>
      <c r="BA459" s="1"/>
      <c r="BB459" s="1"/>
      <c r="BC459" s="1"/>
      <c r="BD459" s="1"/>
      <c r="BE459" s="1"/>
      <c r="BF459" s="1"/>
      <c r="BG459" s="1"/>
      <c r="BH459" s="1"/>
      <c r="BI459" s="1"/>
      <c r="BJ459" s="1"/>
      <c r="BK459" s="1"/>
      <c r="BL459" s="1"/>
      <c r="BM459" s="1"/>
      <c r="BN459" s="1"/>
      <c r="BO459" s="1"/>
      <c r="BP459" s="1"/>
      <c r="BQ459" s="1"/>
      <c r="BR459" s="1"/>
    </row>
    <row r="460" spans="1:70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  <c r="AK460" s="1"/>
      <c r="AL460" s="1"/>
      <c r="AM460" s="1"/>
      <c r="AN460" s="1"/>
      <c r="AO460" s="1"/>
      <c r="AP460" s="1"/>
      <c r="AQ460" s="1"/>
      <c r="AR460" s="1"/>
      <c r="AS460" s="1"/>
      <c r="AT460" s="1"/>
      <c r="AU460" s="1"/>
      <c r="AV460" s="1"/>
      <c r="AW460" s="1"/>
      <c r="AX460" s="1"/>
      <c r="AY460" s="1"/>
      <c r="AZ460" s="1"/>
      <c r="BA460" s="1"/>
      <c r="BB460" s="1"/>
      <c r="BC460" s="1"/>
      <c r="BD460" s="1"/>
      <c r="BE460" s="1"/>
      <c r="BF460" s="1"/>
      <c r="BG460" s="1"/>
      <c r="BH460" s="1"/>
      <c r="BI460" s="1"/>
      <c r="BJ460" s="1"/>
      <c r="BK460" s="1"/>
      <c r="BL460" s="1"/>
      <c r="BM460" s="1"/>
      <c r="BN460" s="1"/>
      <c r="BO460" s="1"/>
      <c r="BP460" s="1"/>
      <c r="BQ460" s="1"/>
      <c r="BR460" s="1"/>
    </row>
    <row r="461" spans="1:70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  <c r="AK461" s="1"/>
      <c r="AL461" s="1"/>
      <c r="AM461" s="1"/>
      <c r="AN461" s="1"/>
      <c r="AO461" s="1"/>
      <c r="AP461" s="1"/>
      <c r="AQ461" s="1"/>
      <c r="AR461" s="1"/>
      <c r="AS461" s="1"/>
      <c r="AT461" s="1"/>
      <c r="AU461" s="1"/>
      <c r="AV461" s="1"/>
      <c r="AW461" s="1"/>
      <c r="AX461" s="1"/>
      <c r="AY461" s="1"/>
      <c r="AZ461" s="1"/>
      <c r="BA461" s="1"/>
      <c r="BB461" s="1"/>
      <c r="BC461" s="1"/>
      <c r="BD461" s="1"/>
      <c r="BE461" s="1"/>
      <c r="BF461" s="1"/>
      <c r="BG461" s="1"/>
      <c r="BH461" s="1"/>
      <c r="BI461" s="1"/>
      <c r="BJ461" s="1"/>
      <c r="BK461" s="1"/>
      <c r="BL461" s="1"/>
      <c r="BM461" s="1"/>
      <c r="BN461" s="1"/>
      <c r="BO461" s="1"/>
      <c r="BP461" s="1"/>
      <c r="BQ461" s="1"/>
      <c r="BR461" s="1"/>
    </row>
    <row r="462" spans="1:70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  <c r="AK462" s="1"/>
      <c r="AL462" s="1"/>
      <c r="AM462" s="1"/>
      <c r="AN462" s="1"/>
      <c r="AO462" s="1"/>
      <c r="AP462" s="1"/>
      <c r="AQ462" s="1"/>
      <c r="AR462" s="1"/>
      <c r="AS462" s="1"/>
      <c r="AT462" s="1"/>
      <c r="AU462" s="1"/>
      <c r="AV462" s="1"/>
      <c r="AW462" s="1"/>
      <c r="AX462" s="1"/>
      <c r="AY462" s="1"/>
      <c r="AZ462" s="1"/>
      <c r="BA462" s="1"/>
      <c r="BB462" s="1"/>
      <c r="BC462" s="1"/>
      <c r="BD462" s="1"/>
      <c r="BE462" s="1"/>
      <c r="BF462" s="1"/>
      <c r="BG462" s="1"/>
      <c r="BH462" s="1"/>
      <c r="BI462" s="1"/>
      <c r="BJ462" s="1"/>
      <c r="BK462" s="1"/>
      <c r="BL462" s="1"/>
      <c r="BM462" s="1"/>
      <c r="BN462" s="1"/>
      <c r="BO462" s="1"/>
      <c r="BP462" s="1"/>
      <c r="BQ462" s="1"/>
      <c r="BR462" s="1"/>
    </row>
    <row r="463" spans="1:70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  <c r="AK463" s="1"/>
      <c r="AL463" s="1"/>
      <c r="AM463" s="1"/>
      <c r="AN463" s="1"/>
      <c r="AO463" s="1"/>
      <c r="AP463" s="1"/>
      <c r="AQ463" s="1"/>
      <c r="AR463" s="1"/>
      <c r="AS463" s="1"/>
      <c r="AT463" s="1"/>
      <c r="AU463" s="1"/>
      <c r="AV463" s="1"/>
      <c r="AW463" s="1"/>
      <c r="AX463" s="1"/>
      <c r="AY463" s="1"/>
      <c r="AZ463" s="1"/>
      <c r="BA463" s="1"/>
      <c r="BB463" s="1"/>
      <c r="BC463" s="1"/>
      <c r="BD463" s="1"/>
      <c r="BE463" s="1"/>
      <c r="BF463" s="1"/>
      <c r="BG463" s="1"/>
      <c r="BH463" s="1"/>
      <c r="BI463" s="1"/>
      <c r="BJ463" s="1"/>
      <c r="BK463" s="1"/>
      <c r="BL463" s="1"/>
      <c r="BM463" s="1"/>
      <c r="BN463" s="1"/>
      <c r="BO463" s="1"/>
      <c r="BP463" s="1"/>
      <c r="BQ463" s="1"/>
      <c r="BR463" s="1"/>
    </row>
    <row r="464" spans="1:70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  <c r="AK464" s="1"/>
      <c r="AL464" s="1"/>
      <c r="AM464" s="1"/>
      <c r="AN464" s="1"/>
      <c r="AO464" s="1"/>
      <c r="AP464" s="1"/>
      <c r="AQ464" s="1"/>
      <c r="AR464" s="1"/>
      <c r="AS464" s="1"/>
      <c r="AT464" s="1"/>
      <c r="AU464" s="1"/>
      <c r="AV464" s="1"/>
      <c r="AW464" s="1"/>
      <c r="AX464" s="1"/>
      <c r="AY464" s="1"/>
      <c r="AZ464" s="1"/>
      <c r="BA464" s="1"/>
      <c r="BB464" s="1"/>
      <c r="BC464" s="1"/>
      <c r="BD464" s="1"/>
      <c r="BE464" s="1"/>
      <c r="BF464" s="1"/>
      <c r="BG464" s="1"/>
      <c r="BH464" s="1"/>
      <c r="BI464" s="1"/>
      <c r="BJ464" s="1"/>
      <c r="BK464" s="1"/>
      <c r="BL464" s="1"/>
      <c r="BM464" s="1"/>
      <c r="BN464" s="1"/>
      <c r="BO464" s="1"/>
      <c r="BP464" s="1"/>
      <c r="BQ464" s="1"/>
      <c r="BR464" s="1"/>
    </row>
    <row r="465" spans="1:70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"/>
      <c r="AK465" s="1"/>
      <c r="AL465" s="1"/>
      <c r="AM465" s="1"/>
      <c r="AN465" s="1"/>
      <c r="AO465" s="1"/>
      <c r="AP465" s="1"/>
      <c r="AQ465" s="1"/>
      <c r="AR465" s="1"/>
      <c r="AS465" s="1"/>
      <c r="AT465" s="1"/>
      <c r="AU465" s="1"/>
      <c r="AV465" s="1"/>
      <c r="AW465" s="1"/>
      <c r="AX465" s="1"/>
      <c r="AY465" s="1"/>
      <c r="AZ465" s="1"/>
      <c r="BA465" s="1"/>
      <c r="BB465" s="1"/>
      <c r="BC465" s="1"/>
      <c r="BD465" s="1"/>
      <c r="BE465" s="1"/>
      <c r="BF465" s="1"/>
      <c r="BG465" s="1"/>
      <c r="BH465" s="1"/>
      <c r="BI465" s="1"/>
      <c r="BJ465" s="1"/>
      <c r="BK465" s="1"/>
      <c r="BL465" s="1"/>
      <c r="BM465" s="1"/>
      <c r="BN465" s="1"/>
      <c r="BO465" s="1"/>
      <c r="BP465" s="1"/>
      <c r="BQ465" s="1"/>
      <c r="BR465" s="1"/>
    </row>
    <row r="466" spans="1:70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"/>
      <c r="AK466" s="1"/>
      <c r="AL466" s="1"/>
      <c r="AM466" s="1"/>
      <c r="AN466" s="1"/>
      <c r="AO466" s="1"/>
      <c r="AP466" s="1"/>
      <c r="AQ466" s="1"/>
      <c r="AR466" s="1"/>
      <c r="AS466" s="1"/>
      <c r="AT466" s="1"/>
      <c r="AU466" s="1"/>
      <c r="AV466" s="1"/>
      <c r="AW466" s="1"/>
      <c r="AX466" s="1"/>
      <c r="AY466" s="1"/>
      <c r="AZ466" s="1"/>
      <c r="BA466" s="1"/>
      <c r="BB466" s="1"/>
      <c r="BC466" s="1"/>
      <c r="BD466" s="1"/>
      <c r="BE466" s="1"/>
      <c r="BF466" s="1"/>
      <c r="BG466" s="1"/>
      <c r="BH466" s="1"/>
      <c r="BI466" s="1"/>
      <c r="BJ466" s="1"/>
      <c r="BK466" s="1"/>
      <c r="BL466" s="1"/>
      <c r="BM466" s="1"/>
      <c r="BN466" s="1"/>
      <c r="BO466" s="1"/>
      <c r="BP466" s="1"/>
      <c r="BQ466" s="1"/>
      <c r="BR466" s="1"/>
    </row>
    <row r="467" spans="1:70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"/>
      <c r="AK467" s="1"/>
      <c r="AL467" s="1"/>
      <c r="AM467" s="1"/>
      <c r="AN467" s="1"/>
      <c r="AO467" s="1"/>
      <c r="AP467" s="1"/>
      <c r="AQ467" s="1"/>
      <c r="AR467" s="1"/>
      <c r="AS467" s="1"/>
      <c r="AT467" s="1"/>
      <c r="AU467" s="1"/>
      <c r="AV467" s="1"/>
      <c r="AW467" s="1"/>
      <c r="AX467" s="1"/>
      <c r="AY467" s="1"/>
      <c r="AZ467" s="1"/>
      <c r="BA467" s="1"/>
      <c r="BB467" s="1"/>
      <c r="BC467" s="1"/>
      <c r="BD467" s="1"/>
      <c r="BE467" s="1"/>
      <c r="BF467" s="1"/>
      <c r="BG467" s="1"/>
      <c r="BH467" s="1"/>
      <c r="BI467" s="1"/>
      <c r="BJ467" s="1"/>
      <c r="BK467" s="1"/>
      <c r="BL467" s="1"/>
      <c r="BM467" s="1"/>
      <c r="BN467" s="1"/>
      <c r="BO467" s="1"/>
      <c r="BP467" s="1"/>
      <c r="BQ467" s="1"/>
      <c r="BR467" s="1"/>
    </row>
    <row r="468" spans="1:70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  <c r="AK468" s="1"/>
      <c r="AL468" s="1"/>
      <c r="AM468" s="1"/>
      <c r="AN468" s="1"/>
      <c r="AO468" s="1"/>
      <c r="AP468" s="1"/>
      <c r="AQ468" s="1"/>
      <c r="AR468" s="1"/>
      <c r="AS468" s="1"/>
      <c r="AT468" s="1"/>
      <c r="AU468" s="1"/>
      <c r="AV468" s="1"/>
      <c r="AW468" s="1"/>
      <c r="AX468" s="1"/>
      <c r="AY468" s="1"/>
      <c r="AZ468" s="1"/>
      <c r="BA468" s="1"/>
      <c r="BB468" s="1"/>
      <c r="BC468" s="1"/>
      <c r="BD468" s="1"/>
      <c r="BE468" s="1"/>
      <c r="BF468" s="1"/>
      <c r="BG468" s="1"/>
      <c r="BH468" s="1"/>
      <c r="BI468" s="1"/>
      <c r="BJ468" s="1"/>
      <c r="BK468" s="1"/>
      <c r="BL468" s="1"/>
      <c r="BM468" s="1"/>
      <c r="BN468" s="1"/>
      <c r="BO468" s="1"/>
      <c r="BP468" s="1"/>
      <c r="BQ468" s="1"/>
      <c r="BR468" s="1"/>
    </row>
    <row r="469" spans="1:70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  <c r="AK469" s="1"/>
      <c r="AL469" s="1"/>
      <c r="AM469" s="1"/>
      <c r="AN469" s="1"/>
      <c r="AO469" s="1"/>
      <c r="AP469" s="1"/>
      <c r="AQ469" s="1"/>
      <c r="AR469" s="1"/>
      <c r="AS469" s="1"/>
      <c r="AT469" s="1"/>
      <c r="AU469" s="1"/>
      <c r="AV469" s="1"/>
      <c r="AW469" s="1"/>
      <c r="AX469" s="1"/>
      <c r="AY469" s="1"/>
      <c r="AZ469" s="1"/>
      <c r="BA469" s="1"/>
      <c r="BB469" s="1"/>
      <c r="BC469" s="1"/>
      <c r="BD469" s="1"/>
      <c r="BE469" s="1"/>
      <c r="BF469" s="1"/>
      <c r="BG469" s="1"/>
      <c r="BH469" s="1"/>
      <c r="BI469" s="1"/>
      <c r="BJ469" s="1"/>
      <c r="BK469" s="1"/>
      <c r="BL469" s="1"/>
      <c r="BM469" s="1"/>
      <c r="BN469" s="1"/>
      <c r="BO469" s="1"/>
      <c r="BP469" s="1"/>
      <c r="BQ469" s="1"/>
      <c r="BR469" s="1"/>
    </row>
    <row r="470" spans="1:70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  <c r="AK470" s="1"/>
      <c r="AL470" s="1"/>
      <c r="AM470" s="1"/>
      <c r="AN470" s="1"/>
      <c r="AO470" s="1"/>
      <c r="AP470" s="1"/>
      <c r="AQ470" s="1"/>
      <c r="AR470" s="1"/>
      <c r="AS470" s="1"/>
      <c r="AT470" s="1"/>
      <c r="AU470" s="1"/>
      <c r="AV470" s="1"/>
      <c r="AW470" s="1"/>
      <c r="AX470" s="1"/>
      <c r="AY470" s="1"/>
      <c r="AZ470" s="1"/>
      <c r="BA470" s="1"/>
      <c r="BB470" s="1"/>
      <c r="BC470" s="1"/>
      <c r="BD470" s="1"/>
      <c r="BE470" s="1"/>
      <c r="BF470" s="1"/>
      <c r="BG470" s="1"/>
      <c r="BH470" s="1"/>
      <c r="BI470" s="1"/>
      <c r="BJ470" s="1"/>
      <c r="BK470" s="1"/>
      <c r="BL470" s="1"/>
      <c r="BM470" s="1"/>
      <c r="BN470" s="1"/>
      <c r="BO470" s="1"/>
      <c r="BP470" s="1"/>
      <c r="BQ470" s="1"/>
      <c r="BR470" s="1"/>
    </row>
    <row r="471" spans="1:70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1"/>
      <c r="AK471" s="1"/>
      <c r="AL471" s="1"/>
      <c r="AM471" s="1"/>
      <c r="AN471" s="1"/>
      <c r="AO471" s="1"/>
      <c r="AP471" s="1"/>
      <c r="AQ471" s="1"/>
      <c r="AR471" s="1"/>
      <c r="AS471" s="1"/>
      <c r="AT471" s="1"/>
      <c r="AU471" s="1"/>
      <c r="AV471" s="1"/>
      <c r="AW471" s="1"/>
      <c r="AX471" s="1"/>
      <c r="AY471" s="1"/>
      <c r="AZ471" s="1"/>
      <c r="BA471" s="1"/>
      <c r="BB471" s="1"/>
      <c r="BC471" s="1"/>
      <c r="BD471" s="1"/>
      <c r="BE471" s="1"/>
      <c r="BF471" s="1"/>
      <c r="BG471" s="1"/>
      <c r="BH471" s="1"/>
      <c r="BI471" s="1"/>
      <c r="BJ471" s="1"/>
      <c r="BK471" s="1"/>
      <c r="BL471" s="1"/>
      <c r="BM471" s="1"/>
      <c r="BN471" s="1"/>
      <c r="BO471" s="1"/>
      <c r="BP471" s="1"/>
      <c r="BQ471" s="1"/>
      <c r="BR471" s="1"/>
    </row>
    <row r="472" spans="1:70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1"/>
      <c r="AK472" s="1"/>
      <c r="AL472" s="1"/>
      <c r="AM472" s="1"/>
      <c r="AN472" s="1"/>
      <c r="AO472" s="1"/>
      <c r="AP472" s="1"/>
      <c r="AQ472" s="1"/>
      <c r="AR472" s="1"/>
      <c r="AS472" s="1"/>
      <c r="AT472" s="1"/>
      <c r="AU472" s="1"/>
      <c r="AV472" s="1"/>
      <c r="AW472" s="1"/>
      <c r="AX472" s="1"/>
      <c r="AY472" s="1"/>
      <c r="AZ472" s="1"/>
      <c r="BA472" s="1"/>
      <c r="BB472" s="1"/>
      <c r="BC472" s="1"/>
      <c r="BD472" s="1"/>
      <c r="BE472" s="1"/>
      <c r="BF472" s="1"/>
      <c r="BG472" s="1"/>
      <c r="BH472" s="1"/>
      <c r="BI472" s="1"/>
      <c r="BJ472" s="1"/>
      <c r="BK472" s="1"/>
      <c r="BL472" s="1"/>
      <c r="BM472" s="1"/>
      <c r="BN472" s="1"/>
      <c r="BO472" s="1"/>
      <c r="BP472" s="1"/>
      <c r="BQ472" s="1"/>
      <c r="BR472" s="1"/>
    </row>
    <row r="473" spans="1:70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1"/>
      <c r="AK473" s="1"/>
      <c r="AL473" s="1"/>
      <c r="AM473" s="1"/>
      <c r="AN473" s="1"/>
      <c r="AO473" s="1"/>
      <c r="AP473" s="1"/>
      <c r="AQ473" s="1"/>
      <c r="AR473" s="1"/>
      <c r="AS473" s="1"/>
      <c r="AT473" s="1"/>
      <c r="AU473" s="1"/>
      <c r="AV473" s="1"/>
      <c r="AW473" s="1"/>
      <c r="AX473" s="1"/>
      <c r="AY473" s="1"/>
      <c r="AZ473" s="1"/>
      <c r="BA473" s="1"/>
      <c r="BB473" s="1"/>
      <c r="BC473" s="1"/>
      <c r="BD473" s="1"/>
      <c r="BE473" s="1"/>
      <c r="BF473" s="1"/>
      <c r="BG473" s="1"/>
      <c r="BH473" s="1"/>
      <c r="BI473" s="1"/>
      <c r="BJ473" s="1"/>
      <c r="BK473" s="1"/>
      <c r="BL473" s="1"/>
      <c r="BM473" s="1"/>
      <c r="BN473" s="1"/>
      <c r="BO473" s="1"/>
      <c r="BP473" s="1"/>
      <c r="BQ473" s="1"/>
      <c r="BR473" s="1"/>
    </row>
    <row r="474" spans="1:70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"/>
      <c r="AK474" s="1"/>
      <c r="AL474" s="1"/>
      <c r="AM474" s="1"/>
      <c r="AN474" s="1"/>
      <c r="AO474" s="1"/>
      <c r="AP474" s="1"/>
      <c r="AQ474" s="1"/>
      <c r="AR474" s="1"/>
      <c r="AS474" s="1"/>
      <c r="AT474" s="1"/>
      <c r="AU474" s="1"/>
      <c r="AV474" s="1"/>
      <c r="AW474" s="1"/>
      <c r="AX474" s="1"/>
      <c r="AY474" s="1"/>
      <c r="AZ474" s="1"/>
      <c r="BA474" s="1"/>
      <c r="BB474" s="1"/>
      <c r="BC474" s="1"/>
      <c r="BD474" s="1"/>
      <c r="BE474" s="1"/>
      <c r="BF474" s="1"/>
      <c r="BG474" s="1"/>
      <c r="BH474" s="1"/>
      <c r="BI474" s="1"/>
      <c r="BJ474" s="1"/>
      <c r="BK474" s="1"/>
      <c r="BL474" s="1"/>
      <c r="BM474" s="1"/>
      <c r="BN474" s="1"/>
      <c r="BO474" s="1"/>
      <c r="BP474" s="1"/>
      <c r="BQ474" s="1"/>
      <c r="BR474" s="1"/>
    </row>
    <row r="475" spans="1:70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/>
      <c r="AK475" s="1"/>
      <c r="AL475" s="1"/>
      <c r="AM475" s="1"/>
      <c r="AN475" s="1"/>
      <c r="AO475" s="1"/>
      <c r="AP475" s="1"/>
      <c r="AQ475" s="1"/>
      <c r="AR475" s="1"/>
      <c r="AS475" s="1"/>
      <c r="AT475" s="1"/>
      <c r="AU475" s="1"/>
      <c r="AV475" s="1"/>
      <c r="AW475" s="1"/>
      <c r="AX475" s="1"/>
      <c r="AY475" s="1"/>
      <c r="AZ475" s="1"/>
      <c r="BA475" s="1"/>
      <c r="BB475" s="1"/>
      <c r="BC475" s="1"/>
      <c r="BD475" s="1"/>
      <c r="BE475" s="1"/>
      <c r="BF475" s="1"/>
      <c r="BG475" s="1"/>
      <c r="BH475" s="1"/>
      <c r="BI475" s="1"/>
      <c r="BJ475" s="1"/>
      <c r="BK475" s="1"/>
      <c r="BL475" s="1"/>
      <c r="BM475" s="1"/>
      <c r="BN475" s="1"/>
      <c r="BO475" s="1"/>
      <c r="BP475" s="1"/>
      <c r="BQ475" s="1"/>
      <c r="BR475" s="1"/>
    </row>
    <row r="476" spans="1:70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  <c r="AK476" s="1"/>
      <c r="AL476" s="1"/>
      <c r="AM476" s="1"/>
      <c r="AN476" s="1"/>
      <c r="AO476" s="1"/>
      <c r="AP476" s="1"/>
      <c r="AQ476" s="1"/>
      <c r="AR476" s="1"/>
      <c r="AS476" s="1"/>
      <c r="AT476" s="1"/>
      <c r="AU476" s="1"/>
      <c r="AV476" s="1"/>
      <c r="AW476" s="1"/>
      <c r="AX476" s="1"/>
      <c r="AY476" s="1"/>
      <c r="AZ476" s="1"/>
      <c r="BA476" s="1"/>
      <c r="BB476" s="1"/>
      <c r="BC476" s="1"/>
      <c r="BD476" s="1"/>
      <c r="BE476" s="1"/>
      <c r="BF476" s="1"/>
      <c r="BG476" s="1"/>
      <c r="BH476" s="1"/>
      <c r="BI476" s="1"/>
      <c r="BJ476" s="1"/>
      <c r="BK476" s="1"/>
      <c r="BL476" s="1"/>
      <c r="BM476" s="1"/>
      <c r="BN476" s="1"/>
      <c r="BO476" s="1"/>
      <c r="BP476" s="1"/>
      <c r="BQ476" s="1"/>
      <c r="BR476" s="1"/>
    </row>
    <row r="477" spans="1:70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  <c r="AK477" s="1"/>
      <c r="AL477" s="1"/>
      <c r="AM477" s="1"/>
      <c r="AN477" s="1"/>
      <c r="AO477" s="1"/>
      <c r="AP477" s="1"/>
      <c r="AQ477" s="1"/>
      <c r="AR477" s="1"/>
      <c r="AS477" s="1"/>
      <c r="AT477" s="1"/>
      <c r="AU477" s="1"/>
      <c r="AV477" s="1"/>
      <c r="AW477" s="1"/>
      <c r="AX477" s="1"/>
      <c r="AY477" s="1"/>
      <c r="AZ477" s="1"/>
      <c r="BA477" s="1"/>
      <c r="BB477" s="1"/>
      <c r="BC477" s="1"/>
      <c r="BD477" s="1"/>
      <c r="BE477" s="1"/>
      <c r="BF477" s="1"/>
      <c r="BG477" s="1"/>
      <c r="BH477" s="1"/>
      <c r="BI477" s="1"/>
      <c r="BJ477" s="1"/>
      <c r="BK477" s="1"/>
      <c r="BL477" s="1"/>
      <c r="BM477" s="1"/>
      <c r="BN477" s="1"/>
      <c r="BO477" s="1"/>
      <c r="BP477" s="1"/>
      <c r="BQ477" s="1"/>
      <c r="BR477" s="1"/>
    </row>
    <row r="478" spans="1:70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  <c r="AK478" s="1"/>
      <c r="AL478" s="1"/>
      <c r="AM478" s="1"/>
      <c r="AN478" s="1"/>
      <c r="AO478" s="1"/>
      <c r="AP478" s="1"/>
      <c r="AQ478" s="1"/>
      <c r="AR478" s="1"/>
      <c r="AS478" s="1"/>
      <c r="AT478" s="1"/>
      <c r="AU478" s="1"/>
      <c r="AV478" s="1"/>
      <c r="AW478" s="1"/>
      <c r="AX478" s="1"/>
      <c r="AY478" s="1"/>
      <c r="AZ478" s="1"/>
      <c r="BA478" s="1"/>
      <c r="BB478" s="1"/>
      <c r="BC478" s="1"/>
      <c r="BD478" s="1"/>
      <c r="BE478" s="1"/>
      <c r="BF478" s="1"/>
      <c r="BG478" s="1"/>
      <c r="BH478" s="1"/>
      <c r="BI478" s="1"/>
      <c r="BJ478" s="1"/>
      <c r="BK478" s="1"/>
      <c r="BL478" s="1"/>
      <c r="BM478" s="1"/>
      <c r="BN478" s="1"/>
      <c r="BO478" s="1"/>
      <c r="BP478" s="1"/>
      <c r="BQ478" s="1"/>
      <c r="BR478" s="1"/>
    </row>
    <row r="479" spans="1:70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1"/>
      <c r="AK479" s="1"/>
      <c r="AL479" s="1"/>
      <c r="AM479" s="1"/>
      <c r="AN479" s="1"/>
      <c r="AO479" s="1"/>
      <c r="AP479" s="1"/>
      <c r="AQ479" s="1"/>
      <c r="AR479" s="1"/>
      <c r="AS479" s="1"/>
      <c r="AT479" s="1"/>
      <c r="AU479" s="1"/>
      <c r="AV479" s="1"/>
      <c r="AW479" s="1"/>
      <c r="AX479" s="1"/>
      <c r="AY479" s="1"/>
      <c r="AZ479" s="1"/>
      <c r="BA479" s="1"/>
      <c r="BB479" s="1"/>
      <c r="BC479" s="1"/>
      <c r="BD479" s="1"/>
      <c r="BE479" s="1"/>
      <c r="BF479" s="1"/>
      <c r="BG479" s="1"/>
      <c r="BH479" s="1"/>
      <c r="BI479" s="1"/>
      <c r="BJ479" s="1"/>
      <c r="BK479" s="1"/>
      <c r="BL479" s="1"/>
      <c r="BM479" s="1"/>
      <c r="BN479" s="1"/>
      <c r="BO479" s="1"/>
      <c r="BP479" s="1"/>
      <c r="BQ479" s="1"/>
      <c r="BR479" s="1"/>
    </row>
    <row r="480" spans="1:70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1"/>
      <c r="AK480" s="1"/>
      <c r="AL480" s="1"/>
      <c r="AM480" s="1"/>
      <c r="AN480" s="1"/>
      <c r="AO480" s="1"/>
      <c r="AP480" s="1"/>
      <c r="AQ480" s="1"/>
      <c r="AR480" s="1"/>
      <c r="AS480" s="1"/>
      <c r="AT480" s="1"/>
      <c r="AU480" s="1"/>
      <c r="AV480" s="1"/>
      <c r="AW480" s="1"/>
      <c r="AX480" s="1"/>
      <c r="AY480" s="1"/>
      <c r="AZ480" s="1"/>
      <c r="BA480" s="1"/>
      <c r="BB480" s="1"/>
      <c r="BC480" s="1"/>
      <c r="BD480" s="1"/>
      <c r="BE480" s="1"/>
      <c r="BF480" s="1"/>
      <c r="BG480" s="1"/>
      <c r="BH480" s="1"/>
      <c r="BI480" s="1"/>
      <c r="BJ480" s="1"/>
      <c r="BK480" s="1"/>
      <c r="BL480" s="1"/>
      <c r="BM480" s="1"/>
      <c r="BN480" s="1"/>
      <c r="BO480" s="1"/>
      <c r="BP480" s="1"/>
      <c r="BQ480" s="1"/>
      <c r="BR480" s="1"/>
    </row>
    <row r="481" spans="1:70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1"/>
      <c r="AK481" s="1"/>
      <c r="AL481" s="1"/>
      <c r="AM481" s="1"/>
      <c r="AN481" s="1"/>
      <c r="AO481" s="1"/>
      <c r="AP481" s="1"/>
      <c r="AQ481" s="1"/>
      <c r="AR481" s="1"/>
      <c r="AS481" s="1"/>
      <c r="AT481" s="1"/>
      <c r="AU481" s="1"/>
      <c r="AV481" s="1"/>
      <c r="AW481" s="1"/>
      <c r="AX481" s="1"/>
      <c r="AY481" s="1"/>
      <c r="AZ481" s="1"/>
      <c r="BA481" s="1"/>
      <c r="BB481" s="1"/>
      <c r="BC481" s="1"/>
      <c r="BD481" s="1"/>
      <c r="BE481" s="1"/>
      <c r="BF481" s="1"/>
      <c r="BG481" s="1"/>
      <c r="BH481" s="1"/>
      <c r="BI481" s="1"/>
      <c r="BJ481" s="1"/>
      <c r="BK481" s="1"/>
      <c r="BL481" s="1"/>
      <c r="BM481" s="1"/>
      <c r="BN481" s="1"/>
      <c r="BO481" s="1"/>
      <c r="BP481" s="1"/>
      <c r="BQ481" s="1"/>
      <c r="BR481" s="1"/>
    </row>
    <row r="482" spans="1:70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1"/>
      <c r="AK482" s="1"/>
      <c r="AL482" s="1"/>
      <c r="AM482" s="1"/>
      <c r="AN482" s="1"/>
      <c r="AO482" s="1"/>
      <c r="AP482" s="1"/>
      <c r="AQ482" s="1"/>
      <c r="AR482" s="1"/>
      <c r="AS482" s="1"/>
      <c r="AT482" s="1"/>
      <c r="AU482" s="1"/>
      <c r="AV482" s="1"/>
      <c r="AW482" s="1"/>
      <c r="AX482" s="1"/>
      <c r="AY482" s="1"/>
      <c r="AZ482" s="1"/>
      <c r="BA482" s="1"/>
      <c r="BB482" s="1"/>
      <c r="BC482" s="1"/>
      <c r="BD482" s="1"/>
      <c r="BE482" s="1"/>
      <c r="BF482" s="1"/>
      <c r="BG482" s="1"/>
      <c r="BH482" s="1"/>
      <c r="BI482" s="1"/>
      <c r="BJ482" s="1"/>
      <c r="BK482" s="1"/>
      <c r="BL482" s="1"/>
      <c r="BM482" s="1"/>
      <c r="BN482" s="1"/>
      <c r="BO482" s="1"/>
      <c r="BP482" s="1"/>
      <c r="BQ482" s="1"/>
      <c r="BR482" s="1"/>
    </row>
    <row r="483" spans="1:70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J483" s="1"/>
      <c r="AK483" s="1"/>
      <c r="AL483" s="1"/>
      <c r="AM483" s="1"/>
      <c r="AN483" s="1"/>
      <c r="AO483" s="1"/>
      <c r="AP483" s="1"/>
      <c r="AQ483" s="1"/>
      <c r="AR483" s="1"/>
      <c r="AS483" s="1"/>
      <c r="AT483" s="1"/>
      <c r="AU483" s="1"/>
      <c r="AV483" s="1"/>
      <c r="AW483" s="1"/>
      <c r="AX483" s="1"/>
      <c r="AY483" s="1"/>
      <c r="AZ483" s="1"/>
      <c r="BA483" s="1"/>
      <c r="BB483" s="1"/>
      <c r="BC483" s="1"/>
      <c r="BD483" s="1"/>
      <c r="BE483" s="1"/>
      <c r="BF483" s="1"/>
      <c r="BG483" s="1"/>
      <c r="BH483" s="1"/>
      <c r="BI483" s="1"/>
      <c r="BJ483" s="1"/>
      <c r="BK483" s="1"/>
      <c r="BL483" s="1"/>
      <c r="BM483" s="1"/>
      <c r="BN483" s="1"/>
      <c r="BO483" s="1"/>
      <c r="BP483" s="1"/>
      <c r="BQ483" s="1"/>
      <c r="BR483" s="1"/>
    </row>
    <row r="484" spans="1:70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J484" s="1"/>
      <c r="AK484" s="1"/>
      <c r="AL484" s="1"/>
      <c r="AM484" s="1"/>
      <c r="AN484" s="1"/>
      <c r="AO484" s="1"/>
      <c r="AP484" s="1"/>
      <c r="AQ484" s="1"/>
      <c r="AR484" s="1"/>
      <c r="AS484" s="1"/>
      <c r="AT484" s="1"/>
      <c r="AU484" s="1"/>
      <c r="AV484" s="1"/>
      <c r="AW484" s="1"/>
      <c r="AX484" s="1"/>
      <c r="AY484" s="1"/>
      <c r="AZ484" s="1"/>
      <c r="BA484" s="1"/>
      <c r="BB484" s="1"/>
      <c r="BC484" s="1"/>
      <c r="BD484" s="1"/>
      <c r="BE484" s="1"/>
      <c r="BF484" s="1"/>
      <c r="BG484" s="1"/>
      <c r="BH484" s="1"/>
      <c r="BI484" s="1"/>
      <c r="BJ484" s="1"/>
      <c r="BK484" s="1"/>
      <c r="BL484" s="1"/>
      <c r="BM484" s="1"/>
      <c r="BN484" s="1"/>
      <c r="BO484" s="1"/>
      <c r="BP484" s="1"/>
      <c r="BQ484" s="1"/>
      <c r="BR484" s="1"/>
    </row>
    <row r="485" spans="1:70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J485" s="1"/>
      <c r="AK485" s="1"/>
      <c r="AL485" s="1"/>
      <c r="AM485" s="1"/>
      <c r="AN485" s="1"/>
      <c r="AO485" s="1"/>
      <c r="AP485" s="1"/>
      <c r="AQ485" s="1"/>
      <c r="AR485" s="1"/>
      <c r="AS485" s="1"/>
      <c r="AT485" s="1"/>
      <c r="AU485" s="1"/>
      <c r="AV485" s="1"/>
      <c r="AW485" s="1"/>
      <c r="AX485" s="1"/>
      <c r="AY485" s="1"/>
      <c r="AZ485" s="1"/>
      <c r="BA485" s="1"/>
      <c r="BB485" s="1"/>
      <c r="BC485" s="1"/>
      <c r="BD485" s="1"/>
      <c r="BE485" s="1"/>
      <c r="BF485" s="1"/>
      <c r="BG485" s="1"/>
      <c r="BH485" s="1"/>
      <c r="BI485" s="1"/>
      <c r="BJ485" s="1"/>
      <c r="BK485" s="1"/>
      <c r="BL485" s="1"/>
      <c r="BM485" s="1"/>
      <c r="BN485" s="1"/>
      <c r="BO485" s="1"/>
      <c r="BP485" s="1"/>
      <c r="BQ485" s="1"/>
      <c r="BR485" s="1"/>
    </row>
    <row r="486" spans="1:70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  <c r="AJ486" s="1"/>
      <c r="AK486" s="1"/>
      <c r="AL486" s="1"/>
      <c r="AM486" s="1"/>
      <c r="AN486" s="1"/>
      <c r="AO486" s="1"/>
      <c r="AP486" s="1"/>
      <c r="AQ486" s="1"/>
      <c r="AR486" s="1"/>
      <c r="AS486" s="1"/>
      <c r="AT486" s="1"/>
      <c r="AU486" s="1"/>
      <c r="AV486" s="1"/>
      <c r="AW486" s="1"/>
      <c r="AX486" s="1"/>
      <c r="AY486" s="1"/>
      <c r="AZ486" s="1"/>
      <c r="BA486" s="1"/>
      <c r="BB486" s="1"/>
      <c r="BC486" s="1"/>
      <c r="BD486" s="1"/>
      <c r="BE486" s="1"/>
      <c r="BF486" s="1"/>
      <c r="BG486" s="1"/>
      <c r="BH486" s="1"/>
      <c r="BI486" s="1"/>
      <c r="BJ486" s="1"/>
      <c r="BK486" s="1"/>
      <c r="BL486" s="1"/>
      <c r="BM486" s="1"/>
      <c r="BN486" s="1"/>
      <c r="BO486" s="1"/>
      <c r="BP486" s="1"/>
      <c r="BQ486" s="1"/>
      <c r="BR486" s="1"/>
    </row>
    <row r="487" spans="1:70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  <c r="AJ487" s="1"/>
      <c r="AK487" s="1"/>
      <c r="AL487" s="1"/>
      <c r="AM487" s="1"/>
      <c r="AN487" s="1"/>
      <c r="AO487" s="1"/>
      <c r="AP487" s="1"/>
      <c r="AQ487" s="1"/>
      <c r="AR487" s="1"/>
      <c r="AS487" s="1"/>
      <c r="AT487" s="1"/>
      <c r="AU487" s="1"/>
      <c r="AV487" s="1"/>
      <c r="AW487" s="1"/>
      <c r="AX487" s="1"/>
      <c r="AY487" s="1"/>
      <c r="AZ487" s="1"/>
      <c r="BA487" s="1"/>
      <c r="BB487" s="1"/>
      <c r="BC487" s="1"/>
      <c r="BD487" s="1"/>
      <c r="BE487" s="1"/>
      <c r="BF487" s="1"/>
      <c r="BG487" s="1"/>
      <c r="BH487" s="1"/>
      <c r="BI487" s="1"/>
      <c r="BJ487" s="1"/>
      <c r="BK487" s="1"/>
      <c r="BL487" s="1"/>
      <c r="BM487" s="1"/>
      <c r="BN487" s="1"/>
      <c r="BO487" s="1"/>
      <c r="BP487" s="1"/>
      <c r="BQ487" s="1"/>
      <c r="BR487" s="1"/>
    </row>
    <row r="488" spans="1:70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  <c r="AJ488" s="1"/>
      <c r="AK488" s="1"/>
      <c r="AL488" s="1"/>
      <c r="AM488" s="1"/>
      <c r="AN488" s="1"/>
      <c r="AO488" s="1"/>
      <c r="AP488" s="1"/>
      <c r="AQ488" s="1"/>
      <c r="AR488" s="1"/>
      <c r="AS488" s="1"/>
      <c r="AT488" s="1"/>
      <c r="AU488" s="1"/>
      <c r="AV488" s="1"/>
      <c r="AW488" s="1"/>
      <c r="AX488" s="1"/>
      <c r="AY488" s="1"/>
      <c r="AZ488" s="1"/>
      <c r="BA488" s="1"/>
      <c r="BB488" s="1"/>
      <c r="BC488" s="1"/>
      <c r="BD488" s="1"/>
      <c r="BE488" s="1"/>
      <c r="BF488" s="1"/>
      <c r="BG488" s="1"/>
      <c r="BH488" s="1"/>
      <c r="BI488" s="1"/>
      <c r="BJ488" s="1"/>
      <c r="BK488" s="1"/>
      <c r="BL488" s="1"/>
      <c r="BM488" s="1"/>
      <c r="BN488" s="1"/>
      <c r="BO488" s="1"/>
      <c r="BP488" s="1"/>
      <c r="BQ488" s="1"/>
      <c r="BR488" s="1"/>
    </row>
    <row r="489" spans="1:70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  <c r="AJ489" s="1"/>
      <c r="AK489" s="1"/>
      <c r="AL489" s="1"/>
      <c r="AM489" s="1"/>
      <c r="AN489" s="1"/>
      <c r="AO489" s="1"/>
      <c r="AP489" s="1"/>
      <c r="AQ489" s="1"/>
      <c r="AR489" s="1"/>
      <c r="AS489" s="1"/>
      <c r="AT489" s="1"/>
      <c r="AU489" s="1"/>
      <c r="AV489" s="1"/>
      <c r="AW489" s="1"/>
      <c r="AX489" s="1"/>
      <c r="AY489" s="1"/>
      <c r="AZ489" s="1"/>
      <c r="BA489" s="1"/>
      <c r="BB489" s="1"/>
      <c r="BC489" s="1"/>
      <c r="BD489" s="1"/>
      <c r="BE489" s="1"/>
      <c r="BF489" s="1"/>
      <c r="BG489" s="1"/>
      <c r="BH489" s="1"/>
      <c r="BI489" s="1"/>
      <c r="BJ489" s="1"/>
      <c r="BK489" s="1"/>
      <c r="BL489" s="1"/>
      <c r="BM489" s="1"/>
      <c r="BN489" s="1"/>
      <c r="BO489" s="1"/>
      <c r="BP489" s="1"/>
      <c r="BQ489" s="1"/>
      <c r="BR489" s="1"/>
    </row>
    <row r="490" spans="1:70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  <c r="AJ490" s="1"/>
      <c r="AK490" s="1"/>
      <c r="AL490" s="1"/>
      <c r="AM490" s="1"/>
      <c r="AN490" s="1"/>
      <c r="AO490" s="1"/>
      <c r="AP490" s="1"/>
      <c r="AQ490" s="1"/>
      <c r="AR490" s="1"/>
      <c r="AS490" s="1"/>
      <c r="AT490" s="1"/>
      <c r="AU490" s="1"/>
      <c r="AV490" s="1"/>
      <c r="AW490" s="1"/>
      <c r="AX490" s="1"/>
      <c r="AY490" s="1"/>
      <c r="AZ490" s="1"/>
      <c r="BA490" s="1"/>
      <c r="BB490" s="1"/>
      <c r="BC490" s="1"/>
      <c r="BD490" s="1"/>
      <c r="BE490" s="1"/>
      <c r="BF490" s="1"/>
      <c r="BG490" s="1"/>
      <c r="BH490" s="1"/>
      <c r="BI490" s="1"/>
      <c r="BJ490" s="1"/>
      <c r="BK490" s="1"/>
      <c r="BL490" s="1"/>
      <c r="BM490" s="1"/>
      <c r="BN490" s="1"/>
      <c r="BO490" s="1"/>
      <c r="BP490" s="1"/>
      <c r="BQ490" s="1"/>
      <c r="BR490" s="1"/>
    </row>
    <row r="491" spans="1:70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  <c r="AJ491" s="1"/>
      <c r="AK491" s="1"/>
      <c r="AL491" s="1"/>
      <c r="AM491" s="1"/>
      <c r="AN491" s="1"/>
      <c r="AO491" s="1"/>
      <c r="AP491" s="1"/>
      <c r="AQ491" s="1"/>
      <c r="AR491" s="1"/>
      <c r="AS491" s="1"/>
      <c r="AT491" s="1"/>
      <c r="AU491" s="1"/>
      <c r="AV491" s="1"/>
      <c r="AW491" s="1"/>
      <c r="AX491" s="1"/>
      <c r="AY491" s="1"/>
      <c r="AZ491" s="1"/>
      <c r="BA491" s="1"/>
      <c r="BB491" s="1"/>
      <c r="BC491" s="1"/>
      <c r="BD491" s="1"/>
      <c r="BE491" s="1"/>
      <c r="BF491" s="1"/>
      <c r="BG491" s="1"/>
      <c r="BH491" s="1"/>
      <c r="BI491" s="1"/>
      <c r="BJ491" s="1"/>
      <c r="BK491" s="1"/>
      <c r="BL491" s="1"/>
      <c r="BM491" s="1"/>
      <c r="BN491" s="1"/>
      <c r="BO491" s="1"/>
      <c r="BP491" s="1"/>
      <c r="BQ491" s="1"/>
      <c r="BR491" s="1"/>
    </row>
    <row r="492" spans="1:70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  <c r="AJ492" s="1"/>
      <c r="AK492" s="1"/>
      <c r="AL492" s="1"/>
      <c r="AM492" s="1"/>
      <c r="AN492" s="1"/>
      <c r="AO492" s="1"/>
      <c r="AP492" s="1"/>
      <c r="AQ492" s="1"/>
      <c r="AR492" s="1"/>
      <c r="AS492" s="1"/>
      <c r="AT492" s="1"/>
      <c r="AU492" s="1"/>
      <c r="AV492" s="1"/>
      <c r="AW492" s="1"/>
      <c r="AX492" s="1"/>
      <c r="AY492" s="1"/>
      <c r="AZ492" s="1"/>
      <c r="BA492" s="1"/>
      <c r="BB492" s="1"/>
      <c r="BC492" s="1"/>
      <c r="BD492" s="1"/>
      <c r="BE492" s="1"/>
      <c r="BF492" s="1"/>
      <c r="BG492" s="1"/>
      <c r="BH492" s="1"/>
      <c r="BI492" s="1"/>
      <c r="BJ492" s="1"/>
      <c r="BK492" s="1"/>
      <c r="BL492" s="1"/>
      <c r="BM492" s="1"/>
      <c r="BN492" s="1"/>
      <c r="BO492" s="1"/>
      <c r="BP492" s="1"/>
      <c r="BQ492" s="1"/>
      <c r="BR492" s="1"/>
    </row>
    <row r="493" spans="1:70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  <c r="AJ493" s="1"/>
      <c r="AK493" s="1"/>
      <c r="AL493" s="1"/>
      <c r="AM493" s="1"/>
      <c r="AN493" s="1"/>
      <c r="AO493" s="1"/>
      <c r="AP493" s="1"/>
      <c r="AQ493" s="1"/>
      <c r="AR493" s="1"/>
      <c r="AS493" s="1"/>
      <c r="AT493" s="1"/>
      <c r="AU493" s="1"/>
      <c r="AV493" s="1"/>
      <c r="AW493" s="1"/>
      <c r="AX493" s="1"/>
      <c r="AY493" s="1"/>
      <c r="AZ493" s="1"/>
      <c r="BA493" s="1"/>
      <c r="BB493" s="1"/>
      <c r="BC493" s="1"/>
      <c r="BD493" s="1"/>
      <c r="BE493" s="1"/>
      <c r="BF493" s="1"/>
      <c r="BG493" s="1"/>
      <c r="BH493" s="1"/>
      <c r="BI493" s="1"/>
      <c r="BJ493" s="1"/>
      <c r="BK493" s="1"/>
      <c r="BL493" s="1"/>
      <c r="BM493" s="1"/>
      <c r="BN493" s="1"/>
      <c r="BO493" s="1"/>
      <c r="BP493" s="1"/>
      <c r="BQ493" s="1"/>
      <c r="BR493" s="1"/>
    </row>
    <row r="494" spans="1:70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  <c r="AJ494" s="1"/>
      <c r="AK494" s="1"/>
      <c r="AL494" s="1"/>
      <c r="AM494" s="1"/>
      <c r="AN494" s="1"/>
      <c r="AO494" s="1"/>
      <c r="AP494" s="1"/>
      <c r="AQ494" s="1"/>
      <c r="AR494" s="1"/>
      <c r="AS494" s="1"/>
      <c r="AT494" s="1"/>
      <c r="AU494" s="1"/>
      <c r="AV494" s="1"/>
      <c r="AW494" s="1"/>
      <c r="AX494" s="1"/>
      <c r="AY494" s="1"/>
      <c r="AZ494" s="1"/>
      <c r="BA494" s="1"/>
      <c r="BB494" s="1"/>
      <c r="BC494" s="1"/>
      <c r="BD494" s="1"/>
      <c r="BE494" s="1"/>
      <c r="BF494" s="1"/>
      <c r="BG494" s="1"/>
      <c r="BH494" s="1"/>
      <c r="BI494" s="1"/>
      <c r="BJ494" s="1"/>
      <c r="BK494" s="1"/>
      <c r="BL494" s="1"/>
      <c r="BM494" s="1"/>
      <c r="BN494" s="1"/>
      <c r="BO494" s="1"/>
      <c r="BP494" s="1"/>
      <c r="BQ494" s="1"/>
      <c r="BR494" s="1"/>
    </row>
    <row r="495" spans="1:70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1"/>
      <c r="AJ495" s="1"/>
      <c r="AK495" s="1"/>
      <c r="AL495" s="1"/>
      <c r="AM495" s="1"/>
      <c r="AN495" s="1"/>
      <c r="AO495" s="1"/>
      <c r="AP495" s="1"/>
      <c r="AQ495" s="1"/>
      <c r="AR495" s="1"/>
      <c r="AS495" s="1"/>
      <c r="AT495" s="1"/>
      <c r="AU495" s="1"/>
      <c r="AV495" s="1"/>
      <c r="AW495" s="1"/>
      <c r="AX495" s="1"/>
      <c r="AY495" s="1"/>
      <c r="AZ495" s="1"/>
      <c r="BA495" s="1"/>
      <c r="BB495" s="1"/>
      <c r="BC495" s="1"/>
      <c r="BD495" s="1"/>
      <c r="BE495" s="1"/>
      <c r="BF495" s="1"/>
      <c r="BG495" s="1"/>
      <c r="BH495" s="1"/>
      <c r="BI495" s="1"/>
      <c r="BJ495" s="1"/>
      <c r="BK495" s="1"/>
      <c r="BL495" s="1"/>
      <c r="BM495" s="1"/>
      <c r="BN495" s="1"/>
      <c r="BO495" s="1"/>
      <c r="BP495" s="1"/>
      <c r="BQ495" s="1"/>
      <c r="BR495" s="1"/>
    </row>
    <row r="496" spans="1:70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  <c r="AI496" s="1"/>
      <c r="AJ496" s="1"/>
      <c r="AK496" s="1"/>
      <c r="AL496" s="1"/>
      <c r="AM496" s="1"/>
      <c r="AN496" s="1"/>
      <c r="AO496" s="1"/>
      <c r="AP496" s="1"/>
      <c r="AQ496" s="1"/>
      <c r="AR496" s="1"/>
      <c r="AS496" s="1"/>
      <c r="AT496" s="1"/>
      <c r="AU496" s="1"/>
      <c r="AV496" s="1"/>
      <c r="AW496" s="1"/>
      <c r="AX496" s="1"/>
      <c r="AY496" s="1"/>
      <c r="AZ496" s="1"/>
      <c r="BA496" s="1"/>
      <c r="BB496" s="1"/>
      <c r="BC496" s="1"/>
      <c r="BD496" s="1"/>
      <c r="BE496" s="1"/>
      <c r="BF496" s="1"/>
      <c r="BG496" s="1"/>
      <c r="BH496" s="1"/>
      <c r="BI496" s="1"/>
      <c r="BJ496" s="1"/>
      <c r="BK496" s="1"/>
      <c r="BL496" s="1"/>
      <c r="BM496" s="1"/>
      <c r="BN496" s="1"/>
      <c r="BO496" s="1"/>
      <c r="BP496" s="1"/>
      <c r="BQ496" s="1"/>
      <c r="BR496" s="1"/>
    </row>
    <row r="497" spans="1:70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  <c r="AI497" s="1"/>
      <c r="AJ497" s="1"/>
      <c r="AK497" s="1"/>
      <c r="AL497" s="1"/>
      <c r="AM497" s="1"/>
      <c r="AN497" s="1"/>
      <c r="AO497" s="1"/>
      <c r="AP497" s="1"/>
      <c r="AQ497" s="1"/>
      <c r="AR497" s="1"/>
      <c r="AS497" s="1"/>
      <c r="AT497" s="1"/>
      <c r="AU497" s="1"/>
      <c r="AV497" s="1"/>
      <c r="AW497" s="1"/>
      <c r="AX497" s="1"/>
      <c r="AY497" s="1"/>
      <c r="AZ497" s="1"/>
      <c r="BA497" s="1"/>
      <c r="BB497" s="1"/>
      <c r="BC497" s="1"/>
      <c r="BD497" s="1"/>
      <c r="BE497" s="1"/>
      <c r="BF497" s="1"/>
      <c r="BG497" s="1"/>
      <c r="BH497" s="1"/>
      <c r="BI497" s="1"/>
      <c r="BJ497" s="1"/>
      <c r="BK497" s="1"/>
      <c r="BL497" s="1"/>
      <c r="BM497" s="1"/>
      <c r="BN497" s="1"/>
      <c r="BO497" s="1"/>
      <c r="BP497" s="1"/>
      <c r="BQ497" s="1"/>
      <c r="BR497" s="1"/>
    </row>
    <row r="498" spans="1:70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  <c r="AH498" s="1"/>
      <c r="AI498" s="1"/>
      <c r="AJ498" s="1"/>
      <c r="AK498" s="1"/>
      <c r="AL498" s="1"/>
      <c r="AM498" s="1"/>
      <c r="AN498" s="1"/>
      <c r="AO498" s="1"/>
      <c r="AP498" s="1"/>
      <c r="AQ498" s="1"/>
      <c r="AR498" s="1"/>
      <c r="AS498" s="1"/>
      <c r="AT498" s="1"/>
      <c r="AU498" s="1"/>
      <c r="AV498" s="1"/>
      <c r="AW498" s="1"/>
      <c r="AX498" s="1"/>
      <c r="AY498" s="1"/>
      <c r="AZ498" s="1"/>
      <c r="BA498" s="1"/>
      <c r="BB498" s="1"/>
      <c r="BC498" s="1"/>
      <c r="BD498" s="1"/>
      <c r="BE498" s="1"/>
      <c r="BF498" s="1"/>
      <c r="BG498" s="1"/>
      <c r="BH498" s="1"/>
      <c r="BI498" s="1"/>
      <c r="BJ498" s="1"/>
      <c r="BK498" s="1"/>
      <c r="BL498" s="1"/>
      <c r="BM498" s="1"/>
      <c r="BN498" s="1"/>
      <c r="BO498" s="1"/>
      <c r="BP498" s="1"/>
      <c r="BQ498" s="1"/>
      <c r="BR498" s="1"/>
    </row>
    <row r="499" spans="1:70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1"/>
      <c r="AH499" s="1"/>
      <c r="AI499" s="1"/>
      <c r="AJ499" s="1"/>
      <c r="AK499" s="1"/>
      <c r="AL499" s="1"/>
      <c r="AM499" s="1"/>
      <c r="AN499" s="1"/>
      <c r="AO499" s="1"/>
      <c r="AP499" s="1"/>
      <c r="AQ499" s="1"/>
      <c r="AR499" s="1"/>
      <c r="AS499" s="1"/>
      <c r="AT499" s="1"/>
      <c r="AU499" s="1"/>
      <c r="AV499" s="1"/>
      <c r="AW499" s="1"/>
      <c r="AX499" s="1"/>
      <c r="AY499" s="1"/>
      <c r="AZ499" s="1"/>
      <c r="BA499" s="1"/>
      <c r="BB499" s="1"/>
      <c r="BC499" s="1"/>
      <c r="BD499" s="1"/>
      <c r="BE499" s="1"/>
      <c r="BF499" s="1"/>
      <c r="BG499" s="1"/>
      <c r="BH499" s="1"/>
      <c r="BI499" s="1"/>
      <c r="BJ499" s="1"/>
      <c r="BK499" s="1"/>
      <c r="BL499" s="1"/>
      <c r="BM499" s="1"/>
      <c r="BN499" s="1"/>
      <c r="BO499" s="1"/>
      <c r="BP499" s="1"/>
      <c r="BQ499" s="1"/>
      <c r="BR499" s="1"/>
    </row>
    <row r="500" spans="1:70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  <c r="AE500" s="1"/>
      <c r="AF500" s="1"/>
      <c r="AG500" s="1"/>
      <c r="AH500" s="1"/>
      <c r="AI500" s="1"/>
      <c r="AJ500" s="1"/>
      <c r="AK500" s="1"/>
      <c r="AL500" s="1"/>
      <c r="AM500" s="1"/>
      <c r="AN500" s="1"/>
      <c r="AO500" s="1"/>
      <c r="AP500" s="1"/>
      <c r="AQ500" s="1"/>
      <c r="AR500" s="1"/>
      <c r="AS500" s="1"/>
      <c r="AT500" s="1"/>
      <c r="AU500" s="1"/>
      <c r="AV500" s="1"/>
      <c r="AW500" s="1"/>
      <c r="AX500" s="1"/>
      <c r="AY500" s="1"/>
      <c r="AZ500" s="1"/>
      <c r="BA500" s="1"/>
      <c r="BB500" s="1"/>
      <c r="BC500" s="1"/>
      <c r="BD500" s="1"/>
      <c r="BE500" s="1"/>
      <c r="BF500" s="1"/>
      <c r="BG500" s="1"/>
      <c r="BH500" s="1"/>
      <c r="BI500" s="1"/>
      <c r="BJ500" s="1"/>
      <c r="BK500" s="1"/>
      <c r="BL500" s="1"/>
      <c r="BM500" s="1"/>
      <c r="BN500" s="1"/>
      <c r="BO500" s="1"/>
      <c r="BP500" s="1"/>
      <c r="BQ500" s="1"/>
      <c r="BR500" s="1"/>
    </row>
  </sheetData>
  <mergeCells count="4">
    <mergeCell ref="A1:L2"/>
    <mergeCell ref="A3:L3"/>
    <mergeCell ref="A5:L5"/>
    <mergeCell ref="A18:L18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R500"/>
  <sheetViews>
    <sheetView showGridLines="0" topLeftCell="A22" workbookViewId="0">
      <selection activeCell="M58" sqref="M58"/>
    </sheetView>
  </sheetViews>
  <sheetFormatPr defaultRowHeight="13.8"/>
  <cols>
    <col min="1" max="1" width="44" customWidth="1"/>
    <col min="2" max="16" width="12" customWidth="1"/>
  </cols>
  <sheetData>
    <row r="1" spans="1:70" ht="25.95" customHeight="1">
      <c r="A1" s="58" t="s">
        <v>130</v>
      </c>
      <c r="B1" s="58" t="s">
        <v>130</v>
      </c>
      <c r="C1" s="58" t="s">
        <v>130</v>
      </c>
      <c r="D1" s="58" t="s">
        <v>130</v>
      </c>
      <c r="E1" s="58" t="s">
        <v>130</v>
      </c>
      <c r="F1" s="58" t="s">
        <v>130</v>
      </c>
      <c r="G1" s="58" t="s">
        <v>130</v>
      </c>
      <c r="H1" s="58" t="s">
        <v>130</v>
      </c>
      <c r="I1" s="58" t="s">
        <v>130</v>
      </c>
      <c r="J1" s="58" t="s">
        <v>130</v>
      </c>
      <c r="K1" s="58" t="s">
        <v>130</v>
      </c>
      <c r="L1" s="58" t="s">
        <v>130</v>
      </c>
      <c r="M1" s="58" t="s">
        <v>130</v>
      </c>
      <c r="N1" s="58" t="s">
        <v>130</v>
      </c>
      <c r="O1" s="58" t="s">
        <v>130</v>
      </c>
      <c r="P1" s="58" t="s">
        <v>130</v>
      </c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</row>
    <row r="2" spans="1:70" ht="25.95" customHeight="1">
      <c r="A2" s="58" t="s">
        <v>130</v>
      </c>
      <c r="B2" s="58" t="s">
        <v>130</v>
      </c>
      <c r="C2" s="58" t="s">
        <v>130</v>
      </c>
      <c r="D2" s="58" t="s">
        <v>130</v>
      </c>
      <c r="E2" s="58" t="s">
        <v>130</v>
      </c>
      <c r="F2" s="58" t="s">
        <v>130</v>
      </c>
      <c r="G2" s="58" t="s">
        <v>130</v>
      </c>
      <c r="H2" s="58" t="s">
        <v>130</v>
      </c>
      <c r="I2" s="58" t="s">
        <v>130</v>
      </c>
      <c r="J2" s="58" t="s">
        <v>130</v>
      </c>
      <c r="K2" s="58" t="s">
        <v>130</v>
      </c>
      <c r="L2" s="58" t="s">
        <v>130</v>
      </c>
      <c r="M2" s="58" t="s">
        <v>130</v>
      </c>
      <c r="N2" s="58" t="s">
        <v>130</v>
      </c>
      <c r="O2" s="58" t="s">
        <v>130</v>
      </c>
      <c r="P2" s="58" t="s">
        <v>130</v>
      </c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</row>
    <row r="3" spans="1:70">
      <c r="A3" s="59" t="s">
        <v>131</v>
      </c>
      <c r="B3" s="59" t="s">
        <v>131</v>
      </c>
      <c r="C3" s="59" t="s">
        <v>131</v>
      </c>
      <c r="D3" s="59" t="s">
        <v>131</v>
      </c>
      <c r="E3" s="59" t="s">
        <v>131</v>
      </c>
      <c r="F3" s="59" t="s">
        <v>131</v>
      </c>
      <c r="G3" s="59" t="s">
        <v>131</v>
      </c>
      <c r="H3" s="59" t="s">
        <v>131</v>
      </c>
      <c r="I3" s="59" t="s">
        <v>131</v>
      </c>
      <c r="J3" s="59" t="s">
        <v>131</v>
      </c>
      <c r="K3" s="59" t="s">
        <v>131</v>
      </c>
      <c r="L3" s="59" t="s">
        <v>131</v>
      </c>
      <c r="M3" s="59" t="s">
        <v>131</v>
      </c>
      <c r="N3" s="59" t="s">
        <v>131</v>
      </c>
      <c r="O3" s="59" t="s">
        <v>131</v>
      </c>
      <c r="P3" s="59" t="s">
        <v>131</v>
      </c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</row>
    <row r="4" spans="1:70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/>
      <c r="BP4" s="1"/>
      <c r="BQ4" s="1"/>
      <c r="BR4" s="1"/>
    </row>
    <row r="5" spans="1:70">
      <c r="A5" s="1"/>
      <c r="B5" s="9" t="s">
        <v>132</v>
      </c>
      <c r="C5" s="9" t="s">
        <v>133</v>
      </c>
      <c r="D5" s="9" t="s">
        <v>134</v>
      </c>
      <c r="E5" s="9" t="s">
        <v>135</v>
      </c>
      <c r="F5" s="9" t="s">
        <v>136</v>
      </c>
      <c r="G5" s="9" t="s">
        <v>137</v>
      </c>
      <c r="H5" s="9" t="s">
        <v>50</v>
      </c>
      <c r="I5" s="9" t="s">
        <v>51</v>
      </c>
      <c r="J5" s="9" t="s">
        <v>52</v>
      </c>
      <c r="K5" s="9" t="s">
        <v>53</v>
      </c>
      <c r="L5" s="9" t="s">
        <v>54</v>
      </c>
      <c r="M5" s="10" t="s">
        <v>55</v>
      </c>
      <c r="N5" s="10" t="s">
        <v>56</v>
      </c>
      <c r="O5" s="10" t="s">
        <v>57</v>
      </c>
      <c r="P5" s="10" t="s">
        <v>58</v>
      </c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  <c r="BA5" s="1"/>
      <c r="BB5" s="1"/>
      <c r="BC5" s="1"/>
      <c r="BD5" s="1"/>
      <c r="BE5" s="1"/>
      <c r="BF5" s="1"/>
      <c r="BG5" s="1"/>
      <c r="BH5" s="1"/>
      <c r="BI5" s="1"/>
      <c r="BJ5" s="1"/>
      <c r="BK5" s="1"/>
      <c r="BL5" s="1"/>
      <c r="BM5" s="1"/>
      <c r="BN5" s="1"/>
      <c r="BO5" s="1"/>
      <c r="BP5" s="1"/>
      <c r="BQ5" s="1"/>
      <c r="BR5" s="1"/>
    </row>
    <row r="6" spans="1:70">
      <c r="A6" s="1"/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7"/>
      <c r="N6" s="7"/>
      <c r="O6" s="7"/>
      <c r="P6" s="7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</row>
    <row r="7" spans="1:70">
      <c r="A7" s="61" t="s">
        <v>138</v>
      </c>
      <c r="B7" s="62" t="s">
        <v>138</v>
      </c>
      <c r="C7" s="62" t="s">
        <v>138</v>
      </c>
      <c r="D7" s="62" t="s">
        <v>138</v>
      </c>
      <c r="E7" s="62" t="s">
        <v>138</v>
      </c>
      <c r="F7" s="62" t="s">
        <v>138</v>
      </c>
      <c r="G7" s="62" t="s">
        <v>138</v>
      </c>
      <c r="H7" s="62" t="s">
        <v>138</v>
      </c>
      <c r="I7" s="62" t="s">
        <v>138</v>
      </c>
      <c r="J7" s="62" t="s">
        <v>138</v>
      </c>
      <c r="K7" s="62" t="s">
        <v>138</v>
      </c>
      <c r="L7" s="62" t="s">
        <v>138</v>
      </c>
      <c r="M7" s="63" t="s">
        <v>138</v>
      </c>
      <c r="N7" s="63" t="s">
        <v>138</v>
      </c>
      <c r="O7" s="63" t="s">
        <v>138</v>
      </c>
      <c r="P7" s="63" t="s">
        <v>138</v>
      </c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  <c r="AX7" s="1"/>
      <c r="AY7" s="1"/>
      <c r="AZ7" s="1"/>
      <c r="BA7" s="1"/>
      <c r="BB7" s="1"/>
      <c r="BC7" s="1"/>
      <c r="BD7" s="1"/>
      <c r="BE7" s="1"/>
      <c r="BF7" s="1"/>
      <c r="BG7" s="1"/>
      <c r="BH7" s="1"/>
      <c r="BI7" s="1"/>
      <c r="BJ7" s="1"/>
      <c r="BK7" s="1"/>
      <c r="BL7" s="1"/>
      <c r="BM7" s="1"/>
      <c r="BN7" s="1"/>
      <c r="BO7" s="1"/>
      <c r="BP7" s="1"/>
      <c r="BQ7" s="1"/>
      <c r="BR7" s="1"/>
    </row>
    <row r="8" spans="1:70">
      <c r="A8" s="1" t="s">
        <v>60</v>
      </c>
      <c r="B8" s="13" t="str">
        <f>""</f>
        <v/>
      </c>
      <c r="C8" s="13" t="str">
        <f t="shared" ref="C8:L8" si="0">IFERROR(C7/B7-1,"")</f>
        <v/>
      </c>
      <c r="D8" s="13" t="str">
        <f t="shared" si="0"/>
        <v/>
      </c>
      <c r="E8" s="13" t="str">
        <f t="shared" si="0"/>
        <v/>
      </c>
      <c r="F8" s="13" t="str">
        <f t="shared" si="0"/>
        <v/>
      </c>
      <c r="G8" s="13" t="str">
        <f t="shared" si="0"/>
        <v/>
      </c>
      <c r="H8" s="13" t="str">
        <f t="shared" si="0"/>
        <v/>
      </c>
      <c r="I8" s="13" t="str">
        <f t="shared" si="0"/>
        <v/>
      </c>
      <c r="J8" s="13" t="str">
        <f t="shared" si="0"/>
        <v/>
      </c>
      <c r="K8" s="13" t="str">
        <f t="shared" si="0"/>
        <v/>
      </c>
      <c r="L8" s="13" t="str">
        <f t="shared" si="0"/>
        <v/>
      </c>
      <c r="M8" s="25">
        <f>'Annual P&amp;L'!$M$7</f>
        <v>3.2084342483243322E-2</v>
      </c>
      <c r="N8" s="25">
        <f>'Annual P&amp;L'!$N$7</f>
        <v>5.2940551343316322E-2</v>
      </c>
      <c r="O8" s="25">
        <f>'Annual P&amp;L'!$O$7</f>
        <v>4.9744002668447695E-2</v>
      </c>
      <c r="P8" s="25">
        <f>'Annual P&amp;L'!$P$7</f>
        <v>4.8919495046193306E-2</v>
      </c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  <c r="AX8" s="1"/>
      <c r="AY8" s="1"/>
      <c r="AZ8" s="1"/>
      <c r="BA8" s="1"/>
      <c r="BB8" s="1"/>
      <c r="BC8" s="1"/>
      <c r="BD8" s="1"/>
      <c r="BE8" s="1"/>
      <c r="BF8" s="1"/>
      <c r="BG8" s="1"/>
      <c r="BH8" s="1"/>
      <c r="BI8" s="1"/>
      <c r="BJ8" s="1"/>
      <c r="BK8" s="1"/>
      <c r="BL8" s="1"/>
      <c r="BM8" s="1"/>
      <c r="BN8" s="1"/>
      <c r="BO8" s="1"/>
      <c r="BP8" s="1"/>
      <c r="BQ8" s="1"/>
      <c r="BR8" s="1"/>
    </row>
    <row r="9" spans="1:70">
      <c r="A9" s="1" t="s">
        <v>139</v>
      </c>
      <c r="B9" s="13" t="str">
        <f>""</f>
        <v/>
      </c>
      <c r="C9" s="13">
        <f>IFERROR('Raw Financials'!$C$133/'Raw Financials'!$B$133-1,"")</f>
        <v>9.4335623426208715E-2</v>
      </c>
      <c r="D9" s="13">
        <f>IFERROR('Raw Financials'!$D$133/'Raw Financials'!$C$133-1,"")</f>
        <v>2.0078869282041722E-2</v>
      </c>
      <c r="E9" s="13">
        <f>IFERROR('Raw Financials'!$E$133/'Raw Financials'!$D$133-1,"")</f>
        <v>7.4144679213565601E-2</v>
      </c>
      <c r="F9" s="13">
        <f>IFERROR('Raw Financials'!$F$133/'Raw Financials'!$E$133-1,"")</f>
        <v>5.6987638026326559E-2</v>
      </c>
      <c r="G9" s="13">
        <f>IFERROR('Raw Financials'!$G$133/'Raw Financials'!$F$133-1,"")</f>
        <v>8.9605854650540495E-2</v>
      </c>
      <c r="H9" s="13">
        <f>IFERROR('Raw Financials'!$H$133/'Raw Financials'!$G$133-1,"")</f>
        <v>0.2119026131231212</v>
      </c>
      <c r="I9" s="13">
        <f>IFERROR('Raw Financials'!$I$133/'Raw Financials'!$H$133-1,"")</f>
        <v>3.8163105058300006E-2</v>
      </c>
      <c r="J9" s="13">
        <f>IFERROR('Raw Financials'!$J$133/'Raw Financials'!$I$133-1,"")</f>
        <v>-2.1550272855179409E-2</v>
      </c>
      <c r="K9" s="13">
        <f>IFERROR('Raw Financials'!$K$133/'Raw Financials'!$J$133-1,"")</f>
        <v>1.069411150601951E-2</v>
      </c>
      <c r="L9" s="13">
        <f>IFERROR('Raw Financials'!$L$133/'Raw Financials'!$K$133-1,"")</f>
        <v>-3.858685908559345E-2</v>
      </c>
      <c r="M9" s="26">
        <v>1.4999999999999999E-2</v>
      </c>
      <c r="N9" s="26">
        <v>0.02</v>
      </c>
      <c r="O9" s="26">
        <v>2.5000000000000001E-2</v>
      </c>
      <c r="P9" s="26">
        <v>2.5000000000000001E-2</v>
      </c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  <c r="AW9" s="1"/>
      <c r="AX9" s="1"/>
      <c r="AY9" s="1"/>
      <c r="AZ9" s="1"/>
      <c r="BA9" s="1"/>
      <c r="BB9" s="1"/>
      <c r="BC9" s="1"/>
      <c r="BD9" s="1"/>
      <c r="BE9" s="1"/>
      <c r="BF9" s="1"/>
      <c r="BG9" s="1"/>
      <c r="BH9" s="1"/>
      <c r="BI9" s="1"/>
      <c r="BJ9" s="1"/>
      <c r="BK9" s="1"/>
      <c r="BL9" s="1"/>
      <c r="BM9" s="1"/>
      <c r="BN9" s="1"/>
      <c r="BO9" s="1"/>
      <c r="BP9" s="1"/>
      <c r="BQ9" s="1"/>
      <c r="BR9" s="1"/>
    </row>
    <row r="10" spans="1:70">
      <c r="A10" s="1" t="s">
        <v>140</v>
      </c>
      <c r="B10" s="13"/>
      <c r="C10" s="13"/>
      <c r="D10" s="13"/>
      <c r="E10" s="13"/>
      <c r="F10" s="13"/>
      <c r="G10" s="13"/>
      <c r="H10" s="13"/>
      <c r="I10" s="13"/>
      <c r="J10" s="13"/>
      <c r="K10" s="13"/>
      <c r="L10" s="27">
        <v>0.82</v>
      </c>
      <c r="M10" s="26">
        <v>0.82</v>
      </c>
      <c r="N10" s="26">
        <v>0.81499999999999995</v>
      </c>
      <c r="O10" s="26">
        <v>0.81</v>
      </c>
      <c r="P10" s="26">
        <v>0.80500000000000005</v>
      </c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  <c r="AX10" s="1"/>
      <c r="AY10" s="1"/>
      <c r="AZ10" s="1"/>
      <c r="BA10" s="1"/>
      <c r="BB10" s="1"/>
      <c r="BC10" s="1"/>
      <c r="BD10" s="1"/>
      <c r="BE10" s="1"/>
      <c r="BF10" s="1"/>
      <c r="BG10" s="1"/>
      <c r="BH10" s="1"/>
      <c r="BI10" s="1"/>
      <c r="BJ10" s="1"/>
      <c r="BK10" s="1"/>
      <c r="BL10" s="1"/>
      <c r="BM10" s="1"/>
      <c r="BN10" s="1"/>
      <c r="BO10" s="1"/>
      <c r="BP10" s="1"/>
      <c r="BQ10" s="1"/>
      <c r="BR10" s="1"/>
    </row>
    <row r="11" spans="1:70">
      <c r="A11" s="1" t="s">
        <v>141</v>
      </c>
      <c r="B11" s="13"/>
      <c r="C11" s="13"/>
      <c r="D11" s="13"/>
      <c r="E11" s="13"/>
      <c r="F11" s="13"/>
      <c r="G11" s="13"/>
      <c r="H11" s="13"/>
      <c r="I11" s="13"/>
      <c r="J11" s="13"/>
      <c r="K11" s="13"/>
      <c r="L11" s="27">
        <v>0.55000000000000004</v>
      </c>
      <c r="M11" s="26">
        <v>0.53</v>
      </c>
      <c r="N11" s="26">
        <v>0.51</v>
      </c>
      <c r="O11" s="26">
        <v>0.49</v>
      </c>
      <c r="P11" s="26">
        <v>0.47</v>
      </c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  <c r="AX11" s="1"/>
      <c r="AY11" s="1"/>
      <c r="AZ11" s="1"/>
      <c r="BA11" s="1"/>
      <c r="BB11" s="1"/>
      <c r="BC11" s="1"/>
      <c r="BD11" s="1"/>
      <c r="BE11" s="1"/>
      <c r="BF11" s="1"/>
      <c r="BG11" s="1"/>
      <c r="BH11" s="1"/>
      <c r="BI11" s="1"/>
      <c r="BJ11" s="1"/>
      <c r="BK11" s="1"/>
      <c r="BL11" s="1"/>
      <c r="BM11" s="1"/>
      <c r="BN11" s="1"/>
      <c r="BO11" s="1"/>
      <c r="BP11" s="1"/>
      <c r="BQ11" s="1"/>
      <c r="BR11" s="1"/>
    </row>
    <row r="12" spans="1:70">
      <c r="A12" s="1" t="s">
        <v>142</v>
      </c>
      <c r="B12" s="13"/>
      <c r="C12" s="13"/>
      <c r="D12" s="13"/>
      <c r="E12" s="13"/>
      <c r="F12" s="13"/>
      <c r="G12" s="13"/>
      <c r="H12" s="13"/>
      <c r="I12" s="13"/>
      <c r="J12" s="13"/>
      <c r="K12" s="13"/>
      <c r="L12" s="13"/>
      <c r="M12" s="26">
        <v>1.4999999999999999E-2</v>
      </c>
      <c r="N12" s="26">
        <v>1.7999999999999999E-2</v>
      </c>
      <c r="O12" s="26">
        <v>0.02</v>
      </c>
      <c r="P12" s="26">
        <v>0.02</v>
      </c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  <c r="AX12" s="1"/>
      <c r="AY12" s="1"/>
      <c r="AZ12" s="1"/>
      <c r="BA12" s="1"/>
      <c r="BB12" s="1"/>
      <c r="BC12" s="1"/>
      <c r="BD12" s="1"/>
      <c r="BE12" s="1"/>
      <c r="BF12" s="1"/>
      <c r="BG12" s="1"/>
      <c r="BH12" s="1"/>
      <c r="BI12" s="1"/>
      <c r="BJ12" s="1"/>
      <c r="BK12" s="1"/>
      <c r="BL12" s="1"/>
      <c r="BM12" s="1"/>
      <c r="BN12" s="1"/>
      <c r="BO12" s="1"/>
      <c r="BP12" s="1"/>
      <c r="BQ12" s="1"/>
      <c r="BR12" s="1"/>
    </row>
    <row r="13" spans="1:70">
      <c r="A13" s="1" t="s">
        <v>143</v>
      </c>
      <c r="B13" s="13"/>
      <c r="C13" s="13"/>
      <c r="D13" s="13"/>
      <c r="E13" s="13"/>
      <c r="F13" s="13"/>
      <c r="G13" s="13"/>
      <c r="H13" s="13"/>
      <c r="I13" s="13"/>
      <c r="J13" s="13"/>
      <c r="K13" s="13"/>
      <c r="L13" s="13"/>
      <c r="M13" s="26">
        <v>1.4999999999999999E-2</v>
      </c>
      <c r="N13" s="26">
        <v>0.02</v>
      </c>
      <c r="O13" s="26">
        <v>2.5000000000000001E-2</v>
      </c>
      <c r="P13" s="26">
        <v>0.03</v>
      </c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  <c r="AX13" s="1"/>
      <c r="AY13" s="1"/>
      <c r="AZ13" s="1"/>
      <c r="BA13" s="1"/>
      <c r="BB13" s="1"/>
      <c r="BC13" s="1"/>
      <c r="BD13" s="1"/>
      <c r="BE13" s="1"/>
      <c r="BF13" s="1"/>
      <c r="BG13" s="1"/>
      <c r="BH13" s="1"/>
      <c r="BI13" s="1"/>
      <c r="BJ13" s="1"/>
      <c r="BK13" s="1"/>
      <c r="BL13" s="1"/>
      <c r="BM13" s="1"/>
      <c r="BN13" s="1"/>
      <c r="BO13" s="1"/>
      <c r="BP13" s="1"/>
      <c r="BQ13" s="1"/>
      <c r="BR13" s="1"/>
    </row>
    <row r="14" spans="1:70">
      <c r="A14" s="1" t="s">
        <v>144</v>
      </c>
      <c r="B14" s="19">
        <f>'Raw Financials'!$B$139</f>
        <v>0</v>
      </c>
      <c r="C14" s="19">
        <f>'Raw Financials'!$C$139</f>
        <v>0</v>
      </c>
      <c r="D14" s="19">
        <f>'Raw Financials'!$D$139</f>
        <v>0</v>
      </c>
      <c r="E14" s="19">
        <f>'Raw Financials'!$E$139</f>
        <v>0</v>
      </c>
      <c r="F14" s="19">
        <f>'Raw Financials'!$F$139</f>
        <v>0</v>
      </c>
      <c r="G14" s="19">
        <f>'Raw Financials'!$G$139</f>
        <v>0</v>
      </c>
      <c r="H14" s="19">
        <f>'Raw Financials'!$H$139</f>
        <v>0</v>
      </c>
      <c r="I14" s="19">
        <f>'Raw Financials'!$I$139</f>
        <v>0</v>
      </c>
      <c r="J14" s="19">
        <f>'Raw Financials'!$J$139</f>
        <v>0</v>
      </c>
      <c r="K14" s="19">
        <f>'Raw Financials'!$K$139</f>
        <v>0</v>
      </c>
      <c r="L14" s="19">
        <f>'Raw Financials'!$L$139</f>
        <v>2.2999999999999998</v>
      </c>
      <c r="M14" s="28">
        <v>3.3</v>
      </c>
      <c r="N14" s="28">
        <v>4.0999999999999996</v>
      </c>
      <c r="O14" s="28">
        <v>4.9000000000000004</v>
      </c>
      <c r="P14" s="28">
        <v>5.7</v>
      </c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  <c r="AW14" s="1"/>
      <c r="AX14" s="1"/>
      <c r="AY14" s="1"/>
      <c r="AZ14" s="1"/>
      <c r="BA14" s="1"/>
      <c r="BB14" s="1"/>
      <c r="BC14" s="1"/>
      <c r="BD14" s="1"/>
      <c r="BE14" s="1"/>
      <c r="BF14" s="1"/>
      <c r="BG14" s="1"/>
      <c r="BH14" s="1"/>
      <c r="BI14" s="1"/>
      <c r="BJ14" s="1"/>
      <c r="BK14" s="1"/>
      <c r="BL14" s="1"/>
      <c r="BM14" s="1"/>
      <c r="BN14" s="1"/>
      <c r="BO14" s="1"/>
      <c r="BP14" s="1"/>
      <c r="BQ14" s="1"/>
      <c r="BR14" s="1"/>
    </row>
    <row r="15" spans="1:70">
      <c r="A15" s="1" t="s">
        <v>145</v>
      </c>
      <c r="B15" s="15">
        <f>'Raw Financials'!$B$151</f>
        <v>65.676637680936167</v>
      </c>
      <c r="C15" s="15">
        <f>'Raw Financials'!$C$151</f>
        <v>67.130764999999997</v>
      </c>
      <c r="D15" s="15">
        <f>'Raw Financials'!$D$151</f>
        <v>64.489999999999995</v>
      </c>
      <c r="E15" s="15">
        <f>'Raw Financials'!$E$151</f>
        <v>70.069999999999993</v>
      </c>
      <c r="F15" s="15">
        <f>'Raw Financials'!$F$151</f>
        <v>71.23</v>
      </c>
      <c r="G15" s="15">
        <f>'Raw Financials'!$G$151</f>
        <v>74.06</v>
      </c>
      <c r="H15" s="15">
        <f>'Raw Financials'!$H$151</f>
        <v>74.61</v>
      </c>
      <c r="I15" s="15">
        <f>'Raw Financials'!$I$151</f>
        <v>80.739999999999995</v>
      </c>
      <c r="J15" s="15">
        <f>'Raw Financials'!$J$151</f>
        <v>82.83</v>
      </c>
      <c r="K15" s="15">
        <f>'Raw Financials'!$K$151</f>
        <v>84.59</v>
      </c>
      <c r="L15" s="15">
        <f>'Raw Financials'!$L$151</f>
        <v>88.94</v>
      </c>
      <c r="M15" s="29">
        <v>94</v>
      </c>
      <c r="N15" s="29">
        <v>95</v>
      </c>
      <c r="O15" s="29">
        <v>96</v>
      </c>
      <c r="P15" s="29">
        <v>97</v>
      </c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  <c r="AX15" s="1"/>
      <c r="AY15" s="1"/>
      <c r="AZ15" s="1"/>
      <c r="BA15" s="1"/>
      <c r="BB15" s="1"/>
      <c r="BC15" s="1"/>
      <c r="BD15" s="1"/>
      <c r="BE15" s="1"/>
      <c r="BF15" s="1"/>
      <c r="BG15" s="1"/>
      <c r="BH15" s="1"/>
      <c r="BI15" s="1"/>
      <c r="BJ15" s="1"/>
      <c r="BK15" s="1"/>
      <c r="BL15" s="1"/>
      <c r="BM15" s="1"/>
      <c r="BN15" s="1"/>
      <c r="BO15" s="1"/>
      <c r="BP15" s="1"/>
      <c r="BQ15" s="1"/>
      <c r="BR15" s="1"/>
    </row>
    <row r="16" spans="1:70">
      <c r="A16" s="1" t="s">
        <v>146</v>
      </c>
      <c r="B16" s="15">
        <f>'Raw Financials'!$B$152</f>
        <v>98.658158049401919</v>
      </c>
      <c r="C16" s="15">
        <f>'Raw Financials'!$C$152</f>
        <v>87.346491999999998</v>
      </c>
      <c r="D16" s="15">
        <f>'Raw Financials'!$D$152</f>
        <v>86.05</v>
      </c>
      <c r="E16" s="15">
        <f>'Raw Financials'!$E$152</f>
        <v>91.6</v>
      </c>
      <c r="F16" s="15">
        <f>'Raw Financials'!$F$152</f>
        <v>90.15</v>
      </c>
      <c r="G16" s="15">
        <f>'Raw Financials'!$G$152</f>
        <v>97.32</v>
      </c>
      <c r="H16" s="15">
        <f>'Raw Financials'!$H$152</f>
        <v>101.5</v>
      </c>
      <c r="I16" s="15">
        <f>'Raw Financials'!$I$152</f>
        <v>96.98</v>
      </c>
      <c r="J16" s="15">
        <f>'Raw Financials'!$J$152</f>
        <v>104.07</v>
      </c>
      <c r="K16" s="15">
        <f>'Raw Financials'!$K$152</f>
        <v>108.26</v>
      </c>
      <c r="L16" s="15">
        <f>'Raw Financials'!$L$152</f>
        <v>119.42</v>
      </c>
      <c r="M16" s="29">
        <v>126</v>
      </c>
      <c r="N16" s="29">
        <v>128</v>
      </c>
      <c r="O16" s="29">
        <v>130</v>
      </c>
      <c r="P16" s="29">
        <v>132</v>
      </c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  <c r="AW16" s="1"/>
      <c r="AX16" s="1"/>
      <c r="AY16" s="1"/>
      <c r="AZ16" s="1"/>
      <c r="BA16" s="1"/>
      <c r="BB16" s="1"/>
      <c r="BC16" s="1"/>
      <c r="BD16" s="1"/>
      <c r="BE16" s="1"/>
      <c r="BF16" s="1"/>
      <c r="BG16" s="1"/>
      <c r="BH16" s="1"/>
      <c r="BI16" s="1"/>
      <c r="BJ16" s="1"/>
      <c r="BK16" s="1"/>
      <c r="BL16" s="1"/>
      <c r="BM16" s="1"/>
      <c r="BN16" s="1"/>
      <c r="BO16" s="1"/>
      <c r="BP16" s="1"/>
      <c r="BQ16" s="1"/>
      <c r="BR16" s="1"/>
    </row>
    <row r="17" spans="1:70">
      <c r="A17" s="1" t="s">
        <v>147</v>
      </c>
      <c r="B17" s="15">
        <f>'Raw Financials'!$B$153</f>
        <v>72.54087096248054</v>
      </c>
      <c r="C17" s="15">
        <f>'Raw Financials'!$C$153</f>
        <v>73.265561000000005</v>
      </c>
      <c r="D17" s="15">
        <f>'Raw Financials'!$D$153</f>
        <v>76.16</v>
      </c>
      <c r="E17" s="15">
        <f>'Raw Financials'!$E$153</f>
        <v>80.819999999999993</v>
      </c>
      <c r="F17" s="15">
        <f>'Raw Financials'!$F$153</f>
        <v>78.94</v>
      </c>
      <c r="G17" s="15">
        <f>'Raw Financials'!$G$153</f>
        <v>86.69</v>
      </c>
      <c r="H17" s="15">
        <f>'Raw Financials'!$H$153</f>
        <v>86.36</v>
      </c>
      <c r="I17" s="15">
        <f>'Raw Financials'!$I$153</f>
        <v>84.01</v>
      </c>
      <c r="J17" s="15">
        <f>'Raw Financials'!$J$153</f>
        <v>89.8</v>
      </c>
      <c r="K17" s="15">
        <f>'Raw Financials'!$K$153</f>
        <v>90.81</v>
      </c>
      <c r="L17" s="15">
        <f>'Raw Financials'!$L$153</f>
        <v>103.26</v>
      </c>
      <c r="M17" s="29">
        <v>110</v>
      </c>
      <c r="N17" s="29">
        <v>112</v>
      </c>
      <c r="O17" s="29">
        <v>114</v>
      </c>
      <c r="P17" s="29">
        <v>116</v>
      </c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  <c r="AW17" s="1"/>
      <c r="AX17" s="1"/>
      <c r="AY17" s="1"/>
      <c r="AZ17" s="1"/>
      <c r="BA17" s="1"/>
      <c r="BB17" s="1"/>
      <c r="BC17" s="1"/>
      <c r="BD17" s="1"/>
      <c r="BE17" s="1"/>
      <c r="BF17" s="1"/>
      <c r="BG17" s="1"/>
      <c r="BH17" s="1"/>
      <c r="BI17" s="1"/>
      <c r="BJ17" s="1"/>
      <c r="BK17" s="1"/>
      <c r="BL17" s="1"/>
      <c r="BM17" s="1"/>
      <c r="BN17" s="1"/>
      <c r="BO17" s="1"/>
      <c r="BP17" s="1"/>
      <c r="BQ17" s="1"/>
      <c r="BR17" s="1"/>
    </row>
    <row r="18" spans="1:70">
      <c r="A18" s="1" t="s">
        <v>148</v>
      </c>
      <c r="B18" s="13"/>
      <c r="C18" s="13"/>
      <c r="D18" s="13"/>
      <c r="E18" s="13"/>
      <c r="F18" s="13"/>
      <c r="G18" s="13"/>
      <c r="H18" s="13"/>
      <c r="I18" s="13"/>
      <c r="J18" s="13"/>
      <c r="K18" s="13"/>
      <c r="L18" s="13"/>
      <c r="M18" s="26">
        <v>0.03</v>
      </c>
      <c r="N18" s="26">
        <v>0.03</v>
      </c>
      <c r="O18" s="26">
        <v>2.5000000000000001E-2</v>
      </c>
      <c r="P18" s="26">
        <v>2.5000000000000001E-2</v>
      </c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  <c r="AX18" s="1"/>
      <c r="AY18" s="1"/>
      <c r="AZ18" s="1"/>
      <c r="BA18" s="1"/>
      <c r="BB18" s="1"/>
      <c r="BC18" s="1"/>
      <c r="BD18" s="1"/>
      <c r="BE18" s="1"/>
      <c r="BF18" s="1"/>
      <c r="BG18" s="1"/>
      <c r="BH18" s="1"/>
      <c r="BI18" s="1"/>
      <c r="BJ18" s="1"/>
      <c r="BK18" s="1"/>
      <c r="BL18" s="1"/>
      <c r="BM18" s="1"/>
      <c r="BN18" s="1"/>
      <c r="BO18" s="1"/>
      <c r="BP18" s="1"/>
      <c r="BQ18" s="1"/>
      <c r="BR18" s="1"/>
    </row>
    <row r="19" spans="1:70">
      <c r="A19" s="1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7"/>
      <c r="N19" s="7"/>
      <c r="O19" s="7"/>
      <c r="P19" s="7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/>
      <c r="AX19" s="1"/>
      <c r="AY19" s="1"/>
      <c r="AZ19" s="1"/>
      <c r="BA19" s="1"/>
      <c r="BB19" s="1"/>
      <c r="BC19" s="1"/>
      <c r="BD19" s="1"/>
      <c r="BE19" s="1"/>
      <c r="BF19" s="1"/>
      <c r="BG19" s="1"/>
      <c r="BH19" s="1"/>
      <c r="BI19" s="1"/>
      <c r="BJ19" s="1"/>
      <c r="BK19" s="1"/>
      <c r="BL19" s="1"/>
      <c r="BM19" s="1"/>
      <c r="BN19" s="1"/>
      <c r="BO19" s="1"/>
      <c r="BP19" s="1"/>
      <c r="BQ19" s="1"/>
      <c r="BR19" s="1"/>
    </row>
    <row r="20" spans="1:70">
      <c r="A20" s="1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7"/>
      <c r="N20" s="7"/>
      <c r="O20" s="7"/>
      <c r="P20" s="7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  <c r="AW20" s="1"/>
      <c r="AX20" s="1"/>
      <c r="AY20" s="1"/>
      <c r="AZ20" s="1"/>
      <c r="BA20" s="1"/>
      <c r="BB20" s="1"/>
      <c r="BC20" s="1"/>
      <c r="BD20" s="1"/>
      <c r="BE20" s="1"/>
      <c r="BF20" s="1"/>
      <c r="BG20" s="1"/>
      <c r="BH20" s="1"/>
      <c r="BI20" s="1"/>
      <c r="BJ20" s="1"/>
      <c r="BK20" s="1"/>
      <c r="BL20" s="1"/>
      <c r="BM20" s="1"/>
      <c r="BN20" s="1"/>
      <c r="BO20" s="1"/>
      <c r="BP20" s="1"/>
      <c r="BQ20" s="1"/>
      <c r="BR20" s="1"/>
    </row>
    <row r="21" spans="1:70">
      <c r="A21" s="61" t="s">
        <v>149</v>
      </c>
      <c r="B21" s="62" t="s">
        <v>149</v>
      </c>
      <c r="C21" s="62" t="s">
        <v>149</v>
      </c>
      <c r="D21" s="62" t="s">
        <v>149</v>
      </c>
      <c r="E21" s="62" t="s">
        <v>149</v>
      </c>
      <c r="F21" s="62" t="s">
        <v>149</v>
      </c>
      <c r="G21" s="62" t="s">
        <v>149</v>
      </c>
      <c r="H21" s="62" t="s">
        <v>149</v>
      </c>
      <c r="I21" s="62" t="s">
        <v>149</v>
      </c>
      <c r="J21" s="62" t="s">
        <v>149</v>
      </c>
      <c r="K21" s="62" t="s">
        <v>149</v>
      </c>
      <c r="L21" s="62" t="s">
        <v>149</v>
      </c>
      <c r="M21" s="63" t="s">
        <v>149</v>
      </c>
      <c r="N21" s="63" t="s">
        <v>149</v>
      </c>
      <c r="O21" s="63" t="s">
        <v>149</v>
      </c>
      <c r="P21" s="63" t="s">
        <v>149</v>
      </c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  <c r="AW21" s="1"/>
      <c r="AX21" s="1"/>
      <c r="AY21" s="1"/>
      <c r="AZ21" s="1"/>
      <c r="BA21" s="1"/>
      <c r="BB21" s="1"/>
      <c r="BC21" s="1"/>
      <c r="BD21" s="1"/>
      <c r="BE21" s="1"/>
      <c r="BF21" s="1"/>
      <c r="BG21" s="1"/>
      <c r="BH21" s="1"/>
      <c r="BI21" s="1"/>
      <c r="BJ21" s="1"/>
      <c r="BK21" s="1"/>
      <c r="BL21" s="1"/>
      <c r="BM21" s="1"/>
      <c r="BN21" s="1"/>
      <c r="BO21" s="1"/>
      <c r="BP21" s="1"/>
      <c r="BQ21" s="1"/>
      <c r="BR21" s="1"/>
    </row>
    <row r="22" spans="1:70">
      <c r="A22" s="1" t="s">
        <v>62</v>
      </c>
      <c r="B22" s="13">
        <f>'Annual P&amp;L'!B$14</f>
        <v>0.26498936318165173</v>
      </c>
      <c r="C22" s="13">
        <f>'Annual P&amp;L'!C$14</f>
        <v>0.25705711815268806</v>
      </c>
      <c r="D22" s="13">
        <f>'Annual P&amp;L'!D$14</f>
        <v>0.24777423966727319</v>
      </c>
      <c r="E22" s="13">
        <f>'Annual P&amp;L'!E$14</f>
        <v>0.2556959778237507</v>
      </c>
      <c r="F22" s="13">
        <f>'Annual P&amp;L'!F$14</f>
        <v>0.24581233394287316</v>
      </c>
      <c r="G22" s="13">
        <f>'Annual P&amp;L'!G$14</f>
        <v>0.25875122581116722</v>
      </c>
      <c r="H22" s="13">
        <f>'Annual P&amp;L'!H$14</f>
        <v>0.25268312525423198</v>
      </c>
      <c r="I22" s="13">
        <f>'Annual P&amp;L'!I$14</f>
        <v>0.24056365265370933</v>
      </c>
      <c r="J22" s="13">
        <f>'Annual P&amp;L'!J$14</f>
        <v>0.24223617954859628</v>
      </c>
      <c r="K22" s="13">
        <f>'Annual P&amp;L'!K$14</f>
        <v>0.24347495730914445</v>
      </c>
      <c r="L22" s="13">
        <f>'Annual P&amp;L'!L$14</f>
        <v>0.23335992300231068</v>
      </c>
      <c r="M22" s="26">
        <v>0.24199999999999999</v>
      </c>
      <c r="N22" s="26">
        <v>0.245</v>
      </c>
      <c r="O22" s="26">
        <v>0.248</v>
      </c>
      <c r="P22" s="26">
        <v>0.25</v>
      </c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1"/>
      <c r="AW22" s="1"/>
      <c r="AX22" s="1"/>
      <c r="AY22" s="1"/>
      <c r="AZ22" s="1"/>
      <c r="BA22" s="1"/>
      <c r="BB22" s="1"/>
      <c r="BC22" s="1"/>
      <c r="BD22" s="1"/>
      <c r="BE22" s="1"/>
      <c r="BF22" s="1"/>
      <c r="BG22" s="1"/>
      <c r="BH22" s="1"/>
      <c r="BI22" s="1"/>
      <c r="BJ22" s="1"/>
      <c r="BK22" s="1"/>
      <c r="BL22" s="1"/>
      <c r="BM22" s="1"/>
      <c r="BN22" s="1"/>
      <c r="BO22" s="1"/>
      <c r="BP22" s="1"/>
      <c r="BQ22" s="1"/>
      <c r="BR22" s="1"/>
    </row>
    <row r="23" spans="1:70">
      <c r="A23" s="1" t="s">
        <v>150</v>
      </c>
      <c r="B23" s="13">
        <f>IFERROR('Annual P&amp;L'!B$8/'Annual P&amp;L'!B$6,"")</f>
        <v>0.56053193203886253</v>
      </c>
      <c r="C23" s="13">
        <f>IFERROR('Annual P&amp;L'!C$8/'Annual P&amp;L'!C$6,"")</f>
        <v>0.567002356611227</v>
      </c>
      <c r="D23" s="13">
        <f>IFERROR('Annual P&amp;L'!D$8/'Annual P&amp;L'!D$6,"")</f>
        <v>0.57908760072783982</v>
      </c>
      <c r="E23" s="13">
        <f>IFERROR('Annual P&amp;L'!E$8/'Annual P&amp;L'!E$6,"")</f>
        <v>0.5814301222834436</v>
      </c>
      <c r="F23" s="13">
        <f>IFERROR('Annual P&amp;L'!F$8/'Annual P&amp;L'!F$6,"")</f>
        <v>0.5882292974150839</v>
      </c>
      <c r="G23" s="13">
        <f>IFERROR('Annual P&amp;L'!G$8/'Annual P&amp;L'!G$6,"")</f>
        <v>0.59166631135908199</v>
      </c>
      <c r="H23" s="13">
        <f>IFERROR('Annual P&amp;L'!H$8/'Annual P&amp;L'!H$6,"")</f>
        <v>0.59775024249820086</v>
      </c>
      <c r="I23" s="13">
        <f>IFERROR('Annual P&amp;L'!I$8/'Annual P&amp;L'!I$6,"")</f>
        <v>0.60440525508076892</v>
      </c>
      <c r="J23" s="13">
        <f>IFERROR('Annual P&amp;L'!J$8/'Annual P&amp;L'!J$6,"")</f>
        <v>0.59609453159701609</v>
      </c>
      <c r="K23" s="13">
        <f>IFERROR('Annual P&amp;L'!K$8/'Annual P&amp;L'!K$6,"")</f>
        <v>0.61096489166705836</v>
      </c>
      <c r="L23" s="13">
        <f>IFERROR('Annual P&amp;L'!L$8/'Annual P&amp;L'!L$6,"")</f>
        <v>0.73074027885447213</v>
      </c>
      <c r="M23" s="26">
        <v>0.72499999999999998</v>
      </c>
      <c r="N23" s="26">
        <v>0.72299999999999998</v>
      </c>
      <c r="O23" s="26">
        <v>0.72099999999999997</v>
      </c>
      <c r="P23" s="26">
        <v>0.72</v>
      </c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  <c r="AV23" s="1"/>
      <c r="AW23" s="1"/>
      <c r="AX23" s="1"/>
      <c r="AY23" s="1"/>
      <c r="AZ23" s="1"/>
      <c r="BA23" s="1"/>
      <c r="BB23" s="1"/>
      <c r="BC23" s="1"/>
      <c r="BD23" s="1"/>
      <c r="BE23" s="1"/>
      <c r="BF23" s="1"/>
      <c r="BG23" s="1"/>
      <c r="BH23" s="1"/>
      <c r="BI23" s="1"/>
      <c r="BJ23" s="1"/>
      <c r="BK23" s="1"/>
      <c r="BL23" s="1"/>
      <c r="BM23" s="1"/>
      <c r="BN23" s="1"/>
      <c r="BO23" s="1"/>
      <c r="BP23" s="1"/>
      <c r="BQ23" s="1"/>
      <c r="BR23" s="1"/>
    </row>
    <row r="24" spans="1:70">
      <c r="A24" s="1" t="s">
        <v>151</v>
      </c>
      <c r="B24" s="13">
        <f>'Annual P&amp;L'!B15/'Annual P&amp;L'!B6</f>
        <v>2.807433411621077E-2</v>
      </c>
      <c r="C24" s="13">
        <f>'Annual P&amp;L'!C15/'Annual P&amp;L'!C6</f>
        <v>3.5510231761694044E-2</v>
      </c>
      <c r="D24" s="13">
        <f>'Annual P&amp;L'!D15/'Annual P&amp;L'!D6</f>
        <v>2.9162334286456978E-2</v>
      </c>
      <c r="E24" s="13">
        <f>'Annual P&amp;L'!E15/'Annual P&amp;L'!E6</f>
        <v>2.8082177751377481E-2</v>
      </c>
      <c r="F24" s="13">
        <f>'Annual P&amp;L'!F15/'Annual P&amp;L'!F6</f>
        <v>2.3370649064345744E-2</v>
      </c>
      <c r="G24" s="13">
        <f>'Annual P&amp;L'!G15/'Annual P&amp;L'!G6</f>
        <v>1.5209194954226232E-2</v>
      </c>
      <c r="H24" s="13">
        <f>'Annual P&amp;L'!H15/'Annual P&amp;L'!H6</f>
        <v>1.6865358740886762E-2</v>
      </c>
      <c r="I24" s="13">
        <f>'Annual P&amp;L'!I15/'Annual P&amp;L'!I6</f>
        <v>1.1842560476895919E-2</v>
      </c>
      <c r="J24" s="13">
        <f>'Annual P&amp;L'!J15/'Annual P&amp;L'!J6</f>
        <v>1.5127048108496303E-2</v>
      </c>
      <c r="K24" s="13">
        <f>'Annual P&amp;L'!K15/'Annual P&amp;L'!K6</f>
        <v>1.2399931067976376E-2</v>
      </c>
      <c r="L24" s="13">
        <f>'Annual P&amp;L'!L15/'Annual P&amp;L'!L6</f>
        <v>1.1890450563813333E-2</v>
      </c>
      <c r="M24" s="26">
        <v>1.4E-2</v>
      </c>
      <c r="N24" s="26">
        <v>1.4E-2</v>
      </c>
      <c r="O24" s="26">
        <v>1.4E-2</v>
      </c>
      <c r="P24" s="26">
        <v>1.4E-2</v>
      </c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  <c r="AV24" s="1"/>
      <c r="AW24" s="1"/>
      <c r="AX24" s="1"/>
      <c r="AY24" s="1"/>
      <c r="AZ24" s="1"/>
      <c r="BA24" s="1"/>
      <c r="BB24" s="1"/>
      <c r="BC24" s="1"/>
      <c r="BD24" s="1"/>
      <c r="BE24" s="1"/>
      <c r="BF24" s="1"/>
      <c r="BG24" s="1"/>
      <c r="BH24" s="1"/>
      <c r="BI24" s="1"/>
      <c r="BJ24" s="1"/>
      <c r="BK24" s="1"/>
      <c r="BL24" s="1"/>
      <c r="BM24" s="1"/>
      <c r="BN24" s="1"/>
      <c r="BO24" s="1"/>
      <c r="BP24" s="1"/>
      <c r="BQ24" s="1"/>
      <c r="BR24" s="1"/>
    </row>
    <row r="25" spans="1:70">
      <c r="A25" s="1" t="s">
        <v>152</v>
      </c>
      <c r="B25" s="13">
        <f>'Annual P&amp;L'!B19</f>
        <v>0.23563375424698166</v>
      </c>
      <c r="C25" s="13">
        <f>'Annual P&amp;L'!C19</f>
        <v>0.23631675021006576</v>
      </c>
      <c r="D25" s="13">
        <f>'Annual P&amp;L'!D19</f>
        <v>0.24087762524932535</v>
      </c>
      <c r="E25" s="13">
        <f>'Annual P&amp;L'!E19</f>
        <v>0.24062266920097203</v>
      </c>
      <c r="F25" s="13">
        <f>'Annual P&amp;L'!F19</f>
        <v>0.23198731300889983</v>
      </c>
      <c r="G25" s="13">
        <f>'Annual P&amp;L'!G19</f>
        <v>0.25474676508515276</v>
      </c>
      <c r="H25" s="13">
        <f>'Annual P&amp;L'!H19</f>
        <v>0.25611855979259773</v>
      </c>
      <c r="I25" s="13">
        <f>'Annual P&amp;L'!I19</f>
        <v>0.25662923717644576</v>
      </c>
      <c r="J25" s="13">
        <f>'Annual P&amp;L'!J19</f>
        <v>0.25643176282723357</v>
      </c>
      <c r="K25" s="13">
        <f>'Annual P&amp;L'!K19</f>
        <v>0.25308046715954141</v>
      </c>
      <c r="L25" s="13">
        <f>'Annual P&amp;L'!L19</f>
        <v>0.24482721761571</v>
      </c>
      <c r="M25" s="26">
        <v>0.245</v>
      </c>
      <c r="N25" s="26">
        <v>0.245</v>
      </c>
      <c r="O25" s="26">
        <v>0.245</v>
      </c>
      <c r="P25" s="26">
        <v>0.245</v>
      </c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  <c r="AV25" s="1"/>
      <c r="AW25" s="1"/>
      <c r="AX25" s="1"/>
      <c r="AY25" s="1"/>
      <c r="AZ25" s="1"/>
      <c r="BA25" s="1"/>
      <c r="BB25" s="1"/>
      <c r="BC25" s="1"/>
      <c r="BD25" s="1"/>
      <c r="BE25" s="1"/>
      <c r="BF25" s="1"/>
      <c r="BG25" s="1"/>
      <c r="BH25" s="1"/>
      <c r="BI25" s="1"/>
      <c r="BJ25" s="1"/>
      <c r="BK25" s="1"/>
      <c r="BL25" s="1"/>
      <c r="BM25" s="1"/>
      <c r="BN25" s="1"/>
      <c r="BO25" s="1"/>
      <c r="BP25" s="1"/>
      <c r="BQ25" s="1"/>
      <c r="BR25" s="1"/>
    </row>
    <row r="26" spans="1:70">
      <c r="A26" s="1" t="s">
        <v>153</v>
      </c>
      <c r="B26" s="13">
        <f>'Annual P&amp;L'!B21/'Annual P&amp;L'!B20</f>
        <v>-5.043221153095496E-3</v>
      </c>
      <c r="C26" s="13">
        <f>'Annual P&amp;L'!C21/'Annual P&amp;L'!C20</f>
        <v>-2.5799597829798534E-3</v>
      </c>
      <c r="D26" s="13">
        <f>'Annual P&amp;L'!D21/'Annual P&amp;L'!D20</f>
        <v>-2.0865533230293664E-3</v>
      </c>
      <c r="E26" s="13">
        <f>'Annual P&amp;L'!E21/'Annual P&amp;L'!E20</f>
        <v>-2.8515303212724163E-3</v>
      </c>
      <c r="F26" s="13">
        <f>'Annual P&amp;L'!F21/'Annual P&amp;L'!F20</f>
        <v>-3.2976854562825533E-3</v>
      </c>
      <c r="G26" s="13">
        <f>'Annual P&amp;L'!G21/'Annual P&amp;L'!G20</f>
        <v>-3.9379474940334129E-3</v>
      </c>
      <c r="H26" s="13">
        <f>'Annual P&amp;L'!H21/'Annual P&amp;L'!H20</f>
        <v>-3.1730344092174047E-3</v>
      </c>
      <c r="I26" s="13">
        <f>'Annual P&amp;L'!I21/'Annual P&amp;L'!I20</f>
        <v>-3.687681724700376E-3</v>
      </c>
      <c r="J26" s="13">
        <f>'Annual P&amp;L'!J21/'Annual P&amp;L'!J20</f>
        <v>-4.1432569036204689E-3</v>
      </c>
      <c r="K26" s="13">
        <f>'Annual P&amp;L'!K21/'Annual P&amp;L'!K20</f>
        <v>-5.0003073959464725E-3</v>
      </c>
      <c r="L26" s="13">
        <f>'Annual P&amp;L'!L21/'Annual P&amp;L'!L20</f>
        <v>-4.9338779471832413E-3</v>
      </c>
      <c r="M26" s="26">
        <v>5.0000000000000001E-3</v>
      </c>
      <c r="N26" s="26">
        <v>5.0000000000000001E-3</v>
      </c>
      <c r="O26" s="26">
        <v>5.0000000000000001E-3</v>
      </c>
      <c r="P26" s="26">
        <v>5.0000000000000001E-3</v>
      </c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  <c r="AV26" s="1"/>
      <c r="AW26" s="1"/>
      <c r="AX26" s="1"/>
      <c r="AY26" s="1"/>
      <c r="AZ26" s="1"/>
      <c r="BA26" s="1"/>
      <c r="BB26" s="1"/>
      <c r="BC26" s="1"/>
      <c r="BD26" s="1"/>
      <c r="BE26" s="1"/>
      <c r="BF26" s="1"/>
      <c r="BG26" s="1"/>
      <c r="BH26" s="1"/>
      <c r="BI26" s="1"/>
      <c r="BJ26" s="1"/>
      <c r="BK26" s="1"/>
      <c r="BL26" s="1"/>
      <c r="BM26" s="1"/>
      <c r="BN26" s="1"/>
      <c r="BO26" s="1"/>
      <c r="BP26" s="1"/>
      <c r="BQ26" s="1"/>
      <c r="BR26" s="1"/>
    </row>
    <row r="27" spans="1:70">
      <c r="A27" s="1" t="s">
        <v>154</v>
      </c>
      <c r="B27" s="13">
        <f>'Raw Financials'!B14/'Raw Financials'!B7</f>
        <v>1.7376952219502181E-2</v>
      </c>
      <c r="C27" s="13">
        <f>'Raw Financials'!C14/'Raw Financials'!C7</f>
        <v>1.6843836359629046E-2</v>
      </c>
      <c r="D27" s="13">
        <f>'Raw Financials'!D14/'Raw Financials'!D7</f>
        <v>1.6360150766831297E-2</v>
      </c>
      <c r="E27" s="13">
        <f>'Raw Financials'!E14/'Raw Financials'!E7</f>
        <v>1.4030847381249873E-2</v>
      </c>
      <c r="F27" s="13">
        <f>'Raw Financials'!F14/'Raw Financials'!F7</f>
        <v>2.2491382551019758E-2</v>
      </c>
      <c r="G27" s="13">
        <f>'Raw Financials'!G14/'Raw Financials'!G7</f>
        <v>2.4759862830969016E-2</v>
      </c>
      <c r="H27" s="13">
        <f>'Raw Financials'!H14/'Raw Financials'!H7</f>
        <v>2.4009929388695932E-2</v>
      </c>
      <c r="I27" s="13">
        <f>'Raw Financials'!I14/'Raw Financials'!I7</f>
        <v>2.2279094110654755E-2</v>
      </c>
      <c r="J27" s="13">
        <f>'Raw Financials'!J14/'Raw Financials'!J7</f>
        <v>2.0689683801521839E-2</v>
      </c>
      <c r="K27" s="13">
        <f>'Raw Financials'!K14/'Raw Financials'!K7</f>
        <v>2.053077658191161E-2</v>
      </c>
      <c r="L27" s="13">
        <f>'Raw Financials'!L14/'Raw Financials'!L7</f>
        <v>1.7830058310020561E-2</v>
      </c>
      <c r="M27" s="26">
        <v>1.7999999999999999E-2</v>
      </c>
      <c r="N27" s="26">
        <v>1.7999999999999999E-2</v>
      </c>
      <c r="O27" s="26">
        <v>1.7999999999999999E-2</v>
      </c>
      <c r="P27" s="26">
        <v>1.7999999999999999E-2</v>
      </c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  <c r="AV27" s="1"/>
      <c r="AW27" s="1"/>
      <c r="AX27" s="1"/>
      <c r="AY27" s="1"/>
      <c r="AZ27" s="1"/>
      <c r="BA27" s="1"/>
      <c r="BB27" s="1"/>
      <c r="BC27" s="1"/>
      <c r="BD27" s="1"/>
      <c r="BE27" s="1"/>
      <c r="BF27" s="1"/>
      <c r="BG27" s="1"/>
      <c r="BH27" s="1"/>
      <c r="BI27" s="1"/>
      <c r="BJ27" s="1"/>
      <c r="BK27" s="1"/>
      <c r="BL27" s="1"/>
      <c r="BM27" s="1"/>
      <c r="BN27" s="1"/>
      <c r="BO27" s="1"/>
      <c r="BP27" s="1"/>
      <c r="BQ27" s="1"/>
      <c r="BR27" s="1"/>
    </row>
    <row r="28" spans="1:70">
      <c r="A28" s="1" t="s">
        <v>155</v>
      </c>
      <c r="B28" s="13">
        <f>-'Annual P&amp;L'!B129/'Annual P&amp;L'!B99</f>
        <v>0.39134516850867096</v>
      </c>
      <c r="C28" s="13">
        <f>-'Annual P&amp;L'!C129/'Annual P&amp;L'!C99</f>
        <v>0.41533558447471258</v>
      </c>
      <c r="D28" s="13">
        <f>-'Annual P&amp;L'!D129/'Annual P&amp;L'!D99</f>
        <v>0.41445131375579597</v>
      </c>
      <c r="E28" s="13">
        <f>-'Annual P&amp;L'!E129/'Annual P&amp;L'!E99</f>
        <v>0.36195424878017868</v>
      </c>
      <c r="F28" s="13">
        <f>-'Annual P&amp;L'!F129/'Annual P&amp;L'!F99</f>
        <v>1.1598606959040898</v>
      </c>
      <c r="G28" s="13">
        <f>-'Annual P&amp;L'!G129/'Annual P&amp;L'!G99</f>
        <v>0.32368735083532219</v>
      </c>
      <c r="H28" s="13">
        <f>-'Annual P&amp;L'!H129/'Annual P&amp;L'!H99</f>
        <v>0.34635491170121457</v>
      </c>
      <c r="I28" s="13">
        <f>-'Annual P&amp;L'!I129/'Annual P&amp;L'!I99</f>
        <v>0.97740112994350281</v>
      </c>
      <c r="J28" s="13">
        <f>-'Annual P&amp;L'!J129/'Annual P&amp;L'!J99</f>
        <v>0.54528297793878389</v>
      </c>
      <c r="K28" s="13">
        <f>-'Annual P&amp;L'!K129/'Annual P&amp;L'!K99</f>
        <v>0.91940078283501037</v>
      </c>
      <c r="L28" s="13">
        <f>-'Annual P&amp;L'!L129/'Annual P&amp;L'!L99</f>
        <v>0.79744813361912081</v>
      </c>
      <c r="M28" s="26">
        <v>0.8</v>
      </c>
      <c r="N28" s="26">
        <v>0.8</v>
      </c>
      <c r="O28" s="26">
        <v>0.8</v>
      </c>
      <c r="P28" s="26">
        <v>0.8</v>
      </c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  <c r="AV28" s="1"/>
      <c r="AW28" s="1"/>
      <c r="AX28" s="1"/>
      <c r="AY28" s="1"/>
      <c r="AZ28" s="1"/>
      <c r="BA28" s="1"/>
      <c r="BB28" s="1"/>
      <c r="BC28" s="1"/>
      <c r="BD28" s="1"/>
      <c r="BE28" s="1"/>
      <c r="BF28" s="1"/>
      <c r="BG28" s="1"/>
      <c r="BH28" s="1"/>
      <c r="BI28" s="1"/>
      <c r="BJ28" s="1"/>
      <c r="BK28" s="1"/>
      <c r="BL28" s="1"/>
      <c r="BM28" s="1"/>
      <c r="BN28" s="1"/>
      <c r="BO28" s="1"/>
      <c r="BP28" s="1"/>
      <c r="BQ28" s="1"/>
      <c r="BR28" s="1"/>
    </row>
    <row r="29" spans="1:70">
      <c r="A29" s="1"/>
      <c r="B29" s="6"/>
      <c r="C29" s="6"/>
      <c r="D29" s="6"/>
      <c r="E29" s="6"/>
      <c r="F29" s="6"/>
      <c r="G29" s="6"/>
      <c r="H29" s="6"/>
      <c r="I29" s="6"/>
      <c r="J29" s="6"/>
      <c r="K29" s="6"/>
      <c r="L29" s="6"/>
      <c r="M29" s="7"/>
      <c r="N29" s="7"/>
      <c r="O29" s="7"/>
      <c r="P29" s="7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1"/>
      <c r="AW29" s="1"/>
      <c r="AX29" s="1"/>
      <c r="AY29" s="1"/>
      <c r="AZ29" s="1"/>
      <c r="BA29" s="1"/>
      <c r="BB29" s="1"/>
      <c r="BC29" s="1"/>
      <c r="BD29" s="1"/>
      <c r="BE29" s="1"/>
      <c r="BF29" s="1"/>
      <c r="BG29" s="1"/>
      <c r="BH29" s="1"/>
      <c r="BI29" s="1"/>
      <c r="BJ29" s="1"/>
      <c r="BK29" s="1"/>
      <c r="BL29" s="1"/>
      <c r="BM29" s="1"/>
      <c r="BN29" s="1"/>
      <c r="BO29" s="1"/>
      <c r="BP29" s="1"/>
      <c r="BQ29" s="1"/>
      <c r="BR29" s="1"/>
    </row>
    <row r="30" spans="1:70">
      <c r="A30" s="1"/>
      <c r="B30" s="6"/>
      <c r="C30" s="6"/>
      <c r="D30" s="6"/>
      <c r="E30" s="6"/>
      <c r="F30" s="6"/>
      <c r="G30" s="6"/>
      <c r="H30" s="6"/>
      <c r="I30" s="6"/>
      <c r="J30" s="6"/>
      <c r="K30" s="6"/>
      <c r="L30" s="6"/>
      <c r="M30" s="7"/>
      <c r="N30" s="7"/>
      <c r="O30" s="7"/>
      <c r="P30" s="7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  <c r="AV30" s="1"/>
      <c r="AW30" s="1"/>
      <c r="AX30" s="1"/>
      <c r="AY30" s="1"/>
      <c r="AZ30" s="1"/>
      <c r="BA30" s="1"/>
      <c r="BB30" s="1"/>
      <c r="BC30" s="1"/>
      <c r="BD30" s="1"/>
      <c r="BE30" s="1"/>
      <c r="BF30" s="1"/>
      <c r="BG30" s="1"/>
      <c r="BH30" s="1"/>
      <c r="BI30" s="1"/>
      <c r="BJ30" s="1"/>
      <c r="BK30" s="1"/>
      <c r="BL30" s="1"/>
      <c r="BM30" s="1"/>
      <c r="BN30" s="1"/>
      <c r="BO30" s="1"/>
      <c r="BP30" s="1"/>
      <c r="BQ30" s="1"/>
      <c r="BR30" s="1"/>
    </row>
    <row r="31" spans="1:70">
      <c r="A31" s="61" t="s">
        <v>156</v>
      </c>
      <c r="B31" s="62" t="s">
        <v>156</v>
      </c>
      <c r="C31" s="62" t="s">
        <v>156</v>
      </c>
      <c r="D31" s="62" t="s">
        <v>156</v>
      </c>
      <c r="E31" s="62" t="s">
        <v>156</v>
      </c>
      <c r="F31" s="62" t="s">
        <v>156</v>
      </c>
      <c r="G31" s="62" t="s">
        <v>156</v>
      </c>
      <c r="H31" s="62" t="s">
        <v>156</v>
      </c>
      <c r="I31" s="62" t="s">
        <v>156</v>
      </c>
      <c r="J31" s="62" t="s">
        <v>156</v>
      </c>
      <c r="K31" s="62" t="s">
        <v>156</v>
      </c>
      <c r="L31" s="62" t="s">
        <v>156</v>
      </c>
      <c r="M31" s="63" t="s">
        <v>156</v>
      </c>
      <c r="N31" s="63" t="s">
        <v>156</v>
      </c>
      <c r="O31" s="63" t="s">
        <v>156</v>
      </c>
      <c r="P31" s="63" t="s">
        <v>156</v>
      </c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1"/>
      <c r="AW31" s="1"/>
      <c r="AX31" s="1"/>
      <c r="AY31" s="1"/>
      <c r="AZ31" s="1"/>
      <c r="BA31" s="1"/>
      <c r="BB31" s="1"/>
      <c r="BC31" s="1"/>
      <c r="BD31" s="1"/>
      <c r="BE31" s="1"/>
      <c r="BF31" s="1"/>
      <c r="BG31" s="1"/>
      <c r="BH31" s="1"/>
      <c r="BI31" s="1"/>
      <c r="BJ31" s="1"/>
      <c r="BK31" s="1"/>
      <c r="BL31" s="1"/>
      <c r="BM31" s="1"/>
      <c r="BN31" s="1"/>
      <c r="BO31" s="1"/>
      <c r="BP31" s="1"/>
      <c r="BQ31" s="1"/>
      <c r="BR31" s="1"/>
    </row>
    <row r="32" spans="1:70">
      <c r="A32" s="1" t="s">
        <v>157</v>
      </c>
      <c r="B32" s="13">
        <f>IFERROR('Raw Financials'!$B$76/'Annual P&amp;L'!$B$6,"")</f>
        <v>0.22157238618816061</v>
      </c>
      <c r="C32" s="13">
        <f>IFERROR('Raw Financials'!$C$76/'Annual P&amp;L'!$C$6,"")</f>
        <v>0.19172473424546055</v>
      </c>
      <c r="D32" s="13">
        <f>IFERROR('Raw Financials'!$D$76/'Annual P&amp;L'!$D$6,"")</f>
        <v>0.20261729919417729</v>
      </c>
      <c r="E32" s="13">
        <f>IFERROR('Raw Financials'!$E$76/'Annual P&amp;L'!$E$6,"")</f>
        <v>0.18670927128353235</v>
      </c>
      <c r="F32" s="13">
        <f>IFERROR('Raw Financials'!$F$76/'Annual P&amp;L'!$F$6,"")</f>
        <v>0.19453453032513746</v>
      </c>
      <c r="G32" s="13">
        <f>IFERROR('Raw Financials'!$G$76/'Annual P&amp;L'!$G$6,"")</f>
        <v>0.18321080297483813</v>
      </c>
      <c r="H32" s="13">
        <f>IFERROR('Raw Financials'!$H$76/'Annual P&amp;L'!$H$6,"")</f>
        <v>0.17769642354266404</v>
      </c>
      <c r="I32" s="13">
        <f>IFERROR('Raw Financials'!$I$76/'Annual P&amp;L'!$I$6,"")</f>
        <v>0.18206938764647962</v>
      </c>
      <c r="J32" s="13">
        <f>IFERROR('Raw Financials'!$J$76/'Annual P&amp;L'!$J$6,"")</f>
        <v>0.18445533909246015</v>
      </c>
      <c r="K32" s="13">
        <f>IFERROR('Raw Financials'!$K$76/'Annual P&amp;L'!$K$6,"")</f>
        <v>0.19638576867039526</v>
      </c>
      <c r="L32" s="13">
        <f>IFERROR('Raw Financials'!$L$76/'Annual P&amp;L'!$L$6,"")</f>
        <v>0.2158257215724606</v>
      </c>
      <c r="M32" s="26">
        <v>0.215</v>
      </c>
      <c r="N32" s="26">
        <v>0.21299999999999999</v>
      </c>
      <c r="O32" s="26">
        <v>0.21099999999999999</v>
      </c>
      <c r="P32" s="26">
        <v>0.21</v>
      </c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  <c r="AV32" s="1"/>
      <c r="AW32" s="1"/>
      <c r="AX32" s="1"/>
      <c r="AY32" s="1"/>
      <c r="AZ32" s="1"/>
      <c r="BA32" s="1"/>
      <c r="BB32" s="1"/>
      <c r="BC32" s="1"/>
      <c r="BD32" s="1"/>
      <c r="BE32" s="1"/>
      <c r="BF32" s="1"/>
      <c r="BG32" s="1"/>
      <c r="BH32" s="1"/>
      <c r="BI32" s="1"/>
      <c r="BJ32" s="1"/>
      <c r="BK32" s="1"/>
      <c r="BL32" s="1"/>
      <c r="BM32" s="1"/>
      <c r="BN32" s="1"/>
      <c r="BO32" s="1"/>
      <c r="BP32" s="1"/>
      <c r="BQ32" s="1"/>
      <c r="BR32" s="1"/>
    </row>
    <row r="33" spans="1:70">
      <c r="A33" s="1" t="s">
        <v>158</v>
      </c>
      <c r="B33" s="13">
        <f>IFERROR('Raw Financials'!$B$79/'Annual P&amp;L'!$B$6,"")</f>
        <v>3.6743113266445276E-2</v>
      </c>
      <c r="C33" s="13">
        <f>IFERROR('Raw Financials'!$C$79/'Annual P&amp;L'!$C$6,"")</f>
        <v>4.4148313920960275E-2</v>
      </c>
      <c r="D33" s="13">
        <f>IFERROR('Raw Financials'!$D$79/'Annual P&amp;L'!$D$6,"")</f>
        <v>5.4311801403691184E-2</v>
      </c>
      <c r="E33" s="13">
        <f>IFERROR('Raw Financials'!$E$79/'Annual P&amp;L'!$E$6,"")</f>
        <v>3.5210257880829973E-2</v>
      </c>
      <c r="F33" s="13">
        <f>IFERROR('Raw Financials'!$F$79/'Annual P&amp;L'!$F$6,"")</f>
        <v>3.6521417785395256E-2</v>
      </c>
      <c r="G33" s="13">
        <f>IFERROR('Raw Financials'!$G$79/'Annual P&amp;L'!$G$6,"")</f>
        <v>4.0096968515687337E-2</v>
      </c>
      <c r="H33" s="13">
        <f>IFERROR('Raw Financials'!$H$79/'Annual P&amp;L'!$H$6,"")</f>
        <v>4.0343356592300553E-2</v>
      </c>
      <c r="I33" s="13">
        <f>IFERROR('Raw Financials'!$I$79/'Annual P&amp;L'!$I$6,"")</f>
        <v>3.9497378669197808E-2</v>
      </c>
      <c r="J33" s="13">
        <f>IFERROR('Raw Financials'!$J$79/'Annual P&amp;L'!$J$6,"")</f>
        <v>3.7954610553233181E-2</v>
      </c>
      <c r="K33" s="13">
        <f>IFERROR('Raw Financials'!$K$79/'Annual P&amp;L'!$K$6,"")</f>
        <v>3.4873337406589273E-2</v>
      </c>
      <c r="L33" s="13">
        <f>IFERROR('Raw Financials'!$L$79/'Annual P&amp;L'!$L$6,"")</f>
        <v>3.7764819995431069E-2</v>
      </c>
      <c r="M33" s="26">
        <v>3.7999999999999999E-2</v>
      </c>
      <c r="N33" s="26">
        <v>3.7999999999999999E-2</v>
      </c>
      <c r="O33" s="26">
        <v>3.6999999999999998E-2</v>
      </c>
      <c r="P33" s="26">
        <v>3.6999999999999998E-2</v>
      </c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  <c r="AV33" s="1"/>
      <c r="AW33" s="1"/>
      <c r="AX33" s="1"/>
      <c r="AY33" s="1"/>
      <c r="AZ33" s="1"/>
      <c r="BA33" s="1"/>
      <c r="BB33" s="1"/>
      <c r="BC33" s="1"/>
      <c r="BD33" s="1"/>
      <c r="BE33" s="1"/>
      <c r="BF33" s="1"/>
      <c r="BG33" s="1"/>
      <c r="BH33" s="1"/>
      <c r="BI33" s="1"/>
      <c r="BJ33" s="1"/>
      <c r="BK33" s="1"/>
      <c r="BL33" s="1"/>
      <c r="BM33" s="1"/>
      <c r="BN33" s="1"/>
      <c r="BO33" s="1"/>
      <c r="BP33" s="1"/>
      <c r="BQ33" s="1"/>
      <c r="BR33" s="1"/>
    </row>
    <row r="34" spans="1:70">
      <c r="A34" s="1" t="s">
        <v>159</v>
      </c>
      <c r="B34" s="13">
        <f>IFERROR(('Raw Financials'!$B$75+'Raw Financials'!$B$83)/'Annual P&amp;L'!$B$6,"")</f>
        <v>4.3075593709159298E-3</v>
      </c>
      <c r="C34" s="13">
        <f>IFERROR(('Raw Financials'!$C$75+'Raw Financials'!$C$83)/'Annual P&amp;L'!$C$6,"")</f>
        <v>3.6451180848719122E-3</v>
      </c>
      <c r="D34" s="13">
        <f>IFERROR(('Raw Financials'!$D$75+'Raw Financials'!$D$83)/'Annual P&amp;L'!$D$6,"")</f>
        <v>1.6701325708344164E-2</v>
      </c>
      <c r="E34" s="13">
        <f>IFERROR(('Raw Financials'!$E$75+'Raw Financials'!$E$83)/'Annual P&amp;L'!$E$6,"")</f>
        <v>3.7060554542785548E-2</v>
      </c>
      <c r="F34" s="13">
        <f>IFERROR(('Raw Financials'!$F$75+'Raw Financials'!$F$83)/'Annual P&amp;L'!$F$6,"")</f>
        <v>7.3463354338033377E-3</v>
      </c>
      <c r="G34" s="13">
        <f>IFERROR(('Raw Financials'!$G$75+'Raw Financials'!$G$83)/'Annual P&amp;L'!$G$6,"")</f>
        <v>1.8157232742710611E-2</v>
      </c>
      <c r="H34" s="13">
        <f>IFERROR(('Raw Financials'!$H$75+'Raw Financials'!$H$83)/'Annual P&amp;L'!$H$6,"")</f>
        <v>3.5143986566121173E-2</v>
      </c>
      <c r="I34" s="13">
        <f>IFERROR(('Raw Financials'!$I$75+'Raw Financials'!$I$83)/'Annual P&amp;L'!$I$6,"")</f>
        <v>2.0216625712993107E-2</v>
      </c>
      <c r="J34" s="13">
        <f>IFERROR(('Raw Financials'!$J$75+'Raw Financials'!$J$83)/'Annual P&amp;L'!$J$6,"")</f>
        <v>2.5102431369944334E-2</v>
      </c>
      <c r="K34" s="13">
        <f>IFERROR(('Raw Financials'!$K$75+'Raw Financials'!$K$83)/'Annual P&amp;L'!$K$6,"")</f>
        <v>3.1035077000203661E-2</v>
      </c>
      <c r="L34" s="13">
        <f>IFERROR(('Raw Financials'!$L$75+'Raw Financials'!$L$83)/'Annual P&amp;L'!$L$6,"")</f>
        <v>2.7024091738102995E-2</v>
      </c>
      <c r="M34" s="26">
        <v>2.7E-2</v>
      </c>
      <c r="N34" s="26">
        <v>2.7E-2</v>
      </c>
      <c r="O34" s="26">
        <v>2.7E-2</v>
      </c>
      <c r="P34" s="26">
        <v>2.7E-2</v>
      </c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  <c r="AV34" s="1"/>
      <c r="AW34" s="1"/>
      <c r="AX34" s="1"/>
      <c r="AY34" s="1"/>
      <c r="AZ34" s="1"/>
      <c r="BA34" s="1"/>
      <c r="BB34" s="1"/>
      <c r="BC34" s="1"/>
      <c r="BD34" s="1"/>
      <c r="BE34" s="1"/>
      <c r="BF34" s="1"/>
      <c r="BG34" s="1"/>
      <c r="BH34" s="1"/>
      <c r="BI34" s="1"/>
      <c r="BJ34" s="1"/>
      <c r="BK34" s="1"/>
      <c r="BL34" s="1"/>
      <c r="BM34" s="1"/>
      <c r="BN34" s="1"/>
      <c r="BO34" s="1"/>
      <c r="BP34" s="1"/>
      <c r="BQ34" s="1"/>
      <c r="BR34" s="1"/>
    </row>
    <row r="35" spans="1:70">
      <c r="A35" s="1" t="s">
        <v>160</v>
      </c>
      <c r="B35" s="13">
        <f>IFERROR('Raw Financials'!$B$77/'Annual P&amp;L'!$B$6,"")</f>
        <v>0.20690091260431448</v>
      </c>
      <c r="C35" s="13">
        <f>IFERROR('Raw Financials'!$C$77/'Annual P&amp;L'!$C$6,"")</f>
        <v>0.35294915484122547</v>
      </c>
      <c r="D35" s="13">
        <f>IFERROR('Raw Financials'!$D$77/'Annual P&amp;L'!$D$6,"")</f>
        <v>0.29005556277618921</v>
      </c>
      <c r="E35" s="13">
        <f>IFERROR('Raw Financials'!$E$77/'Annual P&amp;L'!$E$6,"")</f>
        <v>0.19862354314741607</v>
      </c>
      <c r="F35" s="13">
        <f>IFERROR('Raw Financials'!$F$77/'Annual P&amp;L'!$F$6,"")</f>
        <v>0.166550917814067</v>
      </c>
      <c r="G35" s="13">
        <f>IFERROR('Raw Financials'!$G$77/'Annual P&amp;L'!$G$6,"")</f>
        <v>0.17761318576901758</v>
      </c>
      <c r="H35" s="13">
        <f>IFERROR('Raw Financials'!$H$77/'Annual P&amp;L'!$H$6,"")</f>
        <v>0.15781678609051181</v>
      </c>
      <c r="I35" s="13">
        <f>IFERROR('Raw Financials'!$I$77/'Annual P&amp;L'!$I$6,"")</f>
        <v>0.16365354079252012</v>
      </c>
      <c r="J35" s="13">
        <f>IFERROR('Raw Financials'!$J$77/'Annual P&amp;L'!$J$6,"")</f>
        <v>0.13068457780010212</v>
      </c>
      <c r="K35" s="13">
        <f>IFERROR('Raw Financials'!$K$77/'Annual P&amp;L'!$K$6,"")</f>
        <v>0.12019629960364087</v>
      </c>
      <c r="L35" s="13">
        <f>IFERROR('Raw Financials'!$L$77/'Annual P&amp;L'!$L$6,"")</f>
        <v>0.12646945371337834</v>
      </c>
      <c r="M35" s="26">
        <v>0.126</v>
      </c>
      <c r="N35" s="26">
        <v>0.125</v>
      </c>
      <c r="O35" s="26">
        <v>0.124</v>
      </c>
      <c r="P35" s="26">
        <v>0.123</v>
      </c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  <c r="AV35" s="1"/>
      <c r="AW35" s="1"/>
      <c r="AX35" s="1"/>
      <c r="AY35" s="1"/>
      <c r="AZ35" s="1"/>
      <c r="BA35" s="1"/>
      <c r="BB35" s="1"/>
      <c r="BC35" s="1"/>
      <c r="BD35" s="1"/>
      <c r="BE35" s="1"/>
      <c r="BF35" s="1"/>
      <c r="BG35" s="1"/>
      <c r="BH35" s="1"/>
      <c r="BI35" s="1"/>
      <c r="BJ35" s="1"/>
      <c r="BK35" s="1"/>
      <c r="BL35" s="1"/>
      <c r="BM35" s="1"/>
      <c r="BN35" s="1"/>
      <c r="BO35" s="1"/>
      <c r="BP35" s="1"/>
      <c r="BQ35" s="1"/>
      <c r="BR35" s="1"/>
    </row>
    <row r="36" spans="1:70">
      <c r="A36" s="1" t="s">
        <v>161</v>
      </c>
      <c r="B36" s="13">
        <f>IFERROR(('Raw Financials'!$B$78+'Raw Financials'!$B$80+'Raw Financials'!$B$81)/'Annual P&amp;L'!$B$6,"")</f>
        <v>5.8179664067435022E-2</v>
      </c>
      <c r="C36" s="13">
        <f>IFERROR(('Raw Financials'!$C$78+'Raw Financials'!$C$80+'Raw Financials'!$C$81)/'Annual P&amp;L'!$C$6,"")</f>
        <v>5.7881084380245154E-2</v>
      </c>
      <c r="D36" s="13">
        <f>IFERROR(('Raw Financials'!$D$78+'Raw Financials'!$D$80+'Raw Financials'!$D$81)/'Annual P&amp;L'!$D$6,"")</f>
        <v>5.6448206394593192E-2</v>
      </c>
      <c r="E36" s="13">
        <f>IFERROR(('Raw Financials'!$E$78+'Raw Financials'!$E$80+'Raw Financials'!$E$81)/'Annual P&amp;L'!$E$6,"")</f>
        <v>0.12211275202610898</v>
      </c>
      <c r="F36" s="13">
        <f>IFERROR(('Raw Financials'!$F$78+'Raw Financials'!$F$80+'Raw Financials'!$F$81)/'Annual P&amp;L'!$F$6,"")</f>
        <v>0.11712084817361054</v>
      </c>
      <c r="G36" s="13">
        <f>IFERROR(('Raw Financials'!$G$78+'Raw Financials'!$G$80+'Raw Financials'!$G$81)/'Annual P&amp;L'!$G$6,"")</f>
        <v>0.14824244565316702</v>
      </c>
      <c r="H36" s="13">
        <f>IFERROR(('Raw Financials'!$H$78+'Raw Financials'!$H$80+'Raw Financials'!$H$81)/'Annual P&amp;L'!$H$6,"")</f>
        <v>9.513751994743265E-2</v>
      </c>
      <c r="I36" s="13">
        <f>IFERROR(('Raw Financials'!$I$78+'Raw Financials'!$I$80+'Raw Financials'!$I$81)/'Annual P&amp;L'!$I$6,"")</f>
        <v>5.7979756761791554E-2</v>
      </c>
      <c r="J36" s="13">
        <f>IFERROR(('Raw Financials'!$J$78+'Raw Financials'!$J$80+'Raw Financials'!$J$81)/'Annual P&amp;L'!$J$6,"")</f>
        <v>6.2729095490528991E-2</v>
      </c>
      <c r="K36" s="13">
        <f>IFERROR(('Raw Financials'!$K$78+'Raw Financials'!$K$80+'Raw Financials'!$K$81)/'Annual P&amp;L'!$K$6,"")</f>
        <v>7.3314690354216602E-2</v>
      </c>
      <c r="L36" s="13">
        <f>IFERROR(('Raw Financials'!$L$78+'Raw Financials'!$L$80+'Raw Financials'!$L$81)/'Annual P&amp;L'!$L$6,"")</f>
        <v>8.2098411735406579E-2</v>
      </c>
      <c r="M36" s="26">
        <v>8.2000000000000003E-2</v>
      </c>
      <c r="N36" s="26">
        <v>0.08</v>
      </c>
      <c r="O36" s="26">
        <v>7.8E-2</v>
      </c>
      <c r="P36" s="26">
        <v>7.5999999999999998E-2</v>
      </c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  <c r="AL36" s="1"/>
      <c r="AM36" s="1"/>
      <c r="AN36" s="1"/>
      <c r="AO36" s="1"/>
      <c r="AP36" s="1"/>
      <c r="AQ36" s="1"/>
      <c r="AR36" s="1"/>
      <c r="AS36" s="1"/>
      <c r="AT36" s="1"/>
      <c r="AU36" s="1"/>
      <c r="AV36" s="1"/>
      <c r="AW36" s="1"/>
      <c r="AX36" s="1"/>
      <c r="AY36" s="1"/>
      <c r="AZ36" s="1"/>
      <c r="BA36" s="1"/>
      <c r="BB36" s="1"/>
      <c r="BC36" s="1"/>
      <c r="BD36" s="1"/>
      <c r="BE36" s="1"/>
      <c r="BF36" s="1"/>
      <c r="BG36" s="1"/>
      <c r="BH36" s="1"/>
      <c r="BI36" s="1"/>
      <c r="BJ36" s="1"/>
      <c r="BK36" s="1"/>
      <c r="BL36" s="1"/>
      <c r="BM36" s="1"/>
      <c r="BN36" s="1"/>
      <c r="BO36" s="1"/>
      <c r="BP36" s="1"/>
      <c r="BQ36" s="1"/>
      <c r="BR36" s="1"/>
    </row>
    <row r="37" spans="1:70">
      <c r="A37" s="1" t="s">
        <v>162</v>
      </c>
      <c r="B37" s="13">
        <f>IFERROR('Raw Financials'!$B$87/'Annual P&amp;L'!$B$6,"")</f>
        <v>0.10851736107499746</v>
      </c>
      <c r="C37" s="13">
        <f>IFERROR('Raw Financials'!$C$87/'Annual P&amp;L'!$C$6,"")</f>
        <v>9.9528677754607262E-2</v>
      </c>
      <c r="D37" s="13">
        <f>IFERROR('Raw Financials'!$D$87/'Annual P&amp;L'!$D$6,"")</f>
        <v>9.4229269560696646E-2</v>
      </c>
      <c r="E37" s="13">
        <f>IFERROR('Raw Financials'!$E$87/'Annual P&amp;L'!$E$6,"")</f>
        <v>7.9542273475212172E-2</v>
      </c>
      <c r="F37" s="13">
        <f>IFERROR('Raw Financials'!$F$87/'Annual P&amp;L'!$F$6,"")</f>
        <v>7.6062924899171075E-2</v>
      </c>
      <c r="G37" s="13">
        <f>IFERROR('Raw Financials'!$G$87/'Annual P&amp;L'!$G$6,"")</f>
        <v>7.3914129262929645E-2</v>
      </c>
      <c r="H37" s="13">
        <f>IFERROR('Raw Financials'!$H$87/'Annual P&amp;L'!$H$6,"")</f>
        <v>6.299738206243416E-2</v>
      </c>
      <c r="I37" s="13">
        <f>IFERROR('Raw Financials'!$I$87/'Annual P&amp;L'!$I$6,"")</f>
        <v>5.1428647464272725E-2</v>
      </c>
      <c r="J37" s="13">
        <f>IFERROR('Raw Financials'!$J$87/'Annual P&amp;L'!$J$6,"")</f>
        <v>4.6593300760088503E-2</v>
      </c>
      <c r="K37" s="13">
        <f>IFERROR('Raw Financials'!$K$87/'Annual P&amp;L'!$K$6,"")</f>
        <v>5.0649370995284423E-2</v>
      </c>
      <c r="L37" s="13">
        <f>IFERROR('Raw Financials'!$L$87/'Annual P&amp;L'!$L$6,"")</f>
        <v>5.3104437478700174E-2</v>
      </c>
      <c r="M37" s="26">
        <v>5.2999999999999999E-2</v>
      </c>
      <c r="N37" s="26">
        <v>5.2999999999999999E-2</v>
      </c>
      <c r="O37" s="26">
        <v>5.2999999999999999E-2</v>
      </c>
      <c r="P37" s="26">
        <v>5.2999999999999999E-2</v>
      </c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/>
      <c r="AV37" s="1"/>
      <c r="AW37" s="1"/>
      <c r="AX37" s="1"/>
      <c r="AY37" s="1"/>
      <c r="AZ37" s="1"/>
      <c r="BA37" s="1"/>
      <c r="BB37" s="1"/>
      <c r="BC37" s="1"/>
      <c r="BD37" s="1"/>
      <c r="BE37" s="1"/>
      <c r="BF37" s="1"/>
      <c r="BG37" s="1"/>
      <c r="BH37" s="1"/>
      <c r="BI37" s="1"/>
      <c r="BJ37" s="1"/>
      <c r="BK37" s="1"/>
      <c r="BL37" s="1"/>
      <c r="BM37" s="1"/>
      <c r="BN37" s="1"/>
      <c r="BO37" s="1"/>
      <c r="BP37" s="1"/>
      <c r="BQ37" s="1"/>
      <c r="BR37" s="1"/>
    </row>
    <row r="38" spans="1:70">
      <c r="A38" s="1" t="s">
        <v>163</v>
      </c>
      <c r="B38" s="13">
        <f>IFERROR('Raw Financials'!$B$88/'Annual P&amp;L'!$B$6,"")</f>
        <v>0</v>
      </c>
      <c r="C38" s="13">
        <f>IFERROR('Raw Financials'!$C$88/'Annual P&amp;L'!$C$6,"")</f>
        <v>0</v>
      </c>
      <c r="D38" s="13">
        <f>IFERROR('Raw Financials'!$D$88/'Annual P&amp;L'!$D$6,"")</f>
        <v>0</v>
      </c>
      <c r="E38" s="13">
        <f>IFERROR('Raw Financials'!$E$88/'Annual P&amp;L'!$E$6,"")</f>
        <v>0</v>
      </c>
      <c r="F38" s="13">
        <f>IFERROR('Raw Financials'!$F$88/'Annual P&amp;L'!$F$6,"")</f>
        <v>5.0933742808173359E-2</v>
      </c>
      <c r="G38" s="13">
        <f>IFERROR('Raw Financials'!$G$88/'Annual P&amp;L'!$G$6,"")</f>
        <v>4.6492505040291877E-2</v>
      </c>
      <c r="H38" s="13">
        <f>IFERROR('Raw Financials'!$H$88/'Annual P&amp;L'!$H$6,"")</f>
        <v>3.9821855085161194E-2</v>
      </c>
      <c r="I38" s="13">
        <f>IFERROR('Raw Financials'!$I$88/'Annual P&amp;L'!$I$6,"")</f>
        <v>3.3531744271660356E-2</v>
      </c>
      <c r="J38" s="13">
        <f>IFERROR('Raw Financials'!$J$88/'Annual P&amp;L'!$J$6,"")</f>
        <v>3.2736526175521911E-2</v>
      </c>
      <c r="K38" s="13">
        <f>IFERROR('Raw Financials'!$K$88/'Annual P&amp;L'!$K$6,"")</f>
        <v>3.6326393131863831E-2</v>
      </c>
      <c r="L38" s="13">
        <f>IFERROR('Raw Financials'!$L$88/'Annual P&amp;L'!$L$6,"")</f>
        <v>4.1296377438478624E-2</v>
      </c>
      <c r="M38" s="26">
        <v>4.1000000000000002E-2</v>
      </c>
      <c r="N38" s="26">
        <v>0.04</v>
      </c>
      <c r="O38" s="26">
        <v>3.9E-2</v>
      </c>
      <c r="P38" s="26">
        <v>3.7999999999999999E-2</v>
      </c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/>
      <c r="AU38" s="1"/>
      <c r="AV38" s="1"/>
      <c r="AW38" s="1"/>
      <c r="AX38" s="1"/>
      <c r="AY38" s="1"/>
      <c r="AZ38" s="1"/>
      <c r="BA38" s="1"/>
      <c r="BB38" s="1"/>
      <c r="BC38" s="1"/>
      <c r="BD38" s="1"/>
      <c r="BE38" s="1"/>
      <c r="BF38" s="1"/>
      <c r="BG38" s="1"/>
      <c r="BH38" s="1"/>
      <c r="BI38" s="1"/>
      <c r="BJ38" s="1"/>
      <c r="BK38" s="1"/>
      <c r="BL38" s="1"/>
      <c r="BM38" s="1"/>
      <c r="BN38" s="1"/>
      <c r="BO38" s="1"/>
      <c r="BP38" s="1"/>
      <c r="BQ38" s="1"/>
      <c r="BR38" s="1"/>
    </row>
    <row r="39" spans="1:70">
      <c r="A39" s="1" t="s">
        <v>164</v>
      </c>
      <c r="B39" s="13">
        <f>IFERROR('Raw Financials'!$B$97/'Annual P&amp;L'!$B$6,"")</f>
        <v>6.9408771829224405E-2</v>
      </c>
      <c r="C39" s="13">
        <f>IFERROR('Raw Financials'!$C$97/'Annual P&amp;L'!$C$6,"")</f>
        <v>4.1579777223945881E-2</v>
      </c>
      <c r="D39" s="13">
        <f>IFERROR('Raw Financials'!$D$97/'Annual P&amp;L'!$D$6,"")</f>
        <v>4.1379646477774888E-2</v>
      </c>
      <c r="E39" s="13">
        <f>IFERROR('Raw Financials'!$E$97/'Annual P&amp;L'!$E$6,"")</f>
        <v>4.295965533957382E-2</v>
      </c>
      <c r="F39" s="13">
        <f>IFERROR('Raw Financials'!$F$97/'Annual P&amp;L'!$F$6,"")</f>
        <v>4.2943886230558968E-2</v>
      </c>
      <c r="G39" s="13">
        <f>IFERROR('Raw Financials'!$G$97/'Annual P&amp;L'!$G$6,"")</f>
        <v>4.7875159127039719E-2</v>
      </c>
      <c r="H39" s="13">
        <f>IFERROR('Raw Financials'!$H$97/'Annual P&amp;L'!$H$6,"")</f>
        <v>4.1954796249361159E-2</v>
      </c>
      <c r="I39" s="13">
        <f>IFERROR('Raw Financials'!$I$97/'Annual P&amp;L'!$I$6,"")</f>
        <v>4.6638398282606963E-2</v>
      </c>
      <c r="J39" s="13">
        <f>IFERROR('Raw Financials'!$J$97/'Annual P&amp;L'!$J$6,"")</f>
        <v>4.1433333471707356E-2</v>
      </c>
      <c r="K39" s="13">
        <f>IFERROR('Raw Financials'!$K$97/'Annual P&amp;L'!$K$6,"")</f>
        <v>5.4475881624915796E-2</v>
      </c>
      <c r="L39" s="13">
        <f>IFERROR('Raw Financials'!$L$97/'Annual P&amp;L'!$L$6,"")</f>
        <v>5.5456312424865463E-2</v>
      </c>
      <c r="M39" s="26">
        <v>5.5E-2</v>
      </c>
      <c r="N39" s="26">
        <v>5.5E-2</v>
      </c>
      <c r="O39" s="26">
        <v>5.5E-2</v>
      </c>
      <c r="P39" s="26">
        <v>5.5E-2</v>
      </c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1"/>
      <c r="AU39" s="1"/>
      <c r="AV39" s="1"/>
      <c r="AW39" s="1"/>
      <c r="AX39" s="1"/>
      <c r="AY39" s="1"/>
      <c r="AZ39" s="1"/>
      <c r="BA39" s="1"/>
      <c r="BB39" s="1"/>
      <c r="BC39" s="1"/>
      <c r="BD39" s="1"/>
      <c r="BE39" s="1"/>
      <c r="BF39" s="1"/>
      <c r="BG39" s="1"/>
      <c r="BH39" s="1"/>
      <c r="BI39" s="1"/>
      <c r="BJ39" s="1"/>
      <c r="BK39" s="1"/>
      <c r="BL39" s="1"/>
      <c r="BM39" s="1"/>
      <c r="BN39" s="1"/>
      <c r="BO39" s="1"/>
      <c r="BP39" s="1"/>
      <c r="BQ39" s="1"/>
      <c r="BR39" s="1"/>
    </row>
    <row r="40" spans="1:70">
      <c r="A40" s="1" t="s">
        <v>165</v>
      </c>
      <c r="B40" s="13">
        <f>IFERROR(('Raw Financials'!$B$101+'Raw Financials'!$B$102+'Raw Financials'!$B$103+'Raw Financials'!$B$104+'Raw Financials'!$B$106)/'Annual P&amp;L'!$B$6,"")</f>
        <v>6.4990762218028589E-2</v>
      </c>
      <c r="C40" s="13">
        <f>IFERROR(('Raw Financials'!$C$101+'Raw Financials'!$C$102+'Raw Financials'!$C$103+'Raw Financials'!$C$104+'Raw Financials'!$C$106)/'Annual P&amp;L'!$C$6,"")</f>
        <v>6.7621178983774982E-2</v>
      </c>
      <c r="D40" s="13">
        <f>IFERROR(('Raw Financials'!$D$101+'Raw Financials'!$D$102+'Raw Financials'!$D$103+'Raw Financials'!$D$104+'Raw Financials'!$D$106)/'Annual P&amp;L'!$D$6,"")</f>
        <v>9.0330127371978167E-2</v>
      </c>
      <c r="E40" s="13">
        <f>IFERROR(('Raw Financials'!$E$101+'Raw Financials'!$E$102+'Raw Financials'!$E$103+'Raw Financials'!$E$104+'Raw Financials'!$E$106)/'Annual P&amp;L'!$E$6,"")</f>
        <v>8.9490178406833126E-2</v>
      </c>
      <c r="F40" s="13">
        <f>IFERROR(('Raw Financials'!$F$101+'Raw Financials'!$F$102+'Raw Financials'!$F$103+'Raw Financials'!$F$104+'Raw Financials'!$F$106)/'Annual P&amp;L'!$F$6,"")</f>
        <v>9.7738755901598612E-2</v>
      </c>
      <c r="G40" s="13">
        <f>IFERROR(('Raw Financials'!$G$101+'Raw Financials'!$G$102+'Raw Financials'!$G$103+'Raw Financials'!$G$104+'Raw Financials'!$G$106)/'Annual P&amp;L'!$G$6,"")</f>
        <v>0.11426691923960117</v>
      </c>
      <c r="H40" s="13">
        <f>IFERROR(('Raw Financials'!$H$101+'Raw Financials'!$H$102+'Raw Financials'!$H$103+'Raw Financials'!$H$104+'Raw Financials'!$H$106)/'Annual P&amp;L'!$H$6,"")</f>
        <v>0.13003640080519832</v>
      </c>
      <c r="I40" s="13">
        <f>IFERROR(('Raw Financials'!$I$101+'Raw Financials'!$I$102+'Raw Financials'!$I$103+'Raw Financials'!$I$104+'Raw Financials'!$I$106)/'Annual P&amp;L'!$I$6,"")</f>
        <v>9.852389358550151E-2</v>
      </c>
      <c r="J40" s="13">
        <f>IFERROR(('Raw Financials'!$J$101+'Raw Financials'!$J$102+'Raw Financials'!$J$103+'Raw Financials'!$J$104+'Raw Financials'!$J$106)/'Annual P&amp;L'!$J$6,"")</f>
        <v>9.624605115134105E-2</v>
      </c>
      <c r="K40" s="13">
        <f>IFERROR(('Raw Financials'!$K$101+'Raw Financials'!$K$102+'Raw Financials'!$K$103+'Raw Financials'!$K$104+'Raw Financials'!$K$106)/'Annual P&amp;L'!$K$6,"")</f>
        <v>9.7221569456846985E-2</v>
      </c>
      <c r="L40" s="13">
        <f>IFERROR(('Raw Financials'!$L$101+'Raw Financials'!$L$102+'Raw Financials'!$L$103+'Raw Financials'!$L$104+'Raw Financials'!$L$106)/'Annual P&amp;L'!$L$6,"")</f>
        <v>0.11057182768396494</v>
      </c>
      <c r="M40" s="26">
        <v>0.112</v>
      </c>
      <c r="N40" s="26">
        <v>0.111</v>
      </c>
      <c r="O40" s="26">
        <v>0.11</v>
      </c>
      <c r="P40" s="26">
        <v>0.109</v>
      </c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  <c r="AV40" s="1"/>
      <c r="AW40" s="1"/>
      <c r="AX40" s="1"/>
      <c r="AY40" s="1"/>
      <c r="AZ40" s="1"/>
      <c r="BA40" s="1"/>
      <c r="BB40" s="1"/>
      <c r="BC40" s="1"/>
      <c r="BD40" s="1"/>
      <c r="BE40" s="1"/>
      <c r="BF40" s="1"/>
      <c r="BG40" s="1"/>
      <c r="BH40" s="1"/>
      <c r="BI40" s="1"/>
      <c r="BJ40" s="1"/>
      <c r="BK40" s="1"/>
      <c r="BL40" s="1"/>
      <c r="BM40" s="1"/>
      <c r="BN40" s="1"/>
      <c r="BO40" s="1"/>
      <c r="BP40" s="1"/>
      <c r="BQ40" s="1"/>
      <c r="BR40" s="1"/>
    </row>
    <row r="41" spans="1:70">
      <c r="A41" s="1" t="s">
        <v>166</v>
      </c>
      <c r="B41" s="13">
        <f>IFERROR('Raw Financials'!$B$105/'Annual P&amp;L'!$B$6,"")</f>
        <v>7.4093702854429984E-3</v>
      </c>
      <c r="C41" s="13">
        <f>IFERROR('Raw Financials'!$C$105/'Annual P&amp;L'!$C$6,"")</f>
        <v>1.1969550548463116E-2</v>
      </c>
      <c r="D41" s="13">
        <f>IFERROR('Raw Financials'!$D$105/'Annual P&amp;L'!$D$6,"")</f>
        <v>1.1543085521185339E-2</v>
      </c>
      <c r="E41" s="13">
        <f>IFERROR('Raw Financials'!$E$105/'Annual P&amp;L'!$E$6,"")</f>
        <v>1.8209377112308228E-2</v>
      </c>
      <c r="F41" s="13">
        <f>IFERROR('Raw Financials'!$F$105/'Annual P&amp;L'!$F$6,"")</f>
        <v>2.3650994909174317E-2</v>
      </c>
      <c r="G41" s="13">
        <f>IFERROR('Raw Financials'!$G$105/'Annual P&amp;L'!$G$6,"")</f>
        <v>3.802603287914872E-2</v>
      </c>
      <c r="H41" s="13">
        <f>IFERROR('Raw Financials'!$H$105/'Annual P&amp;L'!$H$6,"")</f>
        <v>4.1308134380508357E-2</v>
      </c>
      <c r="I41" s="13">
        <f>IFERROR('Raw Financials'!$I$105/'Annual P&amp;L'!$I$6,"")</f>
        <v>4.1448961669135712E-2</v>
      </c>
      <c r="J41" s="13">
        <f>IFERROR('Raw Financials'!$J$105/'Annual P&amp;L'!$J$6,"")</f>
        <v>4.7460905879373828E-2</v>
      </c>
      <c r="K41" s="13">
        <f>IFERROR('Raw Financials'!$K$105/'Annual P&amp;L'!$K$6,"")</f>
        <v>4.9799470476727607E-2</v>
      </c>
      <c r="L41" s="13">
        <f>IFERROR('Raw Financials'!$L$105/'Annual P&amp;L'!$L$6,"")</f>
        <v>5.5242846068286763E-2</v>
      </c>
      <c r="M41" s="26">
        <v>5.5E-2</v>
      </c>
      <c r="N41" s="26">
        <v>5.5E-2</v>
      </c>
      <c r="O41" s="26">
        <v>5.5E-2</v>
      </c>
      <c r="P41" s="26">
        <v>5.5E-2</v>
      </c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  <c r="AW41" s="1"/>
      <c r="AX41" s="1"/>
      <c r="AY41" s="1"/>
      <c r="AZ41" s="1"/>
      <c r="BA41" s="1"/>
      <c r="BB41" s="1"/>
      <c r="BC41" s="1"/>
      <c r="BD41" s="1"/>
      <c r="BE41" s="1"/>
      <c r="BF41" s="1"/>
      <c r="BG41" s="1"/>
      <c r="BH41" s="1"/>
      <c r="BI41" s="1"/>
      <c r="BJ41" s="1"/>
      <c r="BK41" s="1"/>
      <c r="BL41" s="1"/>
      <c r="BM41" s="1"/>
      <c r="BN41" s="1"/>
      <c r="BO41" s="1"/>
      <c r="BP41" s="1"/>
      <c r="BQ41" s="1"/>
      <c r="BR41" s="1"/>
    </row>
    <row r="42" spans="1:70">
      <c r="A42" s="1" t="s">
        <v>167</v>
      </c>
      <c r="B42" s="13">
        <f>IFERROR('Raw Financials'!$B$100/'Annual P&amp;L'!$B$6,"")</f>
        <v>0</v>
      </c>
      <c r="C42" s="13">
        <f>IFERROR('Raw Financials'!$C$100/'Annual P&amp;L'!$C$6,"")</f>
        <v>0</v>
      </c>
      <c r="D42" s="13">
        <f>IFERROR('Raw Financials'!$D$100/'Annual P&amp;L'!$D$6,"")</f>
        <v>0</v>
      </c>
      <c r="E42" s="13">
        <f>IFERROR('Raw Financials'!$E$100/'Annual P&amp;L'!$E$6,"")</f>
        <v>0</v>
      </c>
      <c r="F42" s="13">
        <f>IFERROR('Raw Financials'!$F$100/'Annual P&amp;L'!$F$6,"")</f>
        <v>8.0790575282416576E-3</v>
      </c>
      <c r="G42" s="13">
        <f>IFERROR('Raw Financials'!$G$100/'Annual P&amp;L'!$G$6,"")</f>
        <v>7.8695554188467319E-3</v>
      </c>
      <c r="H42" s="13">
        <f>IFERROR('Raw Financials'!$H$100/'Annual P&amp;L'!$H$6,"")</f>
        <v>7.561771853520657E-3</v>
      </c>
      <c r="I42" s="13">
        <f>IFERROR('Raw Financials'!$I$100/'Annual P&amp;L'!$I$6,"")</f>
        <v>6.5865926247904265E-3</v>
      </c>
      <c r="J42" s="13">
        <f>IFERROR('Raw Financials'!$J$100/'Annual P&amp;L'!$J$6,"")</f>
        <v>6.2475871029876338E-3</v>
      </c>
      <c r="K42" s="13">
        <f>IFERROR('Raw Financials'!$K$100/'Annual P&amp;L'!$K$6,"")</f>
        <v>6.086384358697185E-3</v>
      </c>
      <c r="L42" s="13">
        <f>IFERROR('Raw Financials'!$L$100/'Annual P&amp;L'!$L$6,"")</f>
        <v>6.8533935533160312E-3</v>
      </c>
      <c r="M42" s="26">
        <v>7.0000000000000001E-3</v>
      </c>
      <c r="N42" s="26">
        <v>7.0000000000000001E-3</v>
      </c>
      <c r="O42" s="26">
        <v>7.0000000000000001E-3</v>
      </c>
      <c r="P42" s="26">
        <v>7.0000000000000001E-3</v>
      </c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  <c r="AW42" s="1"/>
      <c r="AX42" s="1"/>
      <c r="AY42" s="1"/>
      <c r="AZ42" s="1"/>
      <c r="BA42" s="1"/>
      <c r="BB42" s="1"/>
      <c r="BC42" s="1"/>
      <c r="BD42" s="1"/>
      <c r="BE42" s="1"/>
      <c r="BF42" s="1"/>
      <c r="BG42" s="1"/>
      <c r="BH42" s="1"/>
      <c r="BI42" s="1"/>
      <c r="BJ42" s="1"/>
      <c r="BK42" s="1"/>
      <c r="BL42" s="1"/>
      <c r="BM42" s="1"/>
      <c r="BN42" s="1"/>
      <c r="BO42" s="1"/>
      <c r="BP42" s="1"/>
      <c r="BQ42" s="1"/>
      <c r="BR42" s="1"/>
    </row>
    <row r="43" spans="1:70">
      <c r="A43" s="1" t="s">
        <v>168</v>
      </c>
      <c r="B43" s="13">
        <f>IFERROR('Raw Financials'!$B$110/'Annual P&amp;L'!$B$6,"")</f>
        <v>0</v>
      </c>
      <c r="C43" s="13">
        <f>IFERROR('Raw Financials'!$C$110/'Annual P&amp;L'!$C$6,"")</f>
        <v>0</v>
      </c>
      <c r="D43" s="13">
        <f>IFERROR('Raw Financials'!$D$110/'Annual P&amp;L'!$D$6,"")</f>
        <v>0</v>
      </c>
      <c r="E43" s="13">
        <f>IFERROR('Raw Financials'!$E$110/'Annual P&amp;L'!$E$6,"")</f>
        <v>0</v>
      </c>
      <c r="F43" s="13">
        <f>IFERROR('Raw Financials'!$F$110/'Annual P&amp;L'!$F$6,"")</f>
        <v>4.4001554645139503E-2</v>
      </c>
      <c r="G43" s="13">
        <f>IFERROR('Raw Financials'!$G$110/'Annual P&amp;L'!$G$6,"")</f>
        <v>3.9609689542384134E-2</v>
      </c>
      <c r="H43" s="13">
        <f>IFERROR('Raw Financials'!$H$110/'Annual P&amp;L'!$H$6,"")</f>
        <v>3.3209215974634165E-2</v>
      </c>
      <c r="I43" s="13">
        <f>IFERROR('Raw Financials'!$I$110/'Annual P&amp;L'!$I$6,"")</f>
        <v>2.7512884883215499E-2</v>
      </c>
      <c r="J43" s="13">
        <f>IFERROR('Raw Financials'!$J$110/'Annual P&amp;L'!$J$6,"")</f>
        <v>2.7049353862503268E-2</v>
      </c>
      <c r="K43" s="13">
        <f>IFERROR('Raw Financials'!$K$110/'Annual P&amp;L'!$K$6,"")</f>
        <v>3.069825006658207E-2</v>
      </c>
      <c r="L43" s="13">
        <f>IFERROR('Raw Financials'!$L$110/'Annual P&amp;L'!$L$6,"")</f>
        <v>3.5401709977866909E-2</v>
      </c>
      <c r="M43" s="26">
        <v>3.5000000000000003E-2</v>
      </c>
      <c r="N43" s="26">
        <v>3.4000000000000002E-2</v>
      </c>
      <c r="O43" s="26">
        <v>3.3000000000000002E-2</v>
      </c>
      <c r="P43" s="26">
        <v>3.2000000000000001E-2</v>
      </c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  <c r="AX43" s="1"/>
      <c r="AY43" s="1"/>
      <c r="AZ43" s="1"/>
      <c r="BA43" s="1"/>
      <c r="BB43" s="1"/>
      <c r="BC43" s="1"/>
      <c r="BD43" s="1"/>
      <c r="BE43" s="1"/>
      <c r="BF43" s="1"/>
      <c r="BG43" s="1"/>
      <c r="BH43" s="1"/>
      <c r="BI43" s="1"/>
      <c r="BJ43" s="1"/>
      <c r="BK43" s="1"/>
      <c r="BL43" s="1"/>
      <c r="BM43" s="1"/>
      <c r="BN43" s="1"/>
      <c r="BO43" s="1"/>
      <c r="BP43" s="1"/>
      <c r="BQ43" s="1"/>
      <c r="BR43" s="1"/>
    </row>
    <row r="44" spans="1:70">
      <c r="A44" s="1"/>
      <c r="B44" s="6"/>
      <c r="C44" s="6"/>
      <c r="D44" s="6"/>
      <c r="E44" s="6"/>
      <c r="F44" s="6"/>
      <c r="G44" s="6"/>
      <c r="H44" s="6"/>
      <c r="I44" s="6"/>
      <c r="J44" s="6"/>
      <c r="K44" s="6"/>
      <c r="L44" s="6"/>
      <c r="M44" s="7"/>
      <c r="N44" s="7"/>
      <c r="O44" s="7"/>
      <c r="P44" s="7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  <c r="AW44" s="1"/>
      <c r="AX44" s="1"/>
      <c r="AY44" s="1"/>
      <c r="AZ44" s="1"/>
      <c r="BA44" s="1"/>
      <c r="BB44" s="1"/>
      <c r="BC44" s="1"/>
      <c r="BD44" s="1"/>
      <c r="BE44" s="1"/>
      <c r="BF44" s="1"/>
      <c r="BG44" s="1"/>
      <c r="BH44" s="1"/>
      <c r="BI44" s="1"/>
      <c r="BJ44" s="1"/>
      <c r="BK44" s="1"/>
      <c r="BL44" s="1"/>
      <c r="BM44" s="1"/>
      <c r="BN44" s="1"/>
      <c r="BO44" s="1"/>
      <c r="BP44" s="1"/>
      <c r="BQ44" s="1"/>
      <c r="BR44" s="1"/>
    </row>
    <row r="45" spans="1:70">
      <c r="A45" s="1"/>
      <c r="B45" s="6"/>
      <c r="C45" s="6"/>
      <c r="D45" s="6"/>
      <c r="E45" s="6"/>
      <c r="F45" s="6"/>
      <c r="G45" s="6"/>
      <c r="H45" s="6"/>
      <c r="I45" s="6"/>
      <c r="J45" s="6"/>
      <c r="K45" s="6"/>
      <c r="L45" s="6"/>
      <c r="M45" s="7"/>
      <c r="N45" s="7"/>
      <c r="O45" s="7"/>
      <c r="P45" s="7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  <c r="AW45" s="1"/>
      <c r="AX45" s="1"/>
      <c r="AY45" s="1"/>
      <c r="AZ45" s="1"/>
      <c r="BA45" s="1"/>
      <c r="BB45" s="1"/>
      <c r="BC45" s="1"/>
      <c r="BD45" s="1"/>
      <c r="BE45" s="1"/>
      <c r="BF45" s="1"/>
      <c r="BG45" s="1"/>
      <c r="BH45" s="1"/>
      <c r="BI45" s="1"/>
      <c r="BJ45" s="1"/>
      <c r="BK45" s="1"/>
      <c r="BL45" s="1"/>
      <c r="BM45" s="1"/>
      <c r="BN45" s="1"/>
      <c r="BO45" s="1"/>
      <c r="BP45" s="1"/>
      <c r="BQ45" s="1"/>
      <c r="BR45" s="1"/>
    </row>
    <row r="46" spans="1:70">
      <c r="A46" s="61" t="s">
        <v>169</v>
      </c>
      <c r="B46" s="62" t="s">
        <v>169</v>
      </c>
      <c r="C46" s="62" t="s">
        <v>169</v>
      </c>
      <c r="D46" s="62" t="s">
        <v>169</v>
      </c>
      <c r="E46" s="62" t="s">
        <v>169</v>
      </c>
      <c r="F46" s="62" t="s">
        <v>169</v>
      </c>
      <c r="G46" s="62" t="s">
        <v>169</v>
      </c>
      <c r="H46" s="62" t="s">
        <v>169</v>
      </c>
      <c r="I46" s="62" t="s">
        <v>169</v>
      </c>
      <c r="J46" s="62" t="s">
        <v>169</v>
      </c>
      <c r="K46" s="62" t="s">
        <v>169</v>
      </c>
      <c r="L46" s="62" t="s">
        <v>169</v>
      </c>
      <c r="M46" s="63" t="s">
        <v>169</v>
      </c>
      <c r="N46" s="63" t="s">
        <v>169</v>
      </c>
      <c r="O46" s="63" t="s">
        <v>169</v>
      </c>
      <c r="P46" s="63" t="s">
        <v>169</v>
      </c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  <c r="AX46" s="1"/>
      <c r="AY46" s="1"/>
      <c r="AZ46" s="1"/>
      <c r="BA46" s="1"/>
      <c r="BB46" s="1"/>
      <c r="BC46" s="1"/>
      <c r="BD46" s="1"/>
      <c r="BE46" s="1"/>
      <c r="BF46" s="1"/>
      <c r="BG46" s="1"/>
      <c r="BH46" s="1"/>
      <c r="BI46" s="1"/>
      <c r="BJ46" s="1"/>
      <c r="BK46" s="1"/>
      <c r="BL46" s="1"/>
      <c r="BM46" s="1"/>
      <c r="BN46" s="1"/>
      <c r="BO46" s="1"/>
      <c r="BP46" s="1"/>
      <c r="BQ46" s="1"/>
      <c r="BR46" s="1"/>
    </row>
    <row r="47" spans="1:70">
      <c r="A47" s="1" t="s">
        <v>170</v>
      </c>
      <c r="B47" s="13">
        <f>IFERROR(-'Raw Financials'!$B$189/'Annual P&amp;L'!$B$6,"")</f>
        <v>0</v>
      </c>
      <c r="C47" s="13">
        <f>IFERROR(-'Raw Financials'!$C$189/'Annual P&amp;L'!$C$6,"")</f>
        <v>1.6860790397233101E-2</v>
      </c>
      <c r="D47" s="13">
        <f>IFERROR(-'Raw Financials'!$D$189/'Annual P&amp;L'!$D$6,"")</f>
        <v>1.5125422407070445E-2</v>
      </c>
      <c r="E47" s="13">
        <f>IFERROR(-'Raw Financials'!$E$189/'Annual P&amp;L'!$E$6,"")</f>
        <v>1.4017192055331381E-2</v>
      </c>
      <c r="F47" s="13">
        <f>IFERROR(-'Raw Financials'!$F$189/'Annual P&amp;L'!$F$6,"")</f>
        <v>1.6170858049430071E-2</v>
      </c>
      <c r="G47" s="13">
        <f>IFERROR(-'Raw Financials'!$G$189/'Annual P&amp;L'!$G$6,"")</f>
        <v>1.656139410514262E-2</v>
      </c>
      <c r="H47" s="13">
        <f>IFERROR(-'Raw Financials'!$H$189/'Annual P&amp;L'!$H$6,"")</f>
        <v>1.29488824222702E-2</v>
      </c>
      <c r="I47" s="13">
        <f>IFERROR(-'Raw Financials'!$I$189/'Annual P&amp;L'!$I$6,"")</f>
        <v>1.1230473081460848E-2</v>
      </c>
      <c r="J47" s="13">
        <f>IFERROR(-'Raw Financials'!$J$189/'Annual P&amp;L'!$J$6,"")</f>
        <v>9.1409879074941993E-3</v>
      </c>
      <c r="K47" s="13">
        <f>IFERROR(-'Raw Financials'!$K$189/'Annual P&amp;L'!$K$6,"")</f>
        <v>1.1424699597374317E-2</v>
      </c>
      <c r="L47" s="13">
        <f>IFERROR(-'Raw Financials'!$L$189/'Annual P&amp;L'!$L$6,"")</f>
        <v>1.3744237344628325E-2</v>
      </c>
      <c r="M47" s="26">
        <v>1.4E-2</v>
      </c>
      <c r="N47" s="26">
        <v>1.4500000000000001E-2</v>
      </c>
      <c r="O47" s="26">
        <v>1.4999999999999999E-2</v>
      </c>
      <c r="P47" s="26">
        <v>1.4999999999999999E-2</v>
      </c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  <c r="AV47" s="1"/>
      <c r="AW47" s="1"/>
      <c r="AX47" s="1"/>
      <c r="AY47" s="1"/>
      <c r="AZ47" s="1"/>
      <c r="BA47" s="1"/>
      <c r="BB47" s="1"/>
      <c r="BC47" s="1"/>
      <c r="BD47" s="1"/>
      <c r="BE47" s="1"/>
      <c r="BF47" s="1"/>
      <c r="BG47" s="1"/>
      <c r="BH47" s="1"/>
      <c r="BI47" s="1"/>
      <c r="BJ47" s="1"/>
      <c r="BK47" s="1"/>
      <c r="BL47" s="1"/>
      <c r="BM47" s="1"/>
      <c r="BN47" s="1"/>
      <c r="BO47" s="1"/>
      <c r="BP47" s="1"/>
      <c r="BQ47" s="1"/>
      <c r="BR47" s="1"/>
    </row>
    <row r="48" spans="1:70">
      <c r="A48" s="1" t="s">
        <v>171</v>
      </c>
      <c r="B48" s="13">
        <f>IFERROR(-'Raw Financials'!$B$190/'Annual P&amp;L'!$B$6,"")</f>
        <v>0</v>
      </c>
      <c r="C48" s="13">
        <f>IFERROR(-'Raw Financials'!$C$190/'Annual P&amp;L'!$C$6,"")</f>
        <v>0</v>
      </c>
      <c r="D48" s="13">
        <f>IFERROR(-'Raw Financials'!$D$190/'Annual P&amp;L'!$D$6,"")</f>
        <v>0</v>
      </c>
      <c r="E48" s="13">
        <f>IFERROR(-'Raw Financials'!$E$190/'Annual P&amp;L'!$E$6,"")</f>
        <v>0</v>
      </c>
      <c r="F48" s="13">
        <f>IFERROR(-'Raw Financials'!$F$190/'Annual P&amp;L'!$F$6,"")</f>
        <v>3.3068066696825085E-3</v>
      </c>
      <c r="G48" s="13">
        <f>IFERROR(-'Raw Financials'!$G$190/'Annual P&amp;L'!$G$6,"")</f>
        <v>6.1518970379529411E-4</v>
      </c>
      <c r="H48" s="13">
        <f>IFERROR(-'Raw Financials'!$H$190/'Annual P&amp;L'!$H$6,"")</f>
        <v>7.8225226070903348E-5</v>
      </c>
      <c r="I48" s="13">
        <f>IFERROR(-'Raw Financials'!$I$190/'Annual P&amp;L'!$I$6,"")</f>
        <v>9.4474358860630362E-4</v>
      </c>
      <c r="J48" s="13">
        <f>IFERROR(-'Raw Financials'!$J$190/'Annual P&amp;L'!$J$6,"")</f>
        <v>1.2453661999310898E-4</v>
      </c>
      <c r="K48" s="13">
        <f>IFERROR(-'Raw Financials'!$K$190/'Annual P&amp;L'!$K$6,"")</f>
        <v>2.9766101110745562E-4</v>
      </c>
      <c r="L48" s="13">
        <f>IFERROR(-'Raw Financials'!$L$190/'Annual P&amp;L'!$L$6,"")</f>
        <v>4.0820759415926086E-4</v>
      </c>
      <c r="M48" s="26">
        <v>5.0000000000000001E-4</v>
      </c>
      <c r="N48" s="26">
        <v>5.0000000000000001E-4</v>
      </c>
      <c r="O48" s="26">
        <v>5.0000000000000001E-4</v>
      </c>
      <c r="P48" s="26">
        <v>5.0000000000000001E-4</v>
      </c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  <c r="AV48" s="1"/>
      <c r="AW48" s="1"/>
      <c r="AX48" s="1"/>
      <c r="AY48" s="1"/>
      <c r="AZ48" s="1"/>
      <c r="BA48" s="1"/>
      <c r="BB48" s="1"/>
      <c r="BC48" s="1"/>
      <c r="BD48" s="1"/>
      <c r="BE48" s="1"/>
      <c r="BF48" s="1"/>
      <c r="BG48" s="1"/>
      <c r="BH48" s="1"/>
      <c r="BI48" s="1"/>
      <c r="BJ48" s="1"/>
      <c r="BK48" s="1"/>
      <c r="BL48" s="1"/>
      <c r="BM48" s="1"/>
      <c r="BN48" s="1"/>
      <c r="BO48" s="1"/>
      <c r="BP48" s="1"/>
      <c r="BQ48" s="1"/>
      <c r="BR48" s="1"/>
    </row>
    <row r="49" spans="1:70">
      <c r="A49" s="1" t="s">
        <v>172</v>
      </c>
      <c r="B49" s="13">
        <f>IFERROR(-'Raw Financials'!$B$191/'Annual P&amp;L'!$B$6,"")</f>
        <v>0</v>
      </c>
      <c r="C49" s="13">
        <f>IFERROR(-'Raw Financials'!$C$191/'Annual P&amp;L'!$C$6,"")</f>
        <v>8.4770188020277028E-6</v>
      </c>
      <c r="D49" s="13">
        <f>IFERROR(-'Raw Financials'!$D$191/'Annual P&amp;L'!$D$6,"")</f>
        <v>0</v>
      </c>
      <c r="E49" s="13">
        <f>IFERROR(-'Raw Financials'!$E$191/'Annual P&amp;L'!$E$6,"")</f>
        <v>1.215324006745731E-3</v>
      </c>
      <c r="F49" s="13">
        <f>IFERROR(-'Raw Financials'!$F$191/'Annual P&amp;L'!$F$6,"")</f>
        <v>1.2233273228883267E-3</v>
      </c>
      <c r="G49" s="13">
        <f>IFERROR(-'Raw Financials'!$G$191/'Annual P&amp;L'!$G$6,"")</f>
        <v>2.1683914311992547E-3</v>
      </c>
      <c r="H49" s="13">
        <f>IFERROR(-'Raw Financials'!$H$191/'Annual P&amp;L'!$H$6,"")</f>
        <v>2.5918624904825976E-3</v>
      </c>
      <c r="I49" s="13">
        <f>IFERROR(-'Raw Financials'!$I$191/'Annual P&amp;L'!$I$6,"")</f>
        <v>1.5745726476771727E-3</v>
      </c>
      <c r="J49" s="13">
        <f>IFERROR(-'Raw Financials'!$J$191/'Annual P&amp;L'!$J$6,"")</f>
        <v>1.8348395345651389E-3</v>
      </c>
      <c r="K49" s="13">
        <f>IFERROR(-'Raw Financials'!$K$191/'Annual P&amp;L'!$K$6,"")</f>
        <v>3.6972630853347121E-3</v>
      </c>
      <c r="L49" s="13">
        <f>IFERROR(-'Raw Financials'!$L$191/'Annual P&amp;L'!$L$6,"")</f>
        <v>1.3744237344628326E-3</v>
      </c>
      <c r="M49" s="26">
        <v>1.5E-3</v>
      </c>
      <c r="N49" s="26">
        <v>1.5E-3</v>
      </c>
      <c r="O49" s="26">
        <v>1.5E-3</v>
      </c>
      <c r="P49" s="26">
        <v>1.5E-3</v>
      </c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  <c r="AW49" s="1"/>
      <c r="AX49" s="1"/>
      <c r="AY49" s="1"/>
      <c r="AZ49" s="1"/>
      <c r="BA49" s="1"/>
      <c r="BB49" s="1"/>
      <c r="BC49" s="1"/>
      <c r="BD49" s="1"/>
      <c r="BE49" s="1"/>
      <c r="BF49" s="1"/>
      <c r="BG49" s="1"/>
      <c r="BH49" s="1"/>
      <c r="BI49" s="1"/>
      <c r="BJ49" s="1"/>
      <c r="BK49" s="1"/>
      <c r="BL49" s="1"/>
      <c r="BM49" s="1"/>
      <c r="BN49" s="1"/>
      <c r="BO49" s="1"/>
      <c r="BP49" s="1"/>
      <c r="BQ49" s="1"/>
      <c r="BR49" s="1"/>
    </row>
    <row r="50" spans="1:70">
      <c r="A50" s="1" t="s">
        <v>173</v>
      </c>
      <c r="B50" s="13"/>
      <c r="C50" s="13"/>
      <c r="D50" s="13"/>
      <c r="E50" s="13"/>
      <c r="F50" s="13"/>
      <c r="G50" s="13"/>
      <c r="H50" s="13"/>
      <c r="I50" s="13"/>
      <c r="J50" s="13"/>
      <c r="K50" s="13"/>
      <c r="L50" s="13"/>
      <c r="M50" s="26">
        <v>8.0000000000000002E-3</v>
      </c>
      <c r="N50" s="26">
        <v>8.0000000000000002E-3</v>
      </c>
      <c r="O50" s="26">
        <v>8.0000000000000002E-3</v>
      </c>
      <c r="P50" s="26">
        <v>8.0000000000000002E-3</v>
      </c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  <c r="AW50" s="1"/>
      <c r="AX50" s="1"/>
      <c r="AY50" s="1"/>
      <c r="AZ50" s="1"/>
      <c r="BA50" s="1"/>
      <c r="BB50" s="1"/>
      <c r="BC50" s="1"/>
      <c r="BD50" s="1"/>
      <c r="BE50" s="1"/>
      <c r="BF50" s="1"/>
      <c r="BG50" s="1"/>
      <c r="BH50" s="1"/>
      <c r="BI50" s="1"/>
      <c r="BJ50" s="1"/>
      <c r="BK50" s="1"/>
      <c r="BL50" s="1"/>
      <c r="BM50" s="1"/>
      <c r="BN50" s="1"/>
      <c r="BO50" s="1"/>
      <c r="BP50" s="1"/>
      <c r="BQ50" s="1"/>
      <c r="BR50" s="1"/>
    </row>
    <row r="51" spans="1:70">
      <c r="A51" s="1" t="s">
        <v>174</v>
      </c>
      <c r="B51" s="13"/>
      <c r="C51" s="13"/>
      <c r="D51" s="13"/>
      <c r="E51" s="13"/>
      <c r="F51" s="13"/>
      <c r="G51" s="13"/>
      <c r="H51" s="13"/>
      <c r="I51" s="13"/>
      <c r="J51" s="13"/>
      <c r="K51" s="13"/>
      <c r="L51" s="13"/>
      <c r="M51" s="26">
        <v>1E-3</v>
      </c>
      <c r="N51" s="26">
        <v>1E-3</v>
      </c>
      <c r="O51" s="26">
        <v>1E-3</v>
      </c>
      <c r="P51" s="26">
        <v>1E-3</v>
      </c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  <c r="AV51" s="1"/>
      <c r="AW51" s="1"/>
      <c r="AX51" s="1"/>
      <c r="AY51" s="1"/>
      <c r="AZ51" s="1"/>
      <c r="BA51" s="1"/>
      <c r="BB51" s="1"/>
      <c r="BC51" s="1"/>
      <c r="BD51" s="1"/>
      <c r="BE51" s="1"/>
      <c r="BF51" s="1"/>
      <c r="BG51" s="1"/>
      <c r="BH51" s="1"/>
      <c r="BI51" s="1"/>
      <c r="BJ51" s="1"/>
      <c r="BK51" s="1"/>
      <c r="BL51" s="1"/>
      <c r="BM51" s="1"/>
      <c r="BN51" s="1"/>
      <c r="BO51" s="1"/>
      <c r="BP51" s="1"/>
      <c r="BQ51" s="1"/>
      <c r="BR51" s="1"/>
    </row>
    <row r="52" spans="1:70">
      <c r="A52" s="1" t="s">
        <v>175</v>
      </c>
      <c r="B52" s="11"/>
      <c r="C52" s="11"/>
      <c r="D52" s="11"/>
      <c r="E52" s="11"/>
      <c r="F52" s="11"/>
      <c r="G52" s="11"/>
      <c r="H52" s="11"/>
      <c r="I52" s="11"/>
      <c r="J52" s="11"/>
      <c r="K52" s="11"/>
      <c r="L52" s="11"/>
      <c r="M52" s="30">
        <v>0</v>
      </c>
      <c r="N52" s="30">
        <v>0</v>
      </c>
      <c r="O52" s="30">
        <v>0</v>
      </c>
      <c r="P52" s="30">
        <v>0</v>
      </c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  <c r="AV52" s="1"/>
      <c r="AW52" s="1"/>
      <c r="AX52" s="1"/>
      <c r="AY52" s="1"/>
      <c r="AZ52" s="1"/>
      <c r="BA52" s="1"/>
      <c r="BB52" s="1"/>
      <c r="BC52" s="1"/>
      <c r="BD52" s="1"/>
      <c r="BE52" s="1"/>
      <c r="BF52" s="1"/>
      <c r="BG52" s="1"/>
      <c r="BH52" s="1"/>
      <c r="BI52" s="1"/>
      <c r="BJ52" s="1"/>
      <c r="BK52" s="1"/>
      <c r="BL52" s="1"/>
      <c r="BM52" s="1"/>
      <c r="BN52" s="1"/>
      <c r="BO52" s="1"/>
      <c r="BP52" s="1"/>
      <c r="BQ52" s="1"/>
      <c r="BR52" s="1"/>
    </row>
    <row r="53" spans="1:70">
      <c r="A53" s="1" t="s">
        <v>176</v>
      </c>
      <c r="B53" s="11"/>
      <c r="C53" s="11"/>
      <c r="D53" s="11"/>
      <c r="E53" s="11"/>
      <c r="F53" s="11"/>
      <c r="G53" s="11"/>
      <c r="H53" s="11"/>
      <c r="I53" s="11"/>
      <c r="J53" s="11"/>
      <c r="K53" s="11"/>
      <c r="L53" s="11"/>
      <c r="M53" s="30">
        <v>0</v>
      </c>
      <c r="N53" s="30">
        <v>0</v>
      </c>
      <c r="O53" s="30">
        <v>0</v>
      </c>
      <c r="P53" s="30">
        <v>0</v>
      </c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  <c r="AV53" s="1"/>
      <c r="AW53" s="1"/>
      <c r="AX53" s="1"/>
      <c r="AY53" s="1"/>
      <c r="AZ53" s="1"/>
      <c r="BA53" s="1"/>
      <c r="BB53" s="1"/>
      <c r="BC53" s="1"/>
      <c r="BD53" s="1"/>
      <c r="BE53" s="1"/>
      <c r="BF53" s="1"/>
      <c r="BG53" s="1"/>
      <c r="BH53" s="1"/>
      <c r="BI53" s="1"/>
      <c r="BJ53" s="1"/>
      <c r="BK53" s="1"/>
      <c r="BL53" s="1"/>
      <c r="BM53" s="1"/>
      <c r="BN53" s="1"/>
      <c r="BO53" s="1"/>
      <c r="BP53" s="1"/>
      <c r="BQ53" s="1"/>
      <c r="BR53" s="1"/>
    </row>
    <row r="54" spans="1:70">
      <c r="A54" s="1" t="s">
        <v>177</v>
      </c>
      <c r="B54" s="13"/>
      <c r="C54" s="13"/>
      <c r="D54" s="13"/>
      <c r="E54" s="13"/>
      <c r="F54" s="13"/>
      <c r="G54" s="13"/>
      <c r="H54" s="13"/>
      <c r="I54" s="13"/>
      <c r="J54" s="13"/>
      <c r="K54" s="13"/>
      <c r="L54" s="13"/>
      <c r="M54" s="26">
        <v>1.5E-3</v>
      </c>
      <c r="N54" s="26">
        <v>1.5E-3</v>
      </c>
      <c r="O54" s="26">
        <v>1.5E-3</v>
      </c>
      <c r="P54" s="26">
        <v>1.5E-3</v>
      </c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  <c r="AV54" s="1"/>
      <c r="AW54" s="1"/>
      <c r="AX54" s="1"/>
      <c r="AY54" s="1"/>
      <c r="AZ54" s="1"/>
      <c r="BA54" s="1"/>
      <c r="BB54" s="1"/>
      <c r="BC54" s="1"/>
      <c r="BD54" s="1"/>
      <c r="BE54" s="1"/>
      <c r="BF54" s="1"/>
      <c r="BG54" s="1"/>
      <c r="BH54" s="1"/>
      <c r="BI54" s="1"/>
      <c r="BJ54" s="1"/>
      <c r="BK54" s="1"/>
      <c r="BL54" s="1"/>
      <c r="BM54" s="1"/>
      <c r="BN54" s="1"/>
      <c r="BO54" s="1"/>
      <c r="BP54" s="1"/>
      <c r="BQ54" s="1"/>
      <c r="BR54" s="1"/>
    </row>
    <row r="55" spans="1:70">
      <c r="A55" s="1"/>
      <c r="B55" s="6"/>
      <c r="C55" s="6"/>
      <c r="D55" s="6"/>
      <c r="E55" s="6"/>
      <c r="F55" s="6"/>
      <c r="G55" s="6"/>
      <c r="H55" s="6"/>
      <c r="I55" s="6"/>
      <c r="J55" s="6"/>
      <c r="K55" s="6"/>
      <c r="L55" s="6"/>
      <c r="M55" s="7"/>
      <c r="N55" s="7"/>
      <c r="O55" s="7"/>
      <c r="P55" s="7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  <c r="AV55" s="1"/>
      <c r="AW55" s="1"/>
      <c r="AX55" s="1"/>
      <c r="AY55" s="1"/>
      <c r="AZ55" s="1"/>
      <c r="BA55" s="1"/>
      <c r="BB55" s="1"/>
      <c r="BC55" s="1"/>
      <c r="BD55" s="1"/>
      <c r="BE55" s="1"/>
      <c r="BF55" s="1"/>
      <c r="BG55" s="1"/>
      <c r="BH55" s="1"/>
      <c r="BI55" s="1"/>
      <c r="BJ55" s="1"/>
      <c r="BK55" s="1"/>
      <c r="BL55" s="1"/>
      <c r="BM55" s="1"/>
      <c r="BN55" s="1"/>
      <c r="BO55" s="1"/>
      <c r="BP55" s="1"/>
      <c r="BQ55" s="1"/>
      <c r="BR55" s="1"/>
    </row>
    <row r="56" spans="1:70">
      <c r="A56" s="1"/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7"/>
      <c r="N56" s="7"/>
      <c r="O56" s="7"/>
      <c r="P56" s="7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  <c r="AV56" s="1"/>
      <c r="AW56" s="1"/>
      <c r="AX56" s="1"/>
      <c r="AY56" s="1"/>
      <c r="AZ56" s="1"/>
      <c r="BA56" s="1"/>
      <c r="BB56" s="1"/>
      <c r="BC56" s="1"/>
      <c r="BD56" s="1"/>
      <c r="BE56" s="1"/>
      <c r="BF56" s="1"/>
      <c r="BG56" s="1"/>
      <c r="BH56" s="1"/>
      <c r="BI56" s="1"/>
      <c r="BJ56" s="1"/>
      <c r="BK56" s="1"/>
      <c r="BL56" s="1"/>
      <c r="BM56" s="1"/>
      <c r="BN56" s="1"/>
      <c r="BO56" s="1"/>
      <c r="BP56" s="1"/>
      <c r="BQ56" s="1"/>
      <c r="BR56" s="1"/>
    </row>
    <row r="57" spans="1:70">
      <c r="A57" s="61" t="s">
        <v>178</v>
      </c>
      <c r="B57" s="62" t="s">
        <v>178</v>
      </c>
      <c r="C57" s="62" t="s">
        <v>178</v>
      </c>
      <c r="D57" s="62" t="s">
        <v>178</v>
      </c>
      <c r="E57" s="62" t="s">
        <v>178</v>
      </c>
      <c r="F57" s="62" t="s">
        <v>178</v>
      </c>
      <c r="G57" s="62" t="s">
        <v>178</v>
      </c>
      <c r="H57" s="62" t="s">
        <v>178</v>
      </c>
      <c r="I57" s="62" t="s">
        <v>178</v>
      </c>
      <c r="J57" s="62" t="s">
        <v>178</v>
      </c>
      <c r="K57" s="62" t="s">
        <v>178</v>
      </c>
      <c r="L57" s="62" t="s">
        <v>178</v>
      </c>
      <c r="M57" s="63" t="s">
        <v>178</v>
      </c>
      <c r="N57" s="63" t="s">
        <v>178</v>
      </c>
      <c r="O57" s="63" t="s">
        <v>178</v>
      </c>
      <c r="P57" s="63" t="s">
        <v>178</v>
      </c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  <c r="AX57" s="1"/>
      <c r="AY57" s="1"/>
      <c r="AZ57" s="1"/>
      <c r="BA57" s="1"/>
      <c r="BB57" s="1"/>
      <c r="BC57" s="1"/>
      <c r="BD57" s="1"/>
      <c r="BE57" s="1"/>
      <c r="BF57" s="1"/>
      <c r="BG57" s="1"/>
      <c r="BH57" s="1"/>
      <c r="BI57" s="1"/>
      <c r="BJ57" s="1"/>
      <c r="BK57" s="1"/>
      <c r="BL57" s="1"/>
      <c r="BM57" s="1"/>
      <c r="BN57" s="1"/>
      <c r="BO57" s="1"/>
      <c r="BP57" s="1"/>
      <c r="BQ57" s="1"/>
      <c r="BR57" s="1"/>
    </row>
    <row r="58" spans="1:70">
      <c r="A58" s="1" t="s">
        <v>179</v>
      </c>
      <c r="B58" s="15"/>
      <c r="C58" s="15"/>
      <c r="D58" s="15"/>
      <c r="E58" s="15"/>
      <c r="F58" s="15"/>
      <c r="G58" s="15"/>
      <c r="H58" s="15"/>
      <c r="I58" s="15"/>
      <c r="J58" s="15"/>
      <c r="K58" s="15"/>
      <c r="L58" s="15"/>
      <c r="M58" s="29">
        <v>2446.60009765625</v>
      </c>
      <c r="N58" s="29">
        <v>2446.60009765625</v>
      </c>
      <c r="O58" s="29">
        <v>2446.60009765625</v>
      </c>
      <c r="P58" s="29">
        <v>2446.60009765625</v>
      </c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  <c r="AW58" s="1"/>
      <c r="AX58" s="1"/>
      <c r="AY58" s="1"/>
      <c r="AZ58" s="1"/>
      <c r="BA58" s="1"/>
      <c r="BB58" s="1"/>
      <c r="BC58" s="1"/>
      <c r="BD58" s="1"/>
      <c r="BE58" s="1"/>
      <c r="BF58" s="1"/>
      <c r="BG58" s="1"/>
      <c r="BH58" s="1"/>
      <c r="BI58" s="1"/>
      <c r="BJ58" s="1"/>
      <c r="BK58" s="1"/>
      <c r="BL58" s="1"/>
      <c r="BM58" s="1"/>
      <c r="BN58" s="1"/>
      <c r="BO58" s="1"/>
      <c r="BP58" s="1"/>
      <c r="BQ58" s="1"/>
      <c r="BR58" s="1"/>
    </row>
    <row r="59" spans="1:70">
      <c r="A59" s="1" t="s">
        <v>180</v>
      </c>
      <c r="B59" s="19"/>
      <c r="C59" s="19"/>
      <c r="D59" s="19"/>
      <c r="E59" s="19"/>
      <c r="F59" s="19"/>
      <c r="G59" s="19"/>
      <c r="H59" s="19"/>
      <c r="I59" s="19"/>
      <c r="J59" s="19"/>
      <c r="K59" s="19"/>
      <c r="L59" s="19"/>
      <c r="M59" s="28">
        <v>22</v>
      </c>
      <c r="N59" s="28">
        <v>21.5</v>
      </c>
      <c r="O59" s="28">
        <v>21</v>
      </c>
      <c r="P59" s="28">
        <v>20.5</v>
      </c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  <c r="AW59" s="1"/>
      <c r="AX59" s="1"/>
      <c r="AY59" s="1"/>
      <c r="AZ59" s="1"/>
      <c r="BA59" s="1"/>
      <c r="BB59" s="1"/>
      <c r="BC59" s="1"/>
      <c r="BD59" s="1"/>
      <c r="BE59" s="1"/>
      <c r="BF59" s="1"/>
      <c r="BG59" s="1"/>
      <c r="BH59" s="1"/>
      <c r="BI59" s="1"/>
      <c r="BJ59" s="1"/>
      <c r="BK59" s="1"/>
      <c r="BL59" s="1"/>
      <c r="BM59" s="1"/>
      <c r="BN59" s="1"/>
      <c r="BO59" s="1"/>
      <c r="BP59" s="1"/>
      <c r="BQ59" s="1"/>
      <c r="BR59" s="1"/>
    </row>
    <row r="60" spans="1:70">
      <c r="A60" s="1" t="s">
        <v>181</v>
      </c>
      <c r="B60" s="19"/>
      <c r="C60" s="19"/>
      <c r="D60" s="19"/>
      <c r="E60" s="19"/>
      <c r="F60" s="19"/>
      <c r="G60" s="19"/>
      <c r="H60" s="19"/>
      <c r="I60" s="19"/>
      <c r="J60" s="19"/>
      <c r="K60" s="19"/>
      <c r="L60" s="19"/>
      <c r="M60" s="28">
        <v>16</v>
      </c>
      <c r="N60" s="28">
        <v>15.5</v>
      </c>
      <c r="O60" s="28">
        <v>15</v>
      </c>
      <c r="P60" s="28">
        <v>14.5</v>
      </c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  <c r="AW60" s="1"/>
      <c r="AX60" s="1"/>
      <c r="AY60" s="1"/>
      <c r="AZ60" s="1"/>
      <c r="BA60" s="1"/>
      <c r="BB60" s="1"/>
      <c r="BC60" s="1"/>
      <c r="BD60" s="1"/>
      <c r="BE60" s="1"/>
      <c r="BF60" s="1"/>
      <c r="BG60" s="1"/>
      <c r="BH60" s="1"/>
      <c r="BI60" s="1"/>
      <c r="BJ60" s="1"/>
      <c r="BK60" s="1"/>
      <c r="BL60" s="1"/>
      <c r="BM60" s="1"/>
      <c r="BN60" s="1"/>
      <c r="BO60" s="1"/>
      <c r="BP60" s="1"/>
      <c r="BQ60" s="1"/>
      <c r="BR60" s="1"/>
    </row>
    <row r="61" spans="1:70">
      <c r="A61" s="1" t="s">
        <v>182</v>
      </c>
      <c r="B61" s="19"/>
      <c r="C61" s="19"/>
      <c r="D61" s="19"/>
      <c r="E61" s="19"/>
      <c r="F61" s="19"/>
      <c r="G61" s="19"/>
      <c r="H61" s="19"/>
      <c r="I61" s="19"/>
      <c r="J61" s="19"/>
      <c r="K61" s="19"/>
      <c r="L61" s="19"/>
      <c r="M61" s="28">
        <v>10</v>
      </c>
      <c r="N61" s="28">
        <v>9.5</v>
      </c>
      <c r="O61" s="28">
        <v>9</v>
      </c>
      <c r="P61" s="28">
        <v>8.5</v>
      </c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  <c r="AW61" s="1"/>
      <c r="AX61" s="1"/>
      <c r="AY61" s="1"/>
      <c r="AZ61" s="1"/>
      <c r="BA61" s="1"/>
      <c r="BB61" s="1"/>
      <c r="BC61" s="1"/>
      <c r="BD61" s="1"/>
      <c r="BE61" s="1"/>
      <c r="BF61" s="1"/>
      <c r="BG61" s="1"/>
      <c r="BH61" s="1"/>
      <c r="BI61" s="1"/>
      <c r="BJ61" s="1"/>
      <c r="BK61" s="1"/>
      <c r="BL61" s="1"/>
      <c r="BM61" s="1"/>
      <c r="BN61" s="1"/>
      <c r="BO61" s="1"/>
      <c r="BP61" s="1"/>
      <c r="BQ61" s="1"/>
      <c r="BR61" s="1"/>
    </row>
    <row r="62" spans="1:70">
      <c r="A62" s="1"/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7"/>
      <c r="N62" s="7"/>
      <c r="O62" s="7"/>
      <c r="P62" s="7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  <c r="AX62" s="1"/>
      <c r="AY62" s="1"/>
      <c r="AZ62" s="1"/>
      <c r="BA62" s="1"/>
      <c r="BB62" s="1"/>
      <c r="BC62" s="1"/>
      <c r="BD62" s="1"/>
      <c r="BE62" s="1"/>
      <c r="BF62" s="1"/>
      <c r="BG62" s="1"/>
      <c r="BH62" s="1"/>
      <c r="BI62" s="1"/>
      <c r="BJ62" s="1"/>
      <c r="BK62" s="1"/>
      <c r="BL62" s="1"/>
      <c r="BM62" s="1"/>
      <c r="BN62" s="1"/>
      <c r="BO62" s="1"/>
      <c r="BP62" s="1"/>
      <c r="BQ62" s="1"/>
      <c r="BR62" s="1"/>
    </row>
    <row r="63" spans="1:70">
      <c r="A63" s="1"/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7"/>
      <c r="N63" s="7"/>
      <c r="O63" s="7"/>
      <c r="P63" s="7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  <c r="AX63" s="1"/>
      <c r="AY63" s="1"/>
      <c r="AZ63" s="1"/>
      <c r="BA63" s="1"/>
      <c r="BB63" s="1"/>
      <c r="BC63" s="1"/>
      <c r="BD63" s="1"/>
      <c r="BE63" s="1"/>
      <c r="BF63" s="1"/>
      <c r="BG63" s="1"/>
      <c r="BH63" s="1"/>
      <c r="BI63" s="1"/>
      <c r="BJ63" s="1"/>
      <c r="BK63" s="1"/>
      <c r="BL63" s="1"/>
      <c r="BM63" s="1"/>
      <c r="BN63" s="1"/>
      <c r="BO63" s="1"/>
      <c r="BP63" s="1"/>
      <c r="BQ63" s="1"/>
      <c r="BR63" s="1"/>
    </row>
    <row r="64" spans="1:70">
      <c r="A64" s="61" t="s">
        <v>183</v>
      </c>
      <c r="B64" s="62" t="s">
        <v>183</v>
      </c>
      <c r="C64" s="62" t="s">
        <v>183</v>
      </c>
      <c r="D64" s="62" t="s">
        <v>183</v>
      </c>
      <c r="E64" s="62" t="s">
        <v>183</v>
      </c>
      <c r="F64" s="62" t="s">
        <v>183</v>
      </c>
      <c r="G64" s="62" t="s">
        <v>183</v>
      </c>
      <c r="H64" s="62" t="s">
        <v>183</v>
      </c>
      <c r="I64" s="62" t="s">
        <v>183</v>
      </c>
      <c r="J64" s="62" t="s">
        <v>183</v>
      </c>
      <c r="K64" s="62" t="s">
        <v>183</v>
      </c>
      <c r="L64" s="62" t="s">
        <v>183</v>
      </c>
      <c r="M64" s="63" t="s">
        <v>183</v>
      </c>
      <c r="N64" s="63" t="s">
        <v>183</v>
      </c>
      <c r="O64" s="63" t="s">
        <v>183</v>
      </c>
      <c r="P64" s="63" t="s">
        <v>183</v>
      </c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  <c r="AW64" s="1"/>
      <c r="AX64" s="1"/>
      <c r="AY64" s="1"/>
      <c r="AZ64" s="1"/>
      <c r="BA64" s="1"/>
      <c r="BB64" s="1"/>
      <c r="BC64" s="1"/>
      <c r="BD64" s="1"/>
      <c r="BE64" s="1"/>
      <c r="BF64" s="1"/>
      <c r="BG64" s="1"/>
      <c r="BH64" s="1"/>
      <c r="BI64" s="1"/>
      <c r="BJ64" s="1"/>
      <c r="BK64" s="1"/>
      <c r="BL64" s="1"/>
      <c r="BM64" s="1"/>
      <c r="BN64" s="1"/>
      <c r="BO64" s="1"/>
      <c r="BP64" s="1"/>
      <c r="BQ64" s="1"/>
      <c r="BR64" s="1"/>
    </row>
    <row r="65" spans="1:70">
      <c r="A65" s="1" t="s">
        <v>184</v>
      </c>
      <c r="B65" s="13">
        <f>'Raw Financials'!$B$147</f>
        <v>0.56992832141184779</v>
      </c>
      <c r="C65" s="13">
        <f>'Raw Financials'!$C$147</f>
        <v>0.56999999999999995</v>
      </c>
      <c r="D65" s="13">
        <f>'Raw Financials'!$D$147</f>
        <v>0.54579999999999995</v>
      </c>
      <c r="E65" s="13">
        <f>'Raw Financials'!$E$147</f>
        <v>0.53620000000000001</v>
      </c>
      <c r="F65" s="13">
        <f>'Raw Financials'!$F$147</f>
        <v>0.52990000000000004</v>
      </c>
      <c r="G65" s="13">
        <f>'Raw Financials'!$G$147</f>
        <v>0.52010000000000001</v>
      </c>
      <c r="H65" s="13">
        <f>'Raw Financials'!$H$147</f>
        <v>0.52969999999999995</v>
      </c>
      <c r="I65" s="13">
        <f>'Raw Financials'!$I$147</f>
        <v>0.5595</v>
      </c>
      <c r="J65" s="13">
        <f>'Raw Financials'!$J$147</f>
        <v>0.53300000000000003</v>
      </c>
      <c r="K65" s="13">
        <f>'Raw Financials'!$K$147</f>
        <v>0.49987499999999996</v>
      </c>
      <c r="L65" s="13">
        <f>'Raw Financials'!$L$147</f>
        <v>0.49451250000000002</v>
      </c>
      <c r="M65" s="26">
        <v>0.49199999999999999</v>
      </c>
      <c r="N65" s="26">
        <v>0.48799999999999999</v>
      </c>
      <c r="O65" s="26">
        <v>0.48399999999999999</v>
      </c>
      <c r="P65" s="26">
        <v>0.48</v>
      </c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  <c r="AX65" s="1"/>
      <c r="AY65" s="1"/>
      <c r="AZ65" s="1"/>
      <c r="BA65" s="1"/>
      <c r="BB65" s="1"/>
      <c r="BC65" s="1"/>
      <c r="BD65" s="1"/>
      <c r="BE65" s="1"/>
      <c r="BF65" s="1"/>
      <c r="BG65" s="1"/>
      <c r="BH65" s="1"/>
      <c r="BI65" s="1"/>
      <c r="BJ65" s="1"/>
      <c r="BK65" s="1"/>
      <c r="BL65" s="1"/>
      <c r="BM65" s="1"/>
      <c r="BN65" s="1"/>
      <c r="BO65" s="1"/>
      <c r="BP65" s="1"/>
      <c r="BQ65" s="1"/>
      <c r="BR65" s="1"/>
    </row>
    <row r="66" spans="1:70">
      <c r="A66" s="1" t="s">
        <v>185</v>
      </c>
      <c r="B66" s="13">
        <f>'Raw Financials'!$B$148</f>
        <v>0.13995193458665919</v>
      </c>
      <c r="C66" s="13">
        <f>'Raw Financials'!$C$148</f>
        <v>0.121</v>
      </c>
      <c r="D66" s="13">
        <f>'Raw Financials'!$D$148</f>
        <v>0.1241</v>
      </c>
      <c r="E66" s="13">
        <f>'Raw Financials'!$E$148</f>
        <v>0.1389</v>
      </c>
      <c r="F66" s="13">
        <f>'Raw Financials'!$F$148</f>
        <v>0.14030000000000001</v>
      </c>
      <c r="G66" s="13">
        <f>'Raw Financials'!$G$148</f>
        <v>0.1353</v>
      </c>
      <c r="H66" s="13">
        <f>'Raw Financials'!$H$148</f>
        <v>0.13639999999999999</v>
      </c>
      <c r="I66" s="13">
        <f>'Raw Financials'!$I$148</f>
        <v>0.12839999999999999</v>
      </c>
      <c r="J66" s="13">
        <f>'Raw Financials'!$J$148</f>
        <v>0.1439</v>
      </c>
      <c r="K66" s="13">
        <f>'Raw Financials'!$K$148</f>
        <v>0.14655000000000001</v>
      </c>
      <c r="L66" s="13">
        <f>'Raw Financials'!$L$148</f>
        <v>0.1522625</v>
      </c>
      <c r="M66" s="26">
        <v>0.153</v>
      </c>
      <c r="N66" s="26">
        <v>0.154</v>
      </c>
      <c r="O66" s="26">
        <v>0.155</v>
      </c>
      <c r="P66" s="26">
        <v>0.156</v>
      </c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  <c r="AX66" s="1"/>
      <c r="AY66" s="1"/>
      <c r="AZ66" s="1"/>
      <c r="BA66" s="1"/>
      <c r="BB66" s="1"/>
      <c r="BC66" s="1"/>
      <c r="BD66" s="1"/>
      <c r="BE66" s="1"/>
      <c r="BF66" s="1"/>
      <c r="BG66" s="1"/>
      <c r="BH66" s="1"/>
      <c r="BI66" s="1"/>
      <c r="BJ66" s="1"/>
      <c r="BK66" s="1"/>
      <c r="BL66" s="1"/>
      <c r="BM66" s="1"/>
      <c r="BN66" s="1"/>
      <c r="BO66" s="1"/>
      <c r="BP66" s="1"/>
      <c r="BQ66" s="1"/>
      <c r="BR66" s="1"/>
    </row>
    <row r="67" spans="1:70">
      <c r="A67" s="1" t="s">
        <v>186</v>
      </c>
      <c r="B67" s="13">
        <f>'Raw Financials'!$B$149</f>
        <v>7.672258652422452E-2</v>
      </c>
      <c r="C67" s="13">
        <f>'Raw Financials'!$C$149</f>
        <v>0.08</v>
      </c>
      <c r="D67" s="13">
        <f>'Raw Financials'!$D$149</f>
        <v>9.4200000000000006E-2</v>
      </c>
      <c r="E67" s="13">
        <f>'Raw Financials'!$E$149</f>
        <v>0.1009</v>
      </c>
      <c r="F67" s="13">
        <f>'Raw Financials'!$F$149</f>
        <v>0.1066</v>
      </c>
      <c r="G67" s="13">
        <f>'Raw Financials'!$G$149</f>
        <v>0.1202</v>
      </c>
      <c r="H67" s="13">
        <f>'Raw Financials'!$H$149</f>
        <v>0.1183</v>
      </c>
      <c r="I67" s="13">
        <f>'Raw Financials'!$I$149</f>
        <v>0.1076</v>
      </c>
      <c r="J67" s="13">
        <f>'Raw Financials'!$J$149</f>
        <v>0.1111</v>
      </c>
      <c r="K67" s="13">
        <f>'Raw Financials'!$K$149</f>
        <v>0.10945000000000001</v>
      </c>
      <c r="L67" s="13">
        <f>'Raw Financials'!$L$149</f>
        <v>0.11723</v>
      </c>
      <c r="M67" s="26">
        <v>0.11799999999999999</v>
      </c>
      <c r="N67" s="26">
        <v>0.12</v>
      </c>
      <c r="O67" s="26">
        <v>0.122</v>
      </c>
      <c r="P67" s="26">
        <v>0.124</v>
      </c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  <c r="AV67" s="1"/>
      <c r="AW67" s="1"/>
      <c r="AX67" s="1"/>
      <c r="AY67" s="1"/>
      <c r="AZ67" s="1"/>
      <c r="BA67" s="1"/>
      <c r="BB67" s="1"/>
      <c r="BC67" s="1"/>
      <c r="BD67" s="1"/>
      <c r="BE67" s="1"/>
      <c r="BF67" s="1"/>
      <c r="BG67" s="1"/>
      <c r="BH67" s="1"/>
      <c r="BI67" s="1"/>
      <c r="BJ67" s="1"/>
      <c r="BK67" s="1"/>
      <c r="BL67" s="1"/>
      <c r="BM67" s="1"/>
      <c r="BN67" s="1"/>
      <c r="BO67" s="1"/>
      <c r="BP67" s="1"/>
      <c r="BQ67" s="1"/>
      <c r="BR67" s="1"/>
    </row>
    <row r="68" spans="1:70">
      <c r="A68" s="1" t="s">
        <v>187</v>
      </c>
      <c r="B68" s="13">
        <f>'Raw Financials'!$B$150</f>
        <v>0.21339715747726823</v>
      </c>
      <c r="C68" s="13">
        <f>'Raw Financials'!$C$150</f>
        <v>0.22900000000000009</v>
      </c>
      <c r="D68" s="13">
        <f>'Raw Financials'!$D$150</f>
        <v>0.23599999999999999</v>
      </c>
      <c r="E68" s="13">
        <f>'Raw Financials'!$E$150</f>
        <v>0.22399999999999998</v>
      </c>
      <c r="F68" s="13">
        <f>'Raw Financials'!$F$150</f>
        <v>0.22319999999999995</v>
      </c>
      <c r="G68" s="13">
        <f>'Raw Financials'!$G$150</f>
        <v>0.22440000000000004</v>
      </c>
      <c r="H68" s="13">
        <f>'Raw Financials'!$H$150</f>
        <v>0.21560000000000012</v>
      </c>
      <c r="I68" s="13">
        <f>'Raw Financials'!$I$150</f>
        <v>0.20452470221275235</v>
      </c>
      <c r="J68" s="13">
        <f>'Raw Financials'!$J$150</f>
        <v>0.21207335130266294</v>
      </c>
      <c r="K68" s="13">
        <f>'Raw Financials'!$K$150</f>
        <v>0.24414999999999998</v>
      </c>
      <c r="L68" s="13">
        <f>'Raw Financials'!$L$150</f>
        <v>0.23599999999999999</v>
      </c>
      <c r="M68" s="26">
        <v>0.23699999999999999</v>
      </c>
      <c r="N68" s="26">
        <v>0.23799999999999999</v>
      </c>
      <c r="O68" s="26">
        <v>0.23899999999999999</v>
      </c>
      <c r="P68" s="26">
        <v>0.24</v>
      </c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  <c r="AV68" s="1"/>
      <c r="AW68" s="1"/>
      <c r="AX68" s="1"/>
      <c r="AY68" s="1"/>
      <c r="AZ68" s="1"/>
      <c r="BA68" s="1"/>
      <c r="BB68" s="1"/>
      <c r="BC68" s="1"/>
      <c r="BD68" s="1"/>
      <c r="BE68" s="1"/>
      <c r="BF68" s="1"/>
      <c r="BG68" s="1"/>
      <c r="BH68" s="1"/>
      <c r="BI68" s="1"/>
      <c r="BJ68" s="1"/>
      <c r="BK68" s="1"/>
      <c r="BL68" s="1"/>
      <c r="BM68" s="1"/>
      <c r="BN68" s="1"/>
      <c r="BO68" s="1"/>
      <c r="BP68" s="1"/>
      <c r="BQ68" s="1"/>
      <c r="BR68" s="1"/>
    </row>
    <row r="69" spans="1:70">
      <c r="A69" s="1"/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7"/>
      <c r="N69" s="7"/>
      <c r="O69" s="7"/>
      <c r="P69" s="7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  <c r="AV69" s="1"/>
      <c r="AW69" s="1"/>
      <c r="AX69" s="1"/>
      <c r="AY69" s="1"/>
      <c r="AZ69" s="1"/>
      <c r="BA69" s="1"/>
      <c r="BB69" s="1"/>
      <c r="BC69" s="1"/>
      <c r="BD69" s="1"/>
      <c r="BE69" s="1"/>
      <c r="BF69" s="1"/>
      <c r="BG69" s="1"/>
      <c r="BH69" s="1"/>
      <c r="BI69" s="1"/>
      <c r="BJ69" s="1"/>
      <c r="BK69" s="1"/>
      <c r="BL69" s="1"/>
      <c r="BM69" s="1"/>
      <c r="BN69" s="1"/>
      <c r="BO69" s="1"/>
      <c r="BP69" s="1"/>
      <c r="BQ69" s="1"/>
      <c r="BR69" s="1"/>
    </row>
    <row r="70" spans="1:70">
      <c r="A70" s="1"/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  <c r="M70" s="7"/>
      <c r="N70" s="7"/>
      <c r="O70" s="7"/>
      <c r="P70" s="7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  <c r="AV70" s="1"/>
      <c r="AW70" s="1"/>
      <c r="AX70" s="1"/>
      <c r="AY70" s="1"/>
      <c r="AZ70" s="1"/>
      <c r="BA70" s="1"/>
      <c r="BB70" s="1"/>
      <c r="BC70" s="1"/>
      <c r="BD70" s="1"/>
      <c r="BE70" s="1"/>
      <c r="BF70" s="1"/>
      <c r="BG70" s="1"/>
      <c r="BH70" s="1"/>
      <c r="BI70" s="1"/>
      <c r="BJ70" s="1"/>
      <c r="BK70" s="1"/>
      <c r="BL70" s="1"/>
      <c r="BM70" s="1"/>
      <c r="BN70" s="1"/>
      <c r="BO70" s="1"/>
      <c r="BP70" s="1"/>
      <c r="BQ70" s="1"/>
      <c r="BR70" s="1"/>
    </row>
    <row r="71" spans="1:70">
      <c r="A71" s="61" t="s">
        <v>188</v>
      </c>
      <c r="B71" s="62" t="s">
        <v>188</v>
      </c>
      <c r="C71" s="62" t="s">
        <v>188</v>
      </c>
      <c r="D71" s="62" t="s">
        <v>188</v>
      </c>
      <c r="E71" s="62" t="s">
        <v>188</v>
      </c>
      <c r="F71" s="62" t="s">
        <v>188</v>
      </c>
      <c r="G71" s="62" t="s">
        <v>188</v>
      </c>
      <c r="H71" s="62" t="s">
        <v>188</v>
      </c>
      <c r="I71" s="62" t="s">
        <v>188</v>
      </c>
      <c r="J71" s="62" t="s">
        <v>188</v>
      </c>
      <c r="K71" s="62" t="s">
        <v>188</v>
      </c>
      <c r="L71" s="62" t="s">
        <v>188</v>
      </c>
      <c r="M71" s="63" t="s">
        <v>188</v>
      </c>
      <c r="N71" s="63" t="s">
        <v>188</v>
      </c>
      <c r="O71" s="63" t="s">
        <v>188</v>
      </c>
      <c r="P71" s="63" t="s">
        <v>188</v>
      </c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  <c r="AV71" s="1"/>
      <c r="AW71" s="1"/>
      <c r="AX71" s="1"/>
      <c r="AY71" s="1"/>
      <c r="AZ71" s="1"/>
      <c r="BA71" s="1"/>
      <c r="BB71" s="1"/>
      <c r="BC71" s="1"/>
      <c r="BD71" s="1"/>
      <c r="BE71" s="1"/>
      <c r="BF71" s="1"/>
      <c r="BG71" s="1"/>
      <c r="BH71" s="1"/>
      <c r="BI71" s="1"/>
      <c r="BJ71" s="1"/>
      <c r="BK71" s="1"/>
      <c r="BL71" s="1"/>
      <c r="BM71" s="1"/>
      <c r="BN71" s="1"/>
      <c r="BO71" s="1"/>
      <c r="BP71" s="1"/>
      <c r="BQ71" s="1"/>
      <c r="BR71" s="1"/>
    </row>
    <row r="72" spans="1:70">
      <c r="A72" s="1" t="s">
        <v>189</v>
      </c>
      <c r="B72" s="13">
        <f>'Raw Financials'!$B$140</f>
        <v>0.53300000000000003</v>
      </c>
      <c r="C72" s="13">
        <f>'Raw Financials'!$C$140</f>
        <v>0.54</v>
      </c>
      <c r="D72" s="13">
        <f>'Raw Financials'!$D$140</f>
        <v>0.51600000000000001</v>
      </c>
      <c r="E72" s="13">
        <f>'Raw Financials'!$E$140</f>
        <v>0.51</v>
      </c>
      <c r="F72" s="13">
        <f>'Raw Financials'!$F$140</f>
        <v>0.504</v>
      </c>
      <c r="G72" s="13">
        <f>'Raw Financials'!$G$140</f>
        <v>0.497</v>
      </c>
      <c r="H72" s="13">
        <f>'Raw Financials'!$H$140</f>
        <v>0.505</v>
      </c>
      <c r="I72" s="13">
        <f>'Raw Financials'!$I$140</f>
        <v>0.53400000000000003</v>
      </c>
      <c r="J72" s="13">
        <f>'Raw Financials'!$J$140</f>
        <v>0.51100000000000001</v>
      </c>
      <c r="K72" s="13">
        <f>'Raw Financials'!$K$140</f>
        <v>0.48199999999999998</v>
      </c>
      <c r="L72" s="13">
        <f>'Raw Financials'!$L$140</f>
        <v>0.48599999999999999</v>
      </c>
      <c r="M72" s="26">
        <v>0.48299999999999998</v>
      </c>
      <c r="N72" s="26">
        <v>0.48</v>
      </c>
      <c r="O72" s="26">
        <v>0.47699999999999998</v>
      </c>
      <c r="P72" s="26">
        <v>0.47399999999999998</v>
      </c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1"/>
      <c r="AV72" s="1"/>
      <c r="AW72" s="1"/>
      <c r="AX72" s="1"/>
      <c r="AY72" s="1"/>
      <c r="AZ72" s="1"/>
      <c r="BA72" s="1"/>
      <c r="BB72" s="1"/>
      <c r="BC72" s="1"/>
      <c r="BD72" s="1"/>
      <c r="BE72" s="1"/>
      <c r="BF72" s="1"/>
      <c r="BG72" s="1"/>
      <c r="BH72" s="1"/>
      <c r="BI72" s="1"/>
      <c r="BJ72" s="1"/>
      <c r="BK72" s="1"/>
      <c r="BL72" s="1"/>
      <c r="BM72" s="1"/>
      <c r="BN72" s="1"/>
      <c r="BO72" s="1"/>
      <c r="BP72" s="1"/>
      <c r="BQ72" s="1"/>
      <c r="BR72" s="1"/>
    </row>
    <row r="73" spans="1:70">
      <c r="A73" s="1" t="s">
        <v>190</v>
      </c>
      <c r="B73" s="13">
        <f>'Raw Financials'!$B$141</f>
        <v>1.9E-2</v>
      </c>
      <c r="C73" s="13">
        <f>'Raw Financials'!$C$141</f>
        <v>2.1000000000000001E-2</v>
      </c>
      <c r="D73" s="13">
        <f>'Raw Financials'!$D$141</f>
        <v>2.1000000000000001E-2</v>
      </c>
      <c r="E73" s="13">
        <f>'Raw Financials'!$E$141</f>
        <v>0.02</v>
      </c>
      <c r="F73" s="13">
        <f>'Raw Financials'!$F$141</f>
        <v>1.9E-2</v>
      </c>
      <c r="G73" s="13">
        <f>'Raw Financials'!$G$141</f>
        <v>1.6E-2</v>
      </c>
      <c r="H73" s="13">
        <f>'Raw Financials'!$H$141</f>
        <v>1.7000000000000001E-2</v>
      </c>
      <c r="I73" s="13">
        <f>'Raw Financials'!$I$141</f>
        <v>1.7999999999999999E-2</v>
      </c>
      <c r="J73" s="13">
        <f>'Raw Financials'!$J$141</f>
        <v>0.02</v>
      </c>
      <c r="K73" s="13">
        <f>'Raw Financials'!$K$141</f>
        <v>1.9E-2</v>
      </c>
      <c r="L73" s="13">
        <f>'Raw Financials'!$L$141</f>
        <v>1.9E-2</v>
      </c>
      <c r="M73" s="26">
        <v>0.02</v>
      </c>
      <c r="N73" s="26">
        <v>0.02</v>
      </c>
      <c r="O73" s="26">
        <v>0.02</v>
      </c>
      <c r="P73" s="26">
        <v>0.02</v>
      </c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/>
      <c r="AV73" s="1"/>
      <c r="AW73" s="1"/>
      <c r="AX73" s="1"/>
      <c r="AY73" s="1"/>
      <c r="AZ73" s="1"/>
      <c r="BA73" s="1"/>
      <c r="BB73" s="1"/>
      <c r="BC73" s="1"/>
      <c r="BD73" s="1"/>
      <c r="BE73" s="1"/>
      <c r="BF73" s="1"/>
      <c r="BG73" s="1"/>
      <c r="BH73" s="1"/>
      <c r="BI73" s="1"/>
      <c r="BJ73" s="1"/>
      <c r="BK73" s="1"/>
      <c r="BL73" s="1"/>
      <c r="BM73" s="1"/>
      <c r="BN73" s="1"/>
      <c r="BO73" s="1"/>
      <c r="BP73" s="1"/>
      <c r="BQ73" s="1"/>
      <c r="BR73" s="1"/>
    </row>
    <row r="74" spans="1:70">
      <c r="A74" s="1" t="s">
        <v>191</v>
      </c>
      <c r="B74" s="13">
        <f>'Raw Financials'!$B$142</f>
        <v>0.158</v>
      </c>
      <c r="C74" s="13">
        <f>'Raw Financials'!$C$142</f>
        <v>0.13900000000000001</v>
      </c>
      <c r="D74" s="13">
        <f>'Raw Financials'!$D$142</f>
        <v>0.14299999999999999</v>
      </c>
      <c r="E74" s="13">
        <f>'Raw Financials'!$E$142</f>
        <v>0.156</v>
      </c>
      <c r="F74" s="13">
        <f>'Raw Financials'!$F$142</f>
        <v>0.159</v>
      </c>
      <c r="G74" s="13">
        <f>'Raw Financials'!$G$142</f>
        <v>0.156</v>
      </c>
      <c r="H74" s="13">
        <f>'Raw Financials'!$H$142</f>
        <v>0.159</v>
      </c>
      <c r="I74" s="13">
        <f>'Raw Financials'!$I$142</f>
        <v>0.15</v>
      </c>
      <c r="J74" s="13">
        <f>'Raw Financials'!$J$142</f>
        <v>0.16500000000000001</v>
      </c>
      <c r="K74" s="13">
        <f>'Raw Financials'!$K$142</f>
        <v>0.16800000000000001</v>
      </c>
      <c r="L74" s="13">
        <f>'Raw Financials'!$L$142</f>
        <v>0.17399999999999999</v>
      </c>
      <c r="M74" s="26">
        <v>0.17199999999999999</v>
      </c>
      <c r="N74" s="26">
        <v>0.17299999999999999</v>
      </c>
      <c r="O74" s="26">
        <v>0.17399999999999999</v>
      </c>
      <c r="P74" s="26">
        <v>0.17499999999999999</v>
      </c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  <c r="AU74" s="1"/>
      <c r="AV74" s="1"/>
      <c r="AW74" s="1"/>
      <c r="AX74" s="1"/>
      <c r="AY74" s="1"/>
      <c r="AZ74" s="1"/>
      <c r="BA74" s="1"/>
      <c r="BB74" s="1"/>
      <c r="BC74" s="1"/>
      <c r="BD74" s="1"/>
      <c r="BE74" s="1"/>
      <c r="BF74" s="1"/>
      <c r="BG74" s="1"/>
      <c r="BH74" s="1"/>
      <c r="BI74" s="1"/>
      <c r="BJ74" s="1"/>
      <c r="BK74" s="1"/>
      <c r="BL74" s="1"/>
      <c r="BM74" s="1"/>
      <c r="BN74" s="1"/>
      <c r="BO74" s="1"/>
      <c r="BP74" s="1"/>
      <c r="BQ74" s="1"/>
      <c r="BR74" s="1"/>
    </row>
    <row r="75" spans="1:70">
      <c r="A75" s="1" t="s">
        <v>192</v>
      </c>
      <c r="B75" s="13">
        <f>'Raw Financials'!$B$143</f>
        <v>0.11</v>
      </c>
      <c r="C75" s="13">
        <f>'Raw Financials'!$C$143</f>
        <v>0.115</v>
      </c>
      <c r="D75" s="13">
        <f>'Raw Financials'!$D$143</f>
        <v>0.13400000000000001</v>
      </c>
      <c r="E75" s="13">
        <f>'Raw Financials'!$E$143</f>
        <v>0.14099999999999999</v>
      </c>
      <c r="F75" s="13">
        <f>'Raw Financials'!$F$143</f>
        <v>0.14699999999999999</v>
      </c>
      <c r="G75" s="13">
        <f>'Raw Financials'!$G$143</f>
        <v>0.16300000000000001</v>
      </c>
      <c r="H75" s="13">
        <f>'Raw Financials'!$H$143</f>
        <v>0.16</v>
      </c>
      <c r="I75" s="13">
        <f>'Raw Financials'!$I$143</f>
        <v>0.14899999999999999</v>
      </c>
      <c r="J75" s="13">
        <f>'Raw Financials'!$J$143</f>
        <v>0.14899999999999999</v>
      </c>
      <c r="K75" s="13">
        <f>'Raw Financials'!$K$143</f>
        <v>0.14299999999999999</v>
      </c>
      <c r="L75" s="13">
        <f>'Raw Financials'!$L$143</f>
        <v>0.154</v>
      </c>
      <c r="M75" s="26">
        <v>0.154</v>
      </c>
      <c r="N75" s="26">
        <v>0.155</v>
      </c>
      <c r="O75" s="26">
        <v>0.156</v>
      </c>
      <c r="P75" s="26">
        <v>0.157</v>
      </c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  <c r="AM75" s="1"/>
      <c r="AN75" s="1"/>
      <c r="AO75" s="1"/>
      <c r="AP75" s="1"/>
      <c r="AQ75" s="1"/>
      <c r="AR75" s="1"/>
      <c r="AS75" s="1"/>
      <c r="AT75" s="1"/>
      <c r="AU75" s="1"/>
      <c r="AV75" s="1"/>
      <c r="AW75" s="1"/>
      <c r="AX75" s="1"/>
      <c r="AY75" s="1"/>
      <c r="AZ75" s="1"/>
      <c r="BA75" s="1"/>
      <c r="BB75" s="1"/>
      <c r="BC75" s="1"/>
      <c r="BD75" s="1"/>
      <c r="BE75" s="1"/>
      <c r="BF75" s="1"/>
      <c r="BG75" s="1"/>
      <c r="BH75" s="1"/>
      <c r="BI75" s="1"/>
      <c r="BJ75" s="1"/>
      <c r="BK75" s="1"/>
      <c r="BL75" s="1"/>
      <c r="BM75" s="1"/>
      <c r="BN75" s="1"/>
      <c r="BO75" s="1"/>
      <c r="BP75" s="1"/>
      <c r="BQ75" s="1"/>
      <c r="BR75" s="1"/>
    </row>
    <row r="76" spans="1:70">
      <c r="A76" s="1" t="s">
        <v>193</v>
      </c>
      <c r="B76" s="13">
        <f>'Raw Financials'!$B$144</f>
        <v>6.2E-2</v>
      </c>
      <c r="C76" s="13">
        <f>'Raw Financials'!$C$144</f>
        <v>6.3E-2</v>
      </c>
      <c r="D76" s="13">
        <f>'Raw Financials'!$D$144</f>
        <v>6.4000000000000001E-2</v>
      </c>
      <c r="E76" s="13">
        <f>'Raw Financials'!$E$144</f>
        <v>5.7000000000000002E-2</v>
      </c>
      <c r="F76" s="13">
        <f>'Raw Financials'!$F$144</f>
        <v>5.7000000000000002E-2</v>
      </c>
      <c r="G76" s="13">
        <f>'Raw Financials'!$G$144</f>
        <v>5.0999999999999997E-2</v>
      </c>
      <c r="H76" s="13">
        <f>'Raw Financials'!$H$144</f>
        <v>5.0999999999999997E-2</v>
      </c>
      <c r="I76" s="13">
        <f>'Raw Financials'!$I$144</f>
        <v>0.05</v>
      </c>
      <c r="J76" s="13">
        <f>'Raw Financials'!$J$144</f>
        <v>5.6000000000000001E-2</v>
      </c>
      <c r="K76" s="13">
        <f>'Raw Financials'!$K$144</f>
        <v>8.5999999999999993E-2</v>
      </c>
      <c r="L76" s="13">
        <f>'Raw Financials'!$L$144</f>
        <v>5.8999999999999997E-2</v>
      </c>
      <c r="M76" s="26">
        <v>6.2E-2</v>
      </c>
      <c r="N76" s="26">
        <v>6.4000000000000001E-2</v>
      </c>
      <c r="O76" s="26">
        <v>6.6000000000000003E-2</v>
      </c>
      <c r="P76" s="26">
        <v>6.8000000000000005E-2</v>
      </c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  <c r="AM76" s="1"/>
      <c r="AN76" s="1"/>
      <c r="AO76" s="1"/>
      <c r="AP76" s="1"/>
      <c r="AQ76" s="1"/>
      <c r="AR76" s="1"/>
      <c r="AS76" s="1"/>
      <c r="AT76" s="1"/>
      <c r="AU76" s="1"/>
      <c r="AV76" s="1"/>
      <c r="AW76" s="1"/>
      <c r="AX76" s="1"/>
      <c r="AY76" s="1"/>
      <c r="AZ76" s="1"/>
      <c r="BA76" s="1"/>
      <c r="BB76" s="1"/>
      <c r="BC76" s="1"/>
      <c r="BD76" s="1"/>
      <c r="BE76" s="1"/>
      <c r="BF76" s="1"/>
      <c r="BG76" s="1"/>
      <c r="BH76" s="1"/>
      <c r="BI76" s="1"/>
      <c r="BJ76" s="1"/>
      <c r="BK76" s="1"/>
      <c r="BL76" s="1"/>
      <c r="BM76" s="1"/>
      <c r="BN76" s="1"/>
      <c r="BO76" s="1"/>
      <c r="BP76" s="1"/>
      <c r="BQ76" s="1"/>
      <c r="BR76" s="1"/>
    </row>
    <row r="77" spans="1:70">
      <c r="A77" s="1" t="s">
        <v>194</v>
      </c>
      <c r="B77" s="13">
        <f>'Raw Financials'!$B$145</f>
        <v>9.5000000000000001E-2</v>
      </c>
      <c r="C77" s="13">
        <f>'Raw Financials'!$C$145</f>
        <v>9.7000000000000003E-2</v>
      </c>
      <c r="D77" s="13">
        <f>'Raw Financials'!$D$145</f>
        <v>9.7000000000000003E-2</v>
      </c>
      <c r="E77" s="13">
        <f>'Raw Financials'!$E$145</f>
        <v>9.5000000000000001E-2</v>
      </c>
      <c r="F77" s="13">
        <f>'Raw Financials'!$F$145</f>
        <v>9.2999999999999999E-2</v>
      </c>
      <c r="G77" s="13">
        <f>'Raw Financials'!$G$145</f>
        <v>9.6000000000000002E-2</v>
      </c>
      <c r="H77" s="13">
        <f>'Raw Financials'!$H$145</f>
        <v>8.7999999999999995E-2</v>
      </c>
      <c r="I77" s="13">
        <f>'Raw Financials'!$I$145</f>
        <v>0.08</v>
      </c>
      <c r="J77" s="13">
        <f>'Raw Financials'!$J$145</f>
        <v>7.8E-2</v>
      </c>
      <c r="K77" s="13">
        <f>'Raw Financials'!$K$145</f>
        <v>0.08</v>
      </c>
      <c r="L77" s="13">
        <f>'Raw Financials'!$L$145</f>
        <v>8.3000000000000004E-2</v>
      </c>
      <c r="M77" s="26">
        <v>8.4000000000000005E-2</v>
      </c>
      <c r="N77" s="26">
        <v>8.3000000000000004E-2</v>
      </c>
      <c r="O77" s="26">
        <v>8.2000000000000003E-2</v>
      </c>
      <c r="P77" s="26">
        <v>8.1000000000000003E-2</v>
      </c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1"/>
      <c r="AN77" s="1"/>
      <c r="AO77" s="1"/>
      <c r="AP77" s="1"/>
      <c r="AQ77" s="1"/>
      <c r="AR77" s="1"/>
      <c r="AS77" s="1"/>
      <c r="AT77" s="1"/>
      <c r="AU77" s="1"/>
      <c r="AV77" s="1"/>
      <c r="AW77" s="1"/>
      <c r="AX77" s="1"/>
      <c r="AY77" s="1"/>
      <c r="AZ77" s="1"/>
      <c r="BA77" s="1"/>
      <c r="BB77" s="1"/>
      <c r="BC77" s="1"/>
      <c r="BD77" s="1"/>
      <c r="BE77" s="1"/>
      <c r="BF77" s="1"/>
      <c r="BG77" s="1"/>
      <c r="BH77" s="1"/>
      <c r="BI77" s="1"/>
      <c r="BJ77" s="1"/>
      <c r="BK77" s="1"/>
      <c r="BL77" s="1"/>
      <c r="BM77" s="1"/>
      <c r="BN77" s="1"/>
      <c r="BO77" s="1"/>
      <c r="BP77" s="1"/>
      <c r="BQ77" s="1"/>
      <c r="BR77" s="1"/>
    </row>
    <row r="78" spans="1:70">
      <c r="A78" s="1" t="s">
        <v>195</v>
      </c>
      <c r="B78" s="13">
        <f>'Raw Financials'!$B$146</f>
        <v>2.3E-2</v>
      </c>
      <c r="C78" s="13">
        <f>'Raw Financials'!$C$146</f>
        <v>2.5000000000000001E-2</v>
      </c>
      <c r="D78" s="13">
        <f>'Raw Financials'!$D$146</f>
        <v>2.5000000000000001E-2</v>
      </c>
      <c r="E78" s="13">
        <f>'Raw Financials'!$E$146</f>
        <v>2.1000000000000001E-2</v>
      </c>
      <c r="F78" s="13">
        <f>'Raw Financials'!$F$146</f>
        <v>2.1000000000000001E-2</v>
      </c>
      <c r="G78" s="13">
        <f>'Raw Financials'!$G$146</f>
        <v>2.1000000000000001E-2</v>
      </c>
      <c r="H78" s="13">
        <f>'Raw Financials'!$H$146</f>
        <v>0.02</v>
      </c>
      <c r="I78" s="13">
        <f>'Raw Financials'!$I$146</f>
        <v>1.9E-2</v>
      </c>
      <c r="J78" s="13">
        <f>'Raw Financials'!$J$146</f>
        <v>2.1000000000000001E-2</v>
      </c>
      <c r="K78" s="13">
        <f>'Raw Financials'!$K$146</f>
        <v>2.1999999999999999E-2</v>
      </c>
      <c r="L78" s="13">
        <f>'Raw Financials'!$L$146</f>
        <v>2.5000000000000001E-2</v>
      </c>
      <c r="M78" s="26">
        <v>2.5000000000000008E-2</v>
      </c>
      <c r="N78" s="26">
        <v>2.5000000000000008E-2</v>
      </c>
      <c r="O78" s="26">
        <v>2.5000000000000008E-2</v>
      </c>
      <c r="P78" s="26">
        <v>2.5000000000000008E-2</v>
      </c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  <c r="AM78" s="1"/>
      <c r="AN78" s="1"/>
      <c r="AO78" s="1"/>
      <c r="AP78" s="1"/>
      <c r="AQ78" s="1"/>
      <c r="AR78" s="1"/>
      <c r="AS78" s="1"/>
      <c r="AT78" s="1"/>
      <c r="AU78" s="1"/>
      <c r="AV78" s="1"/>
      <c r="AW78" s="1"/>
      <c r="AX78" s="1"/>
      <c r="AY78" s="1"/>
      <c r="AZ78" s="1"/>
      <c r="BA78" s="1"/>
      <c r="BB78" s="1"/>
      <c r="BC78" s="1"/>
      <c r="BD78" s="1"/>
      <c r="BE78" s="1"/>
      <c r="BF78" s="1"/>
      <c r="BG78" s="1"/>
      <c r="BH78" s="1"/>
      <c r="BI78" s="1"/>
      <c r="BJ78" s="1"/>
      <c r="BK78" s="1"/>
      <c r="BL78" s="1"/>
      <c r="BM78" s="1"/>
      <c r="BN78" s="1"/>
      <c r="BO78" s="1"/>
      <c r="BP78" s="1"/>
      <c r="BQ78" s="1"/>
      <c r="BR78" s="1"/>
    </row>
    <row r="79" spans="1:70">
      <c r="A79" s="1"/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7"/>
      <c r="N79" s="7"/>
      <c r="O79" s="7"/>
      <c r="P79" s="7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  <c r="AM79" s="1"/>
      <c r="AN79" s="1"/>
      <c r="AO79" s="1"/>
      <c r="AP79" s="1"/>
      <c r="AQ79" s="1"/>
      <c r="AR79" s="1"/>
      <c r="AS79" s="1"/>
      <c r="AT79" s="1"/>
      <c r="AU79" s="1"/>
      <c r="AV79" s="1"/>
      <c r="AW79" s="1"/>
      <c r="AX79" s="1"/>
      <c r="AY79" s="1"/>
      <c r="AZ79" s="1"/>
      <c r="BA79" s="1"/>
      <c r="BB79" s="1"/>
      <c r="BC79" s="1"/>
      <c r="BD79" s="1"/>
      <c r="BE79" s="1"/>
      <c r="BF79" s="1"/>
      <c r="BG79" s="1"/>
      <c r="BH79" s="1"/>
      <c r="BI79" s="1"/>
      <c r="BJ79" s="1"/>
      <c r="BK79" s="1"/>
      <c r="BL79" s="1"/>
      <c r="BM79" s="1"/>
      <c r="BN79" s="1"/>
      <c r="BO79" s="1"/>
      <c r="BP79" s="1"/>
      <c r="BQ79" s="1"/>
      <c r="BR79" s="1"/>
    </row>
    <row r="80" spans="1:70">
      <c r="A80" s="1"/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7"/>
      <c r="N80" s="7"/>
      <c r="O80" s="7"/>
      <c r="P80" s="7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1"/>
      <c r="AM80" s="1"/>
      <c r="AN80" s="1"/>
      <c r="AO80" s="1"/>
      <c r="AP80" s="1"/>
      <c r="AQ80" s="1"/>
      <c r="AR80" s="1"/>
      <c r="AS80" s="1"/>
      <c r="AT80" s="1"/>
      <c r="AU80" s="1"/>
      <c r="AV80" s="1"/>
      <c r="AW80" s="1"/>
      <c r="AX80" s="1"/>
      <c r="AY80" s="1"/>
      <c r="AZ80" s="1"/>
      <c r="BA80" s="1"/>
      <c r="BB80" s="1"/>
      <c r="BC80" s="1"/>
      <c r="BD80" s="1"/>
      <c r="BE80" s="1"/>
      <c r="BF80" s="1"/>
      <c r="BG80" s="1"/>
      <c r="BH80" s="1"/>
      <c r="BI80" s="1"/>
      <c r="BJ80" s="1"/>
      <c r="BK80" s="1"/>
      <c r="BL80" s="1"/>
      <c r="BM80" s="1"/>
      <c r="BN80" s="1"/>
      <c r="BO80" s="1"/>
      <c r="BP80" s="1"/>
      <c r="BQ80" s="1"/>
      <c r="BR80" s="1"/>
    </row>
    <row r="81" spans="1:70">
      <c r="A81" s="61" t="s">
        <v>196</v>
      </c>
      <c r="B81" s="62" t="s">
        <v>196</v>
      </c>
      <c r="C81" s="62" t="s">
        <v>196</v>
      </c>
      <c r="D81" s="62" t="s">
        <v>196</v>
      </c>
      <c r="E81" s="62" t="s">
        <v>196</v>
      </c>
      <c r="F81" s="62" t="s">
        <v>196</v>
      </c>
      <c r="G81" s="62" t="s">
        <v>196</v>
      </c>
      <c r="H81" s="62" t="s">
        <v>196</v>
      </c>
      <c r="I81" s="62" t="s">
        <v>196</v>
      </c>
      <c r="J81" s="62" t="s">
        <v>196</v>
      </c>
      <c r="K81" s="62" t="s">
        <v>196</v>
      </c>
      <c r="L81" s="62" t="s">
        <v>196</v>
      </c>
      <c r="M81" s="63" t="s">
        <v>196</v>
      </c>
      <c r="N81" s="63" t="s">
        <v>196</v>
      </c>
      <c r="O81" s="63" t="s">
        <v>196</v>
      </c>
      <c r="P81" s="63" t="s">
        <v>196</v>
      </c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  <c r="AM81" s="1"/>
      <c r="AN81" s="1"/>
      <c r="AO81" s="1"/>
      <c r="AP81" s="1"/>
      <c r="AQ81" s="1"/>
      <c r="AR81" s="1"/>
      <c r="AS81" s="1"/>
      <c r="AT81" s="1"/>
      <c r="AU81" s="1"/>
      <c r="AV81" s="1"/>
      <c r="AW81" s="1"/>
      <c r="AX81" s="1"/>
      <c r="AY81" s="1"/>
      <c r="AZ81" s="1"/>
      <c r="BA81" s="1"/>
      <c r="BB81" s="1"/>
      <c r="BC81" s="1"/>
      <c r="BD81" s="1"/>
      <c r="BE81" s="1"/>
      <c r="BF81" s="1"/>
      <c r="BG81" s="1"/>
      <c r="BH81" s="1"/>
      <c r="BI81" s="1"/>
      <c r="BJ81" s="1"/>
      <c r="BK81" s="1"/>
      <c r="BL81" s="1"/>
      <c r="BM81" s="1"/>
      <c r="BN81" s="1"/>
      <c r="BO81" s="1"/>
      <c r="BP81" s="1"/>
      <c r="BQ81" s="1"/>
      <c r="BR81" s="1"/>
    </row>
    <row r="82" spans="1:70">
      <c r="A82" s="1" t="s">
        <v>197</v>
      </c>
      <c r="B82" s="13"/>
      <c r="C82" s="13"/>
      <c r="D82" s="13"/>
      <c r="E82" s="13"/>
      <c r="F82" s="13"/>
      <c r="G82" s="13"/>
      <c r="H82" s="13"/>
      <c r="I82" s="13"/>
      <c r="J82" s="13"/>
      <c r="K82" s="13"/>
      <c r="L82" s="13"/>
      <c r="M82" s="26">
        <v>0.32100000000000001</v>
      </c>
      <c r="N82" s="26">
        <v>0.32</v>
      </c>
      <c r="O82" s="26">
        <v>0.31900000000000001</v>
      </c>
      <c r="P82" s="26">
        <v>0.318</v>
      </c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  <c r="AM82" s="1"/>
      <c r="AN82" s="1"/>
      <c r="AO82" s="1"/>
      <c r="AP82" s="1"/>
      <c r="AQ82" s="1"/>
      <c r="AR82" s="1"/>
      <c r="AS82" s="1"/>
      <c r="AT82" s="1"/>
      <c r="AU82" s="1"/>
      <c r="AV82" s="1"/>
      <c r="AW82" s="1"/>
      <c r="AX82" s="1"/>
      <c r="AY82" s="1"/>
      <c r="AZ82" s="1"/>
      <c r="BA82" s="1"/>
      <c r="BB82" s="1"/>
      <c r="BC82" s="1"/>
      <c r="BD82" s="1"/>
      <c r="BE82" s="1"/>
      <c r="BF82" s="1"/>
      <c r="BG82" s="1"/>
      <c r="BH82" s="1"/>
      <c r="BI82" s="1"/>
      <c r="BJ82" s="1"/>
      <c r="BK82" s="1"/>
      <c r="BL82" s="1"/>
      <c r="BM82" s="1"/>
      <c r="BN82" s="1"/>
      <c r="BO82" s="1"/>
      <c r="BP82" s="1"/>
      <c r="BQ82" s="1"/>
      <c r="BR82" s="1"/>
    </row>
    <row r="83" spans="1:70">
      <c r="A83" s="1" t="s">
        <v>198</v>
      </c>
      <c r="B83" s="13"/>
      <c r="C83" s="13"/>
      <c r="D83" s="13"/>
      <c r="E83" s="13"/>
      <c r="F83" s="13"/>
      <c r="G83" s="13"/>
      <c r="H83" s="13"/>
      <c r="I83" s="13"/>
      <c r="J83" s="13"/>
      <c r="K83" s="13"/>
      <c r="L83" s="13"/>
      <c r="M83" s="26">
        <v>0.15</v>
      </c>
      <c r="N83" s="26">
        <v>0.15</v>
      </c>
      <c r="O83" s="26">
        <v>0.15</v>
      </c>
      <c r="P83" s="26">
        <v>0.15</v>
      </c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1"/>
      <c r="AM83" s="1"/>
      <c r="AN83" s="1"/>
      <c r="AO83" s="1"/>
      <c r="AP83" s="1"/>
      <c r="AQ83" s="1"/>
      <c r="AR83" s="1"/>
      <c r="AS83" s="1"/>
      <c r="AT83" s="1"/>
      <c r="AU83" s="1"/>
      <c r="AV83" s="1"/>
      <c r="AW83" s="1"/>
      <c r="AX83" s="1"/>
      <c r="AY83" s="1"/>
      <c r="AZ83" s="1"/>
      <c r="BA83" s="1"/>
      <c r="BB83" s="1"/>
      <c r="BC83" s="1"/>
      <c r="BD83" s="1"/>
      <c r="BE83" s="1"/>
      <c r="BF83" s="1"/>
      <c r="BG83" s="1"/>
      <c r="BH83" s="1"/>
      <c r="BI83" s="1"/>
      <c r="BJ83" s="1"/>
      <c r="BK83" s="1"/>
      <c r="BL83" s="1"/>
      <c r="BM83" s="1"/>
      <c r="BN83" s="1"/>
      <c r="BO83" s="1"/>
      <c r="BP83" s="1"/>
      <c r="BQ83" s="1"/>
      <c r="BR83" s="1"/>
    </row>
    <row r="84" spans="1:70">
      <c r="A84" s="1" t="s">
        <v>199</v>
      </c>
      <c r="B84" s="13"/>
      <c r="C84" s="13"/>
      <c r="D84" s="13"/>
      <c r="E84" s="13"/>
      <c r="F84" s="13"/>
      <c r="G84" s="13"/>
      <c r="H84" s="13"/>
      <c r="I84" s="13"/>
      <c r="J84" s="13"/>
      <c r="K84" s="13"/>
      <c r="L84" s="13"/>
      <c r="M84" s="26">
        <v>0.10299999999999999</v>
      </c>
      <c r="N84" s="26">
        <v>0.10299999999999999</v>
      </c>
      <c r="O84" s="26">
        <v>0.10299999999999999</v>
      </c>
      <c r="P84" s="26">
        <v>0.10299999999999999</v>
      </c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  <c r="AL84" s="1"/>
      <c r="AM84" s="1"/>
      <c r="AN84" s="1"/>
      <c r="AO84" s="1"/>
      <c r="AP84" s="1"/>
      <c r="AQ84" s="1"/>
      <c r="AR84" s="1"/>
      <c r="AS84" s="1"/>
      <c r="AT84" s="1"/>
      <c r="AU84" s="1"/>
      <c r="AV84" s="1"/>
      <c r="AW84" s="1"/>
      <c r="AX84" s="1"/>
      <c r="AY84" s="1"/>
      <c r="AZ84" s="1"/>
      <c r="BA84" s="1"/>
      <c r="BB84" s="1"/>
      <c r="BC84" s="1"/>
      <c r="BD84" s="1"/>
      <c r="BE84" s="1"/>
      <c r="BF84" s="1"/>
      <c r="BG84" s="1"/>
      <c r="BH84" s="1"/>
      <c r="BI84" s="1"/>
      <c r="BJ84" s="1"/>
      <c r="BK84" s="1"/>
      <c r="BL84" s="1"/>
      <c r="BM84" s="1"/>
      <c r="BN84" s="1"/>
      <c r="BO84" s="1"/>
      <c r="BP84" s="1"/>
      <c r="BQ84" s="1"/>
      <c r="BR84" s="1"/>
    </row>
    <row r="85" spans="1:70">
      <c r="A85" s="1" t="s">
        <v>200</v>
      </c>
      <c r="B85" s="13"/>
      <c r="C85" s="13"/>
      <c r="D85" s="13"/>
      <c r="E85" s="13"/>
      <c r="F85" s="13"/>
      <c r="G85" s="13"/>
      <c r="H85" s="13"/>
      <c r="I85" s="13"/>
      <c r="J85" s="13"/>
      <c r="K85" s="13"/>
      <c r="L85" s="13"/>
      <c r="M85" s="26">
        <v>8.5000000000000006E-2</v>
      </c>
      <c r="N85" s="26">
        <v>8.5999999999999993E-2</v>
      </c>
      <c r="O85" s="26">
        <v>8.6999999999999994E-2</v>
      </c>
      <c r="P85" s="26">
        <v>8.7999999999999995E-2</v>
      </c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1"/>
      <c r="AM85" s="1"/>
      <c r="AN85" s="1"/>
      <c r="AO85" s="1"/>
      <c r="AP85" s="1"/>
      <c r="AQ85" s="1"/>
      <c r="AR85" s="1"/>
      <c r="AS85" s="1"/>
      <c r="AT85" s="1"/>
      <c r="AU85" s="1"/>
      <c r="AV85" s="1"/>
      <c r="AW85" s="1"/>
      <c r="AX85" s="1"/>
      <c r="AY85" s="1"/>
      <c r="AZ85" s="1"/>
      <c r="BA85" s="1"/>
      <c r="BB85" s="1"/>
      <c r="BC85" s="1"/>
      <c r="BD85" s="1"/>
      <c r="BE85" s="1"/>
      <c r="BF85" s="1"/>
      <c r="BG85" s="1"/>
      <c r="BH85" s="1"/>
      <c r="BI85" s="1"/>
      <c r="BJ85" s="1"/>
      <c r="BK85" s="1"/>
      <c r="BL85" s="1"/>
      <c r="BM85" s="1"/>
      <c r="BN85" s="1"/>
      <c r="BO85" s="1"/>
      <c r="BP85" s="1"/>
      <c r="BQ85" s="1"/>
      <c r="BR85" s="1"/>
    </row>
    <row r="86" spans="1:70">
      <c r="A86" s="1" t="s">
        <v>201</v>
      </c>
      <c r="B86" s="13"/>
      <c r="C86" s="13"/>
      <c r="D86" s="13"/>
      <c r="E86" s="13"/>
      <c r="F86" s="13"/>
      <c r="G86" s="13"/>
      <c r="H86" s="13"/>
      <c r="I86" s="13"/>
      <c r="J86" s="13"/>
      <c r="K86" s="13"/>
      <c r="L86" s="13"/>
      <c r="M86" s="26">
        <v>8.6999999999999994E-2</v>
      </c>
      <c r="N86" s="26">
        <v>8.7999999999999995E-2</v>
      </c>
      <c r="O86" s="26">
        <v>8.8999999999999996E-2</v>
      </c>
      <c r="P86" s="26">
        <v>0.09</v>
      </c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1"/>
      <c r="AM86" s="1"/>
      <c r="AN86" s="1"/>
      <c r="AO86" s="1"/>
      <c r="AP86" s="1"/>
      <c r="AQ86" s="1"/>
      <c r="AR86" s="1"/>
      <c r="AS86" s="1"/>
      <c r="AT86" s="1"/>
      <c r="AU86" s="1"/>
      <c r="AV86" s="1"/>
      <c r="AW86" s="1"/>
      <c r="AX86" s="1"/>
      <c r="AY86" s="1"/>
      <c r="AZ86" s="1"/>
      <c r="BA86" s="1"/>
      <c r="BB86" s="1"/>
      <c r="BC86" s="1"/>
      <c r="BD86" s="1"/>
      <c r="BE86" s="1"/>
      <c r="BF86" s="1"/>
      <c r="BG86" s="1"/>
      <c r="BH86" s="1"/>
      <c r="BI86" s="1"/>
      <c r="BJ86" s="1"/>
      <c r="BK86" s="1"/>
      <c r="BL86" s="1"/>
      <c r="BM86" s="1"/>
      <c r="BN86" s="1"/>
      <c r="BO86" s="1"/>
      <c r="BP86" s="1"/>
      <c r="BQ86" s="1"/>
      <c r="BR86" s="1"/>
    </row>
    <row r="87" spans="1:70">
      <c r="A87" s="1" t="s">
        <v>202</v>
      </c>
      <c r="B87" s="13"/>
      <c r="C87" s="13"/>
      <c r="D87" s="13"/>
      <c r="E87" s="13"/>
      <c r="F87" s="13"/>
      <c r="G87" s="13"/>
      <c r="H87" s="13"/>
      <c r="I87" s="13"/>
      <c r="J87" s="13"/>
      <c r="K87" s="13"/>
      <c r="L87" s="13"/>
      <c r="M87" s="26">
        <v>5.8000000000000003E-2</v>
      </c>
      <c r="N87" s="26">
        <v>5.8000000000000003E-2</v>
      </c>
      <c r="O87" s="26">
        <v>5.8000000000000003E-2</v>
      </c>
      <c r="P87" s="26">
        <v>5.8000000000000003E-2</v>
      </c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  <c r="AL87" s="1"/>
      <c r="AM87" s="1"/>
      <c r="AN87" s="1"/>
      <c r="AO87" s="1"/>
      <c r="AP87" s="1"/>
      <c r="AQ87" s="1"/>
      <c r="AR87" s="1"/>
      <c r="AS87" s="1"/>
      <c r="AT87" s="1"/>
      <c r="AU87" s="1"/>
      <c r="AV87" s="1"/>
      <c r="AW87" s="1"/>
      <c r="AX87" s="1"/>
      <c r="AY87" s="1"/>
      <c r="AZ87" s="1"/>
      <c r="BA87" s="1"/>
      <c r="BB87" s="1"/>
      <c r="BC87" s="1"/>
      <c r="BD87" s="1"/>
      <c r="BE87" s="1"/>
      <c r="BF87" s="1"/>
      <c r="BG87" s="1"/>
      <c r="BH87" s="1"/>
      <c r="BI87" s="1"/>
      <c r="BJ87" s="1"/>
      <c r="BK87" s="1"/>
      <c r="BL87" s="1"/>
      <c r="BM87" s="1"/>
      <c r="BN87" s="1"/>
      <c r="BO87" s="1"/>
      <c r="BP87" s="1"/>
      <c r="BQ87" s="1"/>
      <c r="BR87" s="1"/>
    </row>
    <row r="88" spans="1:70">
      <c r="A88" s="1" t="s">
        <v>203</v>
      </c>
      <c r="B88" s="13"/>
      <c r="C88" s="13"/>
      <c r="D88" s="13"/>
      <c r="E88" s="13"/>
      <c r="F88" s="13"/>
      <c r="G88" s="13"/>
      <c r="H88" s="13"/>
      <c r="I88" s="13"/>
      <c r="J88" s="13"/>
      <c r="K88" s="13"/>
      <c r="L88" s="13"/>
      <c r="M88" s="26">
        <v>6.3E-2</v>
      </c>
      <c r="N88" s="26">
        <v>6.4000000000000001E-2</v>
      </c>
      <c r="O88" s="26">
        <v>6.5000000000000002E-2</v>
      </c>
      <c r="P88" s="26">
        <v>6.6000000000000003E-2</v>
      </c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  <c r="AL88" s="1"/>
      <c r="AM88" s="1"/>
      <c r="AN88" s="1"/>
      <c r="AO88" s="1"/>
      <c r="AP88" s="1"/>
      <c r="AQ88" s="1"/>
      <c r="AR88" s="1"/>
      <c r="AS88" s="1"/>
      <c r="AT88" s="1"/>
      <c r="AU88" s="1"/>
      <c r="AV88" s="1"/>
      <c r="AW88" s="1"/>
      <c r="AX88" s="1"/>
      <c r="AY88" s="1"/>
      <c r="AZ88" s="1"/>
      <c r="BA88" s="1"/>
      <c r="BB88" s="1"/>
      <c r="BC88" s="1"/>
      <c r="BD88" s="1"/>
      <c r="BE88" s="1"/>
      <c r="BF88" s="1"/>
      <c r="BG88" s="1"/>
      <c r="BH88" s="1"/>
      <c r="BI88" s="1"/>
      <c r="BJ88" s="1"/>
      <c r="BK88" s="1"/>
      <c r="BL88" s="1"/>
      <c r="BM88" s="1"/>
      <c r="BN88" s="1"/>
      <c r="BO88" s="1"/>
      <c r="BP88" s="1"/>
      <c r="BQ88" s="1"/>
      <c r="BR88" s="1"/>
    </row>
    <row r="89" spans="1:70">
      <c r="A89" s="1" t="s">
        <v>204</v>
      </c>
      <c r="B89" s="13"/>
      <c r="C89" s="13"/>
      <c r="D89" s="13"/>
      <c r="E89" s="13"/>
      <c r="F89" s="13"/>
      <c r="G89" s="13"/>
      <c r="H89" s="13"/>
      <c r="I89" s="13"/>
      <c r="J89" s="13"/>
      <c r="K89" s="13"/>
      <c r="L89" s="13"/>
      <c r="M89" s="26">
        <v>0.13300000000000001</v>
      </c>
      <c r="N89" s="26">
        <v>0.13100000000000001</v>
      </c>
      <c r="O89" s="26">
        <v>0.12900000000000011</v>
      </c>
      <c r="P89" s="26">
        <v>0.127</v>
      </c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  <c r="AM89" s="1"/>
      <c r="AN89" s="1"/>
      <c r="AO89" s="1"/>
      <c r="AP89" s="1"/>
      <c r="AQ89" s="1"/>
      <c r="AR89" s="1"/>
      <c r="AS89" s="1"/>
      <c r="AT89" s="1"/>
      <c r="AU89" s="1"/>
      <c r="AV89" s="1"/>
      <c r="AW89" s="1"/>
      <c r="AX89" s="1"/>
      <c r="AY89" s="1"/>
      <c r="AZ89" s="1"/>
      <c r="BA89" s="1"/>
      <c r="BB89" s="1"/>
      <c r="BC89" s="1"/>
      <c r="BD89" s="1"/>
      <c r="BE89" s="1"/>
      <c r="BF89" s="1"/>
      <c r="BG89" s="1"/>
      <c r="BH89" s="1"/>
      <c r="BI89" s="1"/>
      <c r="BJ89" s="1"/>
      <c r="BK89" s="1"/>
      <c r="BL89" s="1"/>
      <c r="BM89" s="1"/>
      <c r="BN89" s="1"/>
      <c r="BO89" s="1"/>
      <c r="BP89" s="1"/>
      <c r="BQ89" s="1"/>
      <c r="BR89" s="1"/>
    </row>
    <row r="90" spans="1:70">
      <c r="A90" s="1"/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7"/>
      <c r="N90" s="7"/>
      <c r="O90" s="7"/>
      <c r="P90" s="7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  <c r="AL90" s="1"/>
      <c r="AM90" s="1"/>
      <c r="AN90" s="1"/>
      <c r="AO90" s="1"/>
      <c r="AP90" s="1"/>
      <c r="AQ90" s="1"/>
      <c r="AR90" s="1"/>
      <c r="AS90" s="1"/>
      <c r="AT90" s="1"/>
      <c r="AU90" s="1"/>
      <c r="AV90" s="1"/>
      <c r="AW90" s="1"/>
      <c r="AX90" s="1"/>
      <c r="AY90" s="1"/>
      <c r="AZ90" s="1"/>
      <c r="BA90" s="1"/>
      <c r="BB90" s="1"/>
      <c r="BC90" s="1"/>
      <c r="BD90" s="1"/>
      <c r="BE90" s="1"/>
      <c r="BF90" s="1"/>
      <c r="BG90" s="1"/>
      <c r="BH90" s="1"/>
      <c r="BI90" s="1"/>
      <c r="BJ90" s="1"/>
      <c r="BK90" s="1"/>
      <c r="BL90" s="1"/>
      <c r="BM90" s="1"/>
      <c r="BN90" s="1"/>
      <c r="BO90" s="1"/>
      <c r="BP90" s="1"/>
      <c r="BQ90" s="1"/>
      <c r="BR90" s="1"/>
    </row>
    <row r="91" spans="1:70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7"/>
      <c r="N91" s="7"/>
      <c r="O91" s="7"/>
      <c r="P91" s="7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  <c r="AL91" s="1"/>
      <c r="AM91" s="1"/>
      <c r="AN91" s="1"/>
      <c r="AO91" s="1"/>
      <c r="AP91" s="1"/>
      <c r="AQ91" s="1"/>
      <c r="AR91" s="1"/>
      <c r="AS91" s="1"/>
      <c r="AT91" s="1"/>
      <c r="AU91" s="1"/>
      <c r="AV91" s="1"/>
      <c r="AW91" s="1"/>
      <c r="AX91" s="1"/>
      <c r="AY91" s="1"/>
      <c r="AZ91" s="1"/>
      <c r="BA91" s="1"/>
      <c r="BB91" s="1"/>
      <c r="BC91" s="1"/>
      <c r="BD91" s="1"/>
      <c r="BE91" s="1"/>
      <c r="BF91" s="1"/>
      <c r="BG91" s="1"/>
      <c r="BH91" s="1"/>
      <c r="BI91" s="1"/>
      <c r="BJ91" s="1"/>
      <c r="BK91" s="1"/>
      <c r="BL91" s="1"/>
      <c r="BM91" s="1"/>
      <c r="BN91" s="1"/>
      <c r="BO91" s="1"/>
      <c r="BP91" s="1"/>
      <c r="BQ91" s="1"/>
      <c r="BR91" s="1"/>
    </row>
    <row r="92" spans="1:70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  <c r="AL92" s="1"/>
      <c r="AM92" s="1"/>
      <c r="AN92" s="1"/>
      <c r="AO92" s="1"/>
      <c r="AP92" s="1"/>
      <c r="AQ92" s="1"/>
      <c r="AR92" s="1"/>
      <c r="AS92" s="1"/>
      <c r="AT92" s="1"/>
      <c r="AU92" s="1"/>
      <c r="AV92" s="1"/>
      <c r="AW92" s="1"/>
      <c r="AX92" s="1"/>
      <c r="AY92" s="1"/>
      <c r="AZ92" s="1"/>
      <c r="BA92" s="1"/>
      <c r="BB92" s="1"/>
      <c r="BC92" s="1"/>
      <c r="BD92" s="1"/>
      <c r="BE92" s="1"/>
      <c r="BF92" s="1"/>
      <c r="BG92" s="1"/>
      <c r="BH92" s="1"/>
      <c r="BI92" s="1"/>
      <c r="BJ92" s="1"/>
      <c r="BK92" s="1"/>
      <c r="BL92" s="1"/>
      <c r="BM92" s="1"/>
      <c r="BN92" s="1"/>
      <c r="BO92" s="1"/>
      <c r="BP92" s="1"/>
      <c r="BQ92" s="1"/>
      <c r="BR92" s="1"/>
    </row>
    <row r="93" spans="1:70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  <c r="AL93" s="1"/>
      <c r="AM93" s="1"/>
      <c r="AN93" s="1"/>
      <c r="AO93" s="1"/>
      <c r="AP93" s="1"/>
      <c r="AQ93" s="1"/>
      <c r="AR93" s="1"/>
      <c r="AS93" s="1"/>
      <c r="AT93" s="1"/>
      <c r="AU93" s="1"/>
      <c r="AV93" s="1"/>
      <c r="AW93" s="1"/>
      <c r="AX93" s="1"/>
      <c r="AY93" s="1"/>
      <c r="AZ93" s="1"/>
      <c r="BA93" s="1"/>
      <c r="BB93" s="1"/>
      <c r="BC93" s="1"/>
      <c r="BD93" s="1"/>
      <c r="BE93" s="1"/>
      <c r="BF93" s="1"/>
      <c r="BG93" s="1"/>
      <c r="BH93" s="1"/>
      <c r="BI93" s="1"/>
      <c r="BJ93" s="1"/>
      <c r="BK93" s="1"/>
      <c r="BL93" s="1"/>
      <c r="BM93" s="1"/>
      <c r="BN93" s="1"/>
      <c r="BO93" s="1"/>
      <c r="BP93" s="1"/>
      <c r="BQ93" s="1"/>
      <c r="BR93" s="1"/>
    </row>
    <row r="94" spans="1:70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  <c r="AL94" s="1"/>
      <c r="AM94" s="1"/>
      <c r="AN94" s="1"/>
      <c r="AO94" s="1"/>
      <c r="AP94" s="1"/>
      <c r="AQ94" s="1"/>
      <c r="AR94" s="1"/>
      <c r="AS94" s="1"/>
      <c r="AT94" s="1"/>
      <c r="AU94" s="1"/>
      <c r="AV94" s="1"/>
      <c r="AW94" s="1"/>
      <c r="AX94" s="1"/>
      <c r="AY94" s="1"/>
      <c r="AZ94" s="1"/>
      <c r="BA94" s="1"/>
      <c r="BB94" s="1"/>
      <c r="BC94" s="1"/>
      <c r="BD94" s="1"/>
      <c r="BE94" s="1"/>
      <c r="BF94" s="1"/>
      <c r="BG94" s="1"/>
      <c r="BH94" s="1"/>
      <c r="BI94" s="1"/>
      <c r="BJ94" s="1"/>
      <c r="BK94" s="1"/>
      <c r="BL94" s="1"/>
      <c r="BM94" s="1"/>
      <c r="BN94" s="1"/>
      <c r="BO94" s="1"/>
      <c r="BP94" s="1"/>
      <c r="BQ94" s="1"/>
      <c r="BR94" s="1"/>
    </row>
    <row r="95" spans="1:70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  <c r="AM95" s="1"/>
      <c r="AN95" s="1"/>
      <c r="AO95" s="1"/>
      <c r="AP95" s="1"/>
      <c r="AQ95" s="1"/>
      <c r="AR95" s="1"/>
      <c r="AS95" s="1"/>
      <c r="AT95" s="1"/>
      <c r="AU95" s="1"/>
      <c r="AV95" s="1"/>
      <c r="AW95" s="1"/>
      <c r="AX95" s="1"/>
      <c r="AY95" s="1"/>
      <c r="AZ95" s="1"/>
      <c r="BA95" s="1"/>
      <c r="BB95" s="1"/>
      <c r="BC95" s="1"/>
      <c r="BD95" s="1"/>
      <c r="BE95" s="1"/>
      <c r="BF95" s="1"/>
      <c r="BG95" s="1"/>
      <c r="BH95" s="1"/>
      <c r="BI95" s="1"/>
      <c r="BJ95" s="1"/>
      <c r="BK95" s="1"/>
      <c r="BL95" s="1"/>
      <c r="BM95" s="1"/>
      <c r="BN95" s="1"/>
      <c r="BO95" s="1"/>
      <c r="BP95" s="1"/>
      <c r="BQ95" s="1"/>
      <c r="BR95" s="1"/>
    </row>
    <row r="96" spans="1:70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1"/>
      <c r="AN96" s="1"/>
      <c r="AO96" s="1"/>
      <c r="AP96" s="1"/>
      <c r="AQ96" s="1"/>
      <c r="AR96" s="1"/>
      <c r="AS96" s="1"/>
      <c r="AT96" s="1"/>
      <c r="AU96" s="1"/>
      <c r="AV96" s="1"/>
      <c r="AW96" s="1"/>
      <c r="AX96" s="1"/>
      <c r="AY96" s="1"/>
      <c r="AZ96" s="1"/>
      <c r="BA96" s="1"/>
      <c r="BB96" s="1"/>
      <c r="BC96" s="1"/>
      <c r="BD96" s="1"/>
      <c r="BE96" s="1"/>
      <c r="BF96" s="1"/>
      <c r="BG96" s="1"/>
      <c r="BH96" s="1"/>
      <c r="BI96" s="1"/>
      <c r="BJ96" s="1"/>
      <c r="BK96" s="1"/>
      <c r="BL96" s="1"/>
      <c r="BM96" s="1"/>
      <c r="BN96" s="1"/>
      <c r="BO96" s="1"/>
      <c r="BP96" s="1"/>
      <c r="BQ96" s="1"/>
      <c r="BR96" s="1"/>
    </row>
    <row r="97" spans="1:70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1"/>
      <c r="AN97" s="1"/>
      <c r="AO97" s="1"/>
      <c r="AP97" s="1"/>
      <c r="AQ97" s="1"/>
      <c r="AR97" s="1"/>
      <c r="AS97" s="1"/>
      <c r="AT97" s="1"/>
      <c r="AU97" s="1"/>
      <c r="AV97" s="1"/>
      <c r="AW97" s="1"/>
      <c r="AX97" s="1"/>
      <c r="AY97" s="1"/>
      <c r="AZ97" s="1"/>
      <c r="BA97" s="1"/>
      <c r="BB97" s="1"/>
      <c r="BC97" s="1"/>
      <c r="BD97" s="1"/>
      <c r="BE97" s="1"/>
      <c r="BF97" s="1"/>
      <c r="BG97" s="1"/>
      <c r="BH97" s="1"/>
      <c r="BI97" s="1"/>
      <c r="BJ97" s="1"/>
      <c r="BK97" s="1"/>
      <c r="BL97" s="1"/>
      <c r="BM97" s="1"/>
      <c r="BN97" s="1"/>
      <c r="BO97" s="1"/>
      <c r="BP97" s="1"/>
      <c r="BQ97" s="1"/>
      <c r="BR97" s="1"/>
    </row>
    <row r="98" spans="1:70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"/>
      <c r="AN98" s="1"/>
      <c r="AO98" s="1"/>
      <c r="AP98" s="1"/>
      <c r="AQ98" s="1"/>
      <c r="AR98" s="1"/>
      <c r="AS98" s="1"/>
      <c r="AT98" s="1"/>
      <c r="AU98" s="1"/>
      <c r="AV98" s="1"/>
      <c r="AW98" s="1"/>
      <c r="AX98" s="1"/>
      <c r="AY98" s="1"/>
      <c r="AZ98" s="1"/>
      <c r="BA98" s="1"/>
      <c r="BB98" s="1"/>
      <c r="BC98" s="1"/>
      <c r="BD98" s="1"/>
      <c r="BE98" s="1"/>
      <c r="BF98" s="1"/>
      <c r="BG98" s="1"/>
      <c r="BH98" s="1"/>
      <c r="BI98" s="1"/>
      <c r="BJ98" s="1"/>
      <c r="BK98" s="1"/>
      <c r="BL98" s="1"/>
      <c r="BM98" s="1"/>
      <c r="BN98" s="1"/>
      <c r="BO98" s="1"/>
      <c r="BP98" s="1"/>
      <c r="BQ98" s="1"/>
      <c r="BR98" s="1"/>
    </row>
    <row r="99" spans="1:70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  <c r="AO99" s="1"/>
      <c r="AP99" s="1"/>
      <c r="AQ99" s="1"/>
      <c r="AR99" s="1"/>
      <c r="AS99" s="1"/>
      <c r="AT99" s="1"/>
      <c r="AU99" s="1"/>
      <c r="AV99" s="1"/>
      <c r="AW99" s="1"/>
      <c r="AX99" s="1"/>
      <c r="AY99" s="1"/>
      <c r="AZ99" s="1"/>
      <c r="BA99" s="1"/>
      <c r="BB99" s="1"/>
      <c r="BC99" s="1"/>
      <c r="BD99" s="1"/>
      <c r="BE99" s="1"/>
      <c r="BF99" s="1"/>
      <c r="BG99" s="1"/>
      <c r="BH99" s="1"/>
      <c r="BI99" s="1"/>
      <c r="BJ99" s="1"/>
      <c r="BK99" s="1"/>
      <c r="BL99" s="1"/>
      <c r="BM99" s="1"/>
      <c r="BN99" s="1"/>
      <c r="BO99" s="1"/>
      <c r="BP99" s="1"/>
      <c r="BQ99" s="1"/>
      <c r="BR99" s="1"/>
    </row>
    <row r="100" spans="1:70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  <c r="AO100" s="1"/>
      <c r="AP100" s="1"/>
      <c r="AQ100" s="1"/>
      <c r="AR100" s="1"/>
      <c r="AS100" s="1"/>
      <c r="AT100" s="1"/>
      <c r="AU100" s="1"/>
      <c r="AV100" s="1"/>
      <c r="AW100" s="1"/>
      <c r="AX100" s="1"/>
      <c r="AY100" s="1"/>
      <c r="AZ100" s="1"/>
      <c r="BA100" s="1"/>
      <c r="BB100" s="1"/>
      <c r="BC100" s="1"/>
      <c r="BD100" s="1"/>
      <c r="BE100" s="1"/>
      <c r="BF100" s="1"/>
      <c r="BG100" s="1"/>
      <c r="BH100" s="1"/>
      <c r="BI100" s="1"/>
      <c r="BJ100" s="1"/>
      <c r="BK100" s="1"/>
      <c r="BL100" s="1"/>
      <c r="BM100" s="1"/>
      <c r="BN100" s="1"/>
      <c r="BO100" s="1"/>
      <c r="BP100" s="1"/>
      <c r="BQ100" s="1"/>
      <c r="BR100" s="1"/>
    </row>
    <row r="101" spans="1:70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  <c r="AO101" s="1"/>
      <c r="AP101" s="1"/>
      <c r="AQ101" s="1"/>
      <c r="AR101" s="1"/>
      <c r="AS101" s="1"/>
      <c r="AT101" s="1"/>
      <c r="AU101" s="1"/>
      <c r="AV101" s="1"/>
      <c r="AW101" s="1"/>
      <c r="AX101" s="1"/>
      <c r="AY101" s="1"/>
      <c r="AZ101" s="1"/>
      <c r="BA101" s="1"/>
      <c r="BB101" s="1"/>
      <c r="BC101" s="1"/>
      <c r="BD101" s="1"/>
      <c r="BE101" s="1"/>
      <c r="BF101" s="1"/>
      <c r="BG101" s="1"/>
      <c r="BH101" s="1"/>
      <c r="BI101" s="1"/>
      <c r="BJ101" s="1"/>
      <c r="BK101" s="1"/>
      <c r="BL101" s="1"/>
      <c r="BM101" s="1"/>
      <c r="BN101" s="1"/>
      <c r="BO101" s="1"/>
      <c r="BP101" s="1"/>
      <c r="BQ101" s="1"/>
      <c r="BR101" s="1"/>
    </row>
    <row r="102" spans="1:70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1"/>
      <c r="AP102" s="1"/>
      <c r="AQ102" s="1"/>
      <c r="AR102" s="1"/>
      <c r="AS102" s="1"/>
      <c r="AT102" s="1"/>
      <c r="AU102" s="1"/>
      <c r="AV102" s="1"/>
      <c r="AW102" s="1"/>
      <c r="AX102" s="1"/>
      <c r="AY102" s="1"/>
      <c r="AZ102" s="1"/>
      <c r="BA102" s="1"/>
      <c r="BB102" s="1"/>
      <c r="BC102" s="1"/>
      <c r="BD102" s="1"/>
      <c r="BE102" s="1"/>
      <c r="BF102" s="1"/>
      <c r="BG102" s="1"/>
      <c r="BH102" s="1"/>
      <c r="BI102" s="1"/>
      <c r="BJ102" s="1"/>
      <c r="BK102" s="1"/>
      <c r="BL102" s="1"/>
      <c r="BM102" s="1"/>
      <c r="BN102" s="1"/>
      <c r="BO102" s="1"/>
      <c r="BP102" s="1"/>
      <c r="BQ102" s="1"/>
      <c r="BR102" s="1"/>
    </row>
    <row r="103" spans="1:70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/>
      <c r="AP103" s="1"/>
      <c r="AQ103" s="1"/>
      <c r="AR103" s="1"/>
      <c r="AS103" s="1"/>
      <c r="AT103" s="1"/>
      <c r="AU103" s="1"/>
      <c r="AV103" s="1"/>
      <c r="AW103" s="1"/>
      <c r="AX103" s="1"/>
      <c r="AY103" s="1"/>
      <c r="AZ103" s="1"/>
      <c r="BA103" s="1"/>
      <c r="BB103" s="1"/>
      <c r="BC103" s="1"/>
      <c r="BD103" s="1"/>
      <c r="BE103" s="1"/>
      <c r="BF103" s="1"/>
      <c r="BG103" s="1"/>
      <c r="BH103" s="1"/>
      <c r="BI103" s="1"/>
      <c r="BJ103" s="1"/>
      <c r="BK103" s="1"/>
      <c r="BL103" s="1"/>
      <c r="BM103" s="1"/>
      <c r="BN103" s="1"/>
      <c r="BO103" s="1"/>
      <c r="BP103" s="1"/>
      <c r="BQ103" s="1"/>
      <c r="BR103" s="1"/>
    </row>
    <row r="104" spans="1:70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1"/>
      <c r="AP104" s="1"/>
      <c r="AQ104" s="1"/>
      <c r="AR104" s="1"/>
      <c r="AS104" s="1"/>
      <c r="AT104" s="1"/>
      <c r="AU104" s="1"/>
      <c r="AV104" s="1"/>
      <c r="AW104" s="1"/>
      <c r="AX104" s="1"/>
      <c r="AY104" s="1"/>
      <c r="AZ104" s="1"/>
      <c r="BA104" s="1"/>
      <c r="BB104" s="1"/>
      <c r="BC104" s="1"/>
      <c r="BD104" s="1"/>
      <c r="BE104" s="1"/>
      <c r="BF104" s="1"/>
      <c r="BG104" s="1"/>
      <c r="BH104" s="1"/>
      <c r="BI104" s="1"/>
      <c r="BJ104" s="1"/>
      <c r="BK104" s="1"/>
      <c r="BL104" s="1"/>
      <c r="BM104" s="1"/>
      <c r="BN104" s="1"/>
      <c r="BO104" s="1"/>
      <c r="BP104" s="1"/>
      <c r="BQ104" s="1"/>
      <c r="BR104" s="1"/>
    </row>
    <row r="105" spans="1:70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1"/>
      <c r="AP105" s="1"/>
      <c r="AQ105" s="1"/>
      <c r="AR105" s="1"/>
      <c r="AS105" s="1"/>
      <c r="AT105" s="1"/>
      <c r="AU105" s="1"/>
      <c r="AV105" s="1"/>
      <c r="AW105" s="1"/>
      <c r="AX105" s="1"/>
      <c r="AY105" s="1"/>
      <c r="AZ105" s="1"/>
      <c r="BA105" s="1"/>
      <c r="BB105" s="1"/>
      <c r="BC105" s="1"/>
      <c r="BD105" s="1"/>
      <c r="BE105" s="1"/>
      <c r="BF105" s="1"/>
      <c r="BG105" s="1"/>
      <c r="BH105" s="1"/>
      <c r="BI105" s="1"/>
      <c r="BJ105" s="1"/>
      <c r="BK105" s="1"/>
      <c r="BL105" s="1"/>
      <c r="BM105" s="1"/>
      <c r="BN105" s="1"/>
      <c r="BO105" s="1"/>
      <c r="BP105" s="1"/>
      <c r="BQ105" s="1"/>
      <c r="BR105" s="1"/>
    </row>
    <row r="106" spans="1:70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/>
      <c r="AO106" s="1"/>
      <c r="AP106" s="1"/>
      <c r="AQ106" s="1"/>
      <c r="AR106" s="1"/>
      <c r="AS106" s="1"/>
      <c r="AT106" s="1"/>
      <c r="AU106" s="1"/>
      <c r="AV106" s="1"/>
      <c r="AW106" s="1"/>
      <c r="AX106" s="1"/>
      <c r="AY106" s="1"/>
      <c r="AZ106" s="1"/>
      <c r="BA106" s="1"/>
      <c r="BB106" s="1"/>
      <c r="BC106" s="1"/>
      <c r="BD106" s="1"/>
      <c r="BE106" s="1"/>
      <c r="BF106" s="1"/>
      <c r="BG106" s="1"/>
      <c r="BH106" s="1"/>
      <c r="BI106" s="1"/>
      <c r="BJ106" s="1"/>
      <c r="BK106" s="1"/>
      <c r="BL106" s="1"/>
      <c r="BM106" s="1"/>
      <c r="BN106" s="1"/>
      <c r="BO106" s="1"/>
      <c r="BP106" s="1"/>
      <c r="BQ106" s="1"/>
      <c r="BR106" s="1"/>
    </row>
    <row r="107" spans="1:70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1"/>
      <c r="AP107" s="1"/>
      <c r="AQ107" s="1"/>
      <c r="AR107" s="1"/>
      <c r="AS107" s="1"/>
      <c r="AT107" s="1"/>
      <c r="AU107" s="1"/>
      <c r="AV107" s="1"/>
      <c r="AW107" s="1"/>
      <c r="AX107" s="1"/>
      <c r="AY107" s="1"/>
      <c r="AZ107" s="1"/>
      <c r="BA107" s="1"/>
      <c r="BB107" s="1"/>
      <c r="BC107" s="1"/>
      <c r="BD107" s="1"/>
      <c r="BE107" s="1"/>
      <c r="BF107" s="1"/>
      <c r="BG107" s="1"/>
      <c r="BH107" s="1"/>
      <c r="BI107" s="1"/>
      <c r="BJ107" s="1"/>
      <c r="BK107" s="1"/>
      <c r="BL107" s="1"/>
      <c r="BM107" s="1"/>
      <c r="BN107" s="1"/>
      <c r="BO107" s="1"/>
      <c r="BP107" s="1"/>
      <c r="BQ107" s="1"/>
      <c r="BR107" s="1"/>
    </row>
    <row r="108" spans="1:70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1"/>
      <c r="AP108" s="1"/>
      <c r="AQ108" s="1"/>
      <c r="AR108" s="1"/>
      <c r="AS108" s="1"/>
      <c r="AT108" s="1"/>
      <c r="AU108" s="1"/>
      <c r="AV108" s="1"/>
      <c r="AW108" s="1"/>
      <c r="AX108" s="1"/>
      <c r="AY108" s="1"/>
      <c r="AZ108" s="1"/>
      <c r="BA108" s="1"/>
      <c r="BB108" s="1"/>
      <c r="BC108" s="1"/>
      <c r="BD108" s="1"/>
      <c r="BE108" s="1"/>
      <c r="BF108" s="1"/>
      <c r="BG108" s="1"/>
      <c r="BH108" s="1"/>
      <c r="BI108" s="1"/>
      <c r="BJ108" s="1"/>
      <c r="BK108" s="1"/>
      <c r="BL108" s="1"/>
      <c r="BM108" s="1"/>
      <c r="BN108" s="1"/>
      <c r="BO108" s="1"/>
      <c r="BP108" s="1"/>
      <c r="BQ108" s="1"/>
      <c r="BR108" s="1"/>
    </row>
    <row r="109" spans="1:70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1"/>
      <c r="AP109" s="1"/>
      <c r="AQ109" s="1"/>
      <c r="AR109" s="1"/>
      <c r="AS109" s="1"/>
      <c r="AT109" s="1"/>
      <c r="AU109" s="1"/>
      <c r="AV109" s="1"/>
      <c r="AW109" s="1"/>
      <c r="AX109" s="1"/>
      <c r="AY109" s="1"/>
      <c r="AZ109" s="1"/>
      <c r="BA109" s="1"/>
      <c r="BB109" s="1"/>
      <c r="BC109" s="1"/>
      <c r="BD109" s="1"/>
      <c r="BE109" s="1"/>
      <c r="BF109" s="1"/>
      <c r="BG109" s="1"/>
      <c r="BH109" s="1"/>
      <c r="BI109" s="1"/>
      <c r="BJ109" s="1"/>
      <c r="BK109" s="1"/>
      <c r="BL109" s="1"/>
      <c r="BM109" s="1"/>
      <c r="BN109" s="1"/>
      <c r="BO109" s="1"/>
      <c r="BP109" s="1"/>
      <c r="BQ109" s="1"/>
      <c r="BR109" s="1"/>
    </row>
    <row r="110" spans="1:70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  <c r="AP110" s="1"/>
      <c r="AQ110" s="1"/>
      <c r="AR110" s="1"/>
      <c r="AS110" s="1"/>
      <c r="AT110" s="1"/>
      <c r="AU110" s="1"/>
      <c r="AV110" s="1"/>
      <c r="AW110" s="1"/>
      <c r="AX110" s="1"/>
      <c r="AY110" s="1"/>
      <c r="AZ110" s="1"/>
      <c r="BA110" s="1"/>
      <c r="BB110" s="1"/>
      <c r="BC110" s="1"/>
      <c r="BD110" s="1"/>
      <c r="BE110" s="1"/>
      <c r="BF110" s="1"/>
      <c r="BG110" s="1"/>
      <c r="BH110" s="1"/>
      <c r="BI110" s="1"/>
      <c r="BJ110" s="1"/>
      <c r="BK110" s="1"/>
      <c r="BL110" s="1"/>
      <c r="BM110" s="1"/>
      <c r="BN110" s="1"/>
      <c r="BO110" s="1"/>
      <c r="BP110" s="1"/>
      <c r="BQ110" s="1"/>
      <c r="BR110" s="1"/>
    </row>
    <row r="111" spans="1:70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  <c r="AP111" s="1"/>
      <c r="AQ111" s="1"/>
      <c r="AR111" s="1"/>
      <c r="AS111" s="1"/>
      <c r="AT111" s="1"/>
      <c r="AU111" s="1"/>
      <c r="AV111" s="1"/>
      <c r="AW111" s="1"/>
      <c r="AX111" s="1"/>
      <c r="AY111" s="1"/>
      <c r="AZ111" s="1"/>
      <c r="BA111" s="1"/>
      <c r="BB111" s="1"/>
      <c r="BC111" s="1"/>
      <c r="BD111" s="1"/>
      <c r="BE111" s="1"/>
      <c r="BF111" s="1"/>
      <c r="BG111" s="1"/>
      <c r="BH111" s="1"/>
      <c r="BI111" s="1"/>
      <c r="BJ111" s="1"/>
      <c r="BK111" s="1"/>
      <c r="BL111" s="1"/>
      <c r="BM111" s="1"/>
      <c r="BN111" s="1"/>
      <c r="BO111" s="1"/>
      <c r="BP111" s="1"/>
      <c r="BQ111" s="1"/>
      <c r="BR111" s="1"/>
    </row>
    <row r="112" spans="1:70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1"/>
      <c r="AP112" s="1"/>
      <c r="AQ112" s="1"/>
      <c r="AR112" s="1"/>
      <c r="AS112" s="1"/>
      <c r="AT112" s="1"/>
      <c r="AU112" s="1"/>
      <c r="AV112" s="1"/>
      <c r="AW112" s="1"/>
      <c r="AX112" s="1"/>
      <c r="AY112" s="1"/>
      <c r="AZ112" s="1"/>
      <c r="BA112" s="1"/>
      <c r="BB112" s="1"/>
      <c r="BC112" s="1"/>
      <c r="BD112" s="1"/>
      <c r="BE112" s="1"/>
      <c r="BF112" s="1"/>
      <c r="BG112" s="1"/>
      <c r="BH112" s="1"/>
      <c r="BI112" s="1"/>
      <c r="BJ112" s="1"/>
      <c r="BK112" s="1"/>
      <c r="BL112" s="1"/>
      <c r="BM112" s="1"/>
      <c r="BN112" s="1"/>
      <c r="BO112" s="1"/>
      <c r="BP112" s="1"/>
      <c r="BQ112" s="1"/>
      <c r="BR112" s="1"/>
    </row>
    <row r="113" spans="1:70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1"/>
      <c r="AP113" s="1"/>
      <c r="AQ113" s="1"/>
      <c r="AR113" s="1"/>
      <c r="AS113" s="1"/>
      <c r="AT113" s="1"/>
      <c r="AU113" s="1"/>
      <c r="AV113" s="1"/>
      <c r="AW113" s="1"/>
      <c r="AX113" s="1"/>
      <c r="AY113" s="1"/>
      <c r="AZ113" s="1"/>
      <c r="BA113" s="1"/>
      <c r="BB113" s="1"/>
      <c r="BC113" s="1"/>
      <c r="BD113" s="1"/>
      <c r="BE113" s="1"/>
      <c r="BF113" s="1"/>
      <c r="BG113" s="1"/>
      <c r="BH113" s="1"/>
      <c r="BI113" s="1"/>
      <c r="BJ113" s="1"/>
      <c r="BK113" s="1"/>
      <c r="BL113" s="1"/>
      <c r="BM113" s="1"/>
      <c r="BN113" s="1"/>
      <c r="BO113" s="1"/>
      <c r="BP113" s="1"/>
      <c r="BQ113" s="1"/>
      <c r="BR113" s="1"/>
    </row>
    <row r="114" spans="1:70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  <c r="AP114" s="1"/>
      <c r="AQ114" s="1"/>
      <c r="AR114" s="1"/>
      <c r="AS114" s="1"/>
      <c r="AT114" s="1"/>
      <c r="AU114" s="1"/>
      <c r="AV114" s="1"/>
      <c r="AW114" s="1"/>
      <c r="AX114" s="1"/>
      <c r="AY114" s="1"/>
      <c r="AZ114" s="1"/>
      <c r="BA114" s="1"/>
      <c r="BB114" s="1"/>
      <c r="BC114" s="1"/>
      <c r="BD114" s="1"/>
      <c r="BE114" s="1"/>
      <c r="BF114" s="1"/>
      <c r="BG114" s="1"/>
      <c r="BH114" s="1"/>
      <c r="BI114" s="1"/>
      <c r="BJ114" s="1"/>
      <c r="BK114" s="1"/>
      <c r="BL114" s="1"/>
      <c r="BM114" s="1"/>
      <c r="BN114" s="1"/>
      <c r="BO114" s="1"/>
      <c r="BP114" s="1"/>
      <c r="BQ114" s="1"/>
      <c r="BR114" s="1"/>
    </row>
    <row r="115" spans="1:70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1"/>
      <c r="AP115" s="1"/>
      <c r="AQ115" s="1"/>
      <c r="AR115" s="1"/>
      <c r="AS115" s="1"/>
      <c r="AT115" s="1"/>
      <c r="AU115" s="1"/>
      <c r="AV115" s="1"/>
      <c r="AW115" s="1"/>
      <c r="AX115" s="1"/>
      <c r="AY115" s="1"/>
      <c r="AZ115" s="1"/>
      <c r="BA115" s="1"/>
      <c r="BB115" s="1"/>
      <c r="BC115" s="1"/>
      <c r="BD115" s="1"/>
      <c r="BE115" s="1"/>
      <c r="BF115" s="1"/>
      <c r="BG115" s="1"/>
      <c r="BH115" s="1"/>
      <c r="BI115" s="1"/>
      <c r="BJ115" s="1"/>
      <c r="BK115" s="1"/>
      <c r="BL115" s="1"/>
      <c r="BM115" s="1"/>
      <c r="BN115" s="1"/>
      <c r="BO115" s="1"/>
      <c r="BP115" s="1"/>
      <c r="BQ115" s="1"/>
      <c r="BR115" s="1"/>
    </row>
    <row r="116" spans="1:70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/>
      <c r="AP116" s="1"/>
      <c r="AQ116" s="1"/>
      <c r="AR116" s="1"/>
      <c r="AS116" s="1"/>
      <c r="AT116" s="1"/>
      <c r="AU116" s="1"/>
      <c r="AV116" s="1"/>
      <c r="AW116" s="1"/>
      <c r="AX116" s="1"/>
      <c r="AY116" s="1"/>
      <c r="AZ116" s="1"/>
      <c r="BA116" s="1"/>
      <c r="BB116" s="1"/>
      <c r="BC116" s="1"/>
      <c r="BD116" s="1"/>
      <c r="BE116" s="1"/>
      <c r="BF116" s="1"/>
      <c r="BG116" s="1"/>
      <c r="BH116" s="1"/>
      <c r="BI116" s="1"/>
      <c r="BJ116" s="1"/>
      <c r="BK116" s="1"/>
      <c r="BL116" s="1"/>
      <c r="BM116" s="1"/>
      <c r="BN116" s="1"/>
      <c r="BO116" s="1"/>
      <c r="BP116" s="1"/>
      <c r="BQ116" s="1"/>
      <c r="BR116" s="1"/>
    </row>
    <row r="117" spans="1:70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  <c r="AP117" s="1"/>
      <c r="AQ117" s="1"/>
      <c r="AR117" s="1"/>
      <c r="AS117" s="1"/>
      <c r="AT117" s="1"/>
      <c r="AU117" s="1"/>
      <c r="AV117" s="1"/>
      <c r="AW117" s="1"/>
      <c r="AX117" s="1"/>
      <c r="AY117" s="1"/>
      <c r="AZ117" s="1"/>
      <c r="BA117" s="1"/>
      <c r="BB117" s="1"/>
      <c r="BC117" s="1"/>
      <c r="BD117" s="1"/>
      <c r="BE117" s="1"/>
      <c r="BF117" s="1"/>
      <c r="BG117" s="1"/>
      <c r="BH117" s="1"/>
      <c r="BI117" s="1"/>
      <c r="BJ117" s="1"/>
      <c r="BK117" s="1"/>
      <c r="BL117" s="1"/>
      <c r="BM117" s="1"/>
      <c r="BN117" s="1"/>
      <c r="BO117" s="1"/>
      <c r="BP117" s="1"/>
      <c r="BQ117" s="1"/>
      <c r="BR117" s="1"/>
    </row>
    <row r="118" spans="1:70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P118" s="1"/>
      <c r="AQ118" s="1"/>
      <c r="AR118" s="1"/>
      <c r="AS118" s="1"/>
      <c r="AT118" s="1"/>
      <c r="AU118" s="1"/>
      <c r="AV118" s="1"/>
      <c r="AW118" s="1"/>
      <c r="AX118" s="1"/>
      <c r="AY118" s="1"/>
      <c r="AZ118" s="1"/>
      <c r="BA118" s="1"/>
      <c r="BB118" s="1"/>
      <c r="BC118" s="1"/>
      <c r="BD118" s="1"/>
      <c r="BE118" s="1"/>
      <c r="BF118" s="1"/>
      <c r="BG118" s="1"/>
      <c r="BH118" s="1"/>
      <c r="BI118" s="1"/>
      <c r="BJ118" s="1"/>
      <c r="BK118" s="1"/>
      <c r="BL118" s="1"/>
      <c r="BM118" s="1"/>
      <c r="BN118" s="1"/>
      <c r="BO118" s="1"/>
      <c r="BP118" s="1"/>
      <c r="BQ118" s="1"/>
      <c r="BR118" s="1"/>
    </row>
    <row r="119" spans="1:70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  <c r="AP119" s="1"/>
      <c r="AQ119" s="1"/>
      <c r="AR119" s="1"/>
      <c r="AS119" s="1"/>
      <c r="AT119" s="1"/>
      <c r="AU119" s="1"/>
      <c r="AV119" s="1"/>
      <c r="AW119" s="1"/>
      <c r="AX119" s="1"/>
      <c r="AY119" s="1"/>
      <c r="AZ119" s="1"/>
      <c r="BA119" s="1"/>
      <c r="BB119" s="1"/>
      <c r="BC119" s="1"/>
      <c r="BD119" s="1"/>
      <c r="BE119" s="1"/>
      <c r="BF119" s="1"/>
      <c r="BG119" s="1"/>
      <c r="BH119" s="1"/>
      <c r="BI119" s="1"/>
      <c r="BJ119" s="1"/>
      <c r="BK119" s="1"/>
      <c r="BL119" s="1"/>
      <c r="BM119" s="1"/>
      <c r="BN119" s="1"/>
      <c r="BO119" s="1"/>
      <c r="BP119" s="1"/>
      <c r="BQ119" s="1"/>
      <c r="BR119" s="1"/>
    </row>
    <row r="120" spans="1:70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1"/>
      <c r="AP120" s="1"/>
      <c r="AQ120" s="1"/>
      <c r="AR120" s="1"/>
      <c r="AS120" s="1"/>
      <c r="AT120" s="1"/>
      <c r="AU120" s="1"/>
      <c r="AV120" s="1"/>
      <c r="AW120" s="1"/>
      <c r="AX120" s="1"/>
      <c r="AY120" s="1"/>
      <c r="AZ120" s="1"/>
      <c r="BA120" s="1"/>
      <c r="BB120" s="1"/>
      <c r="BC120" s="1"/>
      <c r="BD120" s="1"/>
      <c r="BE120" s="1"/>
      <c r="BF120" s="1"/>
      <c r="BG120" s="1"/>
      <c r="BH120" s="1"/>
      <c r="BI120" s="1"/>
      <c r="BJ120" s="1"/>
      <c r="BK120" s="1"/>
      <c r="BL120" s="1"/>
      <c r="BM120" s="1"/>
      <c r="BN120" s="1"/>
      <c r="BO120" s="1"/>
      <c r="BP120" s="1"/>
      <c r="BQ120" s="1"/>
      <c r="BR120" s="1"/>
    </row>
    <row r="121" spans="1:70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  <c r="AP121" s="1"/>
      <c r="AQ121" s="1"/>
      <c r="AR121" s="1"/>
      <c r="AS121" s="1"/>
      <c r="AT121" s="1"/>
      <c r="AU121" s="1"/>
      <c r="AV121" s="1"/>
      <c r="AW121" s="1"/>
      <c r="AX121" s="1"/>
      <c r="AY121" s="1"/>
      <c r="AZ121" s="1"/>
      <c r="BA121" s="1"/>
      <c r="BB121" s="1"/>
      <c r="BC121" s="1"/>
      <c r="BD121" s="1"/>
      <c r="BE121" s="1"/>
      <c r="BF121" s="1"/>
      <c r="BG121" s="1"/>
      <c r="BH121" s="1"/>
      <c r="BI121" s="1"/>
      <c r="BJ121" s="1"/>
      <c r="BK121" s="1"/>
      <c r="BL121" s="1"/>
      <c r="BM121" s="1"/>
      <c r="BN121" s="1"/>
      <c r="BO121" s="1"/>
      <c r="BP121" s="1"/>
      <c r="BQ121" s="1"/>
      <c r="BR121" s="1"/>
    </row>
    <row r="122" spans="1:70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1"/>
      <c r="AP122" s="1"/>
      <c r="AQ122" s="1"/>
      <c r="AR122" s="1"/>
      <c r="AS122" s="1"/>
      <c r="AT122" s="1"/>
      <c r="AU122" s="1"/>
      <c r="AV122" s="1"/>
      <c r="AW122" s="1"/>
      <c r="AX122" s="1"/>
      <c r="AY122" s="1"/>
      <c r="AZ122" s="1"/>
      <c r="BA122" s="1"/>
      <c r="BB122" s="1"/>
      <c r="BC122" s="1"/>
      <c r="BD122" s="1"/>
      <c r="BE122" s="1"/>
      <c r="BF122" s="1"/>
      <c r="BG122" s="1"/>
      <c r="BH122" s="1"/>
      <c r="BI122" s="1"/>
      <c r="BJ122" s="1"/>
      <c r="BK122" s="1"/>
      <c r="BL122" s="1"/>
      <c r="BM122" s="1"/>
      <c r="BN122" s="1"/>
      <c r="BO122" s="1"/>
      <c r="BP122" s="1"/>
      <c r="BQ122" s="1"/>
      <c r="BR122" s="1"/>
    </row>
    <row r="123" spans="1:70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  <c r="AP123" s="1"/>
      <c r="AQ123" s="1"/>
      <c r="AR123" s="1"/>
      <c r="AS123" s="1"/>
      <c r="AT123" s="1"/>
      <c r="AU123" s="1"/>
      <c r="AV123" s="1"/>
      <c r="AW123" s="1"/>
      <c r="AX123" s="1"/>
      <c r="AY123" s="1"/>
      <c r="AZ123" s="1"/>
      <c r="BA123" s="1"/>
      <c r="BB123" s="1"/>
      <c r="BC123" s="1"/>
      <c r="BD123" s="1"/>
      <c r="BE123" s="1"/>
      <c r="BF123" s="1"/>
      <c r="BG123" s="1"/>
      <c r="BH123" s="1"/>
      <c r="BI123" s="1"/>
      <c r="BJ123" s="1"/>
      <c r="BK123" s="1"/>
      <c r="BL123" s="1"/>
      <c r="BM123" s="1"/>
      <c r="BN123" s="1"/>
      <c r="BO123" s="1"/>
      <c r="BP123" s="1"/>
      <c r="BQ123" s="1"/>
      <c r="BR123" s="1"/>
    </row>
    <row r="124" spans="1:70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  <c r="AP124" s="1"/>
      <c r="AQ124" s="1"/>
      <c r="AR124" s="1"/>
      <c r="AS124" s="1"/>
      <c r="AT124" s="1"/>
      <c r="AU124" s="1"/>
      <c r="AV124" s="1"/>
      <c r="AW124" s="1"/>
      <c r="AX124" s="1"/>
      <c r="AY124" s="1"/>
      <c r="AZ124" s="1"/>
      <c r="BA124" s="1"/>
      <c r="BB124" s="1"/>
      <c r="BC124" s="1"/>
      <c r="BD124" s="1"/>
      <c r="BE124" s="1"/>
      <c r="BF124" s="1"/>
      <c r="BG124" s="1"/>
      <c r="BH124" s="1"/>
      <c r="BI124" s="1"/>
      <c r="BJ124" s="1"/>
      <c r="BK124" s="1"/>
      <c r="BL124" s="1"/>
      <c r="BM124" s="1"/>
      <c r="BN124" s="1"/>
      <c r="BO124" s="1"/>
      <c r="BP124" s="1"/>
      <c r="BQ124" s="1"/>
      <c r="BR124" s="1"/>
    </row>
    <row r="125" spans="1:70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  <c r="AP125" s="1"/>
      <c r="AQ125" s="1"/>
      <c r="AR125" s="1"/>
      <c r="AS125" s="1"/>
      <c r="AT125" s="1"/>
      <c r="AU125" s="1"/>
      <c r="AV125" s="1"/>
      <c r="AW125" s="1"/>
      <c r="AX125" s="1"/>
      <c r="AY125" s="1"/>
      <c r="AZ125" s="1"/>
      <c r="BA125" s="1"/>
      <c r="BB125" s="1"/>
      <c r="BC125" s="1"/>
      <c r="BD125" s="1"/>
      <c r="BE125" s="1"/>
      <c r="BF125" s="1"/>
      <c r="BG125" s="1"/>
      <c r="BH125" s="1"/>
      <c r="BI125" s="1"/>
      <c r="BJ125" s="1"/>
      <c r="BK125" s="1"/>
      <c r="BL125" s="1"/>
      <c r="BM125" s="1"/>
      <c r="BN125" s="1"/>
      <c r="BO125" s="1"/>
      <c r="BP125" s="1"/>
      <c r="BQ125" s="1"/>
      <c r="BR125" s="1"/>
    </row>
    <row r="126" spans="1:70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  <c r="AP126" s="1"/>
      <c r="AQ126" s="1"/>
      <c r="AR126" s="1"/>
      <c r="AS126" s="1"/>
      <c r="AT126" s="1"/>
      <c r="AU126" s="1"/>
      <c r="AV126" s="1"/>
      <c r="AW126" s="1"/>
      <c r="AX126" s="1"/>
      <c r="AY126" s="1"/>
      <c r="AZ126" s="1"/>
      <c r="BA126" s="1"/>
      <c r="BB126" s="1"/>
      <c r="BC126" s="1"/>
      <c r="BD126" s="1"/>
      <c r="BE126" s="1"/>
      <c r="BF126" s="1"/>
      <c r="BG126" s="1"/>
      <c r="BH126" s="1"/>
      <c r="BI126" s="1"/>
      <c r="BJ126" s="1"/>
      <c r="BK126" s="1"/>
      <c r="BL126" s="1"/>
      <c r="BM126" s="1"/>
      <c r="BN126" s="1"/>
      <c r="BO126" s="1"/>
      <c r="BP126" s="1"/>
      <c r="BQ126" s="1"/>
      <c r="BR126" s="1"/>
    </row>
    <row r="127" spans="1:70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  <c r="AP127" s="1"/>
      <c r="AQ127" s="1"/>
      <c r="AR127" s="1"/>
      <c r="AS127" s="1"/>
      <c r="AT127" s="1"/>
      <c r="AU127" s="1"/>
      <c r="AV127" s="1"/>
      <c r="AW127" s="1"/>
      <c r="AX127" s="1"/>
      <c r="AY127" s="1"/>
      <c r="AZ127" s="1"/>
      <c r="BA127" s="1"/>
      <c r="BB127" s="1"/>
      <c r="BC127" s="1"/>
      <c r="BD127" s="1"/>
      <c r="BE127" s="1"/>
      <c r="BF127" s="1"/>
      <c r="BG127" s="1"/>
      <c r="BH127" s="1"/>
      <c r="BI127" s="1"/>
      <c r="BJ127" s="1"/>
      <c r="BK127" s="1"/>
      <c r="BL127" s="1"/>
      <c r="BM127" s="1"/>
      <c r="BN127" s="1"/>
      <c r="BO127" s="1"/>
      <c r="BP127" s="1"/>
      <c r="BQ127" s="1"/>
      <c r="BR127" s="1"/>
    </row>
    <row r="128" spans="1:70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  <c r="AP128" s="1"/>
      <c r="AQ128" s="1"/>
      <c r="AR128" s="1"/>
      <c r="AS128" s="1"/>
      <c r="AT128" s="1"/>
      <c r="AU128" s="1"/>
      <c r="AV128" s="1"/>
      <c r="AW128" s="1"/>
      <c r="AX128" s="1"/>
      <c r="AY128" s="1"/>
      <c r="AZ128" s="1"/>
      <c r="BA128" s="1"/>
      <c r="BB128" s="1"/>
      <c r="BC128" s="1"/>
      <c r="BD128" s="1"/>
      <c r="BE128" s="1"/>
      <c r="BF128" s="1"/>
      <c r="BG128" s="1"/>
      <c r="BH128" s="1"/>
      <c r="BI128" s="1"/>
      <c r="BJ128" s="1"/>
      <c r="BK128" s="1"/>
      <c r="BL128" s="1"/>
      <c r="BM128" s="1"/>
      <c r="BN128" s="1"/>
      <c r="BO128" s="1"/>
      <c r="BP128" s="1"/>
      <c r="BQ128" s="1"/>
      <c r="BR128" s="1"/>
    </row>
    <row r="129" spans="1:70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  <c r="AQ129" s="1"/>
      <c r="AR129" s="1"/>
      <c r="AS129" s="1"/>
      <c r="AT129" s="1"/>
      <c r="AU129" s="1"/>
      <c r="AV129" s="1"/>
      <c r="AW129" s="1"/>
      <c r="AX129" s="1"/>
      <c r="AY129" s="1"/>
      <c r="AZ129" s="1"/>
      <c r="BA129" s="1"/>
      <c r="BB129" s="1"/>
      <c r="BC129" s="1"/>
      <c r="BD129" s="1"/>
      <c r="BE129" s="1"/>
      <c r="BF129" s="1"/>
      <c r="BG129" s="1"/>
      <c r="BH129" s="1"/>
      <c r="BI129" s="1"/>
      <c r="BJ129" s="1"/>
      <c r="BK129" s="1"/>
      <c r="BL129" s="1"/>
      <c r="BM129" s="1"/>
      <c r="BN129" s="1"/>
      <c r="BO129" s="1"/>
      <c r="BP129" s="1"/>
      <c r="BQ129" s="1"/>
      <c r="BR129" s="1"/>
    </row>
    <row r="130" spans="1:70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  <c r="AR130" s="1"/>
      <c r="AS130" s="1"/>
      <c r="AT130" s="1"/>
      <c r="AU130" s="1"/>
      <c r="AV130" s="1"/>
      <c r="AW130" s="1"/>
      <c r="AX130" s="1"/>
      <c r="AY130" s="1"/>
      <c r="AZ130" s="1"/>
      <c r="BA130" s="1"/>
      <c r="BB130" s="1"/>
      <c r="BC130" s="1"/>
      <c r="BD130" s="1"/>
      <c r="BE130" s="1"/>
      <c r="BF130" s="1"/>
      <c r="BG130" s="1"/>
      <c r="BH130" s="1"/>
      <c r="BI130" s="1"/>
      <c r="BJ130" s="1"/>
      <c r="BK130" s="1"/>
      <c r="BL130" s="1"/>
      <c r="BM130" s="1"/>
      <c r="BN130" s="1"/>
      <c r="BO130" s="1"/>
      <c r="BP130" s="1"/>
      <c r="BQ130" s="1"/>
      <c r="BR130" s="1"/>
    </row>
    <row r="131" spans="1:70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  <c r="AQ131" s="1"/>
      <c r="AR131" s="1"/>
      <c r="AS131" s="1"/>
      <c r="AT131" s="1"/>
      <c r="AU131" s="1"/>
      <c r="AV131" s="1"/>
      <c r="AW131" s="1"/>
      <c r="AX131" s="1"/>
      <c r="AY131" s="1"/>
      <c r="AZ131" s="1"/>
      <c r="BA131" s="1"/>
      <c r="BB131" s="1"/>
      <c r="BC131" s="1"/>
      <c r="BD131" s="1"/>
      <c r="BE131" s="1"/>
      <c r="BF131" s="1"/>
      <c r="BG131" s="1"/>
      <c r="BH131" s="1"/>
      <c r="BI131" s="1"/>
      <c r="BJ131" s="1"/>
      <c r="BK131" s="1"/>
      <c r="BL131" s="1"/>
      <c r="BM131" s="1"/>
      <c r="BN131" s="1"/>
      <c r="BO131" s="1"/>
      <c r="BP131" s="1"/>
      <c r="BQ131" s="1"/>
      <c r="BR131" s="1"/>
    </row>
    <row r="132" spans="1:70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"/>
      <c r="AR132" s="1"/>
      <c r="AS132" s="1"/>
      <c r="AT132" s="1"/>
      <c r="AU132" s="1"/>
      <c r="AV132" s="1"/>
      <c r="AW132" s="1"/>
      <c r="AX132" s="1"/>
      <c r="AY132" s="1"/>
      <c r="AZ132" s="1"/>
      <c r="BA132" s="1"/>
      <c r="BB132" s="1"/>
      <c r="BC132" s="1"/>
      <c r="BD132" s="1"/>
      <c r="BE132" s="1"/>
      <c r="BF132" s="1"/>
      <c r="BG132" s="1"/>
      <c r="BH132" s="1"/>
      <c r="BI132" s="1"/>
      <c r="BJ132" s="1"/>
      <c r="BK132" s="1"/>
      <c r="BL132" s="1"/>
      <c r="BM132" s="1"/>
      <c r="BN132" s="1"/>
      <c r="BO132" s="1"/>
      <c r="BP132" s="1"/>
      <c r="BQ132" s="1"/>
      <c r="BR132" s="1"/>
    </row>
    <row r="133" spans="1:70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  <c r="AQ133" s="1"/>
      <c r="AR133" s="1"/>
      <c r="AS133" s="1"/>
      <c r="AT133" s="1"/>
      <c r="AU133" s="1"/>
      <c r="AV133" s="1"/>
      <c r="AW133" s="1"/>
      <c r="AX133" s="1"/>
      <c r="AY133" s="1"/>
      <c r="AZ133" s="1"/>
      <c r="BA133" s="1"/>
      <c r="BB133" s="1"/>
      <c r="BC133" s="1"/>
      <c r="BD133" s="1"/>
      <c r="BE133" s="1"/>
      <c r="BF133" s="1"/>
      <c r="BG133" s="1"/>
      <c r="BH133" s="1"/>
      <c r="BI133" s="1"/>
      <c r="BJ133" s="1"/>
      <c r="BK133" s="1"/>
      <c r="BL133" s="1"/>
      <c r="BM133" s="1"/>
      <c r="BN133" s="1"/>
      <c r="BO133" s="1"/>
      <c r="BP133" s="1"/>
      <c r="BQ133" s="1"/>
      <c r="BR133" s="1"/>
    </row>
    <row r="134" spans="1:70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1"/>
      <c r="AS134" s="1"/>
      <c r="AT134" s="1"/>
      <c r="AU134" s="1"/>
      <c r="AV134" s="1"/>
      <c r="AW134" s="1"/>
      <c r="AX134" s="1"/>
      <c r="AY134" s="1"/>
      <c r="AZ134" s="1"/>
      <c r="BA134" s="1"/>
      <c r="BB134" s="1"/>
      <c r="BC134" s="1"/>
      <c r="BD134" s="1"/>
      <c r="BE134" s="1"/>
      <c r="BF134" s="1"/>
      <c r="BG134" s="1"/>
      <c r="BH134" s="1"/>
      <c r="BI134" s="1"/>
      <c r="BJ134" s="1"/>
      <c r="BK134" s="1"/>
      <c r="BL134" s="1"/>
      <c r="BM134" s="1"/>
      <c r="BN134" s="1"/>
      <c r="BO134" s="1"/>
      <c r="BP134" s="1"/>
      <c r="BQ134" s="1"/>
      <c r="BR134" s="1"/>
    </row>
    <row r="135" spans="1:70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  <c r="AT135" s="1"/>
      <c r="AU135" s="1"/>
      <c r="AV135" s="1"/>
      <c r="AW135" s="1"/>
      <c r="AX135" s="1"/>
      <c r="AY135" s="1"/>
      <c r="AZ135" s="1"/>
      <c r="BA135" s="1"/>
      <c r="BB135" s="1"/>
      <c r="BC135" s="1"/>
      <c r="BD135" s="1"/>
      <c r="BE135" s="1"/>
      <c r="BF135" s="1"/>
      <c r="BG135" s="1"/>
      <c r="BH135" s="1"/>
      <c r="BI135" s="1"/>
      <c r="BJ135" s="1"/>
      <c r="BK135" s="1"/>
      <c r="BL135" s="1"/>
      <c r="BM135" s="1"/>
      <c r="BN135" s="1"/>
      <c r="BO135" s="1"/>
      <c r="BP135" s="1"/>
      <c r="BQ135" s="1"/>
      <c r="BR135" s="1"/>
    </row>
    <row r="136" spans="1:70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  <c r="AU136" s="1"/>
      <c r="AV136" s="1"/>
      <c r="AW136" s="1"/>
      <c r="AX136" s="1"/>
      <c r="AY136" s="1"/>
      <c r="AZ136" s="1"/>
      <c r="BA136" s="1"/>
      <c r="BB136" s="1"/>
      <c r="BC136" s="1"/>
      <c r="BD136" s="1"/>
      <c r="BE136" s="1"/>
      <c r="BF136" s="1"/>
      <c r="BG136" s="1"/>
      <c r="BH136" s="1"/>
      <c r="BI136" s="1"/>
      <c r="BJ136" s="1"/>
      <c r="BK136" s="1"/>
      <c r="BL136" s="1"/>
      <c r="BM136" s="1"/>
      <c r="BN136" s="1"/>
      <c r="BO136" s="1"/>
      <c r="BP136" s="1"/>
      <c r="BQ136" s="1"/>
      <c r="BR136" s="1"/>
    </row>
    <row r="137" spans="1:70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/>
      <c r="AS137" s="1"/>
      <c r="AT137" s="1"/>
      <c r="AU137" s="1"/>
      <c r="AV137" s="1"/>
      <c r="AW137" s="1"/>
      <c r="AX137" s="1"/>
      <c r="AY137" s="1"/>
      <c r="AZ137" s="1"/>
      <c r="BA137" s="1"/>
      <c r="BB137" s="1"/>
      <c r="BC137" s="1"/>
      <c r="BD137" s="1"/>
      <c r="BE137" s="1"/>
      <c r="BF137" s="1"/>
      <c r="BG137" s="1"/>
      <c r="BH137" s="1"/>
      <c r="BI137" s="1"/>
      <c r="BJ137" s="1"/>
      <c r="BK137" s="1"/>
      <c r="BL137" s="1"/>
      <c r="BM137" s="1"/>
      <c r="BN137" s="1"/>
      <c r="BO137" s="1"/>
      <c r="BP137" s="1"/>
      <c r="BQ137" s="1"/>
      <c r="BR137" s="1"/>
    </row>
    <row r="138" spans="1:70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  <c r="AU138" s="1"/>
      <c r="AV138" s="1"/>
      <c r="AW138" s="1"/>
      <c r="AX138" s="1"/>
      <c r="AY138" s="1"/>
      <c r="AZ138" s="1"/>
      <c r="BA138" s="1"/>
      <c r="BB138" s="1"/>
      <c r="BC138" s="1"/>
      <c r="BD138" s="1"/>
      <c r="BE138" s="1"/>
      <c r="BF138" s="1"/>
      <c r="BG138" s="1"/>
      <c r="BH138" s="1"/>
      <c r="BI138" s="1"/>
      <c r="BJ138" s="1"/>
      <c r="BK138" s="1"/>
      <c r="BL138" s="1"/>
      <c r="BM138" s="1"/>
      <c r="BN138" s="1"/>
      <c r="BO138" s="1"/>
      <c r="BP138" s="1"/>
      <c r="BQ138" s="1"/>
      <c r="BR138" s="1"/>
    </row>
    <row r="139" spans="1:70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  <c r="AU139" s="1"/>
      <c r="AV139" s="1"/>
      <c r="AW139" s="1"/>
      <c r="AX139" s="1"/>
      <c r="AY139" s="1"/>
      <c r="AZ139" s="1"/>
      <c r="BA139" s="1"/>
      <c r="BB139" s="1"/>
      <c r="BC139" s="1"/>
      <c r="BD139" s="1"/>
      <c r="BE139" s="1"/>
      <c r="BF139" s="1"/>
      <c r="BG139" s="1"/>
      <c r="BH139" s="1"/>
      <c r="BI139" s="1"/>
      <c r="BJ139" s="1"/>
      <c r="BK139" s="1"/>
      <c r="BL139" s="1"/>
      <c r="BM139" s="1"/>
      <c r="BN139" s="1"/>
      <c r="BO139" s="1"/>
      <c r="BP139" s="1"/>
      <c r="BQ139" s="1"/>
      <c r="BR139" s="1"/>
    </row>
    <row r="140" spans="1:70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  <c r="AT140" s="1"/>
      <c r="AU140" s="1"/>
      <c r="AV140" s="1"/>
      <c r="AW140" s="1"/>
      <c r="AX140" s="1"/>
      <c r="AY140" s="1"/>
      <c r="AZ140" s="1"/>
      <c r="BA140" s="1"/>
      <c r="BB140" s="1"/>
      <c r="BC140" s="1"/>
      <c r="BD140" s="1"/>
      <c r="BE140" s="1"/>
      <c r="BF140" s="1"/>
      <c r="BG140" s="1"/>
      <c r="BH140" s="1"/>
      <c r="BI140" s="1"/>
      <c r="BJ140" s="1"/>
      <c r="BK140" s="1"/>
      <c r="BL140" s="1"/>
      <c r="BM140" s="1"/>
      <c r="BN140" s="1"/>
      <c r="BO140" s="1"/>
      <c r="BP140" s="1"/>
      <c r="BQ140" s="1"/>
      <c r="BR140" s="1"/>
    </row>
    <row r="141" spans="1:70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1"/>
      <c r="AU141" s="1"/>
      <c r="AV141" s="1"/>
      <c r="AW141" s="1"/>
      <c r="AX141" s="1"/>
      <c r="AY141" s="1"/>
      <c r="AZ141" s="1"/>
      <c r="BA141" s="1"/>
      <c r="BB141" s="1"/>
      <c r="BC141" s="1"/>
      <c r="BD141" s="1"/>
      <c r="BE141" s="1"/>
      <c r="BF141" s="1"/>
      <c r="BG141" s="1"/>
      <c r="BH141" s="1"/>
      <c r="BI141" s="1"/>
      <c r="BJ141" s="1"/>
      <c r="BK141" s="1"/>
      <c r="BL141" s="1"/>
      <c r="BM141" s="1"/>
      <c r="BN141" s="1"/>
      <c r="BO141" s="1"/>
      <c r="BP141" s="1"/>
      <c r="BQ141" s="1"/>
      <c r="BR141" s="1"/>
    </row>
    <row r="142" spans="1:70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  <c r="AU142" s="1"/>
      <c r="AV142" s="1"/>
      <c r="AW142" s="1"/>
      <c r="AX142" s="1"/>
      <c r="AY142" s="1"/>
      <c r="AZ142" s="1"/>
      <c r="BA142" s="1"/>
      <c r="BB142" s="1"/>
      <c r="BC142" s="1"/>
      <c r="BD142" s="1"/>
      <c r="BE142" s="1"/>
      <c r="BF142" s="1"/>
      <c r="BG142" s="1"/>
      <c r="BH142" s="1"/>
      <c r="BI142" s="1"/>
      <c r="BJ142" s="1"/>
      <c r="BK142" s="1"/>
      <c r="BL142" s="1"/>
      <c r="BM142" s="1"/>
      <c r="BN142" s="1"/>
      <c r="BO142" s="1"/>
      <c r="BP142" s="1"/>
      <c r="BQ142" s="1"/>
      <c r="BR142" s="1"/>
    </row>
    <row r="143" spans="1:70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"/>
      <c r="AT143" s="1"/>
      <c r="AU143" s="1"/>
      <c r="AV143" s="1"/>
      <c r="AW143" s="1"/>
      <c r="AX143" s="1"/>
      <c r="AY143" s="1"/>
      <c r="AZ143" s="1"/>
      <c r="BA143" s="1"/>
      <c r="BB143" s="1"/>
      <c r="BC143" s="1"/>
      <c r="BD143" s="1"/>
      <c r="BE143" s="1"/>
      <c r="BF143" s="1"/>
      <c r="BG143" s="1"/>
      <c r="BH143" s="1"/>
      <c r="BI143" s="1"/>
      <c r="BJ143" s="1"/>
      <c r="BK143" s="1"/>
      <c r="BL143" s="1"/>
      <c r="BM143" s="1"/>
      <c r="BN143" s="1"/>
      <c r="BO143" s="1"/>
      <c r="BP143" s="1"/>
      <c r="BQ143" s="1"/>
      <c r="BR143" s="1"/>
    </row>
    <row r="144" spans="1:70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  <c r="AU144" s="1"/>
      <c r="AV144" s="1"/>
      <c r="AW144" s="1"/>
      <c r="AX144" s="1"/>
      <c r="AY144" s="1"/>
      <c r="AZ144" s="1"/>
      <c r="BA144" s="1"/>
      <c r="BB144" s="1"/>
      <c r="BC144" s="1"/>
      <c r="BD144" s="1"/>
      <c r="BE144" s="1"/>
      <c r="BF144" s="1"/>
      <c r="BG144" s="1"/>
      <c r="BH144" s="1"/>
      <c r="BI144" s="1"/>
      <c r="BJ144" s="1"/>
      <c r="BK144" s="1"/>
      <c r="BL144" s="1"/>
      <c r="BM144" s="1"/>
      <c r="BN144" s="1"/>
      <c r="BO144" s="1"/>
      <c r="BP144" s="1"/>
      <c r="BQ144" s="1"/>
      <c r="BR144" s="1"/>
    </row>
    <row r="145" spans="1:70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  <c r="AU145" s="1"/>
      <c r="AV145" s="1"/>
      <c r="AW145" s="1"/>
      <c r="AX145" s="1"/>
      <c r="AY145" s="1"/>
      <c r="AZ145" s="1"/>
      <c r="BA145" s="1"/>
      <c r="BB145" s="1"/>
      <c r="BC145" s="1"/>
      <c r="BD145" s="1"/>
      <c r="BE145" s="1"/>
      <c r="BF145" s="1"/>
      <c r="BG145" s="1"/>
      <c r="BH145" s="1"/>
      <c r="BI145" s="1"/>
      <c r="BJ145" s="1"/>
      <c r="BK145" s="1"/>
      <c r="BL145" s="1"/>
      <c r="BM145" s="1"/>
      <c r="BN145" s="1"/>
      <c r="BO145" s="1"/>
      <c r="BP145" s="1"/>
      <c r="BQ145" s="1"/>
      <c r="BR145" s="1"/>
    </row>
    <row r="146" spans="1:70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  <c r="AU146" s="1"/>
      <c r="AV146" s="1"/>
      <c r="AW146" s="1"/>
      <c r="AX146" s="1"/>
      <c r="AY146" s="1"/>
      <c r="AZ146" s="1"/>
      <c r="BA146" s="1"/>
      <c r="BB146" s="1"/>
      <c r="BC146" s="1"/>
      <c r="BD146" s="1"/>
      <c r="BE146" s="1"/>
      <c r="BF146" s="1"/>
      <c r="BG146" s="1"/>
      <c r="BH146" s="1"/>
      <c r="BI146" s="1"/>
      <c r="BJ146" s="1"/>
      <c r="BK146" s="1"/>
      <c r="BL146" s="1"/>
      <c r="BM146" s="1"/>
      <c r="BN146" s="1"/>
      <c r="BO146" s="1"/>
      <c r="BP146" s="1"/>
      <c r="BQ146" s="1"/>
      <c r="BR146" s="1"/>
    </row>
    <row r="147" spans="1:70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1"/>
      <c r="AT147" s="1"/>
      <c r="AU147" s="1"/>
      <c r="AV147" s="1"/>
      <c r="AW147" s="1"/>
      <c r="AX147" s="1"/>
      <c r="AY147" s="1"/>
      <c r="AZ147" s="1"/>
      <c r="BA147" s="1"/>
      <c r="BB147" s="1"/>
      <c r="BC147" s="1"/>
      <c r="BD147" s="1"/>
      <c r="BE147" s="1"/>
      <c r="BF147" s="1"/>
      <c r="BG147" s="1"/>
      <c r="BH147" s="1"/>
      <c r="BI147" s="1"/>
      <c r="BJ147" s="1"/>
      <c r="BK147" s="1"/>
      <c r="BL147" s="1"/>
      <c r="BM147" s="1"/>
      <c r="BN147" s="1"/>
      <c r="BO147" s="1"/>
      <c r="BP147" s="1"/>
      <c r="BQ147" s="1"/>
      <c r="BR147" s="1"/>
    </row>
    <row r="148" spans="1:70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  <c r="AT148" s="1"/>
      <c r="AU148" s="1"/>
      <c r="AV148" s="1"/>
      <c r="AW148" s="1"/>
      <c r="AX148" s="1"/>
      <c r="AY148" s="1"/>
      <c r="AZ148" s="1"/>
      <c r="BA148" s="1"/>
      <c r="BB148" s="1"/>
      <c r="BC148" s="1"/>
      <c r="BD148" s="1"/>
      <c r="BE148" s="1"/>
      <c r="BF148" s="1"/>
      <c r="BG148" s="1"/>
      <c r="BH148" s="1"/>
      <c r="BI148" s="1"/>
      <c r="BJ148" s="1"/>
      <c r="BK148" s="1"/>
      <c r="BL148" s="1"/>
      <c r="BM148" s="1"/>
      <c r="BN148" s="1"/>
      <c r="BO148" s="1"/>
      <c r="BP148" s="1"/>
      <c r="BQ148" s="1"/>
      <c r="BR148" s="1"/>
    </row>
    <row r="149" spans="1:70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  <c r="AU149" s="1"/>
      <c r="AV149" s="1"/>
      <c r="AW149" s="1"/>
      <c r="AX149" s="1"/>
      <c r="AY149" s="1"/>
      <c r="AZ149" s="1"/>
      <c r="BA149" s="1"/>
      <c r="BB149" s="1"/>
      <c r="BC149" s="1"/>
      <c r="BD149" s="1"/>
      <c r="BE149" s="1"/>
      <c r="BF149" s="1"/>
      <c r="BG149" s="1"/>
      <c r="BH149" s="1"/>
      <c r="BI149" s="1"/>
      <c r="BJ149" s="1"/>
      <c r="BK149" s="1"/>
      <c r="BL149" s="1"/>
      <c r="BM149" s="1"/>
      <c r="BN149" s="1"/>
      <c r="BO149" s="1"/>
      <c r="BP149" s="1"/>
      <c r="BQ149" s="1"/>
      <c r="BR149" s="1"/>
    </row>
    <row r="150" spans="1:70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  <c r="AT150" s="1"/>
      <c r="AU150" s="1"/>
      <c r="AV150" s="1"/>
      <c r="AW150" s="1"/>
      <c r="AX150" s="1"/>
      <c r="AY150" s="1"/>
      <c r="AZ150" s="1"/>
      <c r="BA150" s="1"/>
      <c r="BB150" s="1"/>
      <c r="BC150" s="1"/>
      <c r="BD150" s="1"/>
      <c r="BE150" s="1"/>
      <c r="BF150" s="1"/>
      <c r="BG150" s="1"/>
      <c r="BH150" s="1"/>
      <c r="BI150" s="1"/>
      <c r="BJ150" s="1"/>
      <c r="BK150" s="1"/>
      <c r="BL150" s="1"/>
      <c r="BM150" s="1"/>
      <c r="BN150" s="1"/>
      <c r="BO150" s="1"/>
      <c r="BP150" s="1"/>
      <c r="BQ150" s="1"/>
      <c r="BR150" s="1"/>
    </row>
    <row r="151" spans="1:70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1"/>
      <c r="AU151" s="1"/>
      <c r="AV151" s="1"/>
      <c r="AW151" s="1"/>
      <c r="AX151" s="1"/>
      <c r="AY151" s="1"/>
      <c r="AZ151" s="1"/>
      <c r="BA151" s="1"/>
      <c r="BB151" s="1"/>
      <c r="BC151" s="1"/>
      <c r="BD151" s="1"/>
      <c r="BE151" s="1"/>
      <c r="BF151" s="1"/>
      <c r="BG151" s="1"/>
      <c r="BH151" s="1"/>
      <c r="BI151" s="1"/>
      <c r="BJ151" s="1"/>
      <c r="BK151" s="1"/>
      <c r="BL151" s="1"/>
      <c r="BM151" s="1"/>
      <c r="BN151" s="1"/>
      <c r="BO151" s="1"/>
      <c r="BP151" s="1"/>
      <c r="BQ151" s="1"/>
      <c r="BR151" s="1"/>
    </row>
    <row r="152" spans="1:70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  <c r="AS152" s="1"/>
      <c r="AT152" s="1"/>
      <c r="AU152" s="1"/>
      <c r="AV152" s="1"/>
      <c r="AW152" s="1"/>
      <c r="AX152" s="1"/>
      <c r="AY152" s="1"/>
      <c r="AZ152" s="1"/>
      <c r="BA152" s="1"/>
      <c r="BB152" s="1"/>
      <c r="BC152" s="1"/>
      <c r="BD152" s="1"/>
      <c r="BE152" s="1"/>
      <c r="BF152" s="1"/>
      <c r="BG152" s="1"/>
      <c r="BH152" s="1"/>
      <c r="BI152" s="1"/>
      <c r="BJ152" s="1"/>
      <c r="BK152" s="1"/>
      <c r="BL152" s="1"/>
      <c r="BM152" s="1"/>
      <c r="BN152" s="1"/>
      <c r="BO152" s="1"/>
      <c r="BP152" s="1"/>
      <c r="BQ152" s="1"/>
      <c r="BR152" s="1"/>
    </row>
    <row r="153" spans="1:70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S153" s="1"/>
      <c r="AT153" s="1"/>
      <c r="AU153" s="1"/>
      <c r="AV153" s="1"/>
      <c r="AW153" s="1"/>
      <c r="AX153" s="1"/>
      <c r="AY153" s="1"/>
      <c r="AZ153" s="1"/>
      <c r="BA153" s="1"/>
      <c r="BB153" s="1"/>
      <c r="BC153" s="1"/>
      <c r="BD153" s="1"/>
      <c r="BE153" s="1"/>
      <c r="BF153" s="1"/>
      <c r="BG153" s="1"/>
      <c r="BH153" s="1"/>
      <c r="BI153" s="1"/>
      <c r="BJ153" s="1"/>
      <c r="BK153" s="1"/>
      <c r="BL153" s="1"/>
      <c r="BM153" s="1"/>
      <c r="BN153" s="1"/>
      <c r="BO153" s="1"/>
      <c r="BP153" s="1"/>
      <c r="BQ153" s="1"/>
      <c r="BR153" s="1"/>
    </row>
    <row r="154" spans="1:70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  <c r="AT154" s="1"/>
      <c r="AU154" s="1"/>
      <c r="AV154" s="1"/>
      <c r="AW154" s="1"/>
      <c r="AX154" s="1"/>
      <c r="AY154" s="1"/>
      <c r="AZ154" s="1"/>
      <c r="BA154" s="1"/>
      <c r="BB154" s="1"/>
      <c r="BC154" s="1"/>
      <c r="BD154" s="1"/>
      <c r="BE154" s="1"/>
      <c r="BF154" s="1"/>
      <c r="BG154" s="1"/>
      <c r="BH154" s="1"/>
      <c r="BI154" s="1"/>
      <c r="BJ154" s="1"/>
      <c r="BK154" s="1"/>
      <c r="BL154" s="1"/>
      <c r="BM154" s="1"/>
      <c r="BN154" s="1"/>
      <c r="BO154" s="1"/>
      <c r="BP154" s="1"/>
      <c r="BQ154" s="1"/>
      <c r="BR154" s="1"/>
    </row>
    <row r="155" spans="1:70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  <c r="AR155" s="1"/>
      <c r="AS155" s="1"/>
      <c r="AT155" s="1"/>
      <c r="AU155" s="1"/>
      <c r="AV155" s="1"/>
      <c r="AW155" s="1"/>
      <c r="AX155" s="1"/>
      <c r="AY155" s="1"/>
      <c r="AZ155" s="1"/>
      <c r="BA155" s="1"/>
      <c r="BB155" s="1"/>
      <c r="BC155" s="1"/>
      <c r="BD155" s="1"/>
      <c r="BE155" s="1"/>
      <c r="BF155" s="1"/>
      <c r="BG155" s="1"/>
      <c r="BH155" s="1"/>
      <c r="BI155" s="1"/>
      <c r="BJ155" s="1"/>
      <c r="BK155" s="1"/>
      <c r="BL155" s="1"/>
      <c r="BM155" s="1"/>
      <c r="BN155" s="1"/>
      <c r="BO155" s="1"/>
      <c r="BP155" s="1"/>
      <c r="BQ155" s="1"/>
      <c r="BR155" s="1"/>
    </row>
    <row r="156" spans="1:70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1"/>
      <c r="AU156" s="1"/>
      <c r="AV156" s="1"/>
      <c r="AW156" s="1"/>
      <c r="AX156" s="1"/>
      <c r="AY156" s="1"/>
      <c r="AZ156" s="1"/>
      <c r="BA156" s="1"/>
      <c r="BB156" s="1"/>
      <c r="BC156" s="1"/>
      <c r="BD156" s="1"/>
      <c r="BE156" s="1"/>
      <c r="BF156" s="1"/>
      <c r="BG156" s="1"/>
      <c r="BH156" s="1"/>
      <c r="BI156" s="1"/>
      <c r="BJ156" s="1"/>
      <c r="BK156" s="1"/>
      <c r="BL156" s="1"/>
      <c r="BM156" s="1"/>
      <c r="BN156" s="1"/>
      <c r="BO156" s="1"/>
      <c r="BP156" s="1"/>
      <c r="BQ156" s="1"/>
      <c r="BR156" s="1"/>
    </row>
    <row r="157" spans="1:70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  <c r="AR157" s="1"/>
      <c r="AS157" s="1"/>
      <c r="AT157" s="1"/>
      <c r="AU157" s="1"/>
      <c r="AV157" s="1"/>
      <c r="AW157" s="1"/>
      <c r="AX157" s="1"/>
      <c r="AY157" s="1"/>
      <c r="AZ157" s="1"/>
      <c r="BA157" s="1"/>
      <c r="BB157" s="1"/>
      <c r="BC157" s="1"/>
      <c r="BD157" s="1"/>
      <c r="BE157" s="1"/>
      <c r="BF157" s="1"/>
      <c r="BG157" s="1"/>
      <c r="BH157" s="1"/>
      <c r="BI157" s="1"/>
      <c r="BJ157" s="1"/>
      <c r="BK157" s="1"/>
      <c r="BL157" s="1"/>
      <c r="BM157" s="1"/>
      <c r="BN157" s="1"/>
      <c r="BO157" s="1"/>
      <c r="BP157" s="1"/>
      <c r="BQ157" s="1"/>
      <c r="BR157" s="1"/>
    </row>
    <row r="158" spans="1:70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  <c r="AR158" s="1"/>
      <c r="AS158" s="1"/>
      <c r="AT158" s="1"/>
      <c r="AU158" s="1"/>
      <c r="AV158" s="1"/>
      <c r="AW158" s="1"/>
      <c r="AX158" s="1"/>
      <c r="AY158" s="1"/>
      <c r="AZ158" s="1"/>
      <c r="BA158" s="1"/>
      <c r="BB158" s="1"/>
      <c r="BC158" s="1"/>
      <c r="BD158" s="1"/>
      <c r="BE158" s="1"/>
      <c r="BF158" s="1"/>
      <c r="BG158" s="1"/>
      <c r="BH158" s="1"/>
      <c r="BI158" s="1"/>
      <c r="BJ158" s="1"/>
      <c r="BK158" s="1"/>
      <c r="BL158" s="1"/>
      <c r="BM158" s="1"/>
      <c r="BN158" s="1"/>
      <c r="BO158" s="1"/>
      <c r="BP158" s="1"/>
      <c r="BQ158" s="1"/>
      <c r="BR158" s="1"/>
    </row>
    <row r="159" spans="1:70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  <c r="AU159" s="1"/>
      <c r="AV159" s="1"/>
      <c r="AW159" s="1"/>
      <c r="AX159" s="1"/>
      <c r="AY159" s="1"/>
      <c r="AZ159" s="1"/>
      <c r="BA159" s="1"/>
      <c r="BB159" s="1"/>
      <c r="BC159" s="1"/>
      <c r="BD159" s="1"/>
      <c r="BE159" s="1"/>
      <c r="BF159" s="1"/>
      <c r="BG159" s="1"/>
      <c r="BH159" s="1"/>
      <c r="BI159" s="1"/>
      <c r="BJ159" s="1"/>
      <c r="BK159" s="1"/>
      <c r="BL159" s="1"/>
      <c r="BM159" s="1"/>
      <c r="BN159" s="1"/>
      <c r="BO159" s="1"/>
      <c r="BP159" s="1"/>
      <c r="BQ159" s="1"/>
      <c r="BR159" s="1"/>
    </row>
    <row r="160" spans="1:70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  <c r="AT160" s="1"/>
      <c r="AU160" s="1"/>
      <c r="AV160" s="1"/>
      <c r="AW160" s="1"/>
      <c r="AX160" s="1"/>
      <c r="AY160" s="1"/>
      <c r="AZ160" s="1"/>
      <c r="BA160" s="1"/>
      <c r="BB160" s="1"/>
      <c r="BC160" s="1"/>
      <c r="BD160" s="1"/>
      <c r="BE160" s="1"/>
      <c r="BF160" s="1"/>
      <c r="BG160" s="1"/>
      <c r="BH160" s="1"/>
      <c r="BI160" s="1"/>
      <c r="BJ160" s="1"/>
      <c r="BK160" s="1"/>
      <c r="BL160" s="1"/>
      <c r="BM160" s="1"/>
      <c r="BN160" s="1"/>
      <c r="BO160" s="1"/>
      <c r="BP160" s="1"/>
      <c r="BQ160" s="1"/>
      <c r="BR160" s="1"/>
    </row>
    <row r="161" spans="1:70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  <c r="AT161" s="1"/>
      <c r="AU161" s="1"/>
      <c r="AV161" s="1"/>
      <c r="AW161" s="1"/>
      <c r="AX161" s="1"/>
      <c r="AY161" s="1"/>
      <c r="AZ161" s="1"/>
      <c r="BA161" s="1"/>
      <c r="BB161" s="1"/>
      <c r="BC161" s="1"/>
      <c r="BD161" s="1"/>
      <c r="BE161" s="1"/>
      <c r="BF161" s="1"/>
      <c r="BG161" s="1"/>
      <c r="BH161" s="1"/>
      <c r="BI161" s="1"/>
      <c r="BJ161" s="1"/>
      <c r="BK161" s="1"/>
      <c r="BL161" s="1"/>
      <c r="BM161" s="1"/>
      <c r="BN161" s="1"/>
      <c r="BO161" s="1"/>
      <c r="BP161" s="1"/>
      <c r="BQ161" s="1"/>
      <c r="BR161" s="1"/>
    </row>
    <row r="162" spans="1:70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S162" s="1"/>
      <c r="AT162" s="1"/>
      <c r="AU162" s="1"/>
      <c r="AV162" s="1"/>
      <c r="AW162" s="1"/>
      <c r="AX162" s="1"/>
      <c r="AY162" s="1"/>
      <c r="AZ162" s="1"/>
      <c r="BA162" s="1"/>
      <c r="BB162" s="1"/>
      <c r="BC162" s="1"/>
      <c r="BD162" s="1"/>
      <c r="BE162" s="1"/>
      <c r="BF162" s="1"/>
      <c r="BG162" s="1"/>
      <c r="BH162" s="1"/>
      <c r="BI162" s="1"/>
      <c r="BJ162" s="1"/>
      <c r="BK162" s="1"/>
      <c r="BL162" s="1"/>
      <c r="BM162" s="1"/>
      <c r="BN162" s="1"/>
      <c r="BO162" s="1"/>
      <c r="BP162" s="1"/>
      <c r="BQ162" s="1"/>
      <c r="BR162" s="1"/>
    </row>
    <row r="163" spans="1:70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  <c r="AT163" s="1"/>
      <c r="AU163" s="1"/>
      <c r="AV163" s="1"/>
      <c r="AW163" s="1"/>
      <c r="AX163" s="1"/>
      <c r="AY163" s="1"/>
      <c r="AZ163" s="1"/>
      <c r="BA163" s="1"/>
      <c r="BB163" s="1"/>
      <c r="BC163" s="1"/>
      <c r="BD163" s="1"/>
      <c r="BE163" s="1"/>
      <c r="BF163" s="1"/>
      <c r="BG163" s="1"/>
      <c r="BH163" s="1"/>
      <c r="BI163" s="1"/>
      <c r="BJ163" s="1"/>
      <c r="BK163" s="1"/>
      <c r="BL163" s="1"/>
      <c r="BM163" s="1"/>
      <c r="BN163" s="1"/>
      <c r="BO163" s="1"/>
      <c r="BP163" s="1"/>
      <c r="BQ163" s="1"/>
      <c r="BR163" s="1"/>
    </row>
    <row r="164" spans="1:70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  <c r="AU164" s="1"/>
      <c r="AV164" s="1"/>
      <c r="AW164" s="1"/>
      <c r="AX164" s="1"/>
      <c r="AY164" s="1"/>
      <c r="AZ164" s="1"/>
      <c r="BA164" s="1"/>
      <c r="BB164" s="1"/>
      <c r="BC164" s="1"/>
      <c r="BD164" s="1"/>
      <c r="BE164" s="1"/>
      <c r="BF164" s="1"/>
      <c r="BG164" s="1"/>
      <c r="BH164" s="1"/>
      <c r="BI164" s="1"/>
      <c r="BJ164" s="1"/>
      <c r="BK164" s="1"/>
      <c r="BL164" s="1"/>
      <c r="BM164" s="1"/>
      <c r="BN164" s="1"/>
      <c r="BO164" s="1"/>
      <c r="BP164" s="1"/>
      <c r="BQ164" s="1"/>
      <c r="BR164" s="1"/>
    </row>
    <row r="165" spans="1:70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  <c r="AR165" s="1"/>
      <c r="AS165" s="1"/>
      <c r="AT165" s="1"/>
      <c r="AU165" s="1"/>
      <c r="AV165" s="1"/>
      <c r="AW165" s="1"/>
      <c r="AX165" s="1"/>
      <c r="AY165" s="1"/>
      <c r="AZ165" s="1"/>
      <c r="BA165" s="1"/>
      <c r="BB165" s="1"/>
      <c r="BC165" s="1"/>
      <c r="BD165" s="1"/>
      <c r="BE165" s="1"/>
      <c r="BF165" s="1"/>
      <c r="BG165" s="1"/>
      <c r="BH165" s="1"/>
      <c r="BI165" s="1"/>
      <c r="BJ165" s="1"/>
      <c r="BK165" s="1"/>
      <c r="BL165" s="1"/>
      <c r="BM165" s="1"/>
      <c r="BN165" s="1"/>
      <c r="BO165" s="1"/>
      <c r="BP165" s="1"/>
      <c r="BQ165" s="1"/>
      <c r="BR165" s="1"/>
    </row>
    <row r="166" spans="1:70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  <c r="AS166" s="1"/>
      <c r="AT166" s="1"/>
      <c r="AU166" s="1"/>
      <c r="AV166" s="1"/>
      <c r="AW166" s="1"/>
      <c r="AX166" s="1"/>
      <c r="AY166" s="1"/>
      <c r="AZ166" s="1"/>
      <c r="BA166" s="1"/>
      <c r="BB166" s="1"/>
      <c r="BC166" s="1"/>
      <c r="BD166" s="1"/>
      <c r="BE166" s="1"/>
      <c r="BF166" s="1"/>
      <c r="BG166" s="1"/>
      <c r="BH166" s="1"/>
      <c r="BI166" s="1"/>
      <c r="BJ166" s="1"/>
      <c r="BK166" s="1"/>
      <c r="BL166" s="1"/>
      <c r="BM166" s="1"/>
      <c r="BN166" s="1"/>
      <c r="BO166" s="1"/>
      <c r="BP166" s="1"/>
      <c r="BQ166" s="1"/>
      <c r="BR166" s="1"/>
    </row>
    <row r="167" spans="1:70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  <c r="AT167" s="1"/>
      <c r="AU167" s="1"/>
      <c r="AV167" s="1"/>
      <c r="AW167" s="1"/>
      <c r="AX167" s="1"/>
      <c r="AY167" s="1"/>
      <c r="AZ167" s="1"/>
      <c r="BA167" s="1"/>
      <c r="BB167" s="1"/>
      <c r="BC167" s="1"/>
      <c r="BD167" s="1"/>
      <c r="BE167" s="1"/>
      <c r="BF167" s="1"/>
      <c r="BG167" s="1"/>
      <c r="BH167" s="1"/>
      <c r="BI167" s="1"/>
      <c r="BJ167" s="1"/>
      <c r="BK167" s="1"/>
      <c r="BL167" s="1"/>
      <c r="BM167" s="1"/>
      <c r="BN167" s="1"/>
      <c r="BO167" s="1"/>
      <c r="BP167" s="1"/>
      <c r="BQ167" s="1"/>
      <c r="BR167" s="1"/>
    </row>
    <row r="168" spans="1:70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  <c r="AS168" s="1"/>
      <c r="AT168" s="1"/>
      <c r="AU168" s="1"/>
      <c r="AV168" s="1"/>
      <c r="AW168" s="1"/>
      <c r="AX168" s="1"/>
      <c r="AY168" s="1"/>
      <c r="AZ168" s="1"/>
      <c r="BA168" s="1"/>
      <c r="BB168" s="1"/>
      <c r="BC168" s="1"/>
      <c r="BD168" s="1"/>
      <c r="BE168" s="1"/>
      <c r="BF168" s="1"/>
      <c r="BG168" s="1"/>
      <c r="BH168" s="1"/>
      <c r="BI168" s="1"/>
      <c r="BJ168" s="1"/>
      <c r="BK168" s="1"/>
      <c r="BL168" s="1"/>
      <c r="BM168" s="1"/>
      <c r="BN168" s="1"/>
      <c r="BO168" s="1"/>
      <c r="BP168" s="1"/>
      <c r="BQ168" s="1"/>
      <c r="BR168" s="1"/>
    </row>
    <row r="169" spans="1:70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  <c r="AR169" s="1"/>
      <c r="AS169" s="1"/>
      <c r="AT169" s="1"/>
      <c r="AU169" s="1"/>
      <c r="AV169" s="1"/>
      <c r="AW169" s="1"/>
      <c r="AX169" s="1"/>
      <c r="AY169" s="1"/>
      <c r="AZ169" s="1"/>
      <c r="BA169" s="1"/>
      <c r="BB169" s="1"/>
      <c r="BC169" s="1"/>
      <c r="BD169" s="1"/>
      <c r="BE169" s="1"/>
      <c r="BF169" s="1"/>
      <c r="BG169" s="1"/>
      <c r="BH169" s="1"/>
      <c r="BI169" s="1"/>
      <c r="BJ169" s="1"/>
      <c r="BK169" s="1"/>
      <c r="BL169" s="1"/>
      <c r="BM169" s="1"/>
      <c r="BN169" s="1"/>
      <c r="BO169" s="1"/>
      <c r="BP169" s="1"/>
      <c r="BQ169" s="1"/>
      <c r="BR169" s="1"/>
    </row>
    <row r="170" spans="1:70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  <c r="AT170" s="1"/>
      <c r="AU170" s="1"/>
      <c r="AV170" s="1"/>
      <c r="AW170" s="1"/>
      <c r="AX170" s="1"/>
      <c r="AY170" s="1"/>
      <c r="AZ170" s="1"/>
      <c r="BA170" s="1"/>
      <c r="BB170" s="1"/>
      <c r="BC170" s="1"/>
      <c r="BD170" s="1"/>
      <c r="BE170" s="1"/>
      <c r="BF170" s="1"/>
      <c r="BG170" s="1"/>
      <c r="BH170" s="1"/>
      <c r="BI170" s="1"/>
      <c r="BJ170" s="1"/>
      <c r="BK170" s="1"/>
      <c r="BL170" s="1"/>
      <c r="BM170" s="1"/>
      <c r="BN170" s="1"/>
      <c r="BO170" s="1"/>
      <c r="BP170" s="1"/>
      <c r="BQ170" s="1"/>
      <c r="BR170" s="1"/>
    </row>
    <row r="171" spans="1:70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  <c r="AS171" s="1"/>
      <c r="AT171" s="1"/>
      <c r="AU171" s="1"/>
      <c r="AV171" s="1"/>
      <c r="AW171" s="1"/>
      <c r="AX171" s="1"/>
      <c r="AY171" s="1"/>
      <c r="AZ171" s="1"/>
      <c r="BA171" s="1"/>
      <c r="BB171" s="1"/>
      <c r="BC171" s="1"/>
      <c r="BD171" s="1"/>
      <c r="BE171" s="1"/>
      <c r="BF171" s="1"/>
      <c r="BG171" s="1"/>
      <c r="BH171" s="1"/>
      <c r="BI171" s="1"/>
      <c r="BJ171" s="1"/>
      <c r="BK171" s="1"/>
      <c r="BL171" s="1"/>
      <c r="BM171" s="1"/>
      <c r="BN171" s="1"/>
      <c r="BO171" s="1"/>
      <c r="BP171" s="1"/>
      <c r="BQ171" s="1"/>
      <c r="BR171" s="1"/>
    </row>
    <row r="172" spans="1:70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  <c r="AS172" s="1"/>
      <c r="AT172" s="1"/>
      <c r="AU172" s="1"/>
      <c r="AV172" s="1"/>
      <c r="AW172" s="1"/>
      <c r="AX172" s="1"/>
      <c r="AY172" s="1"/>
      <c r="AZ172" s="1"/>
      <c r="BA172" s="1"/>
      <c r="BB172" s="1"/>
      <c r="BC172" s="1"/>
      <c r="BD172" s="1"/>
      <c r="BE172" s="1"/>
      <c r="BF172" s="1"/>
      <c r="BG172" s="1"/>
      <c r="BH172" s="1"/>
      <c r="BI172" s="1"/>
      <c r="BJ172" s="1"/>
      <c r="BK172" s="1"/>
      <c r="BL172" s="1"/>
      <c r="BM172" s="1"/>
      <c r="BN172" s="1"/>
      <c r="BO172" s="1"/>
      <c r="BP172" s="1"/>
      <c r="BQ172" s="1"/>
      <c r="BR172" s="1"/>
    </row>
    <row r="173" spans="1:70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  <c r="AS173" s="1"/>
      <c r="AT173" s="1"/>
      <c r="AU173" s="1"/>
      <c r="AV173" s="1"/>
      <c r="AW173" s="1"/>
      <c r="AX173" s="1"/>
      <c r="AY173" s="1"/>
      <c r="AZ173" s="1"/>
      <c r="BA173" s="1"/>
      <c r="BB173" s="1"/>
      <c r="BC173" s="1"/>
      <c r="BD173" s="1"/>
      <c r="BE173" s="1"/>
      <c r="BF173" s="1"/>
      <c r="BG173" s="1"/>
      <c r="BH173" s="1"/>
      <c r="BI173" s="1"/>
      <c r="BJ173" s="1"/>
      <c r="BK173" s="1"/>
      <c r="BL173" s="1"/>
      <c r="BM173" s="1"/>
      <c r="BN173" s="1"/>
      <c r="BO173" s="1"/>
      <c r="BP173" s="1"/>
      <c r="BQ173" s="1"/>
      <c r="BR173" s="1"/>
    </row>
    <row r="174" spans="1:70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  <c r="AS174" s="1"/>
      <c r="AT174" s="1"/>
      <c r="AU174" s="1"/>
      <c r="AV174" s="1"/>
      <c r="AW174" s="1"/>
      <c r="AX174" s="1"/>
      <c r="AY174" s="1"/>
      <c r="AZ174" s="1"/>
      <c r="BA174" s="1"/>
      <c r="BB174" s="1"/>
      <c r="BC174" s="1"/>
      <c r="BD174" s="1"/>
      <c r="BE174" s="1"/>
      <c r="BF174" s="1"/>
      <c r="BG174" s="1"/>
      <c r="BH174" s="1"/>
      <c r="BI174" s="1"/>
      <c r="BJ174" s="1"/>
      <c r="BK174" s="1"/>
      <c r="BL174" s="1"/>
      <c r="BM174" s="1"/>
      <c r="BN174" s="1"/>
      <c r="BO174" s="1"/>
      <c r="BP174" s="1"/>
      <c r="BQ174" s="1"/>
      <c r="BR174" s="1"/>
    </row>
    <row r="175" spans="1:70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  <c r="AR175" s="1"/>
      <c r="AS175" s="1"/>
      <c r="AT175" s="1"/>
      <c r="AU175" s="1"/>
      <c r="AV175" s="1"/>
      <c r="AW175" s="1"/>
      <c r="AX175" s="1"/>
      <c r="AY175" s="1"/>
      <c r="AZ175" s="1"/>
      <c r="BA175" s="1"/>
      <c r="BB175" s="1"/>
      <c r="BC175" s="1"/>
      <c r="BD175" s="1"/>
      <c r="BE175" s="1"/>
      <c r="BF175" s="1"/>
      <c r="BG175" s="1"/>
      <c r="BH175" s="1"/>
      <c r="BI175" s="1"/>
      <c r="BJ175" s="1"/>
      <c r="BK175" s="1"/>
      <c r="BL175" s="1"/>
      <c r="BM175" s="1"/>
      <c r="BN175" s="1"/>
      <c r="BO175" s="1"/>
      <c r="BP175" s="1"/>
      <c r="BQ175" s="1"/>
      <c r="BR175" s="1"/>
    </row>
    <row r="176" spans="1:70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1"/>
      <c r="AT176" s="1"/>
      <c r="AU176" s="1"/>
      <c r="AV176" s="1"/>
      <c r="AW176" s="1"/>
      <c r="AX176" s="1"/>
      <c r="AY176" s="1"/>
      <c r="AZ176" s="1"/>
      <c r="BA176" s="1"/>
      <c r="BB176" s="1"/>
      <c r="BC176" s="1"/>
      <c r="BD176" s="1"/>
      <c r="BE176" s="1"/>
      <c r="BF176" s="1"/>
      <c r="BG176" s="1"/>
      <c r="BH176" s="1"/>
      <c r="BI176" s="1"/>
      <c r="BJ176" s="1"/>
      <c r="BK176" s="1"/>
      <c r="BL176" s="1"/>
      <c r="BM176" s="1"/>
      <c r="BN176" s="1"/>
      <c r="BO176" s="1"/>
      <c r="BP176" s="1"/>
      <c r="BQ176" s="1"/>
      <c r="BR176" s="1"/>
    </row>
    <row r="177" spans="1:70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  <c r="AR177" s="1"/>
      <c r="AS177" s="1"/>
      <c r="AT177" s="1"/>
      <c r="AU177" s="1"/>
      <c r="AV177" s="1"/>
      <c r="AW177" s="1"/>
      <c r="AX177" s="1"/>
      <c r="AY177" s="1"/>
      <c r="AZ177" s="1"/>
      <c r="BA177" s="1"/>
      <c r="BB177" s="1"/>
      <c r="BC177" s="1"/>
      <c r="BD177" s="1"/>
      <c r="BE177" s="1"/>
      <c r="BF177" s="1"/>
      <c r="BG177" s="1"/>
      <c r="BH177" s="1"/>
      <c r="BI177" s="1"/>
      <c r="BJ177" s="1"/>
      <c r="BK177" s="1"/>
      <c r="BL177" s="1"/>
      <c r="BM177" s="1"/>
      <c r="BN177" s="1"/>
      <c r="BO177" s="1"/>
      <c r="BP177" s="1"/>
      <c r="BQ177" s="1"/>
      <c r="BR177" s="1"/>
    </row>
    <row r="178" spans="1:70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  <c r="AR178" s="1"/>
      <c r="AS178" s="1"/>
      <c r="AT178" s="1"/>
      <c r="AU178" s="1"/>
      <c r="AV178" s="1"/>
      <c r="AW178" s="1"/>
      <c r="AX178" s="1"/>
      <c r="AY178" s="1"/>
      <c r="AZ178" s="1"/>
      <c r="BA178" s="1"/>
      <c r="BB178" s="1"/>
      <c r="BC178" s="1"/>
      <c r="BD178" s="1"/>
      <c r="BE178" s="1"/>
      <c r="BF178" s="1"/>
      <c r="BG178" s="1"/>
      <c r="BH178" s="1"/>
      <c r="BI178" s="1"/>
      <c r="BJ178" s="1"/>
      <c r="BK178" s="1"/>
      <c r="BL178" s="1"/>
      <c r="BM178" s="1"/>
      <c r="BN178" s="1"/>
      <c r="BO178" s="1"/>
      <c r="BP178" s="1"/>
      <c r="BQ178" s="1"/>
      <c r="BR178" s="1"/>
    </row>
    <row r="179" spans="1:70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  <c r="AT179" s="1"/>
      <c r="AU179" s="1"/>
      <c r="AV179" s="1"/>
      <c r="AW179" s="1"/>
      <c r="AX179" s="1"/>
      <c r="AY179" s="1"/>
      <c r="AZ179" s="1"/>
      <c r="BA179" s="1"/>
      <c r="BB179" s="1"/>
      <c r="BC179" s="1"/>
      <c r="BD179" s="1"/>
      <c r="BE179" s="1"/>
      <c r="BF179" s="1"/>
      <c r="BG179" s="1"/>
      <c r="BH179" s="1"/>
      <c r="BI179" s="1"/>
      <c r="BJ179" s="1"/>
      <c r="BK179" s="1"/>
      <c r="BL179" s="1"/>
      <c r="BM179" s="1"/>
      <c r="BN179" s="1"/>
      <c r="BO179" s="1"/>
      <c r="BP179" s="1"/>
      <c r="BQ179" s="1"/>
      <c r="BR179" s="1"/>
    </row>
    <row r="180" spans="1:70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  <c r="AR180" s="1"/>
      <c r="AS180" s="1"/>
      <c r="AT180" s="1"/>
      <c r="AU180" s="1"/>
      <c r="AV180" s="1"/>
      <c r="AW180" s="1"/>
      <c r="AX180" s="1"/>
      <c r="AY180" s="1"/>
      <c r="AZ180" s="1"/>
      <c r="BA180" s="1"/>
      <c r="BB180" s="1"/>
      <c r="BC180" s="1"/>
      <c r="BD180" s="1"/>
      <c r="BE180" s="1"/>
      <c r="BF180" s="1"/>
      <c r="BG180" s="1"/>
      <c r="BH180" s="1"/>
      <c r="BI180" s="1"/>
      <c r="BJ180" s="1"/>
      <c r="BK180" s="1"/>
      <c r="BL180" s="1"/>
      <c r="BM180" s="1"/>
      <c r="BN180" s="1"/>
      <c r="BO180" s="1"/>
      <c r="BP180" s="1"/>
      <c r="BQ180" s="1"/>
      <c r="BR180" s="1"/>
    </row>
    <row r="181" spans="1:70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  <c r="AS181" s="1"/>
      <c r="AT181" s="1"/>
      <c r="AU181" s="1"/>
      <c r="AV181" s="1"/>
      <c r="AW181" s="1"/>
      <c r="AX181" s="1"/>
      <c r="AY181" s="1"/>
      <c r="AZ181" s="1"/>
      <c r="BA181" s="1"/>
      <c r="BB181" s="1"/>
      <c r="BC181" s="1"/>
      <c r="BD181" s="1"/>
      <c r="BE181" s="1"/>
      <c r="BF181" s="1"/>
      <c r="BG181" s="1"/>
      <c r="BH181" s="1"/>
      <c r="BI181" s="1"/>
      <c r="BJ181" s="1"/>
      <c r="BK181" s="1"/>
      <c r="BL181" s="1"/>
      <c r="BM181" s="1"/>
      <c r="BN181" s="1"/>
      <c r="BO181" s="1"/>
      <c r="BP181" s="1"/>
      <c r="BQ181" s="1"/>
      <c r="BR181" s="1"/>
    </row>
    <row r="182" spans="1:70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"/>
      <c r="AT182" s="1"/>
      <c r="AU182" s="1"/>
      <c r="AV182" s="1"/>
      <c r="AW182" s="1"/>
      <c r="AX182" s="1"/>
      <c r="AY182" s="1"/>
      <c r="AZ182" s="1"/>
      <c r="BA182" s="1"/>
      <c r="BB182" s="1"/>
      <c r="BC182" s="1"/>
      <c r="BD182" s="1"/>
      <c r="BE182" s="1"/>
      <c r="BF182" s="1"/>
      <c r="BG182" s="1"/>
      <c r="BH182" s="1"/>
      <c r="BI182" s="1"/>
      <c r="BJ182" s="1"/>
      <c r="BK182" s="1"/>
      <c r="BL182" s="1"/>
      <c r="BM182" s="1"/>
      <c r="BN182" s="1"/>
      <c r="BO182" s="1"/>
      <c r="BP182" s="1"/>
      <c r="BQ182" s="1"/>
      <c r="BR182" s="1"/>
    </row>
    <row r="183" spans="1:70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Q183" s="1"/>
      <c r="AR183" s="1"/>
      <c r="AS183" s="1"/>
      <c r="AT183" s="1"/>
      <c r="AU183" s="1"/>
      <c r="AV183" s="1"/>
      <c r="AW183" s="1"/>
      <c r="AX183" s="1"/>
      <c r="AY183" s="1"/>
      <c r="AZ183" s="1"/>
      <c r="BA183" s="1"/>
      <c r="BB183" s="1"/>
      <c r="BC183" s="1"/>
      <c r="BD183" s="1"/>
      <c r="BE183" s="1"/>
      <c r="BF183" s="1"/>
      <c r="BG183" s="1"/>
      <c r="BH183" s="1"/>
      <c r="BI183" s="1"/>
      <c r="BJ183" s="1"/>
      <c r="BK183" s="1"/>
      <c r="BL183" s="1"/>
      <c r="BM183" s="1"/>
      <c r="BN183" s="1"/>
      <c r="BO183" s="1"/>
      <c r="BP183" s="1"/>
      <c r="BQ183" s="1"/>
      <c r="BR183" s="1"/>
    </row>
    <row r="184" spans="1:70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  <c r="AS184" s="1"/>
      <c r="AT184" s="1"/>
      <c r="AU184" s="1"/>
      <c r="AV184" s="1"/>
      <c r="AW184" s="1"/>
      <c r="AX184" s="1"/>
      <c r="AY184" s="1"/>
      <c r="AZ184" s="1"/>
      <c r="BA184" s="1"/>
      <c r="BB184" s="1"/>
      <c r="BC184" s="1"/>
      <c r="BD184" s="1"/>
      <c r="BE184" s="1"/>
      <c r="BF184" s="1"/>
      <c r="BG184" s="1"/>
      <c r="BH184" s="1"/>
      <c r="BI184" s="1"/>
      <c r="BJ184" s="1"/>
      <c r="BK184" s="1"/>
      <c r="BL184" s="1"/>
      <c r="BM184" s="1"/>
      <c r="BN184" s="1"/>
      <c r="BO184" s="1"/>
      <c r="BP184" s="1"/>
      <c r="BQ184" s="1"/>
      <c r="BR184" s="1"/>
    </row>
    <row r="185" spans="1:70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1"/>
      <c r="AT185" s="1"/>
      <c r="AU185" s="1"/>
      <c r="AV185" s="1"/>
      <c r="AW185" s="1"/>
      <c r="AX185" s="1"/>
      <c r="AY185" s="1"/>
      <c r="AZ185" s="1"/>
      <c r="BA185" s="1"/>
      <c r="BB185" s="1"/>
      <c r="BC185" s="1"/>
      <c r="BD185" s="1"/>
      <c r="BE185" s="1"/>
      <c r="BF185" s="1"/>
      <c r="BG185" s="1"/>
      <c r="BH185" s="1"/>
      <c r="BI185" s="1"/>
      <c r="BJ185" s="1"/>
      <c r="BK185" s="1"/>
      <c r="BL185" s="1"/>
      <c r="BM185" s="1"/>
      <c r="BN185" s="1"/>
      <c r="BO185" s="1"/>
      <c r="BP185" s="1"/>
      <c r="BQ185" s="1"/>
      <c r="BR185" s="1"/>
    </row>
    <row r="186" spans="1:70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  <c r="AR186" s="1"/>
      <c r="AS186" s="1"/>
      <c r="AT186" s="1"/>
      <c r="AU186" s="1"/>
      <c r="AV186" s="1"/>
      <c r="AW186" s="1"/>
      <c r="AX186" s="1"/>
      <c r="AY186" s="1"/>
      <c r="AZ186" s="1"/>
      <c r="BA186" s="1"/>
      <c r="BB186" s="1"/>
      <c r="BC186" s="1"/>
      <c r="BD186" s="1"/>
      <c r="BE186" s="1"/>
      <c r="BF186" s="1"/>
      <c r="BG186" s="1"/>
      <c r="BH186" s="1"/>
      <c r="BI186" s="1"/>
      <c r="BJ186" s="1"/>
      <c r="BK186" s="1"/>
      <c r="BL186" s="1"/>
      <c r="BM186" s="1"/>
      <c r="BN186" s="1"/>
      <c r="BO186" s="1"/>
      <c r="BP186" s="1"/>
      <c r="BQ186" s="1"/>
      <c r="BR186" s="1"/>
    </row>
    <row r="187" spans="1:70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  <c r="AQ187" s="1"/>
      <c r="AR187" s="1"/>
      <c r="AS187" s="1"/>
      <c r="AT187" s="1"/>
      <c r="AU187" s="1"/>
      <c r="AV187" s="1"/>
      <c r="AW187" s="1"/>
      <c r="AX187" s="1"/>
      <c r="AY187" s="1"/>
      <c r="AZ187" s="1"/>
      <c r="BA187" s="1"/>
      <c r="BB187" s="1"/>
      <c r="BC187" s="1"/>
      <c r="BD187" s="1"/>
      <c r="BE187" s="1"/>
      <c r="BF187" s="1"/>
      <c r="BG187" s="1"/>
      <c r="BH187" s="1"/>
      <c r="BI187" s="1"/>
      <c r="BJ187" s="1"/>
      <c r="BK187" s="1"/>
      <c r="BL187" s="1"/>
      <c r="BM187" s="1"/>
      <c r="BN187" s="1"/>
      <c r="BO187" s="1"/>
      <c r="BP187" s="1"/>
      <c r="BQ187" s="1"/>
      <c r="BR187" s="1"/>
    </row>
    <row r="188" spans="1:70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/>
      <c r="AS188" s="1"/>
      <c r="AT188" s="1"/>
      <c r="AU188" s="1"/>
      <c r="AV188" s="1"/>
      <c r="AW188" s="1"/>
      <c r="AX188" s="1"/>
      <c r="AY188" s="1"/>
      <c r="AZ188" s="1"/>
      <c r="BA188" s="1"/>
      <c r="BB188" s="1"/>
      <c r="BC188" s="1"/>
      <c r="BD188" s="1"/>
      <c r="BE188" s="1"/>
      <c r="BF188" s="1"/>
      <c r="BG188" s="1"/>
      <c r="BH188" s="1"/>
      <c r="BI188" s="1"/>
      <c r="BJ188" s="1"/>
      <c r="BK188" s="1"/>
      <c r="BL188" s="1"/>
      <c r="BM188" s="1"/>
      <c r="BN188" s="1"/>
      <c r="BO188" s="1"/>
      <c r="BP188" s="1"/>
      <c r="BQ188" s="1"/>
      <c r="BR188" s="1"/>
    </row>
    <row r="189" spans="1:70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/>
      <c r="AS189" s="1"/>
      <c r="AT189" s="1"/>
      <c r="AU189" s="1"/>
      <c r="AV189" s="1"/>
      <c r="AW189" s="1"/>
      <c r="AX189" s="1"/>
      <c r="AY189" s="1"/>
      <c r="AZ189" s="1"/>
      <c r="BA189" s="1"/>
      <c r="BB189" s="1"/>
      <c r="BC189" s="1"/>
      <c r="BD189" s="1"/>
      <c r="BE189" s="1"/>
      <c r="BF189" s="1"/>
      <c r="BG189" s="1"/>
      <c r="BH189" s="1"/>
      <c r="BI189" s="1"/>
      <c r="BJ189" s="1"/>
      <c r="BK189" s="1"/>
      <c r="BL189" s="1"/>
      <c r="BM189" s="1"/>
      <c r="BN189" s="1"/>
      <c r="BO189" s="1"/>
      <c r="BP189" s="1"/>
      <c r="BQ189" s="1"/>
      <c r="BR189" s="1"/>
    </row>
    <row r="190" spans="1:70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  <c r="AQ190" s="1"/>
      <c r="AR190" s="1"/>
      <c r="AS190" s="1"/>
      <c r="AT190" s="1"/>
      <c r="AU190" s="1"/>
      <c r="AV190" s="1"/>
      <c r="AW190" s="1"/>
      <c r="AX190" s="1"/>
      <c r="AY190" s="1"/>
      <c r="AZ190" s="1"/>
      <c r="BA190" s="1"/>
      <c r="BB190" s="1"/>
      <c r="BC190" s="1"/>
      <c r="BD190" s="1"/>
      <c r="BE190" s="1"/>
      <c r="BF190" s="1"/>
      <c r="BG190" s="1"/>
      <c r="BH190" s="1"/>
      <c r="BI190" s="1"/>
      <c r="BJ190" s="1"/>
      <c r="BK190" s="1"/>
      <c r="BL190" s="1"/>
      <c r="BM190" s="1"/>
      <c r="BN190" s="1"/>
      <c r="BO190" s="1"/>
      <c r="BP190" s="1"/>
      <c r="BQ190" s="1"/>
      <c r="BR190" s="1"/>
    </row>
    <row r="191" spans="1:70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  <c r="AQ191" s="1"/>
      <c r="AR191" s="1"/>
      <c r="AS191" s="1"/>
      <c r="AT191" s="1"/>
      <c r="AU191" s="1"/>
      <c r="AV191" s="1"/>
      <c r="AW191" s="1"/>
      <c r="AX191" s="1"/>
      <c r="AY191" s="1"/>
      <c r="AZ191" s="1"/>
      <c r="BA191" s="1"/>
      <c r="BB191" s="1"/>
      <c r="BC191" s="1"/>
      <c r="BD191" s="1"/>
      <c r="BE191" s="1"/>
      <c r="BF191" s="1"/>
      <c r="BG191" s="1"/>
      <c r="BH191" s="1"/>
      <c r="BI191" s="1"/>
      <c r="BJ191" s="1"/>
      <c r="BK191" s="1"/>
      <c r="BL191" s="1"/>
      <c r="BM191" s="1"/>
      <c r="BN191" s="1"/>
      <c r="BO191" s="1"/>
      <c r="BP191" s="1"/>
      <c r="BQ191" s="1"/>
      <c r="BR191" s="1"/>
    </row>
    <row r="192" spans="1:70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  <c r="AS192" s="1"/>
      <c r="AT192" s="1"/>
      <c r="AU192" s="1"/>
      <c r="AV192" s="1"/>
      <c r="AW192" s="1"/>
      <c r="AX192" s="1"/>
      <c r="AY192" s="1"/>
      <c r="AZ192" s="1"/>
      <c r="BA192" s="1"/>
      <c r="BB192" s="1"/>
      <c r="BC192" s="1"/>
      <c r="BD192" s="1"/>
      <c r="BE192" s="1"/>
      <c r="BF192" s="1"/>
      <c r="BG192" s="1"/>
      <c r="BH192" s="1"/>
      <c r="BI192" s="1"/>
      <c r="BJ192" s="1"/>
      <c r="BK192" s="1"/>
      <c r="BL192" s="1"/>
      <c r="BM192" s="1"/>
      <c r="BN192" s="1"/>
      <c r="BO192" s="1"/>
      <c r="BP192" s="1"/>
      <c r="BQ192" s="1"/>
      <c r="BR192" s="1"/>
    </row>
    <row r="193" spans="1:70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  <c r="AR193" s="1"/>
      <c r="AS193" s="1"/>
      <c r="AT193" s="1"/>
      <c r="AU193" s="1"/>
      <c r="AV193" s="1"/>
      <c r="AW193" s="1"/>
      <c r="AX193" s="1"/>
      <c r="AY193" s="1"/>
      <c r="AZ193" s="1"/>
      <c r="BA193" s="1"/>
      <c r="BB193" s="1"/>
      <c r="BC193" s="1"/>
      <c r="BD193" s="1"/>
      <c r="BE193" s="1"/>
      <c r="BF193" s="1"/>
      <c r="BG193" s="1"/>
      <c r="BH193" s="1"/>
      <c r="BI193" s="1"/>
      <c r="BJ193" s="1"/>
      <c r="BK193" s="1"/>
      <c r="BL193" s="1"/>
      <c r="BM193" s="1"/>
      <c r="BN193" s="1"/>
      <c r="BO193" s="1"/>
      <c r="BP193" s="1"/>
      <c r="BQ193" s="1"/>
      <c r="BR193" s="1"/>
    </row>
    <row r="194" spans="1:70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  <c r="AR194" s="1"/>
      <c r="AS194" s="1"/>
      <c r="AT194" s="1"/>
      <c r="AU194" s="1"/>
      <c r="AV194" s="1"/>
      <c r="AW194" s="1"/>
      <c r="AX194" s="1"/>
      <c r="AY194" s="1"/>
      <c r="AZ194" s="1"/>
      <c r="BA194" s="1"/>
      <c r="BB194" s="1"/>
      <c r="BC194" s="1"/>
      <c r="BD194" s="1"/>
      <c r="BE194" s="1"/>
      <c r="BF194" s="1"/>
      <c r="BG194" s="1"/>
      <c r="BH194" s="1"/>
      <c r="BI194" s="1"/>
      <c r="BJ194" s="1"/>
      <c r="BK194" s="1"/>
      <c r="BL194" s="1"/>
      <c r="BM194" s="1"/>
      <c r="BN194" s="1"/>
      <c r="BO194" s="1"/>
      <c r="BP194" s="1"/>
      <c r="BQ194" s="1"/>
      <c r="BR194" s="1"/>
    </row>
    <row r="195" spans="1:70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  <c r="AS195" s="1"/>
      <c r="AT195" s="1"/>
      <c r="AU195" s="1"/>
      <c r="AV195" s="1"/>
      <c r="AW195" s="1"/>
      <c r="AX195" s="1"/>
      <c r="AY195" s="1"/>
      <c r="AZ195" s="1"/>
      <c r="BA195" s="1"/>
      <c r="BB195" s="1"/>
      <c r="BC195" s="1"/>
      <c r="BD195" s="1"/>
      <c r="BE195" s="1"/>
      <c r="BF195" s="1"/>
      <c r="BG195" s="1"/>
      <c r="BH195" s="1"/>
      <c r="BI195" s="1"/>
      <c r="BJ195" s="1"/>
      <c r="BK195" s="1"/>
      <c r="BL195" s="1"/>
      <c r="BM195" s="1"/>
      <c r="BN195" s="1"/>
      <c r="BO195" s="1"/>
      <c r="BP195" s="1"/>
      <c r="BQ195" s="1"/>
      <c r="BR195" s="1"/>
    </row>
    <row r="196" spans="1:70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  <c r="AR196" s="1"/>
      <c r="AS196" s="1"/>
      <c r="AT196" s="1"/>
      <c r="AU196" s="1"/>
      <c r="AV196" s="1"/>
      <c r="AW196" s="1"/>
      <c r="AX196" s="1"/>
      <c r="AY196" s="1"/>
      <c r="AZ196" s="1"/>
      <c r="BA196" s="1"/>
      <c r="BB196" s="1"/>
      <c r="BC196" s="1"/>
      <c r="BD196" s="1"/>
      <c r="BE196" s="1"/>
      <c r="BF196" s="1"/>
      <c r="BG196" s="1"/>
      <c r="BH196" s="1"/>
      <c r="BI196" s="1"/>
      <c r="BJ196" s="1"/>
      <c r="BK196" s="1"/>
      <c r="BL196" s="1"/>
      <c r="BM196" s="1"/>
      <c r="BN196" s="1"/>
      <c r="BO196" s="1"/>
      <c r="BP196" s="1"/>
      <c r="BQ196" s="1"/>
      <c r="BR196" s="1"/>
    </row>
    <row r="197" spans="1:70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  <c r="AR197" s="1"/>
      <c r="AS197" s="1"/>
      <c r="AT197" s="1"/>
      <c r="AU197" s="1"/>
      <c r="AV197" s="1"/>
      <c r="AW197" s="1"/>
      <c r="AX197" s="1"/>
      <c r="AY197" s="1"/>
      <c r="AZ197" s="1"/>
      <c r="BA197" s="1"/>
      <c r="BB197" s="1"/>
      <c r="BC197" s="1"/>
      <c r="BD197" s="1"/>
      <c r="BE197" s="1"/>
      <c r="BF197" s="1"/>
      <c r="BG197" s="1"/>
      <c r="BH197" s="1"/>
      <c r="BI197" s="1"/>
      <c r="BJ197" s="1"/>
      <c r="BK197" s="1"/>
      <c r="BL197" s="1"/>
      <c r="BM197" s="1"/>
      <c r="BN197" s="1"/>
      <c r="BO197" s="1"/>
      <c r="BP197" s="1"/>
      <c r="BQ197" s="1"/>
      <c r="BR197" s="1"/>
    </row>
    <row r="198" spans="1:70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  <c r="AS198" s="1"/>
      <c r="AT198" s="1"/>
      <c r="AU198" s="1"/>
      <c r="AV198" s="1"/>
      <c r="AW198" s="1"/>
      <c r="AX198" s="1"/>
      <c r="AY198" s="1"/>
      <c r="AZ198" s="1"/>
      <c r="BA198" s="1"/>
      <c r="BB198" s="1"/>
      <c r="BC198" s="1"/>
      <c r="BD198" s="1"/>
      <c r="BE198" s="1"/>
      <c r="BF198" s="1"/>
      <c r="BG198" s="1"/>
      <c r="BH198" s="1"/>
      <c r="BI198" s="1"/>
      <c r="BJ198" s="1"/>
      <c r="BK198" s="1"/>
      <c r="BL198" s="1"/>
      <c r="BM198" s="1"/>
      <c r="BN198" s="1"/>
      <c r="BO198" s="1"/>
      <c r="BP198" s="1"/>
      <c r="BQ198" s="1"/>
      <c r="BR198" s="1"/>
    </row>
    <row r="199" spans="1:70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  <c r="AQ199" s="1"/>
      <c r="AR199" s="1"/>
      <c r="AS199" s="1"/>
      <c r="AT199" s="1"/>
      <c r="AU199" s="1"/>
      <c r="AV199" s="1"/>
      <c r="AW199" s="1"/>
      <c r="AX199" s="1"/>
      <c r="AY199" s="1"/>
      <c r="AZ199" s="1"/>
      <c r="BA199" s="1"/>
      <c r="BB199" s="1"/>
      <c r="BC199" s="1"/>
      <c r="BD199" s="1"/>
      <c r="BE199" s="1"/>
      <c r="BF199" s="1"/>
      <c r="BG199" s="1"/>
      <c r="BH199" s="1"/>
      <c r="BI199" s="1"/>
      <c r="BJ199" s="1"/>
      <c r="BK199" s="1"/>
      <c r="BL199" s="1"/>
      <c r="BM199" s="1"/>
      <c r="BN199" s="1"/>
      <c r="BO199" s="1"/>
      <c r="BP199" s="1"/>
      <c r="BQ199" s="1"/>
      <c r="BR199" s="1"/>
    </row>
    <row r="200" spans="1:70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  <c r="AR200" s="1"/>
      <c r="AS200" s="1"/>
      <c r="AT200" s="1"/>
      <c r="AU200" s="1"/>
      <c r="AV200" s="1"/>
      <c r="AW200" s="1"/>
      <c r="AX200" s="1"/>
      <c r="AY200" s="1"/>
      <c r="AZ200" s="1"/>
      <c r="BA200" s="1"/>
      <c r="BB200" s="1"/>
      <c r="BC200" s="1"/>
      <c r="BD200" s="1"/>
      <c r="BE200" s="1"/>
      <c r="BF200" s="1"/>
      <c r="BG200" s="1"/>
      <c r="BH200" s="1"/>
      <c r="BI200" s="1"/>
      <c r="BJ200" s="1"/>
      <c r="BK200" s="1"/>
      <c r="BL200" s="1"/>
      <c r="BM200" s="1"/>
      <c r="BN200" s="1"/>
      <c r="BO200" s="1"/>
      <c r="BP200" s="1"/>
      <c r="BQ200" s="1"/>
      <c r="BR200" s="1"/>
    </row>
    <row r="201" spans="1:70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  <c r="AP201" s="1"/>
      <c r="AQ201" s="1"/>
      <c r="AR201" s="1"/>
      <c r="AS201" s="1"/>
      <c r="AT201" s="1"/>
      <c r="AU201" s="1"/>
      <c r="AV201" s="1"/>
      <c r="AW201" s="1"/>
      <c r="AX201" s="1"/>
      <c r="AY201" s="1"/>
      <c r="AZ201" s="1"/>
      <c r="BA201" s="1"/>
      <c r="BB201" s="1"/>
      <c r="BC201" s="1"/>
      <c r="BD201" s="1"/>
      <c r="BE201" s="1"/>
      <c r="BF201" s="1"/>
      <c r="BG201" s="1"/>
      <c r="BH201" s="1"/>
      <c r="BI201" s="1"/>
      <c r="BJ201" s="1"/>
      <c r="BK201" s="1"/>
      <c r="BL201" s="1"/>
      <c r="BM201" s="1"/>
      <c r="BN201" s="1"/>
      <c r="BO201" s="1"/>
      <c r="BP201" s="1"/>
      <c r="BQ201" s="1"/>
      <c r="BR201" s="1"/>
    </row>
    <row r="202" spans="1:70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  <c r="AQ202" s="1"/>
      <c r="AR202" s="1"/>
      <c r="AS202" s="1"/>
      <c r="AT202" s="1"/>
      <c r="AU202" s="1"/>
      <c r="AV202" s="1"/>
      <c r="AW202" s="1"/>
      <c r="AX202" s="1"/>
      <c r="AY202" s="1"/>
      <c r="AZ202" s="1"/>
      <c r="BA202" s="1"/>
      <c r="BB202" s="1"/>
      <c r="BC202" s="1"/>
      <c r="BD202" s="1"/>
      <c r="BE202" s="1"/>
      <c r="BF202" s="1"/>
      <c r="BG202" s="1"/>
      <c r="BH202" s="1"/>
      <c r="BI202" s="1"/>
      <c r="BJ202" s="1"/>
      <c r="BK202" s="1"/>
      <c r="BL202" s="1"/>
      <c r="BM202" s="1"/>
      <c r="BN202" s="1"/>
      <c r="BO202" s="1"/>
      <c r="BP202" s="1"/>
      <c r="BQ202" s="1"/>
      <c r="BR202" s="1"/>
    </row>
    <row r="203" spans="1:70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  <c r="AR203" s="1"/>
      <c r="AS203" s="1"/>
      <c r="AT203" s="1"/>
      <c r="AU203" s="1"/>
      <c r="AV203" s="1"/>
      <c r="AW203" s="1"/>
      <c r="AX203" s="1"/>
      <c r="AY203" s="1"/>
      <c r="AZ203" s="1"/>
      <c r="BA203" s="1"/>
      <c r="BB203" s="1"/>
      <c r="BC203" s="1"/>
      <c r="BD203" s="1"/>
      <c r="BE203" s="1"/>
      <c r="BF203" s="1"/>
      <c r="BG203" s="1"/>
      <c r="BH203" s="1"/>
      <c r="BI203" s="1"/>
      <c r="BJ203" s="1"/>
      <c r="BK203" s="1"/>
      <c r="BL203" s="1"/>
      <c r="BM203" s="1"/>
      <c r="BN203" s="1"/>
      <c r="BO203" s="1"/>
      <c r="BP203" s="1"/>
      <c r="BQ203" s="1"/>
      <c r="BR203" s="1"/>
    </row>
    <row r="204" spans="1:70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  <c r="AQ204" s="1"/>
      <c r="AR204" s="1"/>
      <c r="AS204" s="1"/>
      <c r="AT204" s="1"/>
      <c r="AU204" s="1"/>
      <c r="AV204" s="1"/>
      <c r="AW204" s="1"/>
      <c r="AX204" s="1"/>
      <c r="AY204" s="1"/>
      <c r="AZ204" s="1"/>
      <c r="BA204" s="1"/>
      <c r="BB204" s="1"/>
      <c r="BC204" s="1"/>
      <c r="BD204" s="1"/>
      <c r="BE204" s="1"/>
      <c r="BF204" s="1"/>
      <c r="BG204" s="1"/>
      <c r="BH204" s="1"/>
      <c r="BI204" s="1"/>
      <c r="BJ204" s="1"/>
      <c r="BK204" s="1"/>
      <c r="BL204" s="1"/>
      <c r="BM204" s="1"/>
      <c r="BN204" s="1"/>
      <c r="BO204" s="1"/>
      <c r="BP204" s="1"/>
      <c r="BQ204" s="1"/>
      <c r="BR204" s="1"/>
    </row>
    <row r="205" spans="1:70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  <c r="AQ205" s="1"/>
      <c r="AR205" s="1"/>
      <c r="AS205" s="1"/>
      <c r="AT205" s="1"/>
      <c r="AU205" s="1"/>
      <c r="AV205" s="1"/>
      <c r="AW205" s="1"/>
      <c r="AX205" s="1"/>
      <c r="AY205" s="1"/>
      <c r="AZ205" s="1"/>
      <c r="BA205" s="1"/>
      <c r="BB205" s="1"/>
      <c r="BC205" s="1"/>
      <c r="BD205" s="1"/>
      <c r="BE205" s="1"/>
      <c r="BF205" s="1"/>
      <c r="BG205" s="1"/>
      <c r="BH205" s="1"/>
      <c r="BI205" s="1"/>
      <c r="BJ205" s="1"/>
      <c r="BK205" s="1"/>
      <c r="BL205" s="1"/>
      <c r="BM205" s="1"/>
      <c r="BN205" s="1"/>
      <c r="BO205" s="1"/>
      <c r="BP205" s="1"/>
      <c r="BQ205" s="1"/>
      <c r="BR205" s="1"/>
    </row>
    <row r="206" spans="1:70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  <c r="AP206" s="1"/>
      <c r="AQ206" s="1"/>
      <c r="AR206" s="1"/>
      <c r="AS206" s="1"/>
      <c r="AT206" s="1"/>
      <c r="AU206" s="1"/>
      <c r="AV206" s="1"/>
      <c r="AW206" s="1"/>
      <c r="AX206" s="1"/>
      <c r="AY206" s="1"/>
      <c r="AZ206" s="1"/>
      <c r="BA206" s="1"/>
      <c r="BB206" s="1"/>
      <c r="BC206" s="1"/>
      <c r="BD206" s="1"/>
      <c r="BE206" s="1"/>
      <c r="BF206" s="1"/>
      <c r="BG206" s="1"/>
      <c r="BH206" s="1"/>
      <c r="BI206" s="1"/>
      <c r="BJ206" s="1"/>
      <c r="BK206" s="1"/>
      <c r="BL206" s="1"/>
      <c r="BM206" s="1"/>
      <c r="BN206" s="1"/>
      <c r="BO206" s="1"/>
      <c r="BP206" s="1"/>
      <c r="BQ206" s="1"/>
      <c r="BR206" s="1"/>
    </row>
    <row r="207" spans="1:70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  <c r="AP207" s="1"/>
      <c r="AQ207" s="1"/>
      <c r="AR207" s="1"/>
      <c r="AS207" s="1"/>
      <c r="AT207" s="1"/>
      <c r="AU207" s="1"/>
      <c r="AV207" s="1"/>
      <c r="AW207" s="1"/>
      <c r="AX207" s="1"/>
      <c r="AY207" s="1"/>
      <c r="AZ207" s="1"/>
      <c r="BA207" s="1"/>
      <c r="BB207" s="1"/>
      <c r="BC207" s="1"/>
      <c r="BD207" s="1"/>
      <c r="BE207" s="1"/>
      <c r="BF207" s="1"/>
      <c r="BG207" s="1"/>
      <c r="BH207" s="1"/>
      <c r="BI207" s="1"/>
      <c r="BJ207" s="1"/>
      <c r="BK207" s="1"/>
      <c r="BL207" s="1"/>
      <c r="BM207" s="1"/>
      <c r="BN207" s="1"/>
      <c r="BO207" s="1"/>
      <c r="BP207" s="1"/>
      <c r="BQ207" s="1"/>
      <c r="BR207" s="1"/>
    </row>
    <row r="208" spans="1:70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  <c r="AR208" s="1"/>
      <c r="AS208" s="1"/>
      <c r="AT208" s="1"/>
      <c r="AU208" s="1"/>
      <c r="AV208" s="1"/>
      <c r="AW208" s="1"/>
      <c r="AX208" s="1"/>
      <c r="AY208" s="1"/>
      <c r="AZ208" s="1"/>
      <c r="BA208" s="1"/>
      <c r="BB208" s="1"/>
      <c r="BC208" s="1"/>
      <c r="BD208" s="1"/>
      <c r="BE208" s="1"/>
      <c r="BF208" s="1"/>
      <c r="BG208" s="1"/>
      <c r="BH208" s="1"/>
      <c r="BI208" s="1"/>
      <c r="BJ208" s="1"/>
      <c r="BK208" s="1"/>
      <c r="BL208" s="1"/>
      <c r="BM208" s="1"/>
      <c r="BN208" s="1"/>
      <c r="BO208" s="1"/>
      <c r="BP208" s="1"/>
      <c r="BQ208" s="1"/>
      <c r="BR208" s="1"/>
    </row>
    <row r="209" spans="1:70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1"/>
      <c r="AR209" s="1"/>
      <c r="AS209" s="1"/>
      <c r="AT209" s="1"/>
      <c r="AU209" s="1"/>
      <c r="AV209" s="1"/>
      <c r="AW209" s="1"/>
      <c r="AX209" s="1"/>
      <c r="AY209" s="1"/>
      <c r="AZ209" s="1"/>
      <c r="BA209" s="1"/>
      <c r="BB209" s="1"/>
      <c r="BC209" s="1"/>
      <c r="BD209" s="1"/>
      <c r="BE209" s="1"/>
      <c r="BF209" s="1"/>
      <c r="BG209" s="1"/>
      <c r="BH209" s="1"/>
      <c r="BI209" s="1"/>
      <c r="BJ209" s="1"/>
      <c r="BK209" s="1"/>
      <c r="BL209" s="1"/>
      <c r="BM209" s="1"/>
      <c r="BN209" s="1"/>
      <c r="BO209" s="1"/>
      <c r="BP209" s="1"/>
      <c r="BQ209" s="1"/>
      <c r="BR209" s="1"/>
    </row>
    <row r="210" spans="1:70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"/>
      <c r="AQ210" s="1"/>
      <c r="AR210" s="1"/>
      <c r="AS210" s="1"/>
      <c r="AT210" s="1"/>
      <c r="AU210" s="1"/>
      <c r="AV210" s="1"/>
      <c r="AW210" s="1"/>
      <c r="AX210" s="1"/>
      <c r="AY210" s="1"/>
      <c r="AZ210" s="1"/>
      <c r="BA210" s="1"/>
      <c r="BB210" s="1"/>
      <c r="BC210" s="1"/>
      <c r="BD210" s="1"/>
      <c r="BE210" s="1"/>
      <c r="BF210" s="1"/>
      <c r="BG210" s="1"/>
      <c r="BH210" s="1"/>
      <c r="BI210" s="1"/>
      <c r="BJ210" s="1"/>
      <c r="BK210" s="1"/>
      <c r="BL210" s="1"/>
      <c r="BM210" s="1"/>
      <c r="BN210" s="1"/>
      <c r="BO210" s="1"/>
      <c r="BP210" s="1"/>
      <c r="BQ210" s="1"/>
      <c r="BR210" s="1"/>
    </row>
    <row r="211" spans="1:70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  <c r="AR211" s="1"/>
      <c r="AS211" s="1"/>
      <c r="AT211" s="1"/>
      <c r="AU211" s="1"/>
      <c r="AV211" s="1"/>
      <c r="AW211" s="1"/>
      <c r="AX211" s="1"/>
      <c r="AY211" s="1"/>
      <c r="AZ211" s="1"/>
      <c r="BA211" s="1"/>
      <c r="BB211" s="1"/>
      <c r="BC211" s="1"/>
      <c r="BD211" s="1"/>
      <c r="BE211" s="1"/>
      <c r="BF211" s="1"/>
      <c r="BG211" s="1"/>
      <c r="BH211" s="1"/>
      <c r="BI211" s="1"/>
      <c r="BJ211" s="1"/>
      <c r="BK211" s="1"/>
      <c r="BL211" s="1"/>
      <c r="BM211" s="1"/>
      <c r="BN211" s="1"/>
      <c r="BO211" s="1"/>
      <c r="BP211" s="1"/>
      <c r="BQ211" s="1"/>
      <c r="BR211" s="1"/>
    </row>
    <row r="212" spans="1:70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  <c r="AQ212" s="1"/>
      <c r="AR212" s="1"/>
      <c r="AS212" s="1"/>
      <c r="AT212" s="1"/>
      <c r="AU212" s="1"/>
      <c r="AV212" s="1"/>
      <c r="AW212" s="1"/>
      <c r="AX212" s="1"/>
      <c r="AY212" s="1"/>
      <c r="AZ212" s="1"/>
      <c r="BA212" s="1"/>
      <c r="BB212" s="1"/>
      <c r="BC212" s="1"/>
      <c r="BD212" s="1"/>
      <c r="BE212" s="1"/>
      <c r="BF212" s="1"/>
      <c r="BG212" s="1"/>
      <c r="BH212" s="1"/>
      <c r="BI212" s="1"/>
      <c r="BJ212" s="1"/>
      <c r="BK212" s="1"/>
      <c r="BL212" s="1"/>
      <c r="BM212" s="1"/>
      <c r="BN212" s="1"/>
      <c r="BO212" s="1"/>
      <c r="BP212" s="1"/>
      <c r="BQ212" s="1"/>
      <c r="BR212" s="1"/>
    </row>
    <row r="213" spans="1:70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  <c r="AQ213" s="1"/>
      <c r="AR213" s="1"/>
      <c r="AS213" s="1"/>
      <c r="AT213" s="1"/>
      <c r="AU213" s="1"/>
      <c r="AV213" s="1"/>
      <c r="AW213" s="1"/>
      <c r="AX213" s="1"/>
      <c r="AY213" s="1"/>
      <c r="AZ213" s="1"/>
      <c r="BA213" s="1"/>
      <c r="BB213" s="1"/>
      <c r="BC213" s="1"/>
      <c r="BD213" s="1"/>
      <c r="BE213" s="1"/>
      <c r="BF213" s="1"/>
      <c r="BG213" s="1"/>
      <c r="BH213" s="1"/>
      <c r="BI213" s="1"/>
      <c r="BJ213" s="1"/>
      <c r="BK213" s="1"/>
      <c r="BL213" s="1"/>
      <c r="BM213" s="1"/>
      <c r="BN213" s="1"/>
      <c r="BO213" s="1"/>
      <c r="BP213" s="1"/>
      <c r="BQ213" s="1"/>
      <c r="BR213" s="1"/>
    </row>
    <row r="214" spans="1:70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"/>
      <c r="AQ214" s="1"/>
      <c r="AR214" s="1"/>
      <c r="AS214" s="1"/>
      <c r="AT214" s="1"/>
      <c r="AU214" s="1"/>
      <c r="AV214" s="1"/>
      <c r="AW214" s="1"/>
      <c r="AX214" s="1"/>
      <c r="AY214" s="1"/>
      <c r="AZ214" s="1"/>
      <c r="BA214" s="1"/>
      <c r="BB214" s="1"/>
      <c r="BC214" s="1"/>
      <c r="BD214" s="1"/>
      <c r="BE214" s="1"/>
      <c r="BF214" s="1"/>
      <c r="BG214" s="1"/>
      <c r="BH214" s="1"/>
      <c r="BI214" s="1"/>
      <c r="BJ214" s="1"/>
      <c r="BK214" s="1"/>
      <c r="BL214" s="1"/>
      <c r="BM214" s="1"/>
      <c r="BN214" s="1"/>
      <c r="BO214" s="1"/>
      <c r="BP214" s="1"/>
      <c r="BQ214" s="1"/>
      <c r="BR214" s="1"/>
    </row>
    <row r="215" spans="1:70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  <c r="AQ215" s="1"/>
      <c r="AR215" s="1"/>
      <c r="AS215" s="1"/>
      <c r="AT215" s="1"/>
      <c r="AU215" s="1"/>
      <c r="AV215" s="1"/>
      <c r="AW215" s="1"/>
      <c r="AX215" s="1"/>
      <c r="AY215" s="1"/>
      <c r="AZ215" s="1"/>
      <c r="BA215" s="1"/>
      <c r="BB215" s="1"/>
      <c r="BC215" s="1"/>
      <c r="BD215" s="1"/>
      <c r="BE215" s="1"/>
      <c r="BF215" s="1"/>
      <c r="BG215" s="1"/>
      <c r="BH215" s="1"/>
      <c r="BI215" s="1"/>
      <c r="BJ215" s="1"/>
      <c r="BK215" s="1"/>
      <c r="BL215" s="1"/>
      <c r="BM215" s="1"/>
      <c r="BN215" s="1"/>
      <c r="BO215" s="1"/>
      <c r="BP215" s="1"/>
      <c r="BQ215" s="1"/>
      <c r="BR215" s="1"/>
    </row>
    <row r="216" spans="1:70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  <c r="AP216" s="1"/>
      <c r="AQ216" s="1"/>
      <c r="AR216" s="1"/>
      <c r="AS216" s="1"/>
      <c r="AT216" s="1"/>
      <c r="AU216" s="1"/>
      <c r="AV216" s="1"/>
      <c r="AW216" s="1"/>
      <c r="AX216" s="1"/>
      <c r="AY216" s="1"/>
      <c r="AZ216" s="1"/>
      <c r="BA216" s="1"/>
      <c r="BB216" s="1"/>
      <c r="BC216" s="1"/>
      <c r="BD216" s="1"/>
      <c r="BE216" s="1"/>
      <c r="BF216" s="1"/>
      <c r="BG216" s="1"/>
      <c r="BH216" s="1"/>
      <c r="BI216" s="1"/>
      <c r="BJ216" s="1"/>
      <c r="BK216" s="1"/>
      <c r="BL216" s="1"/>
      <c r="BM216" s="1"/>
      <c r="BN216" s="1"/>
      <c r="BO216" s="1"/>
      <c r="BP216" s="1"/>
      <c r="BQ216" s="1"/>
      <c r="BR216" s="1"/>
    </row>
    <row r="217" spans="1:70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  <c r="AQ217" s="1"/>
      <c r="AR217" s="1"/>
      <c r="AS217" s="1"/>
      <c r="AT217" s="1"/>
      <c r="AU217" s="1"/>
      <c r="AV217" s="1"/>
      <c r="AW217" s="1"/>
      <c r="AX217" s="1"/>
      <c r="AY217" s="1"/>
      <c r="AZ217" s="1"/>
      <c r="BA217" s="1"/>
      <c r="BB217" s="1"/>
      <c r="BC217" s="1"/>
      <c r="BD217" s="1"/>
      <c r="BE217" s="1"/>
      <c r="BF217" s="1"/>
      <c r="BG217" s="1"/>
      <c r="BH217" s="1"/>
      <c r="BI217" s="1"/>
      <c r="BJ217" s="1"/>
      <c r="BK217" s="1"/>
      <c r="BL217" s="1"/>
      <c r="BM217" s="1"/>
      <c r="BN217" s="1"/>
      <c r="BO217" s="1"/>
      <c r="BP217" s="1"/>
      <c r="BQ217" s="1"/>
      <c r="BR217" s="1"/>
    </row>
    <row r="218" spans="1:70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  <c r="AP218" s="1"/>
      <c r="AQ218" s="1"/>
      <c r="AR218" s="1"/>
      <c r="AS218" s="1"/>
      <c r="AT218" s="1"/>
      <c r="AU218" s="1"/>
      <c r="AV218" s="1"/>
      <c r="AW218" s="1"/>
      <c r="AX218" s="1"/>
      <c r="AY218" s="1"/>
      <c r="AZ218" s="1"/>
      <c r="BA218" s="1"/>
      <c r="BB218" s="1"/>
      <c r="BC218" s="1"/>
      <c r="BD218" s="1"/>
      <c r="BE218" s="1"/>
      <c r="BF218" s="1"/>
      <c r="BG218" s="1"/>
      <c r="BH218" s="1"/>
      <c r="BI218" s="1"/>
      <c r="BJ218" s="1"/>
      <c r="BK218" s="1"/>
      <c r="BL218" s="1"/>
      <c r="BM218" s="1"/>
      <c r="BN218" s="1"/>
      <c r="BO218" s="1"/>
      <c r="BP218" s="1"/>
      <c r="BQ218" s="1"/>
      <c r="BR218" s="1"/>
    </row>
    <row r="219" spans="1:70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  <c r="AR219" s="1"/>
      <c r="AS219" s="1"/>
      <c r="AT219" s="1"/>
      <c r="AU219" s="1"/>
      <c r="AV219" s="1"/>
      <c r="AW219" s="1"/>
      <c r="AX219" s="1"/>
      <c r="AY219" s="1"/>
      <c r="AZ219" s="1"/>
      <c r="BA219" s="1"/>
      <c r="BB219" s="1"/>
      <c r="BC219" s="1"/>
      <c r="BD219" s="1"/>
      <c r="BE219" s="1"/>
      <c r="BF219" s="1"/>
      <c r="BG219" s="1"/>
      <c r="BH219" s="1"/>
      <c r="BI219" s="1"/>
      <c r="BJ219" s="1"/>
      <c r="BK219" s="1"/>
      <c r="BL219" s="1"/>
      <c r="BM219" s="1"/>
      <c r="BN219" s="1"/>
      <c r="BO219" s="1"/>
      <c r="BP219" s="1"/>
      <c r="BQ219" s="1"/>
      <c r="BR219" s="1"/>
    </row>
    <row r="220" spans="1:70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1"/>
      <c r="AR220" s="1"/>
      <c r="AS220" s="1"/>
      <c r="AT220" s="1"/>
      <c r="AU220" s="1"/>
      <c r="AV220" s="1"/>
      <c r="AW220" s="1"/>
      <c r="AX220" s="1"/>
      <c r="AY220" s="1"/>
      <c r="AZ220" s="1"/>
      <c r="BA220" s="1"/>
      <c r="BB220" s="1"/>
      <c r="BC220" s="1"/>
      <c r="BD220" s="1"/>
      <c r="BE220" s="1"/>
      <c r="BF220" s="1"/>
      <c r="BG220" s="1"/>
      <c r="BH220" s="1"/>
      <c r="BI220" s="1"/>
      <c r="BJ220" s="1"/>
      <c r="BK220" s="1"/>
      <c r="BL220" s="1"/>
      <c r="BM220" s="1"/>
      <c r="BN220" s="1"/>
      <c r="BO220" s="1"/>
      <c r="BP220" s="1"/>
      <c r="BQ220" s="1"/>
      <c r="BR220" s="1"/>
    </row>
    <row r="221" spans="1:70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1"/>
      <c r="AR221" s="1"/>
      <c r="AS221" s="1"/>
      <c r="AT221" s="1"/>
      <c r="AU221" s="1"/>
      <c r="AV221" s="1"/>
      <c r="AW221" s="1"/>
      <c r="AX221" s="1"/>
      <c r="AY221" s="1"/>
      <c r="AZ221" s="1"/>
      <c r="BA221" s="1"/>
      <c r="BB221" s="1"/>
      <c r="BC221" s="1"/>
      <c r="BD221" s="1"/>
      <c r="BE221" s="1"/>
      <c r="BF221" s="1"/>
      <c r="BG221" s="1"/>
      <c r="BH221" s="1"/>
      <c r="BI221" s="1"/>
      <c r="BJ221" s="1"/>
      <c r="BK221" s="1"/>
      <c r="BL221" s="1"/>
      <c r="BM221" s="1"/>
      <c r="BN221" s="1"/>
      <c r="BO221" s="1"/>
      <c r="BP221" s="1"/>
      <c r="BQ221" s="1"/>
      <c r="BR221" s="1"/>
    </row>
    <row r="222" spans="1:70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  <c r="AP222" s="1"/>
      <c r="AQ222" s="1"/>
      <c r="AR222" s="1"/>
      <c r="AS222" s="1"/>
      <c r="AT222" s="1"/>
      <c r="AU222" s="1"/>
      <c r="AV222" s="1"/>
      <c r="AW222" s="1"/>
      <c r="AX222" s="1"/>
      <c r="AY222" s="1"/>
      <c r="AZ222" s="1"/>
      <c r="BA222" s="1"/>
      <c r="BB222" s="1"/>
      <c r="BC222" s="1"/>
      <c r="BD222" s="1"/>
      <c r="BE222" s="1"/>
      <c r="BF222" s="1"/>
      <c r="BG222" s="1"/>
      <c r="BH222" s="1"/>
      <c r="BI222" s="1"/>
      <c r="BJ222" s="1"/>
      <c r="BK222" s="1"/>
      <c r="BL222" s="1"/>
      <c r="BM222" s="1"/>
      <c r="BN222" s="1"/>
      <c r="BO222" s="1"/>
      <c r="BP222" s="1"/>
      <c r="BQ222" s="1"/>
      <c r="BR222" s="1"/>
    </row>
    <row r="223" spans="1:70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1"/>
      <c r="AR223" s="1"/>
      <c r="AS223" s="1"/>
      <c r="AT223" s="1"/>
      <c r="AU223" s="1"/>
      <c r="AV223" s="1"/>
      <c r="AW223" s="1"/>
      <c r="AX223" s="1"/>
      <c r="AY223" s="1"/>
      <c r="AZ223" s="1"/>
      <c r="BA223" s="1"/>
      <c r="BB223" s="1"/>
      <c r="BC223" s="1"/>
      <c r="BD223" s="1"/>
      <c r="BE223" s="1"/>
      <c r="BF223" s="1"/>
      <c r="BG223" s="1"/>
      <c r="BH223" s="1"/>
      <c r="BI223" s="1"/>
      <c r="BJ223" s="1"/>
      <c r="BK223" s="1"/>
      <c r="BL223" s="1"/>
      <c r="BM223" s="1"/>
      <c r="BN223" s="1"/>
      <c r="BO223" s="1"/>
      <c r="BP223" s="1"/>
      <c r="BQ223" s="1"/>
      <c r="BR223" s="1"/>
    </row>
    <row r="224" spans="1:70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  <c r="AQ224" s="1"/>
      <c r="AR224" s="1"/>
      <c r="AS224" s="1"/>
      <c r="AT224" s="1"/>
      <c r="AU224" s="1"/>
      <c r="AV224" s="1"/>
      <c r="AW224" s="1"/>
      <c r="AX224" s="1"/>
      <c r="AY224" s="1"/>
      <c r="AZ224" s="1"/>
      <c r="BA224" s="1"/>
      <c r="BB224" s="1"/>
      <c r="BC224" s="1"/>
      <c r="BD224" s="1"/>
      <c r="BE224" s="1"/>
      <c r="BF224" s="1"/>
      <c r="BG224" s="1"/>
      <c r="BH224" s="1"/>
      <c r="BI224" s="1"/>
      <c r="BJ224" s="1"/>
      <c r="BK224" s="1"/>
      <c r="BL224" s="1"/>
      <c r="BM224" s="1"/>
      <c r="BN224" s="1"/>
      <c r="BO224" s="1"/>
      <c r="BP224" s="1"/>
      <c r="BQ224" s="1"/>
      <c r="BR224" s="1"/>
    </row>
    <row r="225" spans="1:70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  <c r="AP225" s="1"/>
      <c r="AQ225" s="1"/>
      <c r="AR225" s="1"/>
      <c r="AS225" s="1"/>
      <c r="AT225" s="1"/>
      <c r="AU225" s="1"/>
      <c r="AV225" s="1"/>
      <c r="AW225" s="1"/>
      <c r="AX225" s="1"/>
      <c r="AY225" s="1"/>
      <c r="AZ225" s="1"/>
      <c r="BA225" s="1"/>
      <c r="BB225" s="1"/>
      <c r="BC225" s="1"/>
      <c r="BD225" s="1"/>
      <c r="BE225" s="1"/>
      <c r="BF225" s="1"/>
      <c r="BG225" s="1"/>
      <c r="BH225" s="1"/>
      <c r="BI225" s="1"/>
      <c r="BJ225" s="1"/>
      <c r="BK225" s="1"/>
      <c r="BL225" s="1"/>
      <c r="BM225" s="1"/>
      <c r="BN225" s="1"/>
      <c r="BO225" s="1"/>
      <c r="BP225" s="1"/>
      <c r="BQ225" s="1"/>
      <c r="BR225" s="1"/>
    </row>
    <row r="226" spans="1:70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  <c r="AP226" s="1"/>
      <c r="AQ226" s="1"/>
      <c r="AR226" s="1"/>
      <c r="AS226" s="1"/>
      <c r="AT226" s="1"/>
      <c r="AU226" s="1"/>
      <c r="AV226" s="1"/>
      <c r="AW226" s="1"/>
      <c r="AX226" s="1"/>
      <c r="AY226" s="1"/>
      <c r="AZ226" s="1"/>
      <c r="BA226" s="1"/>
      <c r="BB226" s="1"/>
      <c r="BC226" s="1"/>
      <c r="BD226" s="1"/>
      <c r="BE226" s="1"/>
      <c r="BF226" s="1"/>
      <c r="BG226" s="1"/>
      <c r="BH226" s="1"/>
      <c r="BI226" s="1"/>
      <c r="BJ226" s="1"/>
      <c r="BK226" s="1"/>
      <c r="BL226" s="1"/>
      <c r="BM226" s="1"/>
      <c r="BN226" s="1"/>
      <c r="BO226" s="1"/>
      <c r="BP226" s="1"/>
      <c r="BQ226" s="1"/>
      <c r="BR226" s="1"/>
    </row>
    <row r="227" spans="1:70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  <c r="AQ227" s="1"/>
      <c r="AR227" s="1"/>
      <c r="AS227" s="1"/>
      <c r="AT227" s="1"/>
      <c r="AU227" s="1"/>
      <c r="AV227" s="1"/>
      <c r="AW227" s="1"/>
      <c r="AX227" s="1"/>
      <c r="AY227" s="1"/>
      <c r="AZ227" s="1"/>
      <c r="BA227" s="1"/>
      <c r="BB227" s="1"/>
      <c r="BC227" s="1"/>
      <c r="BD227" s="1"/>
      <c r="BE227" s="1"/>
      <c r="BF227" s="1"/>
      <c r="BG227" s="1"/>
      <c r="BH227" s="1"/>
      <c r="BI227" s="1"/>
      <c r="BJ227" s="1"/>
      <c r="BK227" s="1"/>
      <c r="BL227" s="1"/>
      <c r="BM227" s="1"/>
      <c r="BN227" s="1"/>
      <c r="BO227" s="1"/>
      <c r="BP227" s="1"/>
      <c r="BQ227" s="1"/>
      <c r="BR227" s="1"/>
    </row>
    <row r="228" spans="1:70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  <c r="AP228" s="1"/>
      <c r="AQ228" s="1"/>
      <c r="AR228" s="1"/>
      <c r="AS228" s="1"/>
      <c r="AT228" s="1"/>
      <c r="AU228" s="1"/>
      <c r="AV228" s="1"/>
      <c r="AW228" s="1"/>
      <c r="AX228" s="1"/>
      <c r="AY228" s="1"/>
      <c r="AZ228" s="1"/>
      <c r="BA228" s="1"/>
      <c r="BB228" s="1"/>
      <c r="BC228" s="1"/>
      <c r="BD228" s="1"/>
      <c r="BE228" s="1"/>
      <c r="BF228" s="1"/>
      <c r="BG228" s="1"/>
      <c r="BH228" s="1"/>
      <c r="BI228" s="1"/>
      <c r="BJ228" s="1"/>
      <c r="BK228" s="1"/>
      <c r="BL228" s="1"/>
      <c r="BM228" s="1"/>
      <c r="BN228" s="1"/>
      <c r="BO228" s="1"/>
      <c r="BP228" s="1"/>
      <c r="BQ228" s="1"/>
      <c r="BR228" s="1"/>
    </row>
    <row r="229" spans="1:70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  <c r="AP229" s="1"/>
      <c r="AQ229" s="1"/>
      <c r="AR229" s="1"/>
      <c r="AS229" s="1"/>
      <c r="AT229" s="1"/>
      <c r="AU229" s="1"/>
      <c r="AV229" s="1"/>
      <c r="AW229" s="1"/>
      <c r="AX229" s="1"/>
      <c r="AY229" s="1"/>
      <c r="AZ229" s="1"/>
      <c r="BA229" s="1"/>
      <c r="BB229" s="1"/>
      <c r="BC229" s="1"/>
      <c r="BD229" s="1"/>
      <c r="BE229" s="1"/>
      <c r="BF229" s="1"/>
      <c r="BG229" s="1"/>
      <c r="BH229" s="1"/>
      <c r="BI229" s="1"/>
      <c r="BJ229" s="1"/>
      <c r="BK229" s="1"/>
      <c r="BL229" s="1"/>
      <c r="BM229" s="1"/>
      <c r="BN229" s="1"/>
      <c r="BO229" s="1"/>
      <c r="BP229" s="1"/>
      <c r="BQ229" s="1"/>
      <c r="BR229" s="1"/>
    </row>
    <row r="230" spans="1:70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  <c r="AQ230" s="1"/>
      <c r="AR230" s="1"/>
      <c r="AS230" s="1"/>
      <c r="AT230" s="1"/>
      <c r="AU230" s="1"/>
      <c r="AV230" s="1"/>
      <c r="AW230" s="1"/>
      <c r="AX230" s="1"/>
      <c r="AY230" s="1"/>
      <c r="AZ230" s="1"/>
      <c r="BA230" s="1"/>
      <c r="BB230" s="1"/>
      <c r="BC230" s="1"/>
      <c r="BD230" s="1"/>
      <c r="BE230" s="1"/>
      <c r="BF230" s="1"/>
      <c r="BG230" s="1"/>
      <c r="BH230" s="1"/>
      <c r="BI230" s="1"/>
      <c r="BJ230" s="1"/>
      <c r="BK230" s="1"/>
      <c r="BL230" s="1"/>
      <c r="BM230" s="1"/>
      <c r="BN230" s="1"/>
      <c r="BO230" s="1"/>
      <c r="BP230" s="1"/>
      <c r="BQ230" s="1"/>
      <c r="BR230" s="1"/>
    </row>
    <row r="231" spans="1:70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  <c r="AP231" s="1"/>
      <c r="AQ231" s="1"/>
      <c r="AR231" s="1"/>
      <c r="AS231" s="1"/>
      <c r="AT231" s="1"/>
      <c r="AU231" s="1"/>
      <c r="AV231" s="1"/>
      <c r="AW231" s="1"/>
      <c r="AX231" s="1"/>
      <c r="AY231" s="1"/>
      <c r="AZ231" s="1"/>
      <c r="BA231" s="1"/>
      <c r="BB231" s="1"/>
      <c r="BC231" s="1"/>
      <c r="BD231" s="1"/>
      <c r="BE231" s="1"/>
      <c r="BF231" s="1"/>
      <c r="BG231" s="1"/>
      <c r="BH231" s="1"/>
      <c r="BI231" s="1"/>
      <c r="BJ231" s="1"/>
      <c r="BK231" s="1"/>
      <c r="BL231" s="1"/>
      <c r="BM231" s="1"/>
      <c r="BN231" s="1"/>
      <c r="BO231" s="1"/>
      <c r="BP231" s="1"/>
      <c r="BQ231" s="1"/>
      <c r="BR231" s="1"/>
    </row>
    <row r="232" spans="1:70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  <c r="AP232" s="1"/>
      <c r="AQ232" s="1"/>
      <c r="AR232" s="1"/>
      <c r="AS232" s="1"/>
      <c r="AT232" s="1"/>
      <c r="AU232" s="1"/>
      <c r="AV232" s="1"/>
      <c r="AW232" s="1"/>
      <c r="AX232" s="1"/>
      <c r="AY232" s="1"/>
      <c r="AZ232" s="1"/>
      <c r="BA232" s="1"/>
      <c r="BB232" s="1"/>
      <c r="BC232" s="1"/>
      <c r="BD232" s="1"/>
      <c r="BE232" s="1"/>
      <c r="BF232" s="1"/>
      <c r="BG232" s="1"/>
      <c r="BH232" s="1"/>
      <c r="BI232" s="1"/>
      <c r="BJ232" s="1"/>
      <c r="BK232" s="1"/>
      <c r="BL232" s="1"/>
      <c r="BM232" s="1"/>
      <c r="BN232" s="1"/>
      <c r="BO232" s="1"/>
      <c r="BP232" s="1"/>
      <c r="BQ232" s="1"/>
      <c r="BR232" s="1"/>
    </row>
    <row r="233" spans="1:70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  <c r="AP233" s="1"/>
      <c r="AQ233" s="1"/>
      <c r="AR233" s="1"/>
      <c r="AS233" s="1"/>
      <c r="AT233" s="1"/>
      <c r="AU233" s="1"/>
      <c r="AV233" s="1"/>
      <c r="AW233" s="1"/>
      <c r="AX233" s="1"/>
      <c r="AY233" s="1"/>
      <c r="AZ233" s="1"/>
      <c r="BA233" s="1"/>
      <c r="BB233" s="1"/>
      <c r="BC233" s="1"/>
      <c r="BD233" s="1"/>
      <c r="BE233" s="1"/>
      <c r="BF233" s="1"/>
      <c r="BG233" s="1"/>
      <c r="BH233" s="1"/>
      <c r="BI233" s="1"/>
      <c r="BJ233" s="1"/>
      <c r="BK233" s="1"/>
      <c r="BL233" s="1"/>
      <c r="BM233" s="1"/>
      <c r="BN233" s="1"/>
      <c r="BO233" s="1"/>
      <c r="BP233" s="1"/>
      <c r="BQ233" s="1"/>
      <c r="BR233" s="1"/>
    </row>
    <row r="234" spans="1:70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  <c r="AQ234" s="1"/>
      <c r="AR234" s="1"/>
      <c r="AS234" s="1"/>
      <c r="AT234" s="1"/>
      <c r="AU234" s="1"/>
      <c r="AV234" s="1"/>
      <c r="AW234" s="1"/>
      <c r="AX234" s="1"/>
      <c r="AY234" s="1"/>
      <c r="AZ234" s="1"/>
      <c r="BA234" s="1"/>
      <c r="BB234" s="1"/>
      <c r="BC234" s="1"/>
      <c r="BD234" s="1"/>
      <c r="BE234" s="1"/>
      <c r="BF234" s="1"/>
      <c r="BG234" s="1"/>
      <c r="BH234" s="1"/>
      <c r="BI234" s="1"/>
      <c r="BJ234" s="1"/>
      <c r="BK234" s="1"/>
      <c r="BL234" s="1"/>
      <c r="BM234" s="1"/>
      <c r="BN234" s="1"/>
      <c r="BO234" s="1"/>
      <c r="BP234" s="1"/>
      <c r="BQ234" s="1"/>
      <c r="BR234" s="1"/>
    </row>
    <row r="235" spans="1:70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  <c r="AP235" s="1"/>
      <c r="AQ235" s="1"/>
      <c r="AR235" s="1"/>
      <c r="AS235" s="1"/>
      <c r="AT235" s="1"/>
      <c r="AU235" s="1"/>
      <c r="AV235" s="1"/>
      <c r="AW235" s="1"/>
      <c r="AX235" s="1"/>
      <c r="AY235" s="1"/>
      <c r="AZ235" s="1"/>
      <c r="BA235" s="1"/>
      <c r="BB235" s="1"/>
      <c r="BC235" s="1"/>
      <c r="BD235" s="1"/>
      <c r="BE235" s="1"/>
      <c r="BF235" s="1"/>
      <c r="BG235" s="1"/>
      <c r="BH235" s="1"/>
      <c r="BI235" s="1"/>
      <c r="BJ235" s="1"/>
      <c r="BK235" s="1"/>
      <c r="BL235" s="1"/>
      <c r="BM235" s="1"/>
      <c r="BN235" s="1"/>
      <c r="BO235" s="1"/>
      <c r="BP235" s="1"/>
      <c r="BQ235" s="1"/>
      <c r="BR235" s="1"/>
    </row>
    <row r="236" spans="1:70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  <c r="AQ236" s="1"/>
      <c r="AR236" s="1"/>
      <c r="AS236" s="1"/>
      <c r="AT236" s="1"/>
      <c r="AU236" s="1"/>
      <c r="AV236" s="1"/>
      <c r="AW236" s="1"/>
      <c r="AX236" s="1"/>
      <c r="AY236" s="1"/>
      <c r="AZ236" s="1"/>
      <c r="BA236" s="1"/>
      <c r="BB236" s="1"/>
      <c r="BC236" s="1"/>
      <c r="BD236" s="1"/>
      <c r="BE236" s="1"/>
      <c r="BF236" s="1"/>
      <c r="BG236" s="1"/>
      <c r="BH236" s="1"/>
      <c r="BI236" s="1"/>
      <c r="BJ236" s="1"/>
      <c r="BK236" s="1"/>
      <c r="BL236" s="1"/>
      <c r="BM236" s="1"/>
      <c r="BN236" s="1"/>
      <c r="BO236" s="1"/>
      <c r="BP236" s="1"/>
      <c r="BQ236" s="1"/>
      <c r="BR236" s="1"/>
    </row>
    <row r="237" spans="1:70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  <c r="AP237" s="1"/>
      <c r="AQ237" s="1"/>
      <c r="AR237" s="1"/>
      <c r="AS237" s="1"/>
      <c r="AT237" s="1"/>
      <c r="AU237" s="1"/>
      <c r="AV237" s="1"/>
      <c r="AW237" s="1"/>
      <c r="AX237" s="1"/>
      <c r="AY237" s="1"/>
      <c r="AZ237" s="1"/>
      <c r="BA237" s="1"/>
      <c r="BB237" s="1"/>
      <c r="BC237" s="1"/>
      <c r="BD237" s="1"/>
      <c r="BE237" s="1"/>
      <c r="BF237" s="1"/>
      <c r="BG237" s="1"/>
      <c r="BH237" s="1"/>
      <c r="BI237" s="1"/>
      <c r="BJ237" s="1"/>
      <c r="BK237" s="1"/>
      <c r="BL237" s="1"/>
      <c r="BM237" s="1"/>
      <c r="BN237" s="1"/>
      <c r="BO237" s="1"/>
      <c r="BP237" s="1"/>
      <c r="BQ237" s="1"/>
      <c r="BR237" s="1"/>
    </row>
    <row r="238" spans="1:70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  <c r="AQ238" s="1"/>
      <c r="AR238" s="1"/>
      <c r="AS238" s="1"/>
      <c r="AT238" s="1"/>
      <c r="AU238" s="1"/>
      <c r="AV238" s="1"/>
      <c r="AW238" s="1"/>
      <c r="AX238" s="1"/>
      <c r="AY238" s="1"/>
      <c r="AZ238" s="1"/>
      <c r="BA238" s="1"/>
      <c r="BB238" s="1"/>
      <c r="BC238" s="1"/>
      <c r="BD238" s="1"/>
      <c r="BE238" s="1"/>
      <c r="BF238" s="1"/>
      <c r="BG238" s="1"/>
      <c r="BH238" s="1"/>
      <c r="BI238" s="1"/>
      <c r="BJ238" s="1"/>
      <c r="BK238" s="1"/>
      <c r="BL238" s="1"/>
      <c r="BM238" s="1"/>
      <c r="BN238" s="1"/>
      <c r="BO238" s="1"/>
      <c r="BP238" s="1"/>
      <c r="BQ238" s="1"/>
      <c r="BR238" s="1"/>
    </row>
    <row r="239" spans="1:70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  <c r="AP239" s="1"/>
      <c r="AQ239" s="1"/>
      <c r="AR239" s="1"/>
      <c r="AS239" s="1"/>
      <c r="AT239" s="1"/>
      <c r="AU239" s="1"/>
      <c r="AV239" s="1"/>
      <c r="AW239" s="1"/>
      <c r="AX239" s="1"/>
      <c r="AY239" s="1"/>
      <c r="AZ239" s="1"/>
      <c r="BA239" s="1"/>
      <c r="BB239" s="1"/>
      <c r="BC239" s="1"/>
      <c r="BD239" s="1"/>
      <c r="BE239" s="1"/>
      <c r="BF239" s="1"/>
      <c r="BG239" s="1"/>
      <c r="BH239" s="1"/>
      <c r="BI239" s="1"/>
      <c r="BJ239" s="1"/>
      <c r="BK239" s="1"/>
      <c r="BL239" s="1"/>
      <c r="BM239" s="1"/>
      <c r="BN239" s="1"/>
      <c r="BO239" s="1"/>
      <c r="BP239" s="1"/>
      <c r="BQ239" s="1"/>
      <c r="BR239" s="1"/>
    </row>
    <row r="240" spans="1:70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  <c r="AQ240" s="1"/>
      <c r="AR240" s="1"/>
      <c r="AS240" s="1"/>
      <c r="AT240" s="1"/>
      <c r="AU240" s="1"/>
      <c r="AV240" s="1"/>
      <c r="AW240" s="1"/>
      <c r="AX240" s="1"/>
      <c r="AY240" s="1"/>
      <c r="AZ240" s="1"/>
      <c r="BA240" s="1"/>
      <c r="BB240" s="1"/>
      <c r="BC240" s="1"/>
      <c r="BD240" s="1"/>
      <c r="BE240" s="1"/>
      <c r="BF240" s="1"/>
      <c r="BG240" s="1"/>
      <c r="BH240" s="1"/>
      <c r="BI240" s="1"/>
      <c r="BJ240" s="1"/>
      <c r="BK240" s="1"/>
      <c r="BL240" s="1"/>
      <c r="BM240" s="1"/>
      <c r="BN240" s="1"/>
      <c r="BO240" s="1"/>
      <c r="BP240" s="1"/>
      <c r="BQ240" s="1"/>
      <c r="BR240" s="1"/>
    </row>
    <row r="241" spans="1:70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  <c r="AP241" s="1"/>
      <c r="AQ241" s="1"/>
      <c r="AR241" s="1"/>
      <c r="AS241" s="1"/>
      <c r="AT241" s="1"/>
      <c r="AU241" s="1"/>
      <c r="AV241" s="1"/>
      <c r="AW241" s="1"/>
      <c r="AX241" s="1"/>
      <c r="AY241" s="1"/>
      <c r="AZ241" s="1"/>
      <c r="BA241" s="1"/>
      <c r="BB241" s="1"/>
      <c r="BC241" s="1"/>
      <c r="BD241" s="1"/>
      <c r="BE241" s="1"/>
      <c r="BF241" s="1"/>
      <c r="BG241" s="1"/>
      <c r="BH241" s="1"/>
      <c r="BI241" s="1"/>
      <c r="BJ241" s="1"/>
      <c r="BK241" s="1"/>
      <c r="BL241" s="1"/>
      <c r="BM241" s="1"/>
      <c r="BN241" s="1"/>
      <c r="BO241" s="1"/>
      <c r="BP241" s="1"/>
      <c r="BQ241" s="1"/>
      <c r="BR241" s="1"/>
    </row>
    <row r="242" spans="1:70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  <c r="AQ242" s="1"/>
      <c r="AR242" s="1"/>
      <c r="AS242" s="1"/>
      <c r="AT242" s="1"/>
      <c r="AU242" s="1"/>
      <c r="AV242" s="1"/>
      <c r="AW242" s="1"/>
      <c r="AX242" s="1"/>
      <c r="AY242" s="1"/>
      <c r="AZ242" s="1"/>
      <c r="BA242" s="1"/>
      <c r="BB242" s="1"/>
      <c r="BC242" s="1"/>
      <c r="BD242" s="1"/>
      <c r="BE242" s="1"/>
      <c r="BF242" s="1"/>
      <c r="BG242" s="1"/>
      <c r="BH242" s="1"/>
      <c r="BI242" s="1"/>
      <c r="BJ242" s="1"/>
      <c r="BK242" s="1"/>
      <c r="BL242" s="1"/>
      <c r="BM242" s="1"/>
      <c r="BN242" s="1"/>
      <c r="BO242" s="1"/>
      <c r="BP242" s="1"/>
      <c r="BQ242" s="1"/>
      <c r="BR242" s="1"/>
    </row>
    <row r="243" spans="1:70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  <c r="AP243" s="1"/>
      <c r="AQ243" s="1"/>
      <c r="AR243" s="1"/>
      <c r="AS243" s="1"/>
      <c r="AT243" s="1"/>
      <c r="AU243" s="1"/>
      <c r="AV243" s="1"/>
      <c r="AW243" s="1"/>
      <c r="AX243" s="1"/>
      <c r="AY243" s="1"/>
      <c r="AZ243" s="1"/>
      <c r="BA243" s="1"/>
      <c r="BB243" s="1"/>
      <c r="BC243" s="1"/>
      <c r="BD243" s="1"/>
      <c r="BE243" s="1"/>
      <c r="BF243" s="1"/>
      <c r="BG243" s="1"/>
      <c r="BH243" s="1"/>
      <c r="BI243" s="1"/>
      <c r="BJ243" s="1"/>
      <c r="BK243" s="1"/>
      <c r="BL243" s="1"/>
      <c r="BM243" s="1"/>
      <c r="BN243" s="1"/>
      <c r="BO243" s="1"/>
      <c r="BP243" s="1"/>
      <c r="BQ243" s="1"/>
      <c r="BR243" s="1"/>
    </row>
    <row r="244" spans="1:70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"/>
      <c r="AQ244" s="1"/>
      <c r="AR244" s="1"/>
      <c r="AS244" s="1"/>
      <c r="AT244" s="1"/>
      <c r="AU244" s="1"/>
      <c r="AV244" s="1"/>
      <c r="AW244" s="1"/>
      <c r="AX244" s="1"/>
      <c r="AY244" s="1"/>
      <c r="AZ244" s="1"/>
      <c r="BA244" s="1"/>
      <c r="BB244" s="1"/>
      <c r="BC244" s="1"/>
      <c r="BD244" s="1"/>
      <c r="BE244" s="1"/>
      <c r="BF244" s="1"/>
      <c r="BG244" s="1"/>
      <c r="BH244" s="1"/>
      <c r="BI244" s="1"/>
      <c r="BJ244" s="1"/>
      <c r="BK244" s="1"/>
      <c r="BL244" s="1"/>
      <c r="BM244" s="1"/>
      <c r="BN244" s="1"/>
      <c r="BO244" s="1"/>
      <c r="BP244" s="1"/>
      <c r="BQ244" s="1"/>
      <c r="BR244" s="1"/>
    </row>
    <row r="245" spans="1:70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"/>
      <c r="AQ245" s="1"/>
      <c r="AR245" s="1"/>
      <c r="AS245" s="1"/>
      <c r="AT245" s="1"/>
      <c r="AU245" s="1"/>
      <c r="AV245" s="1"/>
      <c r="AW245" s="1"/>
      <c r="AX245" s="1"/>
      <c r="AY245" s="1"/>
      <c r="AZ245" s="1"/>
      <c r="BA245" s="1"/>
      <c r="BB245" s="1"/>
      <c r="BC245" s="1"/>
      <c r="BD245" s="1"/>
      <c r="BE245" s="1"/>
      <c r="BF245" s="1"/>
      <c r="BG245" s="1"/>
      <c r="BH245" s="1"/>
      <c r="BI245" s="1"/>
      <c r="BJ245" s="1"/>
      <c r="BK245" s="1"/>
      <c r="BL245" s="1"/>
      <c r="BM245" s="1"/>
      <c r="BN245" s="1"/>
      <c r="BO245" s="1"/>
      <c r="BP245" s="1"/>
      <c r="BQ245" s="1"/>
      <c r="BR245" s="1"/>
    </row>
    <row r="246" spans="1:70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  <c r="AP246" s="1"/>
      <c r="AQ246" s="1"/>
      <c r="AR246" s="1"/>
      <c r="AS246" s="1"/>
      <c r="AT246" s="1"/>
      <c r="AU246" s="1"/>
      <c r="AV246" s="1"/>
      <c r="AW246" s="1"/>
      <c r="AX246" s="1"/>
      <c r="AY246" s="1"/>
      <c r="AZ246" s="1"/>
      <c r="BA246" s="1"/>
      <c r="BB246" s="1"/>
      <c r="BC246" s="1"/>
      <c r="BD246" s="1"/>
      <c r="BE246" s="1"/>
      <c r="BF246" s="1"/>
      <c r="BG246" s="1"/>
      <c r="BH246" s="1"/>
      <c r="BI246" s="1"/>
      <c r="BJ246" s="1"/>
      <c r="BK246" s="1"/>
      <c r="BL246" s="1"/>
      <c r="BM246" s="1"/>
      <c r="BN246" s="1"/>
      <c r="BO246" s="1"/>
      <c r="BP246" s="1"/>
      <c r="BQ246" s="1"/>
      <c r="BR246" s="1"/>
    </row>
    <row r="247" spans="1:70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  <c r="AP247" s="1"/>
      <c r="AQ247" s="1"/>
      <c r="AR247" s="1"/>
      <c r="AS247" s="1"/>
      <c r="AT247" s="1"/>
      <c r="AU247" s="1"/>
      <c r="AV247" s="1"/>
      <c r="AW247" s="1"/>
      <c r="AX247" s="1"/>
      <c r="AY247" s="1"/>
      <c r="AZ247" s="1"/>
      <c r="BA247" s="1"/>
      <c r="BB247" s="1"/>
      <c r="BC247" s="1"/>
      <c r="BD247" s="1"/>
      <c r="BE247" s="1"/>
      <c r="BF247" s="1"/>
      <c r="BG247" s="1"/>
      <c r="BH247" s="1"/>
      <c r="BI247" s="1"/>
      <c r="BJ247" s="1"/>
      <c r="BK247" s="1"/>
      <c r="BL247" s="1"/>
      <c r="BM247" s="1"/>
      <c r="BN247" s="1"/>
      <c r="BO247" s="1"/>
      <c r="BP247" s="1"/>
      <c r="BQ247" s="1"/>
      <c r="BR247" s="1"/>
    </row>
    <row r="248" spans="1:70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  <c r="AQ248" s="1"/>
      <c r="AR248" s="1"/>
      <c r="AS248" s="1"/>
      <c r="AT248" s="1"/>
      <c r="AU248" s="1"/>
      <c r="AV248" s="1"/>
      <c r="AW248" s="1"/>
      <c r="AX248" s="1"/>
      <c r="AY248" s="1"/>
      <c r="AZ248" s="1"/>
      <c r="BA248" s="1"/>
      <c r="BB248" s="1"/>
      <c r="BC248" s="1"/>
      <c r="BD248" s="1"/>
      <c r="BE248" s="1"/>
      <c r="BF248" s="1"/>
      <c r="BG248" s="1"/>
      <c r="BH248" s="1"/>
      <c r="BI248" s="1"/>
      <c r="BJ248" s="1"/>
      <c r="BK248" s="1"/>
      <c r="BL248" s="1"/>
      <c r="BM248" s="1"/>
      <c r="BN248" s="1"/>
      <c r="BO248" s="1"/>
      <c r="BP248" s="1"/>
      <c r="BQ248" s="1"/>
      <c r="BR248" s="1"/>
    </row>
    <row r="249" spans="1:70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"/>
      <c r="AQ249" s="1"/>
      <c r="AR249" s="1"/>
      <c r="AS249" s="1"/>
      <c r="AT249" s="1"/>
      <c r="AU249" s="1"/>
      <c r="AV249" s="1"/>
      <c r="AW249" s="1"/>
      <c r="AX249" s="1"/>
      <c r="AY249" s="1"/>
      <c r="AZ249" s="1"/>
      <c r="BA249" s="1"/>
      <c r="BB249" s="1"/>
      <c r="BC249" s="1"/>
      <c r="BD249" s="1"/>
      <c r="BE249" s="1"/>
      <c r="BF249" s="1"/>
      <c r="BG249" s="1"/>
      <c r="BH249" s="1"/>
      <c r="BI249" s="1"/>
      <c r="BJ249" s="1"/>
      <c r="BK249" s="1"/>
      <c r="BL249" s="1"/>
      <c r="BM249" s="1"/>
      <c r="BN249" s="1"/>
      <c r="BO249" s="1"/>
      <c r="BP249" s="1"/>
      <c r="BQ249" s="1"/>
      <c r="BR249" s="1"/>
    </row>
    <row r="250" spans="1:70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  <c r="AQ250" s="1"/>
      <c r="AR250" s="1"/>
      <c r="AS250" s="1"/>
      <c r="AT250" s="1"/>
      <c r="AU250" s="1"/>
      <c r="AV250" s="1"/>
      <c r="AW250" s="1"/>
      <c r="AX250" s="1"/>
      <c r="AY250" s="1"/>
      <c r="AZ250" s="1"/>
      <c r="BA250" s="1"/>
      <c r="BB250" s="1"/>
      <c r="BC250" s="1"/>
      <c r="BD250" s="1"/>
      <c r="BE250" s="1"/>
      <c r="BF250" s="1"/>
      <c r="BG250" s="1"/>
      <c r="BH250" s="1"/>
      <c r="BI250" s="1"/>
      <c r="BJ250" s="1"/>
      <c r="BK250" s="1"/>
      <c r="BL250" s="1"/>
      <c r="BM250" s="1"/>
      <c r="BN250" s="1"/>
      <c r="BO250" s="1"/>
      <c r="BP250" s="1"/>
      <c r="BQ250" s="1"/>
      <c r="BR250" s="1"/>
    </row>
    <row r="251" spans="1:70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"/>
      <c r="AQ251" s="1"/>
      <c r="AR251" s="1"/>
      <c r="AS251" s="1"/>
      <c r="AT251" s="1"/>
      <c r="AU251" s="1"/>
      <c r="AV251" s="1"/>
      <c r="AW251" s="1"/>
      <c r="AX251" s="1"/>
      <c r="AY251" s="1"/>
      <c r="AZ251" s="1"/>
      <c r="BA251" s="1"/>
      <c r="BB251" s="1"/>
      <c r="BC251" s="1"/>
      <c r="BD251" s="1"/>
      <c r="BE251" s="1"/>
      <c r="BF251" s="1"/>
      <c r="BG251" s="1"/>
      <c r="BH251" s="1"/>
      <c r="BI251" s="1"/>
      <c r="BJ251" s="1"/>
      <c r="BK251" s="1"/>
      <c r="BL251" s="1"/>
      <c r="BM251" s="1"/>
      <c r="BN251" s="1"/>
      <c r="BO251" s="1"/>
      <c r="BP251" s="1"/>
      <c r="BQ251" s="1"/>
      <c r="BR251" s="1"/>
    </row>
    <row r="252" spans="1:70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  <c r="AP252" s="1"/>
      <c r="AQ252" s="1"/>
      <c r="AR252" s="1"/>
      <c r="AS252" s="1"/>
      <c r="AT252" s="1"/>
      <c r="AU252" s="1"/>
      <c r="AV252" s="1"/>
      <c r="AW252" s="1"/>
      <c r="AX252" s="1"/>
      <c r="AY252" s="1"/>
      <c r="AZ252" s="1"/>
      <c r="BA252" s="1"/>
      <c r="BB252" s="1"/>
      <c r="BC252" s="1"/>
      <c r="BD252" s="1"/>
      <c r="BE252" s="1"/>
      <c r="BF252" s="1"/>
      <c r="BG252" s="1"/>
      <c r="BH252" s="1"/>
      <c r="BI252" s="1"/>
      <c r="BJ252" s="1"/>
      <c r="BK252" s="1"/>
      <c r="BL252" s="1"/>
      <c r="BM252" s="1"/>
      <c r="BN252" s="1"/>
      <c r="BO252" s="1"/>
      <c r="BP252" s="1"/>
      <c r="BQ252" s="1"/>
      <c r="BR252" s="1"/>
    </row>
    <row r="253" spans="1:70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  <c r="AP253" s="1"/>
      <c r="AQ253" s="1"/>
      <c r="AR253" s="1"/>
      <c r="AS253" s="1"/>
      <c r="AT253" s="1"/>
      <c r="AU253" s="1"/>
      <c r="AV253" s="1"/>
      <c r="AW253" s="1"/>
      <c r="AX253" s="1"/>
      <c r="AY253" s="1"/>
      <c r="AZ253" s="1"/>
      <c r="BA253" s="1"/>
      <c r="BB253" s="1"/>
      <c r="BC253" s="1"/>
      <c r="BD253" s="1"/>
      <c r="BE253" s="1"/>
      <c r="BF253" s="1"/>
      <c r="BG253" s="1"/>
      <c r="BH253" s="1"/>
      <c r="BI253" s="1"/>
      <c r="BJ253" s="1"/>
      <c r="BK253" s="1"/>
      <c r="BL253" s="1"/>
      <c r="BM253" s="1"/>
      <c r="BN253" s="1"/>
      <c r="BO253" s="1"/>
      <c r="BP253" s="1"/>
      <c r="BQ253" s="1"/>
      <c r="BR253" s="1"/>
    </row>
    <row r="254" spans="1:70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1"/>
      <c r="AP254" s="1"/>
      <c r="AQ254" s="1"/>
      <c r="AR254" s="1"/>
      <c r="AS254" s="1"/>
      <c r="AT254" s="1"/>
      <c r="AU254" s="1"/>
      <c r="AV254" s="1"/>
      <c r="AW254" s="1"/>
      <c r="AX254" s="1"/>
      <c r="AY254" s="1"/>
      <c r="AZ254" s="1"/>
      <c r="BA254" s="1"/>
      <c r="BB254" s="1"/>
      <c r="BC254" s="1"/>
      <c r="BD254" s="1"/>
      <c r="BE254" s="1"/>
      <c r="BF254" s="1"/>
      <c r="BG254" s="1"/>
      <c r="BH254" s="1"/>
      <c r="BI254" s="1"/>
      <c r="BJ254" s="1"/>
      <c r="BK254" s="1"/>
      <c r="BL254" s="1"/>
      <c r="BM254" s="1"/>
      <c r="BN254" s="1"/>
      <c r="BO254" s="1"/>
      <c r="BP254" s="1"/>
      <c r="BQ254" s="1"/>
      <c r="BR254" s="1"/>
    </row>
    <row r="255" spans="1:70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  <c r="AP255" s="1"/>
      <c r="AQ255" s="1"/>
      <c r="AR255" s="1"/>
      <c r="AS255" s="1"/>
      <c r="AT255" s="1"/>
      <c r="AU255" s="1"/>
      <c r="AV255" s="1"/>
      <c r="AW255" s="1"/>
      <c r="AX255" s="1"/>
      <c r="AY255" s="1"/>
      <c r="AZ255" s="1"/>
      <c r="BA255" s="1"/>
      <c r="BB255" s="1"/>
      <c r="BC255" s="1"/>
      <c r="BD255" s="1"/>
      <c r="BE255" s="1"/>
      <c r="BF255" s="1"/>
      <c r="BG255" s="1"/>
      <c r="BH255" s="1"/>
      <c r="BI255" s="1"/>
      <c r="BJ255" s="1"/>
      <c r="BK255" s="1"/>
      <c r="BL255" s="1"/>
      <c r="BM255" s="1"/>
      <c r="BN255" s="1"/>
      <c r="BO255" s="1"/>
      <c r="BP255" s="1"/>
      <c r="BQ255" s="1"/>
      <c r="BR255" s="1"/>
    </row>
    <row r="256" spans="1:70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  <c r="AP256" s="1"/>
      <c r="AQ256" s="1"/>
      <c r="AR256" s="1"/>
      <c r="AS256" s="1"/>
      <c r="AT256" s="1"/>
      <c r="AU256" s="1"/>
      <c r="AV256" s="1"/>
      <c r="AW256" s="1"/>
      <c r="AX256" s="1"/>
      <c r="AY256" s="1"/>
      <c r="AZ256" s="1"/>
      <c r="BA256" s="1"/>
      <c r="BB256" s="1"/>
      <c r="BC256" s="1"/>
      <c r="BD256" s="1"/>
      <c r="BE256" s="1"/>
      <c r="BF256" s="1"/>
      <c r="BG256" s="1"/>
      <c r="BH256" s="1"/>
      <c r="BI256" s="1"/>
      <c r="BJ256" s="1"/>
      <c r="BK256" s="1"/>
      <c r="BL256" s="1"/>
      <c r="BM256" s="1"/>
      <c r="BN256" s="1"/>
      <c r="BO256" s="1"/>
      <c r="BP256" s="1"/>
      <c r="BQ256" s="1"/>
      <c r="BR256" s="1"/>
    </row>
    <row r="257" spans="1:70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1"/>
      <c r="AP257" s="1"/>
      <c r="AQ257" s="1"/>
      <c r="AR257" s="1"/>
      <c r="AS257" s="1"/>
      <c r="AT257" s="1"/>
      <c r="AU257" s="1"/>
      <c r="AV257" s="1"/>
      <c r="AW257" s="1"/>
      <c r="AX257" s="1"/>
      <c r="AY257" s="1"/>
      <c r="AZ257" s="1"/>
      <c r="BA257" s="1"/>
      <c r="BB257" s="1"/>
      <c r="BC257" s="1"/>
      <c r="BD257" s="1"/>
      <c r="BE257" s="1"/>
      <c r="BF257" s="1"/>
      <c r="BG257" s="1"/>
      <c r="BH257" s="1"/>
      <c r="BI257" s="1"/>
      <c r="BJ257" s="1"/>
      <c r="BK257" s="1"/>
      <c r="BL257" s="1"/>
      <c r="BM257" s="1"/>
      <c r="BN257" s="1"/>
      <c r="BO257" s="1"/>
      <c r="BP257" s="1"/>
      <c r="BQ257" s="1"/>
      <c r="BR257" s="1"/>
    </row>
    <row r="258" spans="1:70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  <c r="AP258" s="1"/>
      <c r="AQ258" s="1"/>
      <c r="AR258" s="1"/>
      <c r="AS258" s="1"/>
      <c r="AT258" s="1"/>
      <c r="AU258" s="1"/>
      <c r="AV258" s="1"/>
      <c r="AW258" s="1"/>
      <c r="AX258" s="1"/>
      <c r="AY258" s="1"/>
      <c r="AZ258" s="1"/>
      <c r="BA258" s="1"/>
      <c r="BB258" s="1"/>
      <c r="BC258" s="1"/>
      <c r="BD258" s="1"/>
      <c r="BE258" s="1"/>
      <c r="BF258" s="1"/>
      <c r="BG258" s="1"/>
      <c r="BH258" s="1"/>
      <c r="BI258" s="1"/>
      <c r="BJ258" s="1"/>
      <c r="BK258" s="1"/>
      <c r="BL258" s="1"/>
      <c r="BM258" s="1"/>
      <c r="BN258" s="1"/>
      <c r="BO258" s="1"/>
      <c r="BP258" s="1"/>
      <c r="BQ258" s="1"/>
      <c r="BR258" s="1"/>
    </row>
    <row r="259" spans="1:70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1"/>
      <c r="AP259" s="1"/>
      <c r="AQ259" s="1"/>
      <c r="AR259" s="1"/>
      <c r="AS259" s="1"/>
      <c r="AT259" s="1"/>
      <c r="AU259" s="1"/>
      <c r="AV259" s="1"/>
      <c r="AW259" s="1"/>
      <c r="AX259" s="1"/>
      <c r="AY259" s="1"/>
      <c r="AZ259" s="1"/>
      <c r="BA259" s="1"/>
      <c r="BB259" s="1"/>
      <c r="BC259" s="1"/>
      <c r="BD259" s="1"/>
      <c r="BE259" s="1"/>
      <c r="BF259" s="1"/>
      <c r="BG259" s="1"/>
      <c r="BH259" s="1"/>
      <c r="BI259" s="1"/>
      <c r="BJ259" s="1"/>
      <c r="BK259" s="1"/>
      <c r="BL259" s="1"/>
      <c r="BM259" s="1"/>
      <c r="BN259" s="1"/>
      <c r="BO259" s="1"/>
      <c r="BP259" s="1"/>
      <c r="BQ259" s="1"/>
      <c r="BR259" s="1"/>
    </row>
    <row r="260" spans="1:70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1"/>
      <c r="AP260" s="1"/>
      <c r="AQ260" s="1"/>
      <c r="AR260" s="1"/>
      <c r="AS260" s="1"/>
      <c r="AT260" s="1"/>
      <c r="AU260" s="1"/>
      <c r="AV260" s="1"/>
      <c r="AW260" s="1"/>
      <c r="AX260" s="1"/>
      <c r="AY260" s="1"/>
      <c r="AZ260" s="1"/>
      <c r="BA260" s="1"/>
      <c r="BB260" s="1"/>
      <c r="BC260" s="1"/>
      <c r="BD260" s="1"/>
      <c r="BE260" s="1"/>
      <c r="BF260" s="1"/>
      <c r="BG260" s="1"/>
      <c r="BH260" s="1"/>
      <c r="BI260" s="1"/>
      <c r="BJ260" s="1"/>
      <c r="BK260" s="1"/>
      <c r="BL260" s="1"/>
      <c r="BM260" s="1"/>
      <c r="BN260" s="1"/>
      <c r="BO260" s="1"/>
      <c r="BP260" s="1"/>
      <c r="BQ260" s="1"/>
      <c r="BR260" s="1"/>
    </row>
    <row r="261" spans="1:70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  <c r="AP261" s="1"/>
      <c r="AQ261" s="1"/>
      <c r="AR261" s="1"/>
      <c r="AS261" s="1"/>
      <c r="AT261" s="1"/>
      <c r="AU261" s="1"/>
      <c r="AV261" s="1"/>
      <c r="AW261" s="1"/>
      <c r="AX261" s="1"/>
      <c r="AY261" s="1"/>
      <c r="AZ261" s="1"/>
      <c r="BA261" s="1"/>
      <c r="BB261" s="1"/>
      <c r="BC261" s="1"/>
      <c r="BD261" s="1"/>
      <c r="BE261" s="1"/>
      <c r="BF261" s="1"/>
      <c r="BG261" s="1"/>
      <c r="BH261" s="1"/>
      <c r="BI261" s="1"/>
      <c r="BJ261" s="1"/>
      <c r="BK261" s="1"/>
      <c r="BL261" s="1"/>
      <c r="BM261" s="1"/>
      <c r="BN261" s="1"/>
      <c r="BO261" s="1"/>
      <c r="BP261" s="1"/>
      <c r="BQ261" s="1"/>
      <c r="BR261" s="1"/>
    </row>
    <row r="262" spans="1:70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  <c r="AP262" s="1"/>
      <c r="AQ262" s="1"/>
      <c r="AR262" s="1"/>
      <c r="AS262" s="1"/>
      <c r="AT262" s="1"/>
      <c r="AU262" s="1"/>
      <c r="AV262" s="1"/>
      <c r="AW262" s="1"/>
      <c r="AX262" s="1"/>
      <c r="AY262" s="1"/>
      <c r="AZ262" s="1"/>
      <c r="BA262" s="1"/>
      <c r="BB262" s="1"/>
      <c r="BC262" s="1"/>
      <c r="BD262" s="1"/>
      <c r="BE262" s="1"/>
      <c r="BF262" s="1"/>
      <c r="BG262" s="1"/>
      <c r="BH262" s="1"/>
      <c r="BI262" s="1"/>
      <c r="BJ262" s="1"/>
      <c r="BK262" s="1"/>
      <c r="BL262" s="1"/>
      <c r="BM262" s="1"/>
      <c r="BN262" s="1"/>
      <c r="BO262" s="1"/>
      <c r="BP262" s="1"/>
      <c r="BQ262" s="1"/>
      <c r="BR262" s="1"/>
    </row>
    <row r="263" spans="1:70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  <c r="AP263" s="1"/>
      <c r="AQ263" s="1"/>
      <c r="AR263" s="1"/>
      <c r="AS263" s="1"/>
      <c r="AT263" s="1"/>
      <c r="AU263" s="1"/>
      <c r="AV263" s="1"/>
      <c r="AW263" s="1"/>
      <c r="AX263" s="1"/>
      <c r="AY263" s="1"/>
      <c r="AZ263" s="1"/>
      <c r="BA263" s="1"/>
      <c r="BB263" s="1"/>
      <c r="BC263" s="1"/>
      <c r="BD263" s="1"/>
      <c r="BE263" s="1"/>
      <c r="BF263" s="1"/>
      <c r="BG263" s="1"/>
      <c r="BH263" s="1"/>
      <c r="BI263" s="1"/>
      <c r="BJ263" s="1"/>
      <c r="BK263" s="1"/>
      <c r="BL263" s="1"/>
      <c r="BM263" s="1"/>
      <c r="BN263" s="1"/>
      <c r="BO263" s="1"/>
      <c r="BP263" s="1"/>
      <c r="BQ263" s="1"/>
      <c r="BR263" s="1"/>
    </row>
    <row r="264" spans="1:70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1"/>
      <c r="AP264" s="1"/>
      <c r="AQ264" s="1"/>
      <c r="AR264" s="1"/>
      <c r="AS264" s="1"/>
      <c r="AT264" s="1"/>
      <c r="AU264" s="1"/>
      <c r="AV264" s="1"/>
      <c r="AW264" s="1"/>
      <c r="AX264" s="1"/>
      <c r="AY264" s="1"/>
      <c r="AZ264" s="1"/>
      <c r="BA264" s="1"/>
      <c r="BB264" s="1"/>
      <c r="BC264" s="1"/>
      <c r="BD264" s="1"/>
      <c r="BE264" s="1"/>
      <c r="BF264" s="1"/>
      <c r="BG264" s="1"/>
      <c r="BH264" s="1"/>
      <c r="BI264" s="1"/>
      <c r="BJ264" s="1"/>
      <c r="BK264" s="1"/>
      <c r="BL264" s="1"/>
      <c r="BM264" s="1"/>
      <c r="BN264" s="1"/>
      <c r="BO264" s="1"/>
      <c r="BP264" s="1"/>
      <c r="BQ264" s="1"/>
      <c r="BR264" s="1"/>
    </row>
    <row r="265" spans="1:70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1"/>
      <c r="AP265" s="1"/>
      <c r="AQ265" s="1"/>
      <c r="AR265" s="1"/>
      <c r="AS265" s="1"/>
      <c r="AT265" s="1"/>
      <c r="AU265" s="1"/>
      <c r="AV265" s="1"/>
      <c r="AW265" s="1"/>
      <c r="AX265" s="1"/>
      <c r="AY265" s="1"/>
      <c r="AZ265" s="1"/>
      <c r="BA265" s="1"/>
      <c r="BB265" s="1"/>
      <c r="BC265" s="1"/>
      <c r="BD265" s="1"/>
      <c r="BE265" s="1"/>
      <c r="BF265" s="1"/>
      <c r="BG265" s="1"/>
      <c r="BH265" s="1"/>
      <c r="BI265" s="1"/>
      <c r="BJ265" s="1"/>
      <c r="BK265" s="1"/>
      <c r="BL265" s="1"/>
      <c r="BM265" s="1"/>
      <c r="BN265" s="1"/>
      <c r="BO265" s="1"/>
      <c r="BP265" s="1"/>
      <c r="BQ265" s="1"/>
      <c r="BR265" s="1"/>
    </row>
    <row r="266" spans="1:70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  <c r="AP266" s="1"/>
      <c r="AQ266" s="1"/>
      <c r="AR266" s="1"/>
      <c r="AS266" s="1"/>
      <c r="AT266" s="1"/>
      <c r="AU266" s="1"/>
      <c r="AV266" s="1"/>
      <c r="AW266" s="1"/>
      <c r="AX266" s="1"/>
      <c r="AY266" s="1"/>
      <c r="AZ266" s="1"/>
      <c r="BA266" s="1"/>
      <c r="BB266" s="1"/>
      <c r="BC266" s="1"/>
      <c r="BD266" s="1"/>
      <c r="BE266" s="1"/>
      <c r="BF266" s="1"/>
      <c r="BG266" s="1"/>
      <c r="BH266" s="1"/>
      <c r="BI266" s="1"/>
      <c r="BJ266" s="1"/>
      <c r="BK266" s="1"/>
      <c r="BL266" s="1"/>
      <c r="BM266" s="1"/>
      <c r="BN266" s="1"/>
      <c r="BO266" s="1"/>
      <c r="BP266" s="1"/>
      <c r="BQ266" s="1"/>
      <c r="BR266" s="1"/>
    </row>
    <row r="267" spans="1:70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  <c r="AP267" s="1"/>
      <c r="AQ267" s="1"/>
      <c r="AR267" s="1"/>
      <c r="AS267" s="1"/>
      <c r="AT267" s="1"/>
      <c r="AU267" s="1"/>
      <c r="AV267" s="1"/>
      <c r="AW267" s="1"/>
      <c r="AX267" s="1"/>
      <c r="AY267" s="1"/>
      <c r="AZ267" s="1"/>
      <c r="BA267" s="1"/>
      <c r="BB267" s="1"/>
      <c r="BC267" s="1"/>
      <c r="BD267" s="1"/>
      <c r="BE267" s="1"/>
      <c r="BF267" s="1"/>
      <c r="BG267" s="1"/>
      <c r="BH267" s="1"/>
      <c r="BI267" s="1"/>
      <c r="BJ267" s="1"/>
      <c r="BK267" s="1"/>
      <c r="BL267" s="1"/>
      <c r="BM267" s="1"/>
      <c r="BN267" s="1"/>
      <c r="BO267" s="1"/>
      <c r="BP267" s="1"/>
      <c r="BQ267" s="1"/>
      <c r="BR267" s="1"/>
    </row>
    <row r="268" spans="1:70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1"/>
      <c r="AP268" s="1"/>
      <c r="AQ268" s="1"/>
      <c r="AR268" s="1"/>
      <c r="AS268" s="1"/>
      <c r="AT268" s="1"/>
      <c r="AU268" s="1"/>
      <c r="AV268" s="1"/>
      <c r="AW268" s="1"/>
      <c r="AX268" s="1"/>
      <c r="AY268" s="1"/>
      <c r="AZ268" s="1"/>
      <c r="BA268" s="1"/>
      <c r="BB268" s="1"/>
      <c r="BC268" s="1"/>
      <c r="BD268" s="1"/>
      <c r="BE268" s="1"/>
      <c r="BF268" s="1"/>
      <c r="BG268" s="1"/>
      <c r="BH268" s="1"/>
      <c r="BI268" s="1"/>
      <c r="BJ268" s="1"/>
      <c r="BK268" s="1"/>
      <c r="BL268" s="1"/>
      <c r="BM268" s="1"/>
      <c r="BN268" s="1"/>
      <c r="BO268" s="1"/>
      <c r="BP268" s="1"/>
      <c r="BQ268" s="1"/>
      <c r="BR268" s="1"/>
    </row>
    <row r="269" spans="1:70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  <c r="AO269" s="1"/>
      <c r="AP269" s="1"/>
      <c r="AQ269" s="1"/>
      <c r="AR269" s="1"/>
      <c r="AS269" s="1"/>
      <c r="AT269" s="1"/>
      <c r="AU269" s="1"/>
      <c r="AV269" s="1"/>
      <c r="AW269" s="1"/>
      <c r="AX269" s="1"/>
      <c r="AY269" s="1"/>
      <c r="AZ269" s="1"/>
      <c r="BA269" s="1"/>
      <c r="BB269" s="1"/>
      <c r="BC269" s="1"/>
      <c r="BD269" s="1"/>
      <c r="BE269" s="1"/>
      <c r="BF269" s="1"/>
      <c r="BG269" s="1"/>
      <c r="BH269" s="1"/>
      <c r="BI269" s="1"/>
      <c r="BJ269" s="1"/>
      <c r="BK269" s="1"/>
      <c r="BL269" s="1"/>
      <c r="BM269" s="1"/>
      <c r="BN269" s="1"/>
      <c r="BO269" s="1"/>
      <c r="BP269" s="1"/>
      <c r="BQ269" s="1"/>
      <c r="BR269" s="1"/>
    </row>
    <row r="270" spans="1:70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  <c r="AP270" s="1"/>
      <c r="AQ270" s="1"/>
      <c r="AR270" s="1"/>
      <c r="AS270" s="1"/>
      <c r="AT270" s="1"/>
      <c r="AU270" s="1"/>
      <c r="AV270" s="1"/>
      <c r="AW270" s="1"/>
      <c r="AX270" s="1"/>
      <c r="AY270" s="1"/>
      <c r="AZ270" s="1"/>
      <c r="BA270" s="1"/>
      <c r="BB270" s="1"/>
      <c r="BC270" s="1"/>
      <c r="BD270" s="1"/>
      <c r="BE270" s="1"/>
      <c r="BF270" s="1"/>
      <c r="BG270" s="1"/>
      <c r="BH270" s="1"/>
      <c r="BI270" s="1"/>
      <c r="BJ270" s="1"/>
      <c r="BK270" s="1"/>
      <c r="BL270" s="1"/>
      <c r="BM270" s="1"/>
      <c r="BN270" s="1"/>
      <c r="BO270" s="1"/>
      <c r="BP270" s="1"/>
      <c r="BQ270" s="1"/>
      <c r="BR270" s="1"/>
    </row>
    <row r="271" spans="1:70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  <c r="AO271" s="1"/>
      <c r="AP271" s="1"/>
      <c r="AQ271" s="1"/>
      <c r="AR271" s="1"/>
      <c r="AS271" s="1"/>
      <c r="AT271" s="1"/>
      <c r="AU271" s="1"/>
      <c r="AV271" s="1"/>
      <c r="AW271" s="1"/>
      <c r="AX271" s="1"/>
      <c r="AY271" s="1"/>
      <c r="AZ271" s="1"/>
      <c r="BA271" s="1"/>
      <c r="BB271" s="1"/>
      <c r="BC271" s="1"/>
      <c r="BD271" s="1"/>
      <c r="BE271" s="1"/>
      <c r="BF271" s="1"/>
      <c r="BG271" s="1"/>
      <c r="BH271" s="1"/>
      <c r="BI271" s="1"/>
      <c r="BJ271" s="1"/>
      <c r="BK271" s="1"/>
      <c r="BL271" s="1"/>
      <c r="BM271" s="1"/>
      <c r="BN271" s="1"/>
      <c r="BO271" s="1"/>
      <c r="BP271" s="1"/>
      <c r="BQ271" s="1"/>
      <c r="BR271" s="1"/>
    </row>
    <row r="272" spans="1:70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  <c r="AO272" s="1"/>
      <c r="AP272" s="1"/>
      <c r="AQ272" s="1"/>
      <c r="AR272" s="1"/>
      <c r="AS272" s="1"/>
      <c r="AT272" s="1"/>
      <c r="AU272" s="1"/>
      <c r="AV272" s="1"/>
      <c r="AW272" s="1"/>
      <c r="AX272" s="1"/>
      <c r="AY272" s="1"/>
      <c r="AZ272" s="1"/>
      <c r="BA272" s="1"/>
      <c r="BB272" s="1"/>
      <c r="BC272" s="1"/>
      <c r="BD272" s="1"/>
      <c r="BE272" s="1"/>
      <c r="BF272" s="1"/>
      <c r="BG272" s="1"/>
      <c r="BH272" s="1"/>
      <c r="BI272" s="1"/>
      <c r="BJ272" s="1"/>
      <c r="BK272" s="1"/>
      <c r="BL272" s="1"/>
      <c r="BM272" s="1"/>
      <c r="BN272" s="1"/>
      <c r="BO272" s="1"/>
      <c r="BP272" s="1"/>
      <c r="BQ272" s="1"/>
      <c r="BR272" s="1"/>
    </row>
    <row r="273" spans="1:70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  <c r="AO273" s="1"/>
      <c r="AP273" s="1"/>
      <c r="AQ273" s="1"/>
      <c r="AR273" s="1"/>
      <c r="AS273" s="1"/>
      <c r="AT273" s="1"/>
      <c r="AU273" s="1"/>
      <c r="AV273" s="1"/>
      <c r="AW273" s="1"/>
      <c r="AX273" s="1"/>
      <c r="AY273" s="1"/>
      <c r="AZ273" s="1"/>
      <c r="BA273" s="1"/>
      <c r="BB273" s="1"/>
      <c r="BC273" s="1"/>
      <c r="BD273" s="1"/>
      <c r="BE273" s="1"/>
      <c r="BF273" s="1"/>
      <c r="BG273" s="1"/>
      <c r="BH273" s="1"/>
      <c r="BI273" s="1"/>
      <c r="BJ273" s="1"/>
      <c r="BK273" s="1"/>
      <c r="BL273" s="1"/>
      <c r="BM273" s="1"/>
      <c r="BN273" s="1"/>
      <c r="BO273" s="1"/>
      <c r="BP273" s="1"/>
      <c r="BQ273" s="1"/>
      <c r="BR273" s="1"/>
    </row>
    <row r="274" spans="1:70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  <c r="AO274" s="1"/>
      <c r="AP274" s="1"/>
      <c r="AQ274" s="1"/>
      <c r="AR274" s="1"/>
      <c r="AS274" s="1"/>
      <c r="AT274" s="1"/>
      <c r="AU274" s="1"/>
      <c r="AV274" s="1"/>
      <c r="AW274" s="1"/>
      <c r="AX274" s="1"/>
      <c r="AY274" s="1"/>
      <c r="AZ274" s="1"/>
      <c r="BA274" s="1"/>
      <c r="BB274" s="1"/>
      <c r="BC274" s="1"/>
      <c r="BD274" s="1"/>
      <c r="BE274" s="1"/>
      <c r="BF274" s="1"/>
      <c r="BG274" s="1"/>
      <c r="BH274" s="1"/>
      <c r="BI274" s="1"/>
      <c r="BJ274" s="1"/>
      <c r="BK274" s="1"/>
      <c r="BL274" s="1"/>
      <c r="BM274" s="1"/>
      <c r="BN274" s="1"/>
      <c r="BO274" s="1"/>
      <c r="BP274" s="1"/>
      <c r="BQ274" s="1"/>
      <c r="BR274" s="1"/>
    </row>
    <row r="275" spans="1:70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1"/>
      <c r="AP275" s="1"/>
      <c r="AQ275" s="1"/>
      <c r="AR275" s="1"/>
      <c r="AS275" s="1"/>
      <c r="AT275" s="1"/>
      <c r="AU275" s="1"/>
      <c r="AV275" s="1"/>
      <c r="AW275" s="1"/>
      <c r="AX275" s="1"/>
      <c r="AY275" s="1"/>
      <c r="AZ275" s="1"/>
      <c r="BA275" s="1"/>
      <c r="BB275" s="1"/>
      <c r="BC275" s="1"/>
      <c r="BD275" s="1"/>
      <c r="BE275" s="1"/>
      <c r="BF275" s="1"/>
      <c r="BG275" s="1"/>
      <c r="BH275" s="1"/>
      <c r="BI275" s="1"/>
      <c r="BJ275" s="1"/>
      <c r="BK275" s="1"/>
      <c r="BL275" s="1"/>
      <c r="BM275" s="1"/>
      <c r="BN275" s="1"/>
      <c r="BO275" s="1"/>
      <c r="BP275" s="1"/>
      <c r="BQ275" s="1"/>
      <c r="BR275" s="1"/>
    </row>
    <row r="276" spans="1:70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  <c r="AO276" s="1"/>
      <c r="AP276" s="1"/>
      <c r="AQ276" s="1"/>
      <c r="AR276" s="1"/>
      <c r="AS276" s="1"/>
      <c r="AT276" s="1"/>
      <c r="AU276" s="1"/>
      <c r="AV276" s="1"/>
      <c r="AW276" s="1"/>
      <c r="AX276" s="1"/>
      <c r="AY276" s="1"/>
      <c r="AZ276" s="1"/>
      <c r="BA276" s="1"/>
      <c r="BB276" s="1"/>
      <c r="BC276" s="1"/>
      <c r="BD276" s="1"/>
      <c r="BE276" s="1"/>
      <c r="BF276" s="1"/>
      <c r="BG276" s="1"/>
      <c r="BH276" s="1"/>
      <c r="BI276" s="1"/>
      <c r="BJ276" s="1"/>
      <c r="BK276" s="1"/>
      <c r="BL276" s="1"/>
      <c r="BM276" s="1"/>
      <c r="BN276" s="1"/>
      <c r="BO276" s="1"/>
      <c r="BP276" s="1"/>
      <c r="BQ276" s="1"/>
      <c r="BR276" s="1"/>
    </row>
    <row r="277" spans="1:70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  <c r="AO277" s="1"/>
      <c r="AP277" s="1"/>
      <c r="AQ277" s="1"/>
      <c r="AR277" s="1"/>
      <c r="AS277" s="1"/>
      <c r="AT277" s="1"/>
      <c r="AU277" s="1"/>
      <c r="AV277" s="1"/>
      <c r="AW277" s="1"/>
      <c r="AX277" s="1"/>
      <c r="AY277" s="1"/>
      <c r="AZ277" s="1"/>
      <c r="BA277" s="1"/>
      <c r="BB277" s="1"/>
      <c r="BC277" s="1"/>
      <c r="BD277" s="1"/>
      <c r="BE277" s="1"/>
      <c r="BF277" s="1"/>
      <c r="BG277" s="1"/>
      <c r="BH277" s="1"/>
      <c r="BI277" s="1"/>
      <c r="BJ277" s="1"/>
      <c r="BK277" s="1"/>
      <c r="BL277" s="1"/>
      <c r="BM277" s="1"/>
      <c r="BN277" s="1"/>
      <c r="BO277" s="1"/>
      <c r="BP277" s="1"/>
      <c r="BQ277" s="1"/>
      <c r="BR277" s="1"/>
    </row>
    <row r="278" spans="1:70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O278" s="1"/>
      <c r="AP278" s="1"/>
      <c r="AQ278" s="1"/>
      <c r="AR278" s="1"/>
      <c r="AS278" s="1"/>
      <c r="AT278" s="1"/>
      <c r="AU278" s="1"/>
      <c r="AV278" s="1"/>
      <c r="AW278" s="1"/>
      <c r="AX278" s="1"/>
      <c r="AY278" s="1"/>
      <c r="AZ278" s="1"/>
      <c r="BA278" s="1"/>
      <c r="BB278" s="1"/>
      <c r="BC278" s="1"/>
      <c r="BD278" s="1"/>
      <c r="BE278" s="1"/>
      <c r="BF278" s="1"/>
      <c r="BG278" s="1"/>
      <c r="BH278" s="1"/>
      <c r="BI278" s="1"/>
      <c r="BJ278" s="1"/>
      <c r="BK278" s="1"/>
      <c r="BL278" s="1"/>
      <c r="BM278" s="1"/>
      <c r="BN278" s="1"/>
      <c r="BO278" s="1"/>
      <c r="BP278" s="1"/>
      <c r="BQ278" s="1"/>
      <c r="BR278" s="1"/>
    </row>
    <row r="279" spans="1:70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  <c r="AO279" s="1"/>
      <c r="AP279" s="1"/>
      <c r="AQ279" s="1"/>
      <c r="AR279" s="1"/>
      <c r="AS279" s="1"/>
      <c r="AT279" s="1"/>
      <c r="AU279" s="1"/>
      <c r="AV279" s="1"/>
      <c r="AW279" s="1"/>
      <c r="AX279" s="1"/>
      <c r="AY279" s="1"/>
      <c r="AZ279" s="1"/>
      <c r="BA279" s="1"/>
      <c r="BB279" s="1"/>
      <c r="BC279" s="1"/>
      <c r="BD279" s="1"/>
      <c r="BE279" s="1"/>
      <c r="BF279" s="1"/>
      <c r="BG279" s="1"/>
      <c r="BH279" s="1"/>
      <c r="BI279" s="1"/>
      <c r="BJ279" s="1"/>
      <c r="BK279" s="1"/>
      <c r="BL279" s="1"/>
      <c r="BM279" s="1"/>
      <c r="BN279" s="1"/>
      <c r="BO279" s="1"/>
      <c r="BP279" s="1"/>
      <c r="BQ279" s="1"/>
      <c r="BR279" s="1"/>
    </row>
    <row r="280" spans="1:70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  <c r="AO280" s="1"/>
      <c r="AP280" s="1"/>
      <c r="AQ280" s="1"/>
      <c r="AR280" s="1"/>
      <c r="AS280" s="1"/>
      <c r="AT280" s="1"/>
      <c r="AU280" s="1"/>
      <c r="AV280" s="1"/>
      <c r="AW280" s="1"/>
      <c r="AX280" s="1"/>
      <c r="AY280" s="1"/>
      <c r="AZ280" s="1"/>
      <c r="BA280" s="1"/>
      <c r="BB280" s="1"/>
      <c r="BC280" s="1"/>
      <c r="BD280" s="1"/>
      <c r="BE280" s="1"/>
      <c r="BF280" s="1"/>
      <c r="BG280" s="1"/>
      <c r="BH280" s="1"/>
      <c r="BI280" s="1"/>
      <c r="BJ280" s="1"/>
      <c r="BK280" s="1"/>
      <c r="BL280" s="1"/>
      <c r="BM280" s="1"/>
      <c r="BN280" s="1"/>
      <c r="BO280" s="1"/>
      <c r="BP280" s="1"/>
      <c r="BQ280" s="1"/>
      <c r="BR280" s="1"/>
    </row>
    <row r="281" spans="1:70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  <c r="AO281" s="1"/>
      <c r="AP281" s="1"/>
      <c r="AQ281" s="1"/>
      <c r="AR281" s="1"/>
      <c r="AS281" s="1"/>
      <c r="AT281" s="1"/>
      <c r="AU281" s="1"/>
      <c r="AV281" s="1"/>
      <c r="AW281" s="1"/>
      <c r="AX281" s="1"/>
      <c r="AY281" s="1"/>
      <c r="AZ281" s="1"/>
      <c r="BA281" s="1"/>
      <c r="BB281" s="1"/>
      <c r="BC281" s="1"/>
      <c r="BD281" s="1"/>
      <c r="BE281" s="1"/>
      <c r="BF281" s="1"/>
      <c r="BG281" s="1"/>
      <c r="BH281" s="1"/>
      <c r="BI281" s="1"/>
      <c r="BJ281" s="1"/>
      <c r="BK281" s="1"/>
      <c r="BL281" s="1"/>
      <c r="BM281" s="1"/>
      <c r="BN281" s="1"/>
      <c r="BO281" s="1"/>
      <c r="BP281" s="1"/>
      <c r="BQ281" s="1"/>
      <c r="BR281" s="1"/>
    </row>
    <row r="282" spans="1:70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  <c r="AO282" s="1"/>
      <c r="AP282" s="1"/>
      <c r="AQ282" s="1"/>
      <c r="AR282" s="1"/>
      <c r="AS282" s="1"/>
      <c r="AT282" s="1"/>
      <c r="AU282" s="1"/>
      <c r="AV282" s="1"/>
      <c r="AW282" s="1"/>
      <c r="AX282" s="1"/>
      <c r="AY282" s="1"/>
      <c r="AZ282" s="1"/>
      <c r="BA282" s="1"/>
      <c r="BB282" s="1"/>
      <c r="BC282" s="1"/>
      <c r="BD282" s="1"/>
      <c r="BE282" s="1"/>
      <c r="BF282" s="1"/>
      <c r="BG282" s="1"/>
      <c r="BH282" s="1"/>
      <c r="BI282" s="1"/>
      <c r="BJ282" s="1"/>
      <c r="BK282" s="1"/>
      <c r="BL282" s="1"/>
      <c r="BM282" s="1"/>
      <c r="BN282" s="1"/>
      <c r="BO282" s="1"/>
      <c r="BP282" s="1"/>
      <c r="BQ282" s="1"/>
      <c r="BR282" s="1"/>
    </row>
    <row r="283" spans="1:70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  <c r="AO283" s="1"/>
      <c r="AP283" s="1"/>
      <c r="AQ283" s="1"/>
      <c r="AR283" s="1"/>
      <c r="AS283" s="1"/>
      <c r="AT283" s="1"/>
      <c r="AU283" s="1"/>
      <c r="AV283" s="1"/>
      <c r="AW283" s="1"/>
      <c r="AX283" s="1"/>
      <c r="AY283" s="1"/>
      <c r="AZ283" s="1"/>
      <c r="BA283" s="1"/>
      <c r="BB283" s="1"/>
      <c r="BC283" s="1"/>
      <c r="BD283" s="1"/>
      <c r="BE283" s="1"/>
      <c r="BF283" s="1"/>
      <c r="BG283" s="1"/>
      <c r="BH283" s="1"/>
      <c r="BI283" s="1"/>
      <c r="BJ283" s="1"/>
      <c r="BK283" s="1"/>
      <c r="BL283" s="1"/>
      <c r="BM283" s="1"/>
      <c r="BN283" s="1"/>
      <c r="BO283" s="1"/>
      <c r="BP283" s="1"/>
      <c r="BQ283" s="1"/>
      <c r="BR283" s="1"/>
    </row>
    <row r="284" spans="1:70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  <c r="AO284" s="1"/>
      <c r="AP284" s="1"/>
      <c r="AQ284" s="1"/>
      <c r="AR284" s="1"/>
      <c r="AS284" s="1"/>
      <c r="AT284" s="1"/>
      <c r="AU284" s="1"/>
      <c r="AV284" s="1"/>
      <c r="AW284" s="1"/>
      <c r="AX284" s="1"/>
      <c r="AY284" s="1"/>
      <c r="AZ284" s="1"/>
      <c r="BA284" s="1"/>
      <c r="BB284" s="1"/>
      <c r="BC284" s="1"/>
      <c r="BD284" s="1"/>
      <c r="BE284" s="1"/>
      <c r="BF284" s="1"/>
      <c r="BG284" s="1"/>
      <c r="BH284" s="1"/>
      <c r="BI284" s="1"/>
      <c r="BJ284" s="1"/>
      <c r="BK284" s="1"/>
      <c r="BL284" s="1"/>
      <c r="BM284" s="1"/>
      <c r="BN284" s="1"/>
      <c r="BO284" s="1"/>
      <c r="BP284" s="1"/>
      <c r="BQ284" s="1"/>
      <c r="BR284" s="1"/>
    </row>
    <row r="285" spans="1:70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  <c r="AO285" s="1"/>
      <c r="AP285" s="1"/>
      <c r="AQ285" s="1"/>
      <c r="AR285" s="1"/>
      <c r="AS285" s="1"/>
      <c r="AT285" s="1"/>
      <c r="AU285" s="1"/>
      <c r="AV285" s="1"/>
      <c r="AW285" s="1"/>
      <c r="AX285" s="1"/>
      <c r="AY285" s="1"/>
      <c r="AZ285" s="1"/>
      <c r="BA285" s="1"/>
      <c r="BB285" s="1"/>
      <c r="BC285" s="1"/>
      <c r="BD285" s="1"/>
      <c r="BE285" s="1"/>
      <c r="BF285" s="1"/>
      <c r="BG285" s="1"/>
      <c r="BH285" s="1"/>
      <c r="BI285" s="1"/>
      <c r="BJ285" s="1"/>
      <c r="BK285" s="1"/>
      <c r="BL285" s="1"/>
      <c r="BM285" s="1"/>
      <c r="BN285" s="1"/>
      <c r="BO285" s="1"/>
      <c r="BP285" s="1"/>
      <c r="BQ285" s="1"/>
      <c r="BR285" s="1"/>
    </row>
    <row r="286" spans="1:70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  <c r="AO286" s="1"/>
      <c r="AP286" s="1"/>
      <c r="AQ286" s="1"/>
      <c r="AR286" s="1"/>
      <c r="AS286" s="1"/>
      <c r="AT286" s="1"/>
      <c r="AU286" s="1"/>
      <c r="AV286" s="1"/>
      <c r="AW286" s="1"/>
      <c r="AX286" s="1"/>
      <c r="AY286" s="1"/>
      <c r="AZ286" s="1"/>
      <c r="BA286" s="1"/>
      <c r="BB286" s="1"/>
      <c r="BC286" s="1"/>
      <c r="BD286" s="1"/>
      <c r="BE286" s="1"/>
      <c r="BF286" s="1"/>
      <c r="BG286" s="1"/>
      <c r="BH286" s="1"/>
      <c r="BI286" s="1"/>
      <c r="BJ286" s="1"/>
      <c r="BK286" s="1"/>
      <c r="BL286" s="1"/>
      <c r="BM286" s="1"/>
      <c r="BN286" s="1"/>
      <c r="BO286" s="1"/>
      <c r="BP286" s="1"/>
      <c r="BQ286" s="1"/>
      <c r="BR286" s="1"/>
    </row>
    <row r="287" spans="1:70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  <c r="AO287" s="1"/>
      <c r="AP287" s="1"/>
      <c r="AQ287" s="1"/>
      <c r="AR287" s="1"/>
      <c r="AS287" s="1"/>
      <c r="AT287" s="1"/>
      <c r="AU287" s="1"/>
      <c r="AV287" s="1"/>
      <c r="AW287" s="1"/>
      <c r="AX287" s="1"/>
      <c r="AY287" s="1"/>
      <c r="AZ287" s="1"/>
      <c r="BA287" s="1"/>
      <c r="BB287" s="1"/>
      <c r="BC287" s="1"/>
      <c r="BD287" s="1"/>
      <c r="BE287" s="1"/>
      <c r="BF287" s="1"/>
      <c r="BG287" s="1"/>
      <c r="BH287" s="1"/>
      <c r="BI287" s="1"/>
      <c r="BJ287" s="1"/>
      <c r="BK287" s="1"/>
      <c r="BL287" s="1"/>
      <c r="BM287" s="1"/>
      <c r="BN287" s="1"/>
      <c r="BO287" s="1"/>
      <c r="BP287" s="1"/>
      <c r="BQ287" s="1"/>
      <c r="BR287" s="1"/>
    </row>
    <row r="288" spans="1:70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1"/>
      <c r="AP288" s="1"/>
      <c r="AQ288" s="1"/>
      <c r="AR288" s="1"/>
      <c r="AS288" s="1"/>
      <c r="AT288" s="1"/>
      <c r="AU288" s="1"/>
      <c r="AV288" s="1"/>
      <c r="AW288" s="1"/>
      <c r="AX288" s="1"/>
      <c r="AY288" s="1"/>
      <c r="AZ288" s="1"/>
      <c r="BA288" s="1"/>
      <c r="BB288" s="1"/>
      <c r="BC288" s="1"/>
      <c r="BD288" s="1"/>
      <c r="BE288" s="1"/>
      <c r="BF288" s="1"/>
      <c r="BG288" s="1"/>
      <c r="BH288" s="1"/>
      <c r="BI288" s="1"/>
      <c r="BJ288" s="1"/>
      <c r="BK288" s="1"/>
      <c r="BL288" s="1"/>
      <c r="BM288" s="1"/>
      <c r="BN288" s="1"/>
      <c r="BO288" s="1"/>
      <c r="BP288" s="1"/>
      <c r="BQ288" s="1"/>
      <c r="BR288" s="1"/>
    </row>
    <row r="289" spans="1:70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  <c r="AO289" s="1"/>
      <c r="AP289" s="1"/>
      <c r="AQ289" s="1"/>
      <c r="AR289" s="1"/>
      <c r="AS289" s="1"/>
      <c r="AT289" s="1"/>
      <c r="AU289" s="1"/>
      <c r="AV289" s="1"/>
      <c r="AW289" s="1"/>
      <c r="AX289" s="1"/>
      <c r="AY289" s="1"/>
      <c r="AZ289" s="1"/>
      <c r="BA289" s="1"/>
      <c r="BB289" s="1"/>
      <c r="BC289" s="1"/>
      <c r="BD289" s="1"/>
      <c r="BE289" s="1"/>
      <c r="BF289" s="1"/>
      <c r="BG289" s="1"/>
      <c r="BH289" s="1"/>
      <c r="BI289" s="1"/>
      <c r="BJ289" s="1"/>
      <c r="BK289" s="1"/>
      <c r="BL289" s="1"/>
      <c r="BM289" s="1"/>
      <c r="BN289" s="1"/>
      <c r="BO289" s="1"/>
      <c r="BP289" s="1"/>
      <c r="BQ289" s="1"/>
      <c r="BR289" s="1"/>
    </row>
    <row r="290" spans="1:70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  <c r="AO290" s="1"/>
      <c r="AP290" s="1"/>
      <c r="AQ290" s="1"/>
      <c r="AR290" s="1"/>
      <c r="AS290" s="1"/>
      <c r="AT290" s="1"/>
      <c r="AU290" s="1"/>
      <c r="AV290" s="1"/>
      <c r="AW290" s="1"/>
      <c r="AX290" s="1"/>
      <c r="AY290" s="1"/>
      <c r="AZ290" s="1"/>
      <c r="BA290" s="1"/>
      <c r="BB290" s="1"/>
      <c r="BC290" s="1"/>
      <c r="BD290" s="1"/>
      <c r="BE290" s="1"/>
      <c r="BF290" s="1"/>
      <c r="BG290" s="1"/>
      <c r="BH290" s="1"/>
      <c r="BI290" s="1"/>
      <c r="BJ290" s="1"/>
      <c r="BK290" s="1"/>
      <c r="BL290" s="1"/>
      <c r="BM290" s="1"/>
      <c r="BN290" s="1"/>
      <c r="BO290" s="1"/>
      <c r="BP290" s="1"/>
      <c r="BQ290" s="1"/>
      <c r="BR290" s="1"/>
    </row>
    <row r="291" spans="1:70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  <c r="AO291" s="1"/>
      <c r="AP291" s="1"/>
      <c r="AQ291" s="1"/>
      <c r="AR291" s="1"/>
      <c r="AS291" s="1"/>
      <c r="AT291" s="1"/>
      <c r="AU291" s="1"/>
      <c r="AV291" s="1"/>
      <c r="AW291" s="1"/>
      <c r="AX291" s="1"/>
      <c r="AY291" s="1"/>
      <c r="AZ291" s="1"/>
      <c r="BA291" s="1"/>
      <c r="BB291" s="1"/>
      <c r="BC291" s="1"/>
      <c r="BD291" s="1"/>
      <c r="BE291" s="1"/>
      <c r="BF291" s="1"/>
      <c r="BG291" s="1"/>
      <c r="BH291" s="1"/>
      <c r="BI291" s="1"/>
      <c r="BJ291" s="1"/>
      <c r="BK291" s="1"/>
      <c r="BL291" s="1"/>
      <c r="BM291" s="1"/>
      <c r="BN291" s="1"/>
      <c r="BO291" s="1"/>
      <c r="BP291" s="1"/>
      <c r="BQ291" s="1"/>
      <c r="BR291" s="1"/>
    </row>
    <row r="292" spans="1:70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  <c r="AO292" s="1"/>
      <c r="AP292" s="1"/>
      <c r="AQ292" s="1"/>
      <c r="AR292" s="1"/>
      <c r="AS292" s="1"/>
      <c r="AT292" s="1"/>
      <c r="AU292" s="1"/>
      <c r="AV292" s="1"/>
      <c r="AW292" s="1"/>
      <c r="AX292" s="1"/>
      <c r="AY292" s="1"/>
      <c r="AZ292" s="1"/>
      <c r="BA292" s="1"/>
      <c r="BB292" s="1"/>
      <c r="BC292" s="1"/>
      <c r="BD292" s="1"/>
      <c r="BE292" s="1"/>
      <c r="BF292" s="1"/>
      <c r="BG292" s="1"/>
      <c r="BH292" s="1"/>
      <c r="BI292" s="1"/>
      <c r="BJ292" s="1"/>
      <c r="BK292" s="1"/>
      <c r="BL292" s="1"/>
      <c r="BM292" s="1"/>
      <c r="BN292" s="1"/>
      <c r="BO292" s="1"/>
      <c r="BP292" s="1"/>
      <c r="BQ292" s="1"/>
      <c r="BR292" s="1"/>
    </row>
    <row r="293" spans="1:70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  <c r="AO293" s="1"/>
      <c r="AP293" s="1"/>
      <c r="AQ293" s="1"/>
      <c r="AR293" s="1"/>
      <c r="AS293" s="1"/>
      <c r="AT293" s="1"/>
      <c r="AU293" s="1"/>
      <c r="AV293" s="1"/>
      <c r="AW293" s="1"/>
      <c r="AX293" s="1"/>
      <c r="AY293" s="1"/>
      <c r="AZ293" s="1"/>
      <c r="BA293" s="1"/>
      <c r="BB293" s="1"/>
      <c r="BC293" s="1"/>
      <c r="BD293" s="1"/>
      <c r="BE293" s="1"/>
      <c r="BF293" s="1"/>
      <c r="BG293" s="1"/>
      <c r="BH293" s="1"/>
      <c r="BI293" s="1"/>
      <c r="BJ293" s="1"/>
      <c r="BK293" s="1"/>
      <c r="BL293" s="1"/>
      <c r="BM293" s="1"/>
      <c r="BN293" s="1"/>
      <c r="BO293" s="1"/>
      <c r="BP293" s="1"/>
      <c r="BQ293" s="1"/>
      <c r="BR293" s="1"/>
    </row>
    <row r="294" spans="1:70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  <c r="AO294" s="1"/>
      <c r="AP294" s="1"/>
      <c r="AQ294" s="1"/>
      <c r="AR294" s="1"/>
      <c r="AS294" s="1"/>
      <c r="AT294" s="1"/>
      <c r="AU294" s="1"/>
      <c r="AV294" s="1"/>
      <c r="AW294" s="1"/>
      <c r="AX294" s="1"/>
      <c r="AY294" s="1"/>
      <c r="AZ294" s="1"/>
      <c r="BA294" s="1"/>
      <c r="BB294" s="1"/>
      <c r="BC294" s="1"/>
      <c r="BD294" s="1"/>
      <c r="BE294" s="1"/>
      <c r="BF294" s="1"/>
      <c r="BG294" s="1"/>
      <c r="BH294" s="1"/>
      <c r="BI294" s="1"/>
      <c r="BJ294" s="1"/>
      <c r="BK294" s="1"/>
      <c r="BL294" s="1"/>
      <c r="BM294" s="1"/>
      <c r="BN294" s="1"/>
      <c r="BO294" s="1"/>
      <c r="BP294" s="1"/>
      <c r="BQ294" s="1"/>
      <c r="BR294" s="1"/>
    </row>
    <row r="295" spans="1:70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  <c r="AO295" s="1"/>
      <c r="AP295" s="1"/>
      <c r="AQ295" s="1"/>
      <c r="AR295" s="1"/>
      <c r="AS295" s="1"/>
      <c r="AT295" s="1"/>
      <c r="AU295" s="1"/>
      <c r="AV295" s="1"/>
      <c r="AW295" s="1"/>
      <c r="AX295" s="1"/>
      <c r="AY295" s="1"/>
      <c r="AZ295" s="1"/>
      <c r="BA295" s="1"/>
      <c r="BB295" s="1"/>
      <c r="BC295" s="1"/>
      <c r="BD295" s="1"/>
      <c r="BE295" s="1"/>
      <c r="BF295" s="1"/>
      <c r="BG295" s="1"/>
      <c r="BH295" s="1"/>
      <c r="BI295" s="1"/>
      <c r="BJ295" s="1"/>
      <c r="BK295" s="1"/>
      <c r="BL295" s="1"/>
      <c r="BM295" s="1"/>
      <c r="BN295" s="1"/>
      <c r="BO295" s="1"/>
      <c r="BP295" s="1"/>
      <c r="BQ295" s="1"/>
      <c r="BR295" s="1"/>
    </row>
    <row r="296" spans="1:70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  <c r="AP296" s="1"/>
      <c r="AQ296" s="1"/>
      <c r="AR296" s="1"/>
      <c r="AS296" s="1"/>
      <c r="AT296" s="1"/>
      <c r="AU296" s="1"/>
      <c r="AV296" s="1"/>
      <c r="AW296" s="1"/>
      <c r="AX296" s="1"/>
      <c r="AY296" s="1"/>
      <c r="AZ296" s="1"/>
      <c r="BA296" s="1"/>
      <c r="BB296" s="1"/>
      <c r="BC296" s="1"/>
      <c r="BD296" s="1"/>
      <c r="BE296" s="1"/>
      <c r="BF296" s="1"/>
      <c r="BG296" s="1"/>
      <c r="BH296" s="1"/>
      <c r="BI296" s="1"/>
      <c r="BJ296" s="1"/>
      <c r="BK296" s="1"/>
      <c r="BL296" s="1"/>
      <c r="BM296" s="1"/>
      <c r="BN296" s="1"/>
      <c r="BO296" s="1"/>
      <c r="BP296" s="1"/>
      <c r="BQ296" s="1"/>
      <c r="BR296" s="1"/>
    </row>
    <row r="297" spans="1:70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  <c r="AO297" s="1"/>
      <c r="AP297" s="1"/>
      <c r="AQ297" s="1"/>
      <c r="AR297" s="1"/>
      <c r="AS297" s="1"/>
      <c r="AT297" s="1"/>
      <c r="AU297" s="1"/>
      <c r="AV297" s="1"/>
      <c r="AW297" s="1"/>
      <c r="AX297" s="1"/>
      <c r="AY297" s="1"/>
      <c r="AZ297" s="1"/>
      <c r="BA297" s="1"/>
      <c r="BB297" s="1"/>
      <c r="BC297" s="1"/>
      <c r="BD297" s="1"/>
      <c r="BE297" s="1"/>
      <c r="BF297" s="1"/>
      <c r="BG297" s="1"/>
      <c r="BH297" s="1"/>
      <c r="BI297" s="1"/>
      <c r="BJ297" s="1"/>
      <c r="BK297" s="1"/>
      <c r="BL297" s="1"/>
      <c r="BM297" s="1"/>
      <c r="BN297" s="1"/>
      <c r="BO297" s="1"/>
      <c r="BP297" s="1"/>
      <c r="BQ297" s="1"/>
      <c r="BR297" s="1"/>
    </row>
    <row r="298" spans="1:70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  <c r="AO298" s="1"/>
      <c r="AP298" s="1"/>
      <c r="AQ298" s="1"/>
      <c r="AR298" s="1"/>
      <c r="AS298" s="1"/>
      <c r="AT298" s="1"/>
      <c r="AU298" s="1"/>
      <c r="AV298" s="1"/>
      <c r="AW298" s="1"/>
      <c r="AX298" s="1"/>
      <c r="AY298" s="1"/>
      <c r="AZ298" s="1"/>
      <c r="BA298" s="1"/>
      <c r="BB298" s="1"/>
      <c r="BC298" s="1"/>
      <c r="BD298" s="1"/>
      <c r="BE298" s="1"/>
      <c r="BF298" s="1"/>
      <c r="BG298" s="1"/>
      <c r="BH298" s="1"/>
      <c r="BI298" s="1"/>
      <c r="BJ298" s="1"/>
      <c r="BK298" s="1"/>
      <c r="BL298" s="1"/>
      <c r="BM298" s="1"/>
      <c r="BN298" s="1"/>
      <c r="BO298" s="1"/>
      <c r="BP298" s="1"/>
      <c r="BQ298" s="1"/>
      <c r="BR298" s="1"/>
    </row>
    <row r="299" spans="1:70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  <c r="AO299" s="1"/>
      <c r="AP299" s="1"/>
      <c r="AQ299" s="1"/>
      <c r="AR299" s="1"/>
      <c r="AS299" s="1"/>
      <c r="AT299" s="1"/>
      <c r="AU299" s="1"/>
      <c r="AV299" s="1"/>
      <c r="AW299" s="1"/>
      <c r="AX299" s="1"/>
      <c r="AY299" s="1"/>
      <c r="AZ299" s="1"/>
      <c r="BA299" s="1"/>
      <c r="BB299" s="1"/>
      <c r="BC299" s="1"/>
      <c r="BD299" s="1"/>
      <c r="BE299" s="1"/>
      <c r="BF299" s="1"/>
      <c r="BG299" s="1"/>
      <c r="BH299" s="1"/>
      <c r="BI299" s="1"/>
      <c r="BJ299" s="1"/>
      <c r="BK299" s="1"/>
      <c r="BL299" s="1"/>
      <c r="BM299" s="1"/>
      <c r="BN299" s="1"/>
      <c r="BO299" s="1"/>
      <c r="BP299" s="1"/>
      <c r="BQ299" s="1"/>
      <c r="BR299" s="1"/>
    </row>
    <row r="300" spans="1:70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  <c r="AO300" s="1"/>
      <c r="AP300" s="1"/>
      <c r="AQ300" s="1"/>
      <c r="AR300" s="1"/>
      <c r="AS300" s="1"/>
      <c r="AT300" s="1"/>
      <c r="AU300" s="1"/>
      <c r="AV300" s="1"/>
      <c r="AW300" s="1"/>
      <c r="AX300" s="1"/>
      <c r="AY300" s="1"/>
      <c r="AZ300" s="1"/>
      <c r="BA300" s="1"/>
      <c r="BB300" s="1"/>
      <c r="BC300" s="1"/>
      <c r="BD300" s="1"/>
      <c r="BE300" s="1"/>
      <c r="BF300" s="1"/>
      <c r="BG300" s="1"/>
      <c r="BH300" s="1"/>
      <c r="BI300" s="1"/>
      <c r="BJ300" s="1"/>
      <c r="BK300" s="1"/>
      <c r="BL300" s="1"/>
      <c r="BM300" s="1"/>
      <c r="BN300" s="1"/>
      <c r="BO300" s="1"/>
      <c r="BP300" s="1"/>
      <c r="BQ300" s="1"/>
      <c r="BR300" s="1"/>
    </row>
    <row r="301" spans="1:70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  <c r="AM301" s="1"/>
      <c r="AN301" s="1"/>
      <c r="AO301" s="1"/>
      <c r="AP301" s="1"/>
      <c r="AQ301" s="1"/>
      <c r="AR301" s="1"/>
      <c r="AS301" s="1"/>
      <c r="AT301" s="1"/>
      <c r="AU301" s="1"/>
      <c r="AV301" s="1"/>
      <c r="AW301" s="1"/>
      <c r="AX301" s="1"/>
      <c r="AY301" s="1"/>
      <c r="AZ301" s="1"/>
      <c r="BA301" s="1"/>
      <c r="BB301" s="1"/>
      <c r="BC301" s="1"/>
      <c r="BD301" s="1"/>
      <c r="BE301" s="1"/>
      <c r="BF301" s="1"/>
      <c r="BG301" s="1"/>
      <c r="BH301" s="1"/>
      <c r="BI301" s="1"/>
      <c r="BJ301" s="1"/>
      <c r="BK301" s="1"/>
      <c r="BL301" s="1"/>
      <c r="BM301" s="1"/>
      <c r="BN301" s="1"/>
      <c r="BO301" s="1"/>
      <c r="BP301" s="1"/>
      <c r="BQ301" s="1"/>
      <c r="BR301" s="1"/>
    </row>
    <row r="302" spans="1:70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  <c r="AM302" s="1"/>
      <c r="AN302" s="1"/>
      <c r="AO302" s="1"/>
      <c r="AP302" s="1"/>
      <c r="AQ302" s="1"/>
      <c r="AR302" s="1"/>
      <c r="AS302" s="1"/>
      <c r="AT302" s="1"/>
      <c r="AU302" s="1"/>
      <c r="AV302" s="1"/>
      <c r="AW302" s="1"/>
      <c r="AX302" s="1"/>
      <c r="AY302" s="1"/>
      <c r="AZ302" s="1"/>
      <c r="BA302" s="1"/>
      <c r="BB302" s="1"/>
      <c r="BC302" s="1"/>
      <c r="BD302" s="1"/>
      <c r="BE302" s="1"/>
      <c r="BF302" s="1"/>
      <c r="BG302" s="1"/>
      <c r="BH302" s="1"/>
      <c r="BI302" s="1"/>
      <c r="BJ302" s="1"/>
      <c r="BK302" s="1"/>
      <c r="BL302" s="1"/>
      <c r="BM302" s="1"/>
      <c r="BN302" s="1"/>
      <c r="BO302" s="1"/>
      <c r="BP302" s="1"/>
      <c r="BQ302" s="1"/>
      <c r="BR302" s="1"/>
    </row>
    <row r="303" spans="1:70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  <c r="AM303" s="1"/>
      <c r="AN303" s="1"/>
      <c r="AO303" s="1"/>
      <c r="AP303" s="1"/>
      <c r="AQ303" s="1"/>
      <c r="AR303" s="1"/>
      <c r="AS303" s="1"/>
      <c r="AT303" s="1"/>
      <c r="AU303" s="1"/>
      <c r="AV303" s="1"/>
      <c r="AW303" s="1"/>
      <c r="AX303" s="1"/>
      <c r="AY303" s="1"/>
      <c r="AZ303" s="1"/>
      <c r="BA303" s="1"/>
      <c r="BB303" s="1"/>
      <c r="BC303" s="1"/>
      <c r="BD303" s="1"/>
      <c r="BE303" s="1"/>
      <c r="BF303" s="1"/>
      <c r="BG303" s="1"/>
      <c r="BH303" s="1"/>
      <c r="BI303" s="1"/>
      <c r="BJ303" s="1"/>
      <c r="BK303" s="1"/>
      <c r="BL303" s="1"/>
      <c r="BM303" s="1"/>
      <c r="BN303" s="1"/>
      <c r="BO303" s="1"/>
      <c r="BP303" s="1"/>
      <c r="BQ303" s="1"/>
      <c r="BR303" s="1"/>
    </row>
    <row r="304" spans="1:70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  <c r="AM304" s="1"/>
      <c r="AN304" s="1"/>
      <c r="AO304" s="1"/>
      <c r="AP304" s="1"/>
      <c r="AQ304" s="1"/>
      <c r="AR304" s="1"/>
      <c r="AS304" s="1"/>
      <c r="AT304" s="1"/>
      <c r="AU304" s="1"/>
      <c r="AV304" s="1"/>
      <c r="AW304" s="1"/>
      <c r="AX304" s="1"/>
      <c r="AY304" s="1"/>
      <c r="AZ304" s="1"/>
      <c r="BA304" s="1"/>
      <c r="BB304" s="1"/>
      <c r="BC304" s="1"/>
      <c r="BD304" s="1"/>
      <c r="BE304" s="1"/>
      <c r="BF304" s="1"/>
      <c r="BG304" s="1"/>
      <c r="BH304" s="1"/>
      <c r="BI304" s="1"/>
      <c r="BJ304" s="1"/>
      <c r="BK304" s="1"/>
      <c r="BL304" s="1"/>
      <c r="BM304" s="1"/>
      <c r="BN304" s="1"/>
      <c r="BO304" s="1"/>
      <c r="BP304" s="1"/>
      <c r="BQ304" s="1"/>
      <c r="BR304" s="1"/>
    </row>
    <row r="305" spans="1:70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  <c r="AM305" s="1"/>
      <c r="AN305" s="1"/>
      <c r="AO305" s="1"/>
      <c r="AP305" s="1"/>
      <c r="AQ305" s="1"/>
      <c r="AR305" s="1"/>
      <c r="AS305" s="1"/>
      <c r="AT305" s="1"/>
      <c r="AU305" s="1"/>
      <c r="AV305" s="1"/>
      <c r="AW305" s="1"/>
      <c r="AX305" s="1"/>
      <c r="AY305" s="1"/>
      <c r="AZ305" s="1"/>
      <c r="BA305" s="1"/>
      <c r="BB305" s="1"/>
      <c r="BC305" s="1"/>
      <c r="BD305" s="1"/>
      <c r="BE305" s="1"/>
      <c r="BF305" s="1"/>
      <c r="BG305" s="1"/>
      <c r="BH305" s="1"/>
      <c r="BI305" s="1"/>
      <c r="BJ305" s="1"/>
      <c r="BK305" s="1"/>
      <c r="BL305" s="1"/>
      <c r="BM305" s="1"/>
      <c r="BN305" s="1"/>
      <c r="BO305" s="1"/>
      <c r="BP305" s="1"/>
      <c r="BQ305" s="1"/>
      <c r="BR305" s="1"/>
    </row>
    <row r="306" spans="1:70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  <c r="AM306" s="1"/>
      <c r="AN306" s="1"/>
      <c r="AO306" s="1"/>
      <c r="AP306" s="1"/>
      <c r="AQ306" s="1"/>
      <c r="AR306" s="1"/>
      <c r="AS306" s="1"/>
      <c r="AT306" s="1"/>
      <c r="AU306" s="1"/>
      <c r="AV306" s="1"/>
      <c r="AW306" s="1"/>
      <c r="AX306" s="1"/>
      <c r="AY306" s="1"/>
      <c r="AZ306" s="1"/>
      <c r="BA306" s="1"/>
      <c r="BB306" s="1"/>
      <c r="BC306" s="1"/>
      <c r="BD306" s="1"/>
      <c r="BE306" s="1"/>
      <c r="BF306" s="1"/>
      <c r="BG306" s="1"/>
      <c r="BH306" s="1"/>
      <c r="BI306" s="1"/>
      <c r="BJ306" s="1"/>
      <c r="BK306" s="1"/>
      <c r="BL306" s="1"/>
      <c r="BM306" s="1"/>
      <c r="BN306" s="1"/>
      <c r="BO306" s="1"/>
      <c r="BP306" s="1"/>
      <c r="BQ306" s="1"/>
      <c r="BR306" s="1"/>
    </row>
    <row r="307" spans="1:70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  <c r="AM307" s="1"/>
      <c r="AN307" s="1"/>
      <c r="AO307" s="1"/>
      <c r="AP307" s="1"/>
      <c r="AQ307" s="1"/>
      <c r="AR307" s="1"/>
      <c r="AS307" s="1"/>
      <c r="AT307" s="1"/>
      <c r="AU307" s="1"/>
      <c r="AV307" s="1"/>
      <c r="AW307" s="1"/>
      <c r="AX307" s="1"/>
      <c r="AY307" s="1"/>
      <c r="AZ307" s="1"/>
      <c r="BA307" s="1"/>
      <c r="BB307" s="1"/>
      <c r="BC307" s="1"/>
      <c r="BD307" s="1"/>
      <c r="BE307" s="1"/>
      <c r="BF307" s="1"/>
      <c r="BG307" s="1"/>
      <c r="BH307" s="1"/>
      <c r="BI307" s="1"/>
      <c r="BJ307" s="1"/>
      <c r="BK307" s="1"/>
      <c r="BL307" s="1"/>
      <c r="BM307" s="1"/>
      <c r="BN307" s="1"/>
      <c r="BO307" s="1"/>
      <c r="BP307" s="1"/>
      <c r="BQ307" s="1"/>
      <c r="BR307" s="1"/>
    </row>
    <row r="308" spans="1:70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  <c r="AM308" s="1"/>
      <c r="AN308" s="1"/>
      <c r="AO308" s="1"/>
      <c r="AP308" s="1"/>
      <c r="AQ308" s="1"/>
      <c r="AR308" s="1"/>
      <c r="AS308" s="1"/>
      <c r="AT308" s="1"/>
      <c r="AU308" s="1"/>
      <c r="AV308" s="1"/>
      <c r="AW308" s="1"/>
      <c r="AX308" s="1"/>
      <c r="AY308" s="1"/>
      <c r="AZ308" s="1"/>
      <c r="BA308" s="1"/>
      <c r="BB308" s="1"/>
      <c r="BC308" s="1"/>
      <c r="BD308" s="1"/>
      <c r="BE308" s="1"/>
      <c r="BF308" s="1"/>
      <c r="BG308" s="1"/>
      <c r="BH308" s="1"/>
      <c r="BI308" s="1"/>
      <c r="BJ308" s="1"/>
      <c r="BK308" s="1"/>
      <c r="BL308" s="1"/>
      <c r="BM308" s="1"/>
      <c r="BN308" s="1"/>
      <c r="BO308" s="1"/>
      <c r="BP308" s="1"/>
      <c r="BQ308" s="1"/>
      <c r="BR308" s="1"/>
    </row>
    <row r="309" spans="1:70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  <c r="AM309" s="1"/>
      <c r="AN309" s="1"/>
      <c r="AO309" s="1"/>
      <c r="AP309" s="1"/>
      <c r="AQ309" s="1"/>
      <c r="AR309" s="1"/>
      <c r="AS309" s="1"/>
      <c r="AT309" s="1"/>
      <c r="AU309" s="1"/>
      <c r="AV309" s="1"/>
      <c r="AW309" s="1"/>
      <c r="AX309" s="1"/>
      <c r="AY309" s="1"/>
      <c r="AZ309" s="1"/>
      <c r="BA309" s="1"/>
      <c r="BB309" s="1"/>
      <c r="BC309" s="1"/>
      <c r="BD309" s="1"/>
      <c r="BE309" s="1"/>
      <c r="BF309" s="1"/>
      <c r="BG309" s="1"/>
      <c r="BH309" s="1"/>
      <c r="BI309" s="1"/>
      <c r="BJ309" s="1"/>
      <c r="BK309" s="1"/>
      <c r="BL309" s="1"/>
      <c r="BM309" s="1"/>
      <c r="BN309" s="1"/>
      <c r="BO309" s="1"/>
      <c r="BP309" s="1"/>
      <c r="BQ309" s="1"/>
      <c r="BR309" s="1"/>
    </row>
    <row r="310" spans="1:70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  <c r="AM310" s="1"/>
      <c r="AN310" s="1"/>
      <c r="AO310" s="1"/>
      <c r="AP310" s="1"/>
      <c r="AQ310" s="1"/>
      <c r="AR310" s="1"/>
      <c r="AS310" s="1"/>
      <c r="AT310" s="1"/>
      <c r="AU310" s="1"/>
      <c r="AV310" s="1"/>
      <c r="AW310" s="1"/>
      <c r="AX310" s="1"/>
      <c r="AY310" s="1"/>
      <c r="AZ310" s="1"/>
      <c r="BA310" s="1"/>
      <c r="BB310" s="1"/>
      <c r="BC310" s="1"/>
      <c r="BD310" s="1"/>
      <c r="BE310" s="1"/>
      <c r="BF310" s="1"/>
      <c r="BG310" s="1"/>
      <c r="BH310" s="1"/>
      <c r="BI310" s="1"/>
      <c r="BJ310" s="1"/>
      <c r="BK310" s="1"/>
      <c r="BL310" s="1"/>
      <c r="BM310" s="1"/>
      <c r="BN310" s="1"/>
      <c r="BO310" s="1"/>
      <c r="BP310" s="1"/>
      <c r="BQ310" s="1"/>
      <c r="BR310" s="1"/>
    </row>
    <row r="311" spans="1:70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  <c r="AM311" s="1"/>
      <c r="AN311" s="1"/>
      <c r="AO311" s="1"/>
      <c r="AP311" s="1"/>
      <c r="AQ311" s="1"/>
      <c r="AR311" s="1"/>
      <c r="AS311" s="1"/>
      <c r="AT311" s="1"/>
      <c r="AU311" s="1"/>
      <c r="AV311" s="1"/>
      <c r="AW311" s="1"/>
      <c r="AX311" s="1"/>
      <c r="AY311" s="1"/>
      <c r="AZ311" s="1"/>
      <c r="BA311" s="1"/>
      <c r="BB311" s="1"/>
      <c r="BC311" s="1"/>
      <c r="BD311" s="1"/>
      <c r="BE311" s="1"/>
      <c r="BF311" s="1"/>
      <c r="BG311" s="1"/>
      <c r="BH311" s="1"/>
      <c r="BI311" s="1"/>
      <c r="BJ311" s="1"/>
      <c r="BK311" s="1"/>
      <c r="BL311" s="1"/>
      <c r="BM311" s="1"/>
      <c r="BN311" s="1"/>
      <c r="BO311" s="1"/>
      <c r="BP311" s="1"/>
      <c r="BQ311" s="1"/>
      <c r="BR311" s="1"/>
    </row>
    <row r="312" spans="1:70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  <c r="AM312" s="1"/>
      <c r="AN312" s="1"/>
      <c r="AO312" s="1"/>
      <c r="AP312" s="1"/>
      <c r="AQ312" s="1"/>
      <c r="AR312" s="1"/>
      <c r="AS312" s="1"/>
      <c r="AT312" s="1"/>
      <c r="AU312" s="1"/>
      <c r="AV312" s="1"/>
      <c r="AW312" s="1"/>
      <c r="AX312" s="1"/>
      <c r="AY312" s="1"/>
      <c r="AZ312" s="1"/>
      <c r="BA312" s="1"/>
      <c r="BB312" s="1"/>
      <c r="BC312" s="1"/>
      <c r="BD312" s="1"/>
      <c r="BE312" s="1"/>
      <c r="BF312" s="1"/>
      <c r="BG312" s="1"/>
      <c r="BH312" s="1"/>
      <c r="BI312" s="1"/>
      <c r="BJ312" s="1"/>
      <c r="BK312" s="1"/>
      <c r="BL312" s="1"/>
      <c r="BM312" s="1"/>
      <c r="BN312" s="1"/>
      <c r="BO312" s="1"/>
      <c r="BP312" s="1"/>
      <c r="BQ312" s="1"/>
      <c r="BR312" s="1"/>
    </row>
    <row r="313" spans="1:70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  <c r="AM313" s="1"/>
      <c r="AN313" s="1"/>
      <c r="AO313" s="1"/>
      <c r="AP313" s="1"/>
      <c r="AQ313" s="1"/>
      <c r="AR313" s="1"/>
      <c r="AS313" s="1"/>
      <c r="AT313" s="1"/>
      <c r="AU313" s="1"/>
      <c r="AV313" s="1"/>
      <c r="AW313" s="1"/>
      <c r="AX313" s="1"/>
      <c r="AY313" s="1"/>
      <c r="AZ313" s="1"/>
      <c r="BA313" s="1"/>
      <c r="BB313" s="1"/>
      <c r="BC313" s="1"/>
      <c r="BD313" s="1"/>
      <c r="BE313" s="1"/>
      <c r="BF313" s="1"/>
      <c r="BG313" s="1"/>
      <c r="BH313" s="1"/>
      <c r="BI313" s="1"/>
      <c r="BJ313" s="1"/>
      <c r="BK313" s="1"/>
      <c r="BL313" s="1"/>
      <c r="BM313" s="1"/>
      <c r="BN313" s="1"/>
      <c r="BO313" s="1"/>
      <c r="BP313" s="1"/>
      <c r="BQ313" s="1"/>
      <c r="BR313" s="1"/>
    </row>
    <row r="314" spans="1:70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  <c r="AM314" s="1"/>
      <c r="AN314" s="1"/>
      <c r="AO314" s="1"/>
      <c r="AP314" s="1"/>
      <c r="AQ314" s="1"/>
      <c r="AR314" s="1"/>
      <c r="AS314" s="1"/>
      <c r="AT314" s="1"/>
      <c r="AU314" s="1"/>
      <c r="AV314" s="1"/>
      <c r="AW314" s="1"/>
      <c r="AX314" s="1"/>
      <c r="AY314" s="1"/>
      <c r="AZ314" s="1"/>
      <c r="BA314" s="1"/>
      <c r="BB314" s="1"/>
      <c r="BC314" s="1"/>
      <c r="BD314" s="1"/>
      <c r="BE314" s="1"/>
      <c r="BF314" s="1"/>
      <c r="BG314" s="1"/>
      <c r="BH314" s="1"/>
      <c r="BI314" s="1"/>
      <c r="BJ314" s="1"/>
      <c r="BK314" s="1"/>
      <c r="BL314" s="1"/>
      <c r="BM314" s="1"/>
      <c r="BN314" s="1"/>
      <c r="BO314" s="1"/>
      <c r="BP314" s="1"/>
      <c r="BQ314" s="1"/>
      <c r="BR314" s="1"/>
    </row>
    <row r="315" spans="1:70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  <c r="AM315" s="1"/>
      <c r="AN315" s="1"/>
      <c r="AO315" s="1"/>
      <c r="AP315" s="1"/>
      <c r="AQ315" s="1"/>
      <c r="AR315" s="1"/>
      <c r="AS315" s="1"/>
      <c r="AT315" s="1"/>
      <c r="AU315" s="1"/>
      <c r="AV315" s="1"/>
      <c r="AW315" s="1"/>
      <c r="AX315" s="1"/>
      <c r="AY315" s="1"/>
      <c r="AZ315" s="1"/>
      <c r="BA315" s="1"/>
      <c r="BB315" s="1"/>
      <c r="BC315" s="1"/>
      <c r="BD315" s="1"/>
      <c r="BE315" s="1"/>
      <c r="BF315" s="1"/>
      <c r="BG315" s="1"/>
      <c r="BH315" s="1"/>
      <c r="BI315" s="1"/>
      <c r="BJ315" s="1"/>
      <c r="BK315" s="1"/>
      <c r="BL315" s="1"/>
      <c r="BM315" s="1"/>
      <c r="BN315" s="1"/>
      <c r="BO315" s="1"/>
      <c r="BP315" s="1"/>
      <c r="BQ315" s="1"/>
      <c r="BR315" s="1"/>
    </row>
    <row r="316" spans="1:70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  <c r="AM316" s="1"/>
      <c r="AN316" s="1"/>
      <c r="AO316" s="1"/>
      <c r="AP316" s="1"/>
      <c r="AQ316" s="1"/>
      <c r="AR316" s="1"/>
      <c r="AS316" s="1"/>
      <c r="AT316" s="1"/>
      <c r="AU316" s="1"/>
      <c r="AV316" s="1"/>
      <c r="AW316" s="1"/>
      <c r="AX316" s="1"/>
      <c r="AY316" s="1"/>
      <c r="AZ316" s="1"/>
      <c r="BA316" s="1"/>
      <c r="BB316" s="1"/>
      <c r="BC316" s="1"/>
      <c r="BD316" s="1"/>
      <c r="BE316" s="1"/>
      <c r="BF316" s="1"/>
      <c r="BG316" s="1"/>
      <c r="BH316" s="1"/>
      <c r="BI316" s="1"/>
      <c r="BJ316" s="1"/>
      <c r="BK316" s="1"/>
      <c r="BL316" s="1"/>
      <c r="BM316" s="1"/>
      <c r="BN316" s="1"/>
      <c r="BO316" s="1"/>
      <c r="BP316" s="1"/>
      <c r="BQ316" s="1"/>
      <c r="BR316" s="1"/>
    </row>
    <row r="317" spans="1:70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  <c r="AM317" s="1"/>
      <c r="AN317" s="1"/>
      <c r="AO317" s="1"/>
      <c r="AP317" s="1"/>
      <c r="AQ317" s="1"/>
      <c r="AR317" s="1"/>
      <c r="AS317" s="1"/>
      <c r="AT317" s="1"/>
      <c r="AU317" s="1"/>
      <c r="AV317" s="1"/>
      <c r="AW317" s="1"/>
      <c r="AX317" s="1"/>
      <c r="AY317" s="1"/>
      <c r="AZ317" s="1"/>
      <c r="BA317" s="1"/>
      <c r="BB317" s="1"/>
      <c r="BC317" s="1"/>
      <c r="BD317" s="1"/>
      <c r="BE317" s="1"/>
      <c r="BF317" s="1"/>
      <c r="BG317" s="1"/>
      <c r="BH317" s="1"/>
      <c r="BI317" s="1"/>
      <c r="BJ317" s="1"/>
      <c r="BK317" s="1"/>
      <c r="BL317" s="1"/>
      <c r="BM317" s="1"/>
      <c r="BN317" s="1"/>
      <c r="BO317" s="1"/>
      <c r="BP317" s="1"/>
      <c r="BQ317" s="1"/>
      <c r="BR317" s="1"/>
    </row>
    <row r="318" spans="1:70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  <c r="AM318" s="1"/>
      <c r="AN318" s="1"/>
      <c r="AO318" s="1"/>
      <c r="AP318" s="1"/>
      <c r="AQ318" s="1"/>
      <c r="AR318" s="1"/>
      <c r="AS318" s="1"/>
      <c r="AT318" s="1"/>
      <c r="AU318" s="1"/>
      <c r="AV318" s="1"/>
      <c r="AW318" s="1"/>
      <c r="AX318" s="1"/>
      <c r="AY318" s="1"/>
      <c r="AZ318" s="1"/>
      <c r="BA318" s="1"/>
      <c r="BB318" s="1"/>
      <c r="BC318" s="1"/>
      <c r="BD318" s="1"/>
      <c r="BE318" s="1"/>
      <c r="BF318" s="1"/>
      <c r="BG318" s="1"/>
      <c r="BH318" s="1"/>
      <c r="BI318" s="1"/>
      <c r="BJ318" s="1"/>
      <c r="BK318" s="1"/>
      <c r="BL318" s="1"/>
      <c r="BM318" s="1"/>
      <c r="BN318" s="1"/>
      <c r="BO318" s="1"/>
      <c r="BP318" s="1"/>
      <c r="BQ318" s="1"/>
      <c r="BR318" s="1"/>
    </row>
    <row r="319" spans="1:70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  <c r="AM319" s="1"/>
      <c r="AN319" s="1"/>
      <c r="AO319" s="1"/>
      <c r="AP319" s="1"/>
      <c r="AQ319" s="1"/>
      <c r="AR319" s="1"/>
      <c r="AS319" s="1"/>
      <c r="AT319" s="1"/>
      <c r="AU319" s="1"/>
      <c r="AV319" s="1"/>
      <c r="AW319" s="1"/>
      <c r="AX319" s="1"/>
      <c r="AY319" s="1"/>
      <c r="AZ319" s="1"/>
      <c r="BA319" s="1"/>
      <c r="BB319" s="1"/>
      <c r="BC319" s="1"/>
      <c r="BD319" s="1"/>
      <c r="BE319" s="1"/>
      <c r="BF319" s="1"/>
      <c r="BG319" s="1"/>
      <c r="BH319" s="1"/>
      <c r="BI319" s="1"/>
      <c r="BJ319" s="1"/>
      <c r="BK319" s="1"/>
      <c r="BL319" s="1"/>
      <c r="BM319" s="1"/>
      <c r="BN319" s="1"/>
      <c r="BO319" s="1"/>
      <c r="BP319" s="1"/>
      <c r="BQ319" s="1"/>
      <c r="BR319" s="1"/>
    </row>
    <row r="320" spans="1:70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  <c r="AM320" s="1"/>
      <c r="AN320" s="1"/>
      <c r="AO320" s="1"/>
      <c r="AP320" s="1"/>
      <c r="AQ320" s="1"/>
      <c r="AR320" s="1"/>
      <c r="AS320" s="1"/>
      <c r="AT320" s="1"/>
      <c r="AU320" s="1"/>
      <c r="AV320" s="1"/>
      <c r="AW320" s="1"/>
      <c r="AX320" s="1"/>
      <c r="AY320" s="1"/>
      <c r="AZ320" s="1"/>
      <c r="BA320" s="1"/>
      <c r="BB320" s="1"/>
      <c r="BC320" s="1"/>
      <c r="BD320" s="1"/>
      <c r="BE320" s="1"/>
      <c r="BF320" s="1"/>
      <c r="BG320" s="1"/>
      <c r="BH320" s="1"/>
      <c r="BI320" s="1"/>
      <c r="BJ320" s="1"/>
      <c r="BK320" s="1"/>
      <c r="BL320" s="1"/>
      <c r="BM320" s="1"/>
      <c r="BN320" s="1"/>
      <c r="BO320" s="1"/>
      <c r="BP320" s="1"/>
      <c r="BQ320" s="1"/>
      <c r="BR320" s="1"/>
    </row>
    <row r="321" spans="1:70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  <c r="AM321" s="1"/>
      <c r="AN321" s="1"/>
      <c r="AO321" s="1"/>
      <c r="AP321" s="1"/>
      <c r="AQ321" s="1"/>
      <c r="AR321" s="1"/>
      <c r="AS321" s="1"/>
      <c r="AT321" s="1"/>
      <c r="AU321" s="1"/>
      <c r="AV321" s="1"/>
      <c r="AW321" s="1"/>
      <c r="AX321" s="1"/>
      <c r="AY321" s="1"/>
      <c r="AZ321" s="1"/>
      <c r="BA321" s="1"/>
      <c r="BB321" s="1"/>
      <c r="BC321" s="1"/>
      <c r="BD321" s="1"/>
      <c r="BE321" s="1"/>
      <c r="BF321" s="1"/>
      <c r="BG321" s="1"/>
      <c r="BH321" s="1"/>
      <c r="BI321" s="1"/>
      <c r="BJ321" s="1"/>
      <c r="BK321" s="1"/>
      <c r="BL321" s="1"/>
      <c r="BM321" s="1"/>
      <c r="BN321" s="1"/>
      <c r="BO321" s="1"/>
      <c r="BP321" s="1"/>
      <c r="BQ321" s="1"/>
      <c r="BR321" s="1"/>
    </row>
    <row r="322" spans="1:70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  <c r="AM322" s="1"/>
      <c r="AN322" s="1"/>
      <c r="AO322" s="1"/>
      <c r="AP322" s="1"/>
      <c r="AQ322" s="1"/>
      <c r="AR322" s="1"/>
      <c r="AS322" s="1"/>
      <c r="AT322" s="1"/>
      <c r="AU322" s="1"/>
      <c r="AV322" s="1"/>
      <c r="AW322" s="1"/>
      <c r="AX322" s="1"/>
      <c r="AY322" s="1"/>
      <c r="AZ322" s="1"/>
      <c r="BA322" s="1"/>
      <c r="BB322" s="1"/>
      <c r="BC322" s="1"/>
      <c r="BD322" s="1"/>
      <c r="BE322" s="1"/>
      <c r="BF322" s="1"/>
      <c r="BG322" s="1"/>
      <c r="BH322" s="1"/>
      <c r="BI322" s="1"/>
      <c r="BJ322" s="1"/>
      <c r="BK322" s="1"/>
      <c r="BL322" s="1"/>
      <c r="BM322" s="1"/>
      <c r="BN322" s="1"/>
      <c r="BO322" s="1"/>
      <c r="BP322" s="1"/>
      <c r="BQ322" s="1"/>
      <c r="BR322" s="1"/>
    </row>
    <row r="323" spans="1:70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  <c r="AM323" s="1"/>
      <c r="AN323" s="1"/>
      <c r="AO323" s="1"/>
      <c r="AP323" s="1"/>
      <c r="AQ323" s="1"/>
      <c r="AR323" s="1"/>
      <c r="AS323" s="1"/>
      <c r="AT323" s="1"/>
      <c r="AU323" s="1"/>
      <c r="AV323" s="1"/>
      <c r="AW323" s="1"/>
      <c r="AX323" s="1"/>
      <c r="AY323" s="1"/>
      <c r="AZ323" s="1"/>
      <c r="BA323" s="1"/>
      <c r="BB323" s="1"/>
      <c r="BC323" s="1"/>
      <c r="BD323" s="1"/>
      <c r="BE323" s="1"/>
      <c r="BF323" s="1"/>
      <c r="BG323" s="1"/>
      <c r="BH323" s="1"/>
      <c r="BI323" s="1"/>
      <c r="BJ323" s="1"/>
      <c r="BK323" s="1"/>
      <c r="BL323" s="1"/>
      <c r="BM323" s="1"/>
      <c r="BN323" s="1"/>
      <c r="BO323" s="1"/>
      <c r="BP323" s="1"/>
      <c r="BQ323" s="1"/>
      <c r="BR323" s="1"/>
    </row>
    <row r="324" spans="1:70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  <c r="AM324" s="1"/>
      <c r="AN324" s="1"/>
      <c r="AO324" s="1"/>
      <c r="AP324" s="1"/>
      <c r="AQ324" s="1"/>
      <c r="AR324" s="1"/>
      <c r="AS324" s="1"/>
      <c r="AT324" s="1"/>
      <c r="AU324" s="1"/>
      <c r="AV324" s="1"/>
      <c r="AW324" s="1"/>
      <c r="AX324" s="1"/>
      <c r="AY324" s="1"/>
      <c r="AZ324" s="1"/>
      <c r="BA324" s="1"/>
      <c r="BB324" s="1"/>
      <c r="BC324" s="1"/>
      <c r="BD324" s="1"/>
      <c r="BE324" s="1"/>
      <c r="BF324" s="1"/>
      <c r="BG324" s="1"/>
      <c r="BH324" s="1"/>
      <c r="BI324" s="1"/>
      <c r="BJ324" s="1"/>
      <c r="BK324" s="1"/>
      <c r="BL324" s="1"/>
      <c r="BM324" s="1"/>
      <c r="BN324" s="1"/>
      <c r="BO324" s="1"/>
      <c r="BP324" s="1"/>
      <c r="BQ324" s="1"/>
      <c r="BR324" s="1"/>
    </row>
    <row r="325" spans="1:70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  <c r="AM325" s="1"/>
      <c r="AN325" s="1"/>
      <c r="AO325" s="1"/>
      <c r="AP325" s="1"/>
      <c r="AQ325" s="1"/>
      <c r="AR325" s="1"/>
      <c r="AS325" s="1"/>
      <c r="AT325" s="1"/>
      <c r="AU325" s="1"/>
      <c r="AV325" s="1"/>
      <c r="AW325" s="1"/>
      <c r="AX325" s="1"/>
      <c r="AY325" s="1"/>
      <c r="AZ325" s="1"/>
      <c r="BA325" s="1"/>
      <c r="BB325" s="1"/>
      <c r="BC325" s="1"/>
      <c r="BD325" s="1"/>
      <c r="BE325" s="1"/>
      <c r="BF325" s="1"/>
      <c r="BG325" s="1"/>
      <c r="BH325" s="1"/>
      <c r="BI325" s="1"/>
      <c r="BJ325" s="1"/>
      <c r="BK325" s="1"/>
      <c r="BL325" s="1"/>
      <c r="BM325" s="1"/>
      <c r="BN325" s="1"/>
      <c r="BO325" s="1"/>
      <c r="BP325" s="1"/>
      <c r="BQ325" s="1"/>
      <c r="BR325" s="1"/>
    </row>
    <row r="326" spans="1:70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  <c r="AM326" s="1"/>
      <c r="AN326" s="1"/>
      <c r="AO326" s="1"/>
      <c r="AP326" s="1"/>
      <c r="AQ326" s="1"/>
      <c r="AR326" s="1"/>
      <c r="AS326" s="1"/>
      <c r="AT326" s="1"/>
      <c r="AU326" s="1"/>
      <c r="AV326" s="1"/>
      <c r="AW326" s="1"/>
      <c r="AX326" s="1"/>
      <c r="AY326" s="1"/>
      <c r="AZ326" s="1"/>
      <c r="BA326" s="1"/>
      <c r="BB326" s="1"/>
      <c r="BC326" s="1"/>
      <c r="BD326" s="1"/>
      <c r="BE326" s="1"/>
      <c r="BF326" s="1"/>
      <c r="BG326" s="1"/>
      <c r="BH326" s="1"/>
      <c r="BI326" s="1"/>
      <c r="BJ326" s="1"/>
      <c r="BK326" s="1"/>
      <c r="BL326" s="1"/>
      <c r="BM326" s="1"/>
      <c r="BN326" s="1"/>
      <c r="BO326" s="1"/>
      <c r="BP326" s="1"/>
      <c r="BQ326" s="1"/>
      <c r="BR326" s="1"/>
    </row>
    <row r="327" spans="1:70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  <c r="AM327" s="1"/>
      <c r="AN327" s="1"/>
      <c r="AO327" s="1"/>
      <c r="AP327" s="1"/>
      <c r="AQ327" s="1"/>
      <c r="AR327" s="1"/>
      <c r="AS327" s="1"/>
      <c r="AT327" s="1"/>
      <c r="AU327" s="1"/>
      <c r="AV327" s="1"/>
      <c r="AW327" s="1"/>
      <c r="AX327" s="1"/>
      <c r="AY327" s="1"/>
      <c r="AZ327" s="1"/>
      <c r="BA327" s="1"/>
      <c r="BB327" s="1"/>
      <c r="BC327" s="1"/>
      <c r="BD327" s="1"/>
      <c r="BE327" s="1"/>
      <c r="BF327" s="1"/>
      <c r="BG327" s="1"/>
      <c r="BH327" s="1"/>
      <c r="BI327" s="1"/>
      <c r="BJ327" s="1"/>
      <c r="BK327" s="1"/>
      <c r="BL327" s="1"/>
      <c r="BM327" s="1"/>
      <c r="BN327" s="1"/>
      <c r="BO327" s="1"/>
      <c r="BP327" s="1"/>
      <c r="BQ327" s="1"/>
      <c r="BR327" s="1"/>
    </row>
    <row r="328" spans="1:70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  <c r="AM328" s="1"/>
      <c r="AN328" s="1"/>
      <c r="AO328" s="1"/>
      <c r="AP328" s="1"/>
      <c r="AQ328" s="1"/>
      <c r="AR328" s="1"/>
      <c r="AS328" s="1"/>
      <c r="AT328" s="1"/>
      <c r="AU328" s="1"/>
      <c r="AV328" s="1"/>
      <c r="AW328" s="1"/>
      <c r="AX328" s="1"/>
      <c r="AY328" s="1"/>
      <c r="AZ328" s="1"/>
      <c r="BA328" s="1"/>
      <c r="BB328" s="1"/>
      <c r="BC328" s="1"/>
      <c r="BD328" s="1"/>
      <c r="BE328" s="1"/>
      <c r="BF328" s="1"/>
      <c r="BG328" s="1"/>
      <c r="BH328" s="1"/>
      <c r="BI328" s="1"/>
      <c r="BJ328" s="1"/>
      <c r="BK328" s="1"/>
      <c r="BL328" s="1"/>
      <c r="BM328" s="1"/>
      <c r="BN328" s="1"/>
      <c r="BO328" s="1"/>
      <c r="BP328" s="1"/>
      <c r="BQ328" s="1"/>
      <c r="BR328" s="1"/>
    </row>
    <row r="329" spans="1:70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  <c r="AM329" s="1"/>
      <c r="AN329" s="1"/>
      <c r="AO329" s="1"/>
      <c r="AP329" s="1"/>
      <c r="AQ329" s="1"/>
      <c r="AR329" s="1"/>
      <c r="AS329" s="1"/>
      <c r="AT329" s="1"/>
      <c r="AU329" s="1"/>
      <c r="AV329" s="1"/>
      <c r="AW329" s="1"/>
      <c r="AX329" s="1"/>
      <c r="AY329" s="1"/>
      <c r="AZ329" s="1"/>
      <c r="BA329" s="1"/>
      <c r="BB329" s="1"/>
      <c r="BC329" s="1"/>
      <c r="BD329" s="1"/>
      <c r="BE329" s="1"/>
      <c r="BF329" s="1"/>
      <c r="BG329" s="1"/>
      <c r="BH329" s="1"/>
      <c r="BI329" s="1"/>
      <c r="BJ329" s="1"/>
      <c r="BK329" s="1"/>
      <c r="BL329" s="1"/>
      <c r="BM329" s="1"/>
      <c r="BN329" s="1"/>
      <c r="BO329" s="1"/>
      <c r="BP329" s="1"/>
      <c r="BQ329" s="1"/>
      <c r="BR329" s="1"/>
    </row>
    <row r="330" spans="1:70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  <c r="AM330" s="1"/>
      <c r="AN330" s="1"/>
      <c r="AO330" s="1"/>
      <c r="AP330" s="1"/>
      <c r="AQ330" s="1"/>
      <c r="AR330" s="1"/>
      <c r="AS330" s="1"/>
      <c r="AT330" s="1"/>
      <c r="AU330" s="1"/>
      <c r="AV330" s="1"/>
      <c r="AW330" s="1"/>
      <c r="AX330" s="1"/>
      <c r="AY330" s="1"/>
      <c r="AZ330" s="1"/>
      <c r="BA330" s="1"/>
      <c r="BB330" s="1"/>
      <c r="BC330" s="1"/>
      <c r="BD330" s="1"/>
      <c r="BE330" s="1"/>
      <c r="BF330" s="1"/>
      <c r="BG330" s="1"/>
      <c r="BH330" s="1"/>
      <c r="BI330" s="1"/>
      <c r="BJ330" s="1"/>
      <c r="BK330" s="1"/>
      <c r="BL330" s="1"/>
      <c r="BM330" s="1"/>
      <c r="BN330" s="1"/>
      <c r="BO330" s="1"/>
      <c r="BP330" s="1"/>
      <c r="BQ330" s="1"/>
      <c r="BR330" s="1"/>
    </row>
    <row r="331" spans="1:70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  <c r="AM331" s="1"/>
      <c r="AN331" s="1"/>
      <c r="AO331" s="1"/>
      <c r="AP331" s="1"/>
      <c r="AQ331" s="1"/>
      <c r="AR331" s="1"/>
      <c r="AS331" s="1"/>
      <c r="AT331" s="1"/>
      <c r="AU331" s="1"/>
      <c r="AV331" s="1"/>
      <c r="AW331" s="1"/>
      <c r="AX331" s="1"/>
      <c r="AY331" s="1"/>
      <c r="AZ331" s="1"/>
      <c r="BA331" s="1"/>
      <c r="BB331" s="1"/>
      <c r="BC331" s="1"/>
      <c r="BD331" s="1"/>
      <c r="BE331" s="1"/>
      <c r="BF331" s="1"/>
      <c r="BG331" s="1"/>
      <c r="BH331" s="1"/>
      <c r="BI331" s="1"/>
      <c r="BJ331" s="1"/>
      <c r="BK331" s="1"/>
      <c r="BL331" s="1"/>
      <c r="BM331" s="1"/>
      <c r="BN331" s="1"/>
      <c r="BO331" s="1"/>
      <c r="BP331" s="1"/>
      <c r="BQ331" s="1"/>
      <c r="BR331" s="1"/>
    </row>
    <row r="332" spans="1:70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  <c r="AM332" s="1"/>
      <c r="AN332" s="1"/>
      <c r="AO332" s="1"/>
      <c r="AP332" s="1"/>
      <c r="AQ332" s="1"/>
      <c r="AR332" s="1"/>
      <c r="AS332" s="1"/>
      <c r="AT332" s="1"/>
      <c r="AU332" s="1"/>
      <c r="AV332" s="1"/>
      <c r="AW332" s="1"/>
      <c r="AX332" s="1"/>
      <c r="AY332" s="1"/>
      <c r="AZ332" s="1"/>
      <c r="BA332" s="1"/>
      <c r="BB332" s="1"/>
      <c r="BC332" s="1"/>
      <c r="BD332" s="1"/>
      <c r="BE332" s="1"/>
      <c r="BF332" s="1"/>
      <c r="BG332" s="1"/>
      <c r="BH332" s="1"/>
      <c r="BI332" s="1"/>
      <c r="BJ332" s="1"/>
      <c r="BK332" s="1"/>
      <c r="BL332" s="1"/>
      <c r="BM332" s="1"/>
      <c r="BN332" s="1"/>
      <c r="BO332" s="1"/>
      <c r="BP332" s="1"/>
      <c r="BQ332" s="1"/>
      <c r="BR332" s="1"/>
    </row>
    <row r="333" spans="1:70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  <c r="AM333" s="1"/>
      <c r="AN333" s="1"/>
      <c r="AO333" s="1"/>
      <c r="AP333" s="1"/>
      <c r="AQ333" s="1"/>
      <c r="AR333" s="1"/>
      <c r="AS333" s="1"/>
      <c r="AT333" s="1"/>
      <c r="AU333" s="1"/>
      <c r="AV333" s="1"/>
      <c r="AW333" s="1"/>
      <c r="AX333" s="1"/>
      <c r="AY333" s="1"/>
      <c r="AZ333" s="1"/>
      <c r="BA333" s="1"/>
      <c r="BB333" s="1"/>
      <c r="BC333" s="1"/>
      <c r="BD333" s="1"/>
      <c r="BE333" s="1"/>
      <c r="BF333" s="1"/>
      <c r="BG333" s="1"/>
      <c r="BH333" s="1"/>
      <c r="BI333" s="1"/>
      <c r="BJ333" s="1"/>
      <c r="BK333" s="1"/>
      <c r="BL333" s="1"/>
      <c r="BM333" s="1"/>
      <c r="BN333" s="1"/>
      <c r="BO333" s="1"/>
      <c r="BP333" s="1"/>
      <c r="BQ333" s="1"/>
      <c r="BR333" s="1"/>
    </row>
    <row r="334" spans="1:70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  <c r="AM334" s="1"/>
      <c r="AN334" s="1"/>
      <c r="AO334" s="1"/>
      <c r="AP334" s="1"/>
      <c r="AQ334" s="1"/>
      <c r="AR334" s="1"/>
      <c r="AS334" s="1"/>
      <c r="AT334" s="1"/>
      <c r="AU334" s="1"/>
      <c r="AV334" s="1"/>
      <c r="AW334" s="1"/>
      <c r="AX334" s="1"/>
      <c r="AY334" s="1"/>
      <c r="AZ334" s="1"/>
      <c r="BA334" s="1"/>
      <c r="BB334" s="1"/>
      <c r="BC334" s="1"/>
      <c r="BD334" s="1"/>
      <c r="BE334" s="1"/>
      <c r="BF334" s="1"/>
      <c r="BG334" s="1"/>
      <c r="BH334" s="1"/>
      <c r="BI334" s="1"/>
      <c r="BJ334" s="1"/>
      <c r="BK334" s="1"/>
      <c r="BL334" s="1"/>
      <c r="BM334" s="1"/>
      <c r="BN334" s="1"/>
      <c r="BO334" s="1"/>
      <c r="BP334" s="1"/>
      <c r="BQ334" s="1"/>
      <c r="BR334" s="1"/>
    </row>
    <row r="335" spans="1:70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  <c r="AM335" s="1"/>
      <c r="AN335" s="1"/>
      <c r="AO335" s="1"/>
      <c r="AP335" s="1"/>
      <c r="AQ335" s="1"/>
      <c r="AR335" s="1"/>
      <c r="AS335" s="1"/>
      <c r="AT335" s="1"/>
      <c r="AU335" s="1"/>
      <c r="AV335" s="1"/>
      <c r="AW335" s="1"/>
      <c r="AX335" s="1"/>
      <c r="AY335" s="1"/>
      <c r="AZ335" s="1"/>
      <c r="BA335" s="1"/>
      <c r="BB335" s="1"/>
      <c r="BC335" s="1"/>
      <c r="BD335" s="1"/>
      <c r="BE335" s="1"/>
      <c r="BF335" s="1"/>
      <c r="BG335" s="1"/>
      <c r="BH335" s="1"/>
      <c r="BI335" s="1"/>
      <c r="BJ335" s="1"/>
      <c r="BK335" s="1"/>
      <c r="BL335" s="1"/>
      <c r="BM335" s="1"/>
      <c r="BN335" s="1"/>
      <c r="BO335" s="1"/>
      <c r="BP335" s="1"/>
      <c r="BQ335" s="1"/>
      <c r="BR335" s="1"/>
    </row>
    <row r="336" spans="1:70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  <c r="AM336" s="1"/>
      <c r="AN336" s="1"/>
      <c r="AO336" s="1"/>
      <c r="AP336" s="1"/>
      <c r="AQ336" s="1"/>
      <c r="AR336" s="1"/>
      <c r="AS336" s="1"/>
      <c r="AT336" s="1"/>
      <c r="AU336" s="1"/>
      <c r="AV336" s="1"/>
      <c r="AW336" s="1"/>
      <c r="AX336" s="1"/>
      <c r="AY336" s="1"/>
      <c r="AZ336" s="1"/>
      <c r="BA336" s="1"/>
      <c r="BB336" s="1"/>
      <c r="BC336" s="1"/>
      <c r="BD336" s="1"/>
      <c r="BE336" s="1"/>
      <c r="BF336" s="1"/>
      <c r="BG336" s="1"/>
      <c r="BH336" s="1"/>
      <c r="BI336" s="1"/>
      <c r="BJ336" s="1"/>
      <c r="BK336" s="1"/>
      <c r="BL336" s="1"/>
      <c r="BM336" s="1"/>
      <c r="BN336" s="1"/>
      <c r="BO336" s="1"/>
      <c r="BP336" s="1"/>
      <c r="BQ336" s="1"/>
      <c r="BR336" s="1"/>
    </row>
    <row r="337" spans="1:70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  <c r="AM337" s="1"/>
      <c r="AN337" s="1"/>
      <c r="AO337" s="1"/>
      <c r="AP337" s="1"/>
      <c r="AQ337" s="1"/>
      <c r="AR337" s="1"/>
      <c r="AS337" s="1"/>
      <c r="AT337" s="1"/>
      <c r="AU337" s="1"/>
      <c r="AV337" s="1"/>
      <c r="AW337" s="1"/>
      <c r="AX337" s="1"/>
      <c r="AY337" s="1"/>
      <c r="AZ337" s="1"/>
      <c r="BA337" s="1"/>
      <c r="BB337" s="1"/>
      <c r="BC337" s="1"/>
      <c r="BD337" s="1"/>
      <c r="BE337" s="1"/>
      <c r="BF337" s="1"/>
      <c r="BG337" s="1"/>
      <c r="BH337" s="1"/>
      <c r="BI337" s="1"/>
      <c r="BJ337" s="1"/>
      <c r="BK337" s="1"/>
      <c r="BL337" s="1"/>
      <c r="BM337" s="1"/>
      <c r="BN337" s="1"/>
      <c r="BO337" s="1"/>
      <c r="BP337" s="1"/>
      <c r="BQ337" s="1"/>
      <c r="BR337" s="1"/>
    </row>
    <row r="338" spans="1:70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  <c r="AM338" s="1"/>
      <c r="AN338" s="1"/>
      <c r="AO338" s="1"/>
      <c r="AP338" s="1"/>
      <c r="AQ338" s="1"/>
      <c r="AR338" s="1"/>
      <c r="AS338" s="1"/>
      <c r="AT338" s="1"/>
      <c r="AU338" s="1"/>
      <c r="AV338" s="1"/>
      <c r="AW338" s="1"/>
      <c r="AX338" s="1"/>
      <c r="AY338" s="1"/>
      <c r="AZ338" s="1"/>
      <c r="BA338" s="1"/>
      <c r="BB338" s="1"/>
      <c r="BC338" s="1"/>
      <c r="BD338" s="1"/>
      <c r="BE338" s="1"/>
      <c r="BF338" s="1"/>
      <c r="BG338" s="1"/>
      <c r="BH338" s="1"/>
      <c r="BI338" s="1"/>
      <c r="BJ338" s="1"/>
      <c r="BK338" s="1"/>
      <c r="BL338" s="1"/>
      <c r="BM338" s="1"/>
      <c r="BN338" s="1"/>
      <c r="BO338" s="1"/>
      <c r="BP338" s="1"/>
      <c r="BQ338" s="1"/>
      <c r="BR338" s="1"/>
    </row>
    <row r="339" spans="1:70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  <c r="AM339" s="1"/>
      <c r="AN339" s="1"/>
      <c r="AO339" s="1"/>
      <c r="AP339" s="1"/>
      <c r="AQ339" s="1"/>
      <c r="AR339" s="1"/>
      <c r="AS339" s="1"/>
      <c r="AT339" s="1"/>
      <c r="AU339" s="1"/>
      <c r="AV339" s="1"/>
      <c r="AW339" s="1"/>
      <c r="AX339" s="1"/>
      <c r="AY339" s="1"/>
      <c r="AZ339" s="1"/>
      <c r="BA339" s="1"/>
      <c r="BB339" s="1"/>
      <c r="BC339" s="1"/>
      <c r="BD339" s="1"/>
      <c r="BE339" s="1"/>
      <c r="BF339" s="1"/>
      <c r="BG339" s="1"/>
      <c r="BH339" s="1"/>
      <c r="BI339" s="1"/>
      <c r="BJ339" s="1"/>
      <c r="BK339" s="1"/>
      <c r="BL339" s="1"/>
      <c r="BM339" s="1"/>
      <c r="BN339" s="1"/>
      <c r="BO339" s="1"/>
      <c r="BP339" s="1"/>
      <c r="BQ339" s="1"/>
      <c r="BR339" s="1"/>
    </row>
    <row r="340" spans="1:70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  <c r="AM340" s="1"/>
      <c r="AN340" s="1"/>
      <c r="AO340" s="1"/>
      <c r="AP340" s="1"/>
      <c r="AQ340" s="1"/>
      <c r="AR340" s="1"/>
      <c r="AS340" s="1"/>
      <c r="AT340" s="1"/>
      <c r="AU340" s="1"/>
      <c r="AV340" s="1"/>
      <c r="AW340" s="1"/>
      <c r="AX340" s="1"/>
      <c r="AY340" s="1"/>
      <c r="AZ340" s="1"/>
      <c r="BA340" s="1"/>
      <c r="BB340" s="1"/>
      <c r="BC340" s="1"/>
      <c r="BD340" s="1"/>
      <c r="BE340" s="1"/>
      <c r="BF340" s="1"/>
      <c r="BG340" s="1"/>
      <c r="BH340" s="1"/>
      <c r="BI340" s="1"/>
      <c r="BJ340" s="1"/>
      <c r="BK340" s="1"/>
      <c r="BL340" s="1"/>
      <c r="BM340" s="1"/>
      <c r="BN340" s="1"/>
      <c r="BO340" s="1"/>
      <c r="BP340" s="1"/>
      <c r="BQ340" s="1"/>
      <c r="BR340" s="1"/>
    </row>
    <row r="341" spans="1:70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  <c r="AM341" s="1"/>
      <c r="AN341" s="1"/>
      <c r="AO341" s="1"/>
      <c r="AP341" s="1"/>
      <c r="AQ341" s="1"/>
      <c r="AR341" s="1"/>
      <c r="AS341" s="1"/>
      <c r="AT341" s="1"/>
      <c r="AU341" s="1"/>
      <c r="AV341" s="1"/>
      <c r="AW341" s="1"/>
      <c r="AX341" s="1"/>
      <c r="AY341" s="1"/>
      <c r="AZ341" s="1"/>
      <c r="BA341" s="1"/>
      <c r="BB341" s="1"/>
      <c r="BC341" s="1"/>
      <c r="BD341" s="1"/>
      <c r="BE341" s="1"/>
      <c r="BF341" s="1"/>
      <c r="BG341" s="1"/>
      <c r="BH341" s="1"/>
      <c r="BI341" s="1"/>
      <c r="BJ341" s="1"/>
      <c r="BK341" s="1"/>
      <c r="BL341" s="1"/>
      <c r="BM341" s="1"/>
      <c r="BN341" s="1"/>
      <c r="BO341" s="1"/>
      <c r="BP341" s="1"/>
      <c r="BQ341" s="1"/>
      <c r="BR341" s="1"/>
    </row>
    <row r="342" spans="1:70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  <c r="AM342" s="1"/>
      <c r="AN342" s="1"/>
      <c r="AO342" s="1"/>
      <c r="AP342" s="1"/>
      <c r="AQ342" s="1"/>
      <c r="AR342" s="1"/>
      <c r="AS342" s="1"/>
      <c r="AT342" s="1"/>
      <c r="AU342" s="1"/>
      <c r="AV342" s="1"/>
      <c r="AW342" s="1"/>
      <c r="AX342" s="1"/>
      <c r="AY342" s="1"/>
      <c r="AZ342" s="1"/>
      <c r="BA342" s="1"/>
      <c r="BB342" s="1"/>
      <c r="BC342" s="1"/>
      <c r="BD342" s="1"/>
      <c r="BE342" s="1"/>
      <c r="BF342" s="1"/>
      <c r="BG342" s="1"/>
      <c r="BH342" s="1"/>
      <c r="BI342" s="1"/>
      <c r="BJ342" s="1"/>
      <c r="BK342" s="1"/>
      <c r="BL342" s="1"/>
      <c r="BM342" s="1"/>
      <c r="BN342" s="1"/>
      <c r="BO342" s="1"/>
      <c r="BP342" s="1"/>
      <c r="BQ342" s="1"/>
      <c r="BR342" s="1"/>
    </row>
    <row r="343" spans="1:70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  <c r="AM343" s="1"/>
      <c r="AN343" s="1"/>
      <c r="AO343" s="1"/>
      <c r="AP343" s="1"/>
      <c r="AQ343" s="1"/>
      <c r="AR343" s="1"/>
      <c r="AS343" s="1"/>
      <c r="AT343" s="1"/>
      <c r="AU343" s="1"/>
      <c r="AV343" s="1"/>
      <c r="AW343" s="1"/>
      <c r="AX343" s="1"/>
      <c r="AY343" s="1"/>
      <c r="AZ343" s="1"/>
      <c r="BA343" s="1"/>
      <c r="BB343" s="1"/>
      <c r="BC343" s="1"/>
      <c r="BD343" s="1"/>
      <c r="BE343" s="1"/>
      <c r="BF343" s="1"/>
      <c r="BG343" s="1"/>
      <c r="BH343" s="1"/>
      <c r="BI343" s="1"/>
      <c r="BJ343" s="1"/>
      <c r="BK343" s="1"/>
      <c r="BL343" s="1"/>
      <c r="BM343" s="1"/>
      <c r="BN343" s="1"/>
      <c r="BO343" s="1"/>
      <c r="BP343" s="1"/>
      <c r="BQ343" s="1"/>
      <c r="BR343" s="1"/>
    </row>
    <row r="344" spans="1:70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  <c r="AM344" s="1"/>
      <c r="AN344" s="1"/>
      <c r="AO344" s="1"/>
      <c r="AP344" s="1"/>
      <c r="AQ344" s="1"/>
      <c r="AR344" s="1"/>
      <c r="AS344" s="1"/>
      <c r="AT344" s="1"/>
      <c r="AU344" s="1"/>
      <c r="AV344" s="1"/>
      <c r="AW344" s="1"/>
      <c r="AX344" s="1"/>
      <c r="AY344" s="1"/>
      <c r="AZ344" s="1"/>
      <c r="BA344" s="1"/>
      <c r="BB344" s="1"/>
      <c r="BC344" s="1"/>
      <c r="BD344" s="1"/>
      <c r="BE344" s="1"/>
      <c r="BF344" s="1"/>
      <c r="BG344" s="1"/>
      <c r="BH344" s="1"/>
      <c r="BI344" s="1"/>
      <c r="BJ344" s="1"/>
      <c r="BK344" s="1"/>
      <c r="BL344" s="1"/>
      <c r="BM344" s="1"/>
      <c r="BN344" s="1"/>
      <c r="BO344" s="1"/>
      <c r="BP344" s="1"/>
      <c r="BQ344" s="1"/>
      <c r="BR344" s="1"/>
    </row>
    <row r="345" spans="1:70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  <c r="AM345" s="1"/>
      <c r="AN345" s="1"/>
      <c r="AO345" s="1"/>
      <c r="AP345" s="1"/>
      <c r="AQ345" s="1"/>
      <c r="AR345" s="1"/>
      <c r="AS345" s="1"/>
      <c r="AT345" s="1"/>
      <c r="AU345" s="1"/>
      <c r="AV345" s="1"/>
      <c r="AW345" s="1"/>
      <c r="AX345" s="1"/>
      <c r="AY345" s="1"/>
      <c r="AZ345" s="1"/>
      <c r="BA345" s="1"/>
      <c r="BB345" s="1"/>
      <c r="BC345" s="1"/>
      <c r="BD345" s="1"/>
      <c r="BE345" s="1"/>
      <c r="BF345" s="1"/>
      <c r="BG345" s="1"/>
      <c r="BH345" s="1"/>
      <c r="BI345" s="1"/>
      <c r="BJ345" s="1"/>
      <c r="BK345" s="1"/>
      <c r="BL345" s="1"/>
      <c r="BM345" s="1"/>
      <c r="BN345" s="1"/>
      <c r="BO345" s="1"/>
      <c r="BP345" s="1"/>
      <c r="BQ345" s="1"/>
      <c r="BR345" s="1"/>
    </row>
    <row r="346" spans="1:70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1"/>
      <c r="AM346" s="1"/>
      <c r="AN346" s="1"/>
      <c r="AO346" s="1"/>
      <c r="AP346" s="1"/>
      <c r="AQ346" s="1"/>
      <c r="AR346" s="1"/>
      <c r="AS346" s="1"/>
      <c r="AT346" s="1"/>
      <c r="AU346" s="1"/>
      <c r="AV346" s="1"/>
      <c r="AW346" s="1"/>
      <c r="AX346" s="1"/>
      <c r="AY346" s="1"/>
      <c r="AZ346" s="1"/>
      <c r="BA346" s="1"/>
      <c r="BB346" s="1"/>
      <c r="BC346" s="1"/>
      <c r="BD346" s="1"/>
      <c r="BE346" s="1"/>
      <c r="BF346" s="1"/>
      <c r="BG346" s="1"/>
      <c r="BH346" s="1"/>
      <c r="BI346" s="1"/>
      <c r="BJ346" s="1"/>
      <c r="BK346" s="1"/>
      <c r="BL346" s="1"/>
      <c r="BM346" s="1"/>
      <c r="BN346" s="1"/>
      <c r="BO346" s="1"/>
      <c r="BP346" s="1"/>
      <c r="BQ346" s="1"/>
      <c r="BR346" s="1"/>
    </row>
    <row r="347" spans="1:70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  <c r="AL347" s="1"/>
      <c r="AM347" s="1"/>
      <c r="AN347" s="1"/>
      <c r="AO347" s="1"/>
      <c r="AP347" s="1"/>
      <c r="AQ347" s="1"/>
      <c r="AR347" s="1"/>
      <c r="AS347" s="1"/>
      <c r="AT347" s="1"/>
      <c r="AU347" s="1"/>
      <c r="AV347" s="1"/>
      <c r="AW347" s="1"/>
      <c r="AX347" s="1"/>
      <c r="AY347" s="1"/>
      <c r="AZ347" s="1"/>
      <c r="BA347" s="1"/>
      <c r="BB347" s="1"/>
      <c r="BC347" s="1"/>
      <c r="BD347" s="1"/>
      <c r="BE347" s="1"/>
      <c r="BF347" s="1"/>
      <c r="BG347" s="1"/>
      <c r="BH347" s="1"/>
      <c r="BI347" s="1"/>
      <c r="BJ347" s="1"/>
      <c r="BK347" s="1"/>
      <c r="BL347" s="1"/>
      <c r="BM347" s="1"/>
      <c r="BN347" s="1"/>
      <c r="BO347" s="1"/>
      <c r="BP347" s="1"/>
      <c r="BQ347" s="1"/>
      <c r="BR347" s="1"/>
    </row>
    <row r="348" spans="1:70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1"/>
      <c r="AM348" s="1"/>
      <c r="AN348" s="1"/>
      <c r="AO348" s="1"/>
      <c r="AP348" s="1"/>
      <c r="AQ348" s="1"/>
      <c r="AR348" s="1"/>
      <c r="AS348" s="1"/>
      <c r="AT348" s="1"/>
      <c r="AU348" s="1"/>
      <c r="AV348" s="1"/>
      <c r="AW348" s="1"/>
      <c r="AX348" s="1"/>
      <c r="AY348" s="1"/>
      <c r="AZ348" s="1"/>
      <c r="BA348" s="1"/>
      <c r="BB348" s="1"/>
      <c r="BC348" s="1"/>
      <c r="BD348" s="1"/>
      <c r="BE348" s="1"/>
      <c r="BF348" s="1"/>
      <c r="BG348" s="1"/>
      <c r="BH348" s="1"/>
      <c r="BI348" s="1"/>
      <c r="BJ348" s="1"/>
      <c r="BK348" s="1"/>
      <c r="BL348" s="1"/>
      <c r="BM348" s="1"/>
      <c r="BN348" s="1"/>
      <c r="BO348" s="1"/>
      <c r="BP348" s="1"/>
      <c r="BQ348" s="1"/>
      <c r="BR348" s="1"/>
    </row>
    <row r="349" spans="1:70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1"/>
      <c r="AM349" s="1"/>
      <c r="AN349" s="1"/>
      <c r="AO349" s="1"/>
      <c r="AP349" s="1"/>
      <c r="AQ349" s="1"/>
      <c r="AR349" s="1"/>
      <c r="AS349" s="1"/>
      <c r="AT349" s="1"/>
      <c r="AU349" s="1"/>
      <c r="AV349" s="1"/>
      <c r="AW349" s="1"/>
      <c r="AX349" s="1"/>
      <c r="AY349" s="1"/>
      <c r="AZ349" s="1"/>
      <c r="BA349" s="1"/>
      <c r="BB349" s="1"/>
      <c r="BC349" s="1"/>
      <c r="BD349" s="1"/>
      <c r="BE349" s="1"/>
      <c r="BF349" s="1"/>
      <c r="BG349" s="1"/>
      <c r="BH349" s="1"/>
      <c r="BI349" s="1"/>
      <c r="BJ349" s="1"/>
      <c r="BK349" s="1"/>
      <c r="BL349" s="1"/>
      <c r="BM349" s="1"/>
      <c r="BN349" s="1"/>
      <c r="BO349" s="1"/>
      <c r="BP349" s="1"/>
      <c r="BQ349" s="1"/>
      <c r="BR349" s="1"/>
    </row>
    <row r="350" spans="1:70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  <c r="AM350" s="1"/>
      <c r="AN350" s="1"/>
      <c r="AO350" s="1"/>
      <c r="AP350" s="1"/>
      <c r="AQ350" s="1"/>
      <c r="AR350" s="1"/>
      <c r="AS350" s="1"/>
      <c r="AT350" s="1"/>
      <c r="AU350" s="1"/>
      <c r="AV350" s="1"/>
      <c r="AW350" s="1"/>
      <c r="AX350" s="1"/>
      <c r="AY350" s="1"/>
      <c r="AZ350" s="1"/>
      <c r="BA350" s="1"/>
      <c r="BB350" s="1"/>
      <c r="BC350" s="1"/>
      <c r="BD350" s="1"/>
      <c r="BE350" s="1"/>
      <c r="BF350" s="1"/>
      <c r="BG350" s="1"/>
      <c r="BH350" s="1"/>
      <c r="BI350" s="1"/>
      <c r="BJ350" s="1"/>
      <c r="BK350" s="1"/>
      <c r="BL350" s="1"/>
      <c r="BM350" s="1"/>
      <c r="BN350" s="1"/>
      <c r="BO350" s="1"/>
      <c r="BP350" s="1"/>
      <c r="BQ350" s="1"/>
      <c r="BR350" s="1"/>
    </row>
    <row r="351" spans="1:70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  <c r="AM351" s="1"/>
      <c r="AN351" s="1"/>
      <c r="AO351" s="1"/>
      <c r="AP351" s="1"/>
      <c r="AQ351" s="1"/>
      <c r="AR351" s="1"/>
      <c r="AS351" s="1"/>
      <c r="AT351" s="1"/>
      <c r="AU351" s="1"/>
      <c r="AV351" s="1"/>
      <c r="AW351" s="1"/>
      <c r="AX351" s="1"/>
      <c r="AY351" s="1"/>
      <c r="AZ351" s="1"/>
      <c r="BA351" s="1"/>
      <c r="BB351" s="1"/>
      <c r="BC351" s="1"/>
      <c r="BD351" s="1"/>
      <c r="BE351" s="1"/>
      <c r="BF351" s="1"/>
      <c r="BG351" s="1"/>
      <c r="BH351" s="1"/>
      <c r="BI351" s="1"/>
      <c r="BJ351" s="1"/>
      <c r="BK351" s="1"/>
      <c r="BL351" s="1"/>
      <c r="BM351" s="1"/>
      <c r="BN351" s="1"/>
      <c r="BO351" s="1"/>
      <c r="BP351" s="1"/>
      <c r="BQ351" s="1"/>
      <c r="BR351" s="1"/>
    </row>
    <row r="352" spans="1:70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L352" s="1"/>
      <c r="AM352" s="1"/>
      <c r="AN352" s="1"/>
      <c r="AO352" s="1"/>
      <c r="AP352" s="1"/>
      <c r="AQ352" s="1"/>
      <c r="AR352" s="1"/>
      <c r="AS352" s="1"/>
      <c r="AT352" s="1"/>
      <c r="AU352" s="1"/>
      <c r="AV352" s="1"/>
      <c r="AW352" s="1"/>
      <c r="AX352" s="1"/>
      <c r="AY352" s="1"/>
      <c r="AZ352" s="1"/>
      <c r="BA352" s="1"/>
      <c r="BB352" s="1"/>
      <c r="BC352" s="1"/>
      <c r="BD352" s="1"/>
      <c r="BE352" s="1"/>
      <c r="BF352" s="1"/>
      <c r="BG352" s="1"/>
      <c r="BH352" s="1"/>
      <c r="BI352" s="1"/>
      <c r="BJ352" s="1"/>
      <c r="BK352" s="1"/>
      <c r="BL352" s="1"/>
      <c r="BM352" s="1"/>
      <c r="BN352" s="1"/>
      <c r="BO352" s="1"/>
      <c r="BP352" s="1"/>
      <c r="BQ352" s="1"/>
      <c r="BR352" s="1"/>
    </row>
    <row r="353" spans="1:70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  <c r="AM353" s="1"/>
      <c r="AN353" s="1"/>
      <c r="AO353" s="1"/>
      <c r="AP353" s="1"/>
      <c r="AQ353" s="1"/>
      <c r="AR353" s="1"/>
      <c r="AS353" s="1"/>
      <c r="AT353" s="1"/>
      <c r="AU353" s="1"/>
      <c r="AV353" s="1"/>
      <c r="AW353" s="1"/>
      <c r="AX353" s="1"/>
      <c r="AY353" s="1"/>
      <c r="AZ353" s="1"/>
      <c r="BA353" s="1"/>
      <c r="BB353" s="1"/>
      <c r="BC353" s="1"/>
      <c r="BD353" s="1"/>
      <c r="BE353" s="1"/>
      <c r="BF353" s="1"/>
      <c r="BG353" s="1"/>
      <c r="BH353" s="1"/>
      <c r="BI353" s="1"/>
      <c r="BJ353" s="1"/>
      <c r="BK353" s="1"/>
      <c r="BL353" s="1"/>
      <c r="BM353" s="1"/>
      <c r="BN353" s="1"/>
      <c r="BO353" s="1"/>
      <c r="BP353" s="1"/>
      <c r="BQ353" s="1"/>
      <c r="BR353" s="1"/>
    </row>
    <row r="354" spans="1:70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L354" s="1"/>
      <c r="AM354" s="1"/>
      <c r="AN354" s="1"/>
      <c r="AO354" s="1"/>
      <c r="AP354" s="1"/>
      <c r="AQ354" s="1"/>
      <c r="AR354" s="1"/>
      <c r="AS354" s="1"/>
      <c r="AT354" s="1"/>
      <c r="AU354" s="1"/>
      <c r="AV354" s="1"/>
      <c r="AW354" s="1"/>
      <c r="AX354" s="1"/>
      <c r="AY354" s="1"/>
      <c r="AZ354" s="1"/>
      <c r="BA354" s="1"/>
      <c r="BB354" s="1"/>
      <c r="BC354" s="1"/>
      <c r="BD354" s="1"/>
      <c r="BE354" s="1"/>
      <c r="BF354" s="1"/>
      <c r="BG354" s="1"/>
      <c r="BH354" s="1"/>
      <c r="BI354" s="1"/>
      <c r="BJ354" s="1"/>
      <c r="BK354" s="1"/>
      <c r="BL354" s="1"/>
      <c r="BM354" s="1"/>
      <c r="BN354" s="1"/>
      <c r="BO354" s="1"/>
      <c r="BP354" s="1"/>
      <c r="BQ354" s="1"/>
      <c r="BR354" s="1"/>
    </row>
    <row r="355" spans="1:70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  <c r="AL355" s="1"/>
      <c r="AM355" s="1"/>
      <c r="AN355" s="1"/>
      <c r="AO355" s="1"/>
      <c r="AP355" s="1"/>
      <c r="AQ355" s="1"/>
      <c r="AR355" s="1"/>
      <c r="AS355" s="1"/>
      <c r="AT355" s="1"/>
      <c r="AU355" s="1"/>
      <c r="AV355" s="1"/>
      <c r="AW355" s="1"/>
      <c r="AX355" s="1"/>
      <c r="AY355" s="1"/>
      <c r="AZ355" s="1"/>
      <c r="BA355" s="1"/>
      <c r="BB355" s="1"/>
      <c r="BC355" s="1"/>
      <c r="BD355" s="1"/>
      <c r="BE355" s="1"/>
      <c r="BF355" s="1"/>
      <c r="BG355" s="1"/>
      <c r="BH355" s="1"/>
      <c r="BI355" s="1"/>
      <c r="BJ355" s="1"/>
      <c r="BK355" s="1"/>
      <c r="BL355" s="1"/>
      <c r="BM355" s="1"/>
      <c r="BN355" s="1"/>
      <c r="BO355" s="1"/>
      <c r="BP355" s="1"/>
      <c r="BQ355" s="1"/>
      <c r="BR355" s="1"/>
    </row>
    <row r="356" spans="1:70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  <c r="AL356" s="1"/>
      <c r="AM356" s="1"/>
      <c r="AN356" s="1"/>
      <c r="AO356" s="1"/>
      <c r="AP356" s="1"/>
      <c r="AQ356" s="1"/>
      <c r="AR356" s="1"/>
      <c r="AS356" s="1"/>
      <c r="AT356" s="1"/>
      <c r="AU356" s="1"/>
      <c r="AV356" s="1"/>
      <c r="AW356" s="1"/>
      <c r="AX356" s="1"/>
      <c r="AY356" s="1"/>
      <c r="AZ356" s="1"/>
      <c r="BA356" s="1"/>
      <c r="BB356" s="1"/>
      <c r="BC356" s="1"/>
      <c r="BD356" s="1"/>
      <c r="BE356" s="1"/>
      <c r="BF356" s="1"/>
      <c r="BG356" s="1"/>
      <c r="BH356" s="1"/>
      <c r="BI356" s="1"/>
      <c r="BJ356" s="1"/>
      <c r="BK356" s="1"/>
      <c r="BL356" s="1"/>
      <c r="BM356" s="1"/>
      <c r="BN356" s="1"/>
      <c r="BO356" s="1"/>
      <c r="BP356" s="1"/>
      <c r="BQ356" s="1"/>
      <c r="BR356" s="1"/>
    </row>
    <row r="357" spans="1:70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  <c r="AL357" s="1"/>
      <c r="AM357" s="1"/>
      <c r="AN357" s="1"/>
      <c r="AO357" s="1"/>
      <c r="AP357" s="1"/>
      <c r="AQ357" s="1"/>
      <c r="AR357" s="1"/>
      <c r="AS357" s="1"/>
      <c r="AT357" s="1"/>
      <c r="AU357" s="1"/>
      <c r="AV357" s="1"/>
      <c r="AW357" s="1"/>
      <c r="AX357" s="1"/>
      <c r="AY357" s="1"/>
      <c r="AZ357" s="1"/>
      <c r="BA357" s="1"/>
      <c r="BB357" s="1"/>
      <c r="BC357" s="1"/>
      <c r="BD357" s="1"/>
      <c r="BE357" s="1"/>
      <c r="BF357" s="1"/>
      <c r="BG357" s="1"/>
      <c r="BH357" s="1"/>
      <c r="BI357" s="1"/>
      <c r="BJ357" s="1"/>
      <c r="BK357" s="1"/>
      <c r="BL357" s="1"/>
      <c r="BM357" s="1"/>
      <c r="BN357" s="1"/>
      <c r="BO357" s="1"/>
      <c r="BP357" s="1"/>
      <c r="BQ357" s="1"/>
      <c r="BR357" s="1"/>
    </row>
    <row r="358" spans="1:70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  <c r="AL358" s="1"/>
      <c r="AM358" s="1"/>
      <c r="AN358" s="1"/>
      <c r="AO358" s="1"/>
      <c r="AP358" s="1"/>
      <c r="AQ358" s="1"/>
      <c r="AR358" s="1"/>
      <c r="AS358" s="1"/>
      <c r="AT358" s="1"/>
      <c r="AU358" s="1"/>
      <c r="AV358" s="1"/>
      <c r="AW358" s="1"/>
      <c r="AX358" s="1"/>
      <c r="AY358" s="1"/>
      <c r="AZ358" s="1"/>
      <c r="BA358" s="1"/>
      <c r="BB358" s="1"/>
      <c r="BC358" s="1"/>
      <c r="BD358" s="1"/>
      <c r="BE358" s="1"/>
      <c r="BF358" s="1"/>
      <c r="BG358" s="1"/>
      <c r="BH358" s="1"/>
      <c r="BI358" s="1"/>
      <c r="BJ358" s="1"/>
      <c r="BK358" s="1"/>
      <c r="BL358" s="1"/>
      <c r="BM358" s="1"/>
      <c r="BN358" s="1"/>
      <c r="BO358" s="1"/>
      <c r="BP358" s="1"/>
      <c r="BQ358" s="1"/>
      <c r="BR358" s="1"/>
    </row>
    <row r="359" spans="1:70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  <c r="AM359" s="1"/>
      <c r="AN359" s="1"/>
      <c r="AO359" s="1"/>
      <c r="AP359" s="1"/>
      <c r="AQ359" s="1"/>
      <c r="AR359" s="1"/>
      <c r="AS359" s="1"/>
      <c r="AT359" s="1"/>
      <c r="AU359" s="1"/>
      <c r="AV359" s="1"/>
      <c r="AW359" s="1"/>
      <c r="AX359" s="1"/>
      <c r="AY359" s="1"/>
      <c r="AZ359" s="1"/>
      <c r="BA359" s="1"/>
      <c r="BB359" s="1"/>
      <c r="BC359" s="1"/>
      <c r="BD359" s="1"/>
      <c r="BE359" s="1"/>
      <c r="BF359" s="1"/>
      <c r="BG359" s="1"/>
      <c r="BH359" s="1"/>
      <c r="BI359" s="1"/>
      <c r="BJ359" s="1"/>
      <c r="BK359" s="1"/>
      <c r="BL359" s="1"/>
      <c r="BM359" s="1"/>
      <c r="BN359" s="1"/>
      <c r="BO359" s="1"/>
      <c r="BP359" s="1"/>
      <c r="BQ359" s="1"/>
      <c r="BR359" s="1"/>
    </row>
    <row r="360" spans="1:70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  <c r="AL360" s="1"/>
      <c r="AM360" s="1"/>
      <c r="AN360" s="1"/>
      <c r="AO360" s="1"/>
      <c r="AP360" s="1"/>
      <c r="AQ360" s="1"/>
      <c r="AR360" s="1"/>
      <c r="AS360" s="1"/>
      <c r="AT360" s="1"/>
      <c r="AU360" s="1"/>
      <c r="AV360" s="1"/>
      <c r="AW360" s="1"/>
      <c r="AX360" s="1"/>
      <c r="AY360" s="1"/>
      <c r="AZ360" s="1"/>
      <c r="BA360" s="1"/>
      <c r="BB360" s="1"/>
      <c r="BC360" s="1"/>
      <c r="BD360" s="1"/>
      <c r="BE360" s="1"/>
      <c r="BF360" s="1"/>
      <c r="BG360" s="1"/>
      <c r="BH360" s="1"/>
      <c r="BI360" s="1"/>
      <c r="BJ360" s="1"/>
      <c r="BK360" s="1"/>
      <c r="BL360" s="1"/>
      <c r="BM360" s="1"/>
      <c r="BN360" s="1"/>
      <c r="BO360" s="1"/>
      <c r="BP360" s="1"/>
      <c r="BQ360" s="1"/>
      <c r="BR360" s="1"/>
    </row>
    <row r="361" spans="1:70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  <c r="AL361" s="1"/>
      <c r="AM361" s="1"/>
      <c r="AN361" s="1"/>
      <c r="AO361" s="1"/>
      <c r="AP361" s="1"/>
      <c r="AQ361" s="1"/>
      <c r="AR361" s="1"/>
      <c r="AS361" s="1"/>
      <c r="AT361" s="1"/>
      <c r="AU361" s="1"/>
      <c r="AV361" s="1"/>
      <c r="AW361" s="1"/>
      <c r="AX361" s="1"/>
      <c r="AY361" s="1"/>
      <c r="AZ361" s="1"/>
      <c r="BA361" s="1"/>
      <c r="BB361" s="1"/>
      <c r="BC361" s="1"/>
      <c r="BD361" s="1"/>
      <c r="BE361" s="1"/>
      <c r="BF361" s="1"/>
      <c r="BG361" s="1"/>
      <c r="BH361" s="1"/>
      <c r="BI361" s="1"/>
      <c r="BJ361" s="1"/>
      <c r="BK361" s="1"/>
      <c r="BL361" s="1"/>
      <c r="BM361" s="1"/>
      <c r="BN361" s="1"/>
      <c r="BO361" s="1"/>
      <c r="BP361" s="1"/>
      <c r="BQ361" s="1"/>
      <c r="BR361" s="1"/>
    </row>
    <row r="362" spans="1:70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  <c r="AL362" s="1"/>
      <c r="AM362" s="1"/>
      <c r="AN362" s="1"/>
      <c r="AO362" s="1"/>
      <c r="AP362" s="1"/>
      <c r="AQ362" s="1"/>
      <c r="AR362" s="1"/>
      <c r="AS362" s="1"/>
      <c r="AT362" s="1"/>
      <c r="AU362" s="1"/>
      <c r="AV362" s="1"/>
      <c r="AW362" s="1"/>
      <c r="AX362" s="1"/>
      <c r="AY362" s="1"/>
      <c r="AZ362" s="1"/>
      <c r="BA362" s="1"/>
      <c r="BB362" s="1"/>
      <c r="BC362" s="1"/>
      <c r="BD362" s="1"/>
      <c r="BE362" s="1"/>
      <c r="BF362" s="1"/>
      <c r="BG362" s="1"/>
      <c r="BH362" s="1"/>
      <c r="BI362" s="1"/>
      <c r="BJ362" s="1"/>
      <c r="BK362" s="1"/>
      <c r="BL362" s="1"/>
      <c r="BM362" s="1"/>
      <c r="BN362" s="1"/>
      <c r="BO362" s="1"/>
      <c r="BP362" s="1"/>
      <c r="BQ362" s="1"/>
      <c r="BR362" s="1"/>
    </row>
    <row r="363" spans="1:70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  <c r="AM363" s="1"/>
      <c r="AN363" s="1"/>
      <c r="AO363" s="1"/>
      <c r="AP363" s="1"/>
      <c r="AQ363" s="1"/>
      <c r="AR363" s="1"/>
      <c r="AS363" s="1"/>
      <c r="AT363" s="1"/>
      <c r="AU363" s="1"/>
      <c r="AV363" s="1"/>
      <c r="AW363" s="1"/>
      <c r="AX363" s="1"/>
      <c r="AY363" s="1"/>
      <c r="AZ363" s="1"/>
      <c r="BA363" s="1"/>
      <c r="BB363" s="1"/>
      <c r="BC363" s="1"/>
      <c r="BD363" s="1"/>
      <c r="BE363" s="1"/>
      <c r="BF363" s="1"/>
      <c r="BG363" s="1"/>
      <c r="BH363" s="1"/>
      <c r="BI363" s="1"/>
      <c r="BJ363" s="1"/>
      <c r="BK363" s="1"/>
      <c r="BL363" s="1"/>
      <c r="BM363" s="1"/>
      <c r="BN363" s="1"/>
      <c r="BO363" s="1"/>
      <c r="BP363" s="1"/>
      <c r="BQ363" s="1"/>
      <c r="BR363" s="1"/>
    </row>
    <row r="364" spans="1:70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  <c r="AL364" s="1"/>
      <c r="AM364" s="1"/>
      <c r="AN364" s="1"/>
      <c r="AO364" s="1"/>
      <c r="AP364" s="1"/>
      <c r="AQ364" s="1"/>
      <c r="AR364" s="1"/>
      <c r="AS364" s="1"/>
      <c r="AT364" s="1"/>
      <c r="AU364" s="1"/>
      <c r="AV364" s="1"/>
      <c r="AW364" s="1"/>
      <c r="AX364" s="1"/>
      <c r="AY364" s="1"/>
      <c r="AZ364" s="1"/>
      <c r="BA364" s="1"/>
      <c r="BB364" s="1"/>
      <c r="BC364" s="1"/>
      <c r="BD364" s="1"/>
      <c r="BE364" s="1"/>
      <c r="BF364" s="1"/>
      <c r="BG364" s="1"/>
      <c r="BH364" s="1"/>
      <c r="BI364" s="1"/>
      <c r="BJ364" s="1"/>
      <c r="BK364" s="1"/>
      <c r="BL364" s="1"/>
      <c r="BM364" s="1"/>
      <c r="BN364" s="1"/>
      <c r="BO364" s="1"/>
      <c r="BP364" s="1"/>
      <c r="BQ364" s="1"/>
      <c r="BR364" s="1"/>
    </row>
    <row r="365" spans="1:70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  <c r="AL365" s="1"/>
      <c r="AM365" s="1"/>
      <c r="AN365" s="1"/>
      <c r="AO365" s="1"/>
      <c r="AP365" s="1"/>
      <c r="AQ365" s="1"/>
      <c r="AR365" s="1"/>
      <c r="AS365" s="1"/>
      <c r="AT365" s="1"/>
      <c r="AU365" s="1"/>
      <c r="AV365" s="1"/>
      <c r="AW365" s="1"/>
      <c r="AX365" s="1"/>
      <c r="AY365" s="1"/>
      <c r="AZ365" s="1"/>
      <c r="BA365" s="1"/>
      <c r="BB365" s="1"/>
      <c r="BC365" s="1"/>
      <c r="BD365" s="1"/>
      <c r="BE365" s="1"/>
      <c r="BF365" s="1"/>
      <c r="BG365" s="1"/>
      <c r="BH365" s="1"/>
      <c r="BI365" s="1"/>
      <c r="BJ365" s="1"/>
      <c r="BK365" s="1"/>
      <c r="BL365" s="1"/>
      <c r="BM365" s="1"/>
      <c r="BN365" s="1"/>
      <c r="BO365" s="1"/>
      <c r="BP365" s="1"/>
      <c r="BQ365" s="1"/>
      <c r="BR365" s="1"/>
    </row>
    <row r="366" spans="1:70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  <c r="AL366" s="1"/>
      <c r="AM366" s="1"/>
      <c r="AN366" s="1"/>
      <c r="AO366" s="1"/>
      <c r="AP366" s="1"/>
      <c r="AQ366" s="1"/>
      <c r="AR366" s="1"/>
      <c r="AS366" s="1"/>
      <c r="AT366" s="1"/>
      <c r="AU366" s="1"/>
      <c r="AV366" s="1"/>
      <c r="AW366" s="1"/>
      <c r="AX366" s="1"/>
      <c r="AY366" s="1"/>
      <c r="AZ366" s="1"/>
      <c r="BA366" s="1"/>
      <c r="BB366" s="1"/>
      <c r="BC366" s="1"/>
      <c r="BD366" s="1"/>
      <c r="BE366" s="1"/>
      <c r="BF366" s="1"/>
      <c r="BG366" s="1"/>
      <c r="BH366" s="1"/>
      <c r="BI366" s="1"/>
      <c r="BJ366" s="1"/>
      <c r="BK366" s="1"/>
      <c r="BL366" s="1"/>
      <c r="BM366" s="1"/>
      <c r="BN366" s="1"/>
      <c r="BO366" s="1"/>
      <c r="BP366" s="1"/>
      <c r="BQ366" s="1"/>
      <c r="BR366" s="1"/>
    </row>
    <row r="367" spans="1:70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  <c r="AM367" s="1"/>
      <c r="AN367" s="1"/>
      <c r="AO367" s="1"/>
      <c r="AP367" s="1"/>
      <c r="AQ367" s="1"/>
      <c r="AR367" s="1"/>
      <c r="AS367" s="1"/>
      <c r="AT367" s="1"/>
      <c r="AU367" s="1"/>
      <c r="AV367" s="1"/>
      <c r="AW367" s="1"/>
      <c r="AX367" s="1"/>
      <c r="AY367" s="1"/>
      <c r="AZ367" s="1"/>
      <c r="BA367" s="1"/>
      <c r="BB367" s="1"/>
      <c r="BC367" s="1"/>
      <c r="BD367" s="1"/>
      <c r="BE367" s="1"/>
      <c r="BF367" s="1"/>
      <c r="BG367" s="1"/>
      <c r="BH367" s="1"/>
      <c r="BI367" s="1"/>
      <c r="BJ367" s="1"/>
      <c r="BK367" s="1"/>
      <c r="BL367" s="1"/>
      <c r="BM367" s="1"/>
      <c r="BN367" s="1"/>
      <c r="BO367" s="1"/>
      <c r="BP367" s="1"/>
      <c r="BQ367" s="1"/>
      <c r="BR367" s="1"/>
    </row>
    <row r="368" spans="1:70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  <c r="AM368" s="1"/>
      <c r="AN368" s="1"/>
      <c r="AO368" s="1"/>
      <c r="AP368" s="1"/>
      <c r="AQ368" s="1"/>
      <c r="AR368" s="1"/>
      <c r="AS368" s="1"/>
      <c r="AT368" s="1"/>
      <c r="AU368" s="1"/>
      <c r="AV368" s="1"/>
      <c r="AW368" s="1"/>
      <c r="AX368" s="1"/>
      <c r="AY368" s="1"/>
      <c r="AZ368" s="1"/>
      <c r="BA368" s="1"/>
      <c r="BB368" s="1"/>
      <c r="BC368" s="1"/>
      <c r="BD368" s="1"/>
      <c r="BE368" s="1"/>
      <c r="BF368" s="1"/>
      <c r="BG368" s="1"/>
      <c r="BH368" s="1"/>
      <c r="BI368" s="1"/>
      <c r="BJ368" s="1"/>
      <c r="BK368" s="1"/>
      <c r="BL368" s="1"/>
      <c r="BM368" s="1"/>
      <c r="BN368" s="1"/>
      <c r="BO368" s="1"/>
      <c r="BP368" s="1"/>
      <c r="BQ368" s="1"/>
      <c r="BR368" s="1"/>
    </row>
    <row r="369" spans="1:70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  <c r="AM369" s="1"/>
      <c r="AN369" s="1"/>
      <c r="AO369" s="1"/>
      <c r="AP369" s="1"/>
      <c r="AQ369" s="1"/>
      <c r="AR369" s="1"/>
      <c r="AS369" s="1"/>
      <c r="AT369" s="1"/>
      <c r="AU369" s="1"/>
      <c r="AV369" s="1"/>
      <c r="AW369" s="1"/>
      <c r="AX369" s="1"/>
      <c r="AY369" s="1"/>
      <c r="AZ369" s="1"/>
      <c r="BA369" s="1"/>
      <c r="BB369" s="1"/>
      <c r="BC369" s="1"/>
      <c r="BD369" s="1"/>
      <c r="BE369" s="1"/>
      <c r="BF369" s="1"/>
      <c r="BG369" s="1"/>
      <c r="BH369" s="1"/>
      <c r="BI369" s="1"/>
      <c r="BJ369" s="1"/>
      <c r="BK369" s="1"/>
      <c r="BL369" s="1"/>
      <c r="BM369" s="1"/>
      <c r="BN369" s="1"/>
      <c r="BO369" s="1"/>
      <c r="BP369" s="1"/>
      <c r="BQ369" s="1"/>
      <c r="BR369" s="1"/>
    </row>
    <row r="370" spans="1:70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  <c r="AM370" s="1"/>
      <c r="AN370" s="1"/>
      <c r="AO370" s="1"/>
      <c r="AP370" s="1"/>
      <c r="AQ370" s="1"/>
      <c r="AR370" s="1"/>
      <c r="AS370" s="1"/>
      <c r="AT370" s="1"/>
      <c r="AU370" s="1"/>
      <c r="AV370" s="1"/>
      <c r="AW370" s="1"/>
      <c r="AX370" s="1"/>
      <c r="AY370" s="1"/>
      <c r="AZ370" s="1"/>
      <c r="BA370" s="1"/>
      <c r="BB370" s="1"/>
      <c r="BC370" s="1"/>
      <c r="BD370" s="1"/>
      <c r="BE370" s="1"/>
      <c r="BF370" s="1"/>
      <c r="BG370" s="1"/>
      <c r="BH370" s="1"/>
      <c r="BI370" s="1"/>
      <c r="BJ370" s="1"/>
      <c r="BK370" s="1"/>
      <c r="BL370" s="1"/>
      <c r="BM370" s="1"/>
      <c r="BN370" s="1"/>
      <c r="BO370" s="1"/>
      <c r="BP370" s="1"/>
      <c r="BQ370" s="1"/>
      <c r="BR370" s="1"/>
    </row>
    <row r="371" spans="1:70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  <c r="AM371" s="1"/>
      <c r="AN371" s="1"/>
      <c r="AO371" s="1"/>
      <c r="AP371" s="1"/>
      <c r="AQ371" s="1"/>
      <c r="AR371" s="1"/>
      <c r="AS371" s="1"/>
      <c r="AT371" s="1"/>
      <c r="AU371" s="1"/>
      <c r="AV371" s="1"/>
      <c r="AW371" s="1"/>
      <c r="AX371" s="1"/>
      <c r="AY371" s="1"/>
      <c r="AZ371" s="1"/>
      <c r="BA371" s="1"/>
      <c r="BB371" s="1"/>
      <c r="BC371" s="1"/>
      <c r="BD371" s="1"/>
      <c r="BE371" s="1"/>
      <c r="BF371" s="1"/>
      <c r="BG371" s="1"/>
      <c r="BH371" s="1"/>
      <c r="BI371" s="1"/>
      <c r="BJ371" s="1"/>
      <c r="BK371" s="1"/>
      <c r="BL371" s="1"/>
      <c r="BM371" s="1"/>
      <c r="BN371" s="1"/>
      <c r="BO371" s="1"/>
      <c r="BP371" s="1"/>
      <c r="BQ371" s="1"/>
      <c r="BR371" s="1"/>
    </row>
    <row r="372" spans="1:70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  <c r="AL372" s="1"/>
      <c r="AM372" s="1"/>
      <c r="AN372" s="1"/>
      <c r="AO372" s="1"/>
      <c r="AP372" s="1"/>
      <c r="AQ372" s="1"/>
      <c r="AR372" s="1"/>
      <c r="AS372" s="1"/>
      <c r="AT372" s="1"/>
      <c r="AU372" s="1"/>
      <c r="AV372" s="1"/>
      <c r="AW372" s="1"/>
      <c r="AX372" s="1"/>
      <c r="AY372" s="1"/>
      <c r="AZ372" s="1"/>
      <c r="BA372" s="1"/>
      <c r="BB372" s="1"/>
      <c r="BC372" s="1"/>
      <c r="BD372" s="1"/>
      <c r="BE372" s="1"/>
      <c r="BF372" s="1"/>
      <c r="BG372" s="1"/>
      <c r="BH372" s="1"/>
      <c r="BI372" s="1"/>
      <c r="BJ372" s="1"/>
      <c r="BK372" s="1"/>
      <c r="BL372" s="1"/>
      <c r="BM372" s="1"/>
      <c r="BN372" s="1"/>
      <c r="BO372" s="1"/>
      <c r="BP372" s="1"/>
      <c r="BQ372" s="1"/>
      <c r="BR372" s="1"/>
    </row>
    <row r="373" spans="1:70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  <c r="AL373" s="1"/>
      <c r="AM373" s="1"/>
      <c r="AN373" s="1"/>
      <c r="AO373" s="1"/>
      <c r="AP373" s="1"/>
      <c r="AQ373" s="1"/>
      <c r="AR373" s="1"/>
      <c r="AS373" s="1"/>
      <c r="AT373" s="1"/>
      <c r="AU373" s="1"/>
      <c r="AV373" s="1"/>
      <c r="AW373" s="1"/>
      <c r="AX373" s="1"/>
      <c r="AY373" s="1"/>
      <c r="AZ373" s="1"/>
      <c r="BA373" s="1"/>
      <c r="BB373" s="1"/>
      <c r="BC373" s="1"/>
      <c r="BD373" s="1"/>
      <c r="BE373" s="1"/>
      <c r="BF373" s="1"/>
      <c r="BG373" s="1"/>
      <c r="BH373" s="1"/>
      <c r="BI373" s="1"/>
      <c r="BJ373" s="1"/>
      <c r="BK373" s="1"/>
      <c r="BL373" s="1"/>
      <c r="BM373" s="1"/>
      <c r="BN373" s="1"/>
      <c r="BO373" s="1"/>
      <c r="BP373" s="1"/>
      <c r="BQ373" s="1"/>
      <c r="BR373" s="1"/>
    </row>
    <row r="374" spans="1:70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  <c r="AL374" s="1"/>
      <c r="AM374" s="1"/>
      <c r="AN374" s="1"/>
      <c r="AO374" s="1"/>
      <c r="AP374" s="1"/>
      <c r="AQ374" s="1"/>
      <c r="AR374" s="1"/>
      <c r="AS374" s="1"/>
      <c r="AT374" s="1"/>
      <c r="AU374" s="1"/>
      <c r="AV374" s="1"/>
      <c r="AW374" s="1"/>
      <c r="AX374" s="1"/>
      <c r="AY374" s="1"/>
      <c r="AZ374" s="1"/>
      <c r="BA374" s="1"/>
      <c r="BB374" s="1"/>
      <c r="BC374" s="1"/>
      <c r="BD374" s="1"/>
      <c r="BE374" s="1"/>
      <c r="BF374" s="1"/>
      <c r="BG374" s="1"/>
      <c r="BH374" s="1"/>
      <c r="BI374" s="1"/>
      <c r="BJ374" s="1"/>
      <c r="BK374" s="1"/>
      <c r="BL374" s="1"/>
      <c r="BM374" s="1"/>
      <c r="BN374" s="1"/>
      <c r="BO374" s="1"/>
      <c r="BP374" s="1"/>
      <c r="BQ374" s="1"/>
      <c r="BR374" s="1"/>
    </row>
    <row r="375" spans="1:70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  <c r="AL375" s="1"/>
      <c r="AM375" s="1"/>
      <c r="AN375" s="1"/>
      <c r="AO375" s="1"/>
      <c r="AP375" s="1"/>
      <c r="AQ375" s="1"/>
      <c r="AR375" s="1"/>
      <c r="AS375" s="1"/>
      <c r="AT375" s="1"/>
      <c r="AU375" s="1"/>
      <c r="AV375" s="1"/>
      <c r="AW375" s="1"/>
      <c r="AX375" s="1"/>
      <c r="AY375" s="1"/>
      <c r="AZ375" s="1"/>
      <c r="BA375" s="1"/>
      <c r="BB375" s="1"/>
      <c r="BC375" s="1"/>
      <c r="BD375" s="1"/>
      <c r="BE375" s="1"/>
      <c r="BF375" s="1"/>
      <c r="BG375" s="1"/>
      <c r="BH375" s="1"/>
      <c r="BI375" s="1"/>
      <c r="BJ375" s="1"/>
      <c r="BK375" s="1"/>
      <c r="BL375" s="1"/>
      <c r="BM375" s="1"/>
      <c r="BN375" s="1"/>
      <c r="BO375" s="1"/>
      <c r="BP375" s="1"/>
      <c r="BQ375" s="1"/>
      <c r="BR375" s="1"/>
    </row>
    <row r="376" spans="1:70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  <c r="AL376" s="1"/>
      <c r="AM376" s="1"/>
      <c r="AN376" s="1"/>
      <c r="AO376" s="1"/>
      <c r="AP376" s="1"/>
      <c r="AQ376" s="1"/>
      <c r="AR376" s="1"/>
      <c r="AS376" s="1"/>
      <c r="AT376" s="1"/>
      <c r="AU376" s="1"/>
      <c r="AV376" s="1"/>
      <c r="AW376" s="1"/>
      <c r="AX376" s="1"/>
      <c r="AY376" s="1"/>
      <c r="AZ376" s="1"/>
      <c r="BA376" s="1"/>
      <c r="BB376" s="1"/>
      <c r="BC376" s="1"/>
      <c r="BD376" s="1"/>
      <c r="BE376" s="1"/>
      <c r="BF376" s="1"/>
      <c r="BG376" s="1"/>
      <c r="BH376" s="1"/>
      <c r="BI376" s="1"/>
      <c r="BJ376" s="1"/>
      <c r="BK376" s="1"/>
      <c r="BL376" s="1"/>
      <c r="BM376" s="1"/>
      <c r="BN376" s="1"/>
      <c r="BO376" s="1"/>
      <c r="BP376" s="1"/>
      <c r="BQ376" s="1"/>
      <c r="BR376" s="1"/>
    </row>
    <row r="377" spans="1:70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  <c r="AL377" s="1"/>
      <c r="AM377" s="1"/>
      <c r="AN377" s="1"/>
      <c r="AO377" s="1"/>
      <c r="AP377" s="1"/>
      <c r="AQ377" s="1"/>
      <c r="AR377" s="1"/>
      <c r="AS377" s="1"/>
      <c r="AT377" s="1"/>
      <c r="AU377" s="1"/>
      <c r="AV377" s="1"/>
      <c r="AW377" s="1"/>
      <c r="AX377" s="1"/>
      <c r="AY377" s="1"/>
      <c r="AZ377" s="1"/>
      <c r="BA377" s="1"/>
      <c r="BB377" s="1"/>
      <c r="BC377" s="1"/>
      <c r="BD377" s="1"/>
      <c r="BE377" s="1"/>
      <c r="BF377" s="1"/>
      <c r="BG377" s="1"/>
      <c r="BH377" s="1"/>
      <c r="BI377" s="1"/>
      <c r="BJ377" s="1"/>
      <c r="BK377" s="1"/>
      <c r="BL377" s="1"/>
      <c r="BM377" s="1"/>
      <c r="BN377" s="1"/>
      <c r="BO377" s="1"/>
      <c r="BP377" s="1"/>
      <c r="BQ377" s="1"/>
      <c r="BR377" s="1"/>
    </row>
    <row r="378" spans="1:70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  <c r="AL378" s="1"/>
      <c r="AM378" s="1"/>
      <c r="AN378" s="1"/>
      <c r="AO378" s="1"/>
      <c r="AP378" s="1"/>
      <c r="AQ378" s="1"/>
      <c r="AR378" s="1"/>
      <c r="AS378" s="1"/>
      <c r="AT378" s="1"/>
      <c r="AU378" s="1"/>
      <c r="AV378" s="1"/>
      <c r="AW378" s="1"/>
      <c r="AX378" s="1"/>
      <c r="AY378" s="1"/>
      <c r="AZ378" s="1"/>
      <c r="BA378" s="1"/>
      <c r="BB378" s="1"/>
      <c r="BC378" s="1"/>
      <c r="BD378" s="1"/>
      <c r="BE378" s="1"/>
      <c r="BF378" s="1"/>
      <c r="BG378" s="1"/>
      <c r="BH378" s="1"/>
      <c r="BI378" s="1"/>
      <c r="BJ378" s="1"/>
      <c r="BK378" s="1"/>
      <c r="BL378" s="1"/>
      <c r="BM378" s="1"/>
      <c r="BN378" s="1"/>
      <c r="BO378" s="1"/>
      <c r="BP378" s="1"/>
      <c r="BQ378" s="1"/>
      <c r="BR378" s="1"/>
    </row>
    <row r="379" spans="1:70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  <c r="AL379" s="1"/>
      <c r="AM379" s="1"/>
      <c r="AN379" s="1"/>
      <c r="AO379" s="1"/>
      <c r="AP379" s="1"/>
      <c r="AQ379" s="1"/>
      <c r="AR379" s="1"/>
      <c r="AS379" s="1"/>
      <c r="AT379" s="1"/>
      <c r="AU379" s="1"/>
      <c r="AV379" s="1"/>
      <c r="AW379" s="1"/>
      <c r="AX379" s="1"/>
      <c r="AY379" s="1"/>
      <c r="AZ379" s="1"/>
      <c r="BA379" s="1"/>
      <c r="BB379" s="1"/>
      <c r="BC379" s="1"/>
      <c r="BD379" s="1"/>
      <c r="BE379" s="1"/>
      <c r="BF379" s="1"/>
      <c r="BG379" s="1"/>
      <c r="BH379" s="1"/>
      <c r="BI379" s="1"/>
      <c r="BJ379" s="1"/>
      <c r="BK379" s="1"/>
      <c r="BL379" s="1"/>
      <c r="BM379" s="1"/>
      <c r="BN379" s="1"/>
      <c r="BO379" s="1"/>
      <c r="BP379" s="1"/>
      <c r="BQ379" s="1"/>
      <c r="BR379" s="1"/>
    </row>
    <row r="380" spans="1:70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  <c r="AL380" s="1"/>
      <c r="AM380" s="1"/>
      <c r="AN380" s="1"/>
      <c r="AO380" s="1"/>
      <c r="AP380" s="1"/>
      <c r="AQ380" s="1"/>
      <c r="AR380" s="1"/>
      <c r="AS380" s="1"/>
      <c r="AT380" s="1"/>
      <c r="AU380" s="1"/>
      <c r="AV380" s="1"/>
      <c r="AW380" s="1"/>
      <c r="AX380" s="1"/>
      <c r="AY380" s="1"/>
      <c r="AZ380" s="1"/>
      <c r="BA380" s="1"/>
      <c r="BB380" s="1"/>
      <c r="BC380" s="1"/>
      <c r="BD380" s="1"/>
      <c r="BE380" s="1"/>
      <c r="BF380" s="1"/>
      <c r="BG380" s="1"/>
      <c r="BH380" s="1"/>
      <c r="BI380" s="1"/>
      <c r="BJ380" s="1"/>
      <c r="BK380" s="1"/>
      <c r="BL380" s="1"/>
      <c r="BM380" s="1"/>
      <c r="BN380" s="1"/>
      <c r="BO380" s="1"/>
      <c r="BP380" s="1"/>
      <c r="BQ380" s="1"/>
      <c r="BR380" s="1"/>
    </row>
    <row r="381" spans="1:70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  <c r="AL381" s="1"/>
      <c r="AM381" s="1"/>
      <c r="AN381" s="1"/>
      <c r="AO381" s="1"/>
      <c r="AP381" s="1"/>
      <c r="AQ381" s="1"/>
      <c r="AR381" s="1"/>
      <c r="AS381" s="1"/>
      <c r="AT381" s="1"/>
      <c r="AU381" s="1"/>
      <c r="AV381" s="1"/>
      <c r="AW381" s="1"/>
      <c r="AX381" s="1"/>
      <c r="AY381" s="1"/>
      <c r="AZ381" s="1"/>
      <c r="BA381" s="1"/>
      <c r="BB381" s="1"/>
      <c r="BC381" s="1"/>
      <c r="BD381" s="1"/>
      <c r="BE381" s="1"/>
      <c r="BF381" s="1"/>
      <c r="BG381" s="1"/>
      <c r="BH381" s="1"/>
      <c r="BI381" s="1"/>
      <c r="BJ381" s="1"/>
      <c r="BK381" s="1"/>
      <c r="BL381" s="1"/>
      <c r="BM381" s="1"/>
      <c r="BN381" s="1"/>
      <c r="BO381" s="1"/>
      <c r="BP381" s="1"/>
      <c r="BQ381" s="1"/>
      <c r="BR381" s="1"/>
    </row>
    <row r="382" spans="1:70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  <c r="AL382" s="1"/>
      <c r="AM382" s="1"/>
      <c r="AN382" s="1"/>
      <c r="AO382" s="1"/>
      <c r="AP382" s="1"/>
      <c r="AQ382" s="1"/>
      <c r="AR382" s="1"/>
      <c r="AS382" s="1"/>
      <c r="AT382" s="1"/>
      <c r="AU382" s="1"/>
      <c r="AV382" s="1"/>
      <c r="AW382" s="1"/>
      <c r="AX382" s="1"/>
      <c r="AY382" s="1"/>
      <c r="AZ382" s="1"/>
      <c r="BA382" s="1"/>
      <c r="BB382" s="1"/>
      <c r="BC382" s="1"/>
      <c r="BD382" s="1"/>
      <c r="BE382" s="1"/>
      <c r="BF382" s="1"/>
      <c r="BG382" s="1"/>
      <c r="BH382" s="1"/>
      <c r="BI382" s="1"/>
      <c r="BJ382" s="1"/>
      <c r="BK382" s="1"/>
      <c r="BL382" s="1"/>
      <c r="BM382" s="1"/>
      <c r="BN382" s="1"/>
      <c r="BO382" s="1"/>
      <c r="BP382" s="1"/>
      <c r="BQ382" s="1"/>
      <c r="BR382" s="1"/>
    </row>
    <row r="383" spans="1:70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  <c r="AL383" s="1"/>
      <c r="AM383" s="1"/>
      <c r="AN383" s="1"/>
      <c r="AO383" s="1"/>
      <c r="AP383" s="1"/>
      <c r="AQ383" s="1"/>
      <c r="AR383" s="1"/>
      <c r="AS383" s="1"/>
      <c r="AT383" s="1"/>
      <c r="AU383" s="1"/>
      <c r="AV383" s="1"/>
      <c r="AW383" s="1"/>
      <c r="AX383" s="1"/>
      <c r="AY383" s="1"/>
      <c r="AZ383" s="1"/>
      <c r="BA383" s="1"/>
      <c r="BB383" s="1"/>
      <c r="BC383" s="1"/>
      <c r="BD383" s="1"/>
      <c r="BE383" s="1"/>
      <c r="BF383" s="1"/>
      <c r="BG383" s="1"/>
      <c r="BH383" s="1"/>
      <c r="BI383" s="1"/>
      <c r="BJ383" s="1"/>
      <c r="BK383" s="1"/>
      <c r="BL383" s="1"/>
      <c r="BM383" s="1"/>
      <c r="BN383" s="1"/>
      <c r="BO383" s="1"/>
      <c r="BP383" s="1"/>
      <c r="BQ383" s="1"/>
      <c r="BR383" s="1"/>
    </row>
    <row r="384" spans="1:70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  <c r="AL384" s="1"/>
      <c r="AM384" s="1"/>
      <c r="AN384" s="1"/>
      <c r="AO384" s="1"/>
      <c r="AP384" s="1"/>
      <c r="AQ384" s="1"/>
      <c r="AR384" s="1"/>
      <c r="AS384" s="1"/>
      <c r="AT384" s="1"/>
      <c r="AU384" s="1"/>
      <c r="AV384" s="1"/>
      <c r="AW384" s="1"/>
      <c r="AX384" s="1"/>
      <c r="AY384" s="1"/>
      <c r="AZ384" s="1"/>
      <c r="BA384" s="1"/>
      <c r="BB384" s="1"/>
      <c r="BC384" s="1"/>
      <c r="BD384" s="1"/>
      <c r="BE384" s="1"/>
      <c r="BF384" s="1"/>
      <c r="BG384" s="1"/>
      <c r="BH384" s="1"/>
      <c r="BI384" s="1"/>
      <c r="BJ384" s="1"/>
      <c r="BK384" s="1"/>
      <c r="BL384" s="1"/>
      <c r="BM384" s="1"/>
      <c r="BN384" s="1"/>
      <c r="BO384" s="1"/>
      <c r="BP384" s="1"/>
      <c r="BQ384" s="1"/>
      <c r="BR384" s="1"/>
    </row>
    <row r="385" spans="1:70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  <c r="AL385" s="1"/>
      <c r="AM385" s="1"/>
      <c r="AN385" s="1"/>
      <c r="AO385" s="1"/>
      <c r="AP385" s="1"/>
      <c r="AQ385" s="1"/>
      <c r="AR385" s="1"/>
      <c r="AS385" s="1"/>
      <c r="AT385" s="1"/>
      <c r="AU385" s="1"/>
      <c r="AV385" s="1"/>
      <c r="AW385" s="1"/>
      <c r="AX385" s="1"/>
      <c r="AY385" s="1"/>
      <c r="AZ385" s="1"/>
      <c r="BA385" s="1"/>
      <c r="BB385" s="1"/>
      <c r="BC385" s="1"/>
      <c r="BD385" s="1"/>
      <c r="BE385" s="1"/>
      <c r="BF385" s="1"/>
      <c r="BG385" s="1"/>
      <c r="BH385" s="1"/>
      <c r="BI385" s="1"/>
      <c r="BJ385" s="1"/>
      <c r="BK385" s="1"/>
      <c r="BL385" s="1"/>
      <c r="BM385" s="1"/>
      <c r="BN385" s="1"/>
      <c r="BO385" s="1"/>
      <c r="BP385" s="1"/>
      <c r="BQ385" s="1"/>
      <c r="BR385" s="1"/>
    </row>
    <row r="386" spans="1:70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  <c r="AL386" s="1"/>
      <c r="AM386" s="1"/>
      <c r="AN386" s="1"/>
      <c r="AO386" s="1"/>
      <c r="AP386" s="1"/>
      <c r="AQ386" s="1"/>
      <c r="AR386" s="1"/>
      <c r="AS386" s="1"/>
      <c r="AT386" s="1"/>
      <c r="AU386" s="1"/>
      <c r="AV386" s="1"/>
      <c r="AW386" s="1"/>
      <c r="AX386" s="1"/>
      <c r="AY386" s="1"/>
      <c r="AZ386" s="1"/>
      <c r="BA386" s="1"/>
      <c r="BB386" s="1"/>
      <c r="BC386" s="1"/>
      <c r="BD386" s="1"/>
      <c r="BE386" s="1"/>
      <c r="BF386" s="1"/>
      <c r="BG386" s="1"/>
      <c r="BH386" s="1"/>
      <c r="BI386" s="1"/>
      <c r="BJ386" s="1"/>
      <c r="BK386" s="1"/>
      <c r="BL386" s="1"/>
      <c r="BM386" s="1"/>
      <c r="BN386" s="1"/>
      <c r="BO386" s="1"/>
      <c r="BP386" s="1"/>
      <c r="BQ386" s="1"/>
      <c r="BR386" s="1"/>
    </row>
    <row r="387" spans="1:70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  <c r="AL387" s="1"/>
      <c r="AM387" s="1"/>
      <c r="AN387" s="1"/>
      <c r="AO387" s="1"/>
      <c r="AP387" s="1"/>
      <c r="AQ387" s="1"/>
      <c r="AR387" s="1"/>
      <c r="AS387" s="1"/>
      <c r="AT387" s="1"/>
      <c r="AU387" s="1"/>
      <c r="AV387" s="1"/>
      <c r="AW387" s="1"/>
      <c r="AX387" s="1"/>
      <c r="AY387" s="1"/>
      <c r="AZ387" s="1"/>
      <c r="BA387" s="1"/>
      <c r="BB387" s="1"/>
      <c r="BC387" s="1"/>
      <c r="BD387" s="1"/>
      <c r="BE387" s="1"/>
      <c r="BF387" s="1"/>
      <c r="BG387" s="1"/>
      <c r="BH387" s="1"/>
      <c r="BI387" s="1"/>
      <c r="BJ387" s="1"/>
      <c r="BK387" s="1"/>
      <c r="BL387" s="1"/>
      <c r="BM387" s="1"/>
      <c r="BN387" s="1"/>
      <c r="BO387" s="1"/>
      <c r="BP387" s="1"/>
      <c r="BQ387" s="1"/>
      <c r="BR387" s="1"/>
    </row>
    <row r="388" spans="1:70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  <c r="AL388" s="1"/>
      <c r="AM388" s="1"/>
      <c r="AN388" s="1"/>
      <c r="AO388" s="1"/>
      <c r="AP388" s="1"/>
      <c r="AQ388" s="1"/>
      <c r="AR388" s="1"/>
      <c r="AS388" s="1"/>
      <c r="AT388" s="1"/>
      <c r="AU388" s="1"/>
      <c r="AV388" s="1"/>
      <c r="AW388" s="1"/>
      <c r="AX388" s="1"/>
      <c r="AY388" s="1"/>
      <c r="AZ388" s="1"/>
      <c r="BA388" s="1"/>
      <c r="BB388" s="1"/>
      <c r="BC388" s="1"/>
      <c r="BD388" s="1"/>
      <c r="BE388" s="1"/>
      <c r="BF388" s="1"/>
      <c r="BG388" s="1"/>
      <c r="BH388" s="1"/>
      <c r="BI388" s="1"/>
      <c r="BJ388" s="1"/>
      <c r="BK388" s="1"/>
      <c r="BL388" s="1"/>
      <c r="BM388" s="1"/>
      <c r="BN388" s="1"/>
      <c r="BO388" s="1"/>
      <c r="BP388" s="1"/>
      <c r="BQ388" s="1"/>
      <c r="BR388" s="1"/>
    </row>
    <row r="389" spans="1:70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  <c r="AL389" s="1"/>
      <c r="AM389" s="1"/>
      <c r="AN389" s="1"/>
      <c r="AO389" s="1"/>
      <c r="AP389" s="1"/>
      <c r="AQ389" s="1"/>
      <c r="AR389" s="1"/>
      <c r="AS389" s="1"/>
      <c r="AT389" s="1"/>
      <c r="AU389" s="1"/>
      <c r="AV389" s="1"/>
      <c r="AW389" s="1"/>
      <c r="AX389" s="1"/>
      <c r="AY389" s="1"/>
      <c r="AZ389" s="1"/>
      <c r="BA389" s="1"/>
      <c r="BB389" s="1"/>
      <c r="BC389" s="1"/>
      <c r="BD389" s="1"/>
      <c r="BE389" s="1"/>
      <c r="BF389" s="1"/>
      <c r="BG389" s="1"/>
      <c r="BH389" s="1"/>
      <c r="BI389" s="1"/>
      <c r="BJ389" s="1"/>
      <c r="BK389" s="1"/>
      <c r="BL389" s="1"/>
      <c r="BM389" s="1"/>
      <c r="BN389" s="1"/>
      <c r="BO389" s="1"/>
      <c r="BP389" s="1"/>
      <c r="BQ389" s="1"/>
      <c r="BR389" s="1"/>
    </row>
    <row r="390" spans="1:70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  <c r="AL390" s="1"/>
      <c r="AM390" s="1"/>
      <c r="AN390" s="1"/>
      <c r="AO390" s="1"/>
      <c r="AP390" s="1"/>
      <c r="AQ390" s="1"/>
      <c r="AR390" s="1"/>
      <c r="AS390" s="1"/>
      <c r="AT390" s="1"/>
      <c r="AU390" s="1"/>
      <c r="AV390" s="1"/>
      <c r="AW390" s="1"/>
      <c r="AX390" s="1"/>
      <c r="AY390" s="1"/>
      <c r="AZ390" s="1"/>
      <c r="BA390" s="1"/>
      <c r="BB390" s="1"/>
      <c r="BC390" s="1"/>
      <c r="BD390" s="1"/>
      <c r="BE390" s="1"/>
      <c r="BF390" s="1"/>
      <c r="BG390" s="1"/>
      <c r="BH390" s="1"/>
      <c r="BI390" s="1"/>
      <c r="BJ390" s="1"/>
      <c r="BK390" s="1"/>
      <c r="BL390" s="1"/>
      <c r="BM390" s="1"/>
      <c r="BN390" s="1"/>
      <c r="BO390" s="1"/>
      <c r="BP390" s="1"/>
      <c r="BQ390" s="1"/>
      <c r="BR390" s="1"/>
    </row>
    <row r="391" spans="1:70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  <c r="AL391" s="1"/>
      <c r="AM391" s="1"/>
      <c r="AN391" s="1"/>
      <c r="AO391" s="1"/>
      <c r="AP391" s="1"/>
      <c r="AQ391" s="1"/>
      <c r="AR391" s="1"/>
      <c r="AS391" s="1"/>
      <c r="AT391" s="1"/>
      <c r="AU391" s="1"/>
      <c r="AV391" s="1"/>
      <c r="AW391" s="1"/>
      <c r="AX391" s="1"/>
      <c r="AY391" s="1"/>
      <c r="AZ391" s="1"/>
      <c r="BA391" s="1"/>
      <c r="BB391" s="1"/>
      <c r="BC391" s="1"/>
      <c r="BD391" s="1"/>
      <c r="BE391" s="1"/>
      <c r="BF391" s="1"/>
      <c r="BG391" s="1"/>
      <c r="BH391" s="1"/>
      <c r="BI391" s="1"/>
      <c r="BJ391" s="1"/>
      <c r="BK391" s="1"/>
      <c r="BL391" s="1"/>
      <c r="BM391" s="1"/>
      <c r="BN391" s="1"/>
      <c r="BO391" s="1"/>
      <c r="BP391" s="1"/>
      <c r="BQ391" s="1"/>
      <c r="BR391" s="1"/>
    </row>
    <row r="392" spans="1:70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  <c r="AL392" s="1"/>
      <c r="AM392" s="1"/>
      <c r="AN392" s="1"/>
      <c r="AO392" s="1"/>
      <c r="AP392" s="1"/>
      <c r="AQ392" s="1"/>
      <c r="AR392" s="1"/>
      <c r="AS392" s="1"/>
      <c r="AT392" s="1"/>
      <c r="AU392" s="1"/>
      <c r="AV392" s="1"/>
      <c r="AW392" s="1"/>
      <c r="AX392" s="1"/>
      <c r="AY392" s="1"/>
      <c r="AZ392" s="1"/>
      <c r="BA392" s="1"/>
      <c r="BB392" s="1"/>
      <c r="BC392" s="1"/>
      <c r="BD392" s="1"/>
      <c r="BE392" s="1"/>
      <c r="BF392" s="1"/>
      <c r="BG392" s="1"/>
      <c r="BH392" s="1"/>
      <c r="BI392" s="1"/>
      <c r="BJ392" s="1"/>
      <c r="BK392" s="1"/>
      <c r="BL392" s="1"/>
      <c r="BM392" s="1"/>
      <c r="BN392" s="1"/>
      <c r="BO392" s="1"/>
      <c r="BP392" s="1"/>
      <c r="BQ392" s="1"/>
      <c r="BR392" s="1"/>
    </row>
    <row r="393" spans="1:70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  <c r="AL393" s="1"/>
      <c r="AM393" s="1"/>
      <c r="AN393" s="1"/>
      <c r="AO393" s="1"/>
      <c r="AP393" s="1"/>
      <c r="AQ393" s="1"/>
      <c r="AR393" s="1"/>
      <c r="AS393" s="1"/>
      <c r="AT393" s="1"/>
      <c r="AU393" s="1"/>
      <c r="AV393" s="1"/>
      <c r="AW393" s="1"/>
      <c r="AX393" s="1"/>
      <c r="AY393" s="1"/>
      <c r="AZ393" s="1"/>
      <c r="BA393" s="1"/>
      <c r="BB393" s="1"/>
      <c r="BC393" s="1"/>
      <c r="BD393" s="1"/>
      <c r="BE393" s="1"/>
      <c r="BF393" s="1"/>
      <c r="BG393" s="1"/>
      <c r="BH393" s="1"/>
      <c r="BI393" s="1"/>
      <c r="BJ393" s="1"/>
      <c r="BK393" s="1"/>
      <c r="BL393" s="1"/>
      <c r="BM393" s="1"/>
      <c r="BN393" s="1"/>
      <c r="BO393" s="1"/>
      <c r="BP393" s="1"/>
      <c r="BQ393" s="1"/>
      <c r="BR393" s="1"/>
    </row>
    <row r="394" spans="1:70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  <c r="AL394" s="1"/>
      <c r="AM394" s="1"/>
      <c r="AN394" s="1"/>
      <c r="AO394" s="1"/>
      <c r="AP394" s="1"/>
      <c r="AQ394" s="1"/>
      <c r="AR394" s="1"/>
      <c r="AS394" s="1"/>
      <c r="AT394" s="1"/>
      <c r="AU394" s="1"/>
      <c r="AV394" s="1"/>
      <c r="AW394" s="1"/>
      <c r="AX394" s="1"/>
      <c r="AY394" s="1"/>
      <c r="AZ394" s="1"/>
      <c r="BA394" s="1"/>
      <c r="BB394" s="1"/>
      <c r="BC394" s="1"/>
      <c r="BD394" s="1"/>
      <c r="BE394" s="1"/>
      <c r="BF394" s="1"/>
      <c r="BG394" s="1"/>
      <c r="BH394" s="1"/>
      <c r="BI394" s="1"/>
      <c r="BJ394" s="1"/>
      <c r="BK394" s="1"/>
      <c r="BL394" s="1"/>
      <c r="BM394" s="1"/>
      <c r="BN394" s="1"/>
      <c r="BO394" s="1"/>
      <c r="BP394" s="1"/>
      <c r="BQ394" s="1"/>
      <c r="BR394" s="1"/>
    </row>
    <row r="395" spans="1:70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  <c r="AL395" s="1"/>
      <c r="AM395" s="1"/>
      <c r="AN395" s="1"/>
      <c r="AO395" s="1"/>
      <c r="AP395" s="1"/>
      <c r="AQ395" s="1"/>
      <c r="AR395" s="1"/>
      <c r="AS395" s="1"/>
      <c r="AT395" s="1"/>
      <c r="AU395" s="1"/>
      <c r="AV395" s="1"/>
      <c r="AW395" s="1"/>
      <c r="AX395" s="1"/>
      <c r="AY395" s="1"/>
      <c r="AZ395" s="1"/>
      <c r="BA395" s="1"/>
      <c r="BB395" s="1"/>
      <c r="BC395" s="1"/>
      <c r="BD395" s="1"/>
      <c r="BE395" s="1"/>
      <c r="BF395" s="1"/>
      <c r="BG395" s="1"/>
      <c r="BH395" s="1"/>
      <c r="BI395" s="1"/>
      <c r="BJ395" s="1"/>
      <c r="BK395" s="1"/>
      <c r="BL395" s="1"/>
      <c r="BM395" s="1"/>
      <c r="BN395" s="1"/>
      <c r="BO395" s="1"/>
      <c r="BP395" s="1"/>
      <c r="BQ395" s="1"/>
      <c r="BR395" s="1"/>
    </row>
    <row r="396" spans="1:70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  <c r="AL396" s="1"/>
      <c r="AM396" s="1"/>
      <c r="AN396" s="1"/>
      <c r="AO396" s="1"/>
      <c r="AP396" s="1"/>
      <c r="AQ396" s="1"/>
      <c r="AR396" s="1"/>
      <c r="AS396" s="1"/>
      <c r="AT396" s="1"/>
      <c r="AU396" s="1"/>
      <c r="AV396" s="1"/>
      <c r="AW396" s="1"/>
      <c r="AX396" s="1"/>
      <c r="AY396" s="1"/>
      <c r="AZ396" s="1"/>
      <c r="BA396" s="1"/>
      <c r="BB396" s="1"/>
      <c r="BC396" s="1"/>
      <c r="BD396" s="1"/>
      <c r="BE396" s="1"/>
      <c r="BF396" s="1"/>
      <c r="BG396" s="1"/>
      <c r="BH396" s="1"/>
      <c r="BI396" s="1"/>
      <c r="BJ396" s="1"/>
      <c r="BK396" s="1"/>
      <c r="BL396" s="1"/>
      <c r="BM396" s="1"/>
      <c r="BN396" s="1"/>
      <c r="BO396" s="1"/>
      <c r="BP396" s="1"/>
      <c r="BQ396" s="1"/>
      <c r="BR396" s="1"/>
    </row>
    <row r="397" spans="1:70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  <c r="AL397" s="1"/>
      <c r="AM397" s="1"/>
      <c r="AN397" s="1"/>
      <c r="AO397" s="1"/>
      <c r="AP397" s="1"/>
      <c r="AQ397" s="1"/>
      <c r="AR397" s="1"/>
      <c r="AS397" s="1"/>
      <c r="AT397" s="1"/>
      <c r="AU397" s="1"/>
      <c r="AV397" s="1"/>
      <c r="AW397" s="1"/>
      <c r="AX397" s="1"/>
      <c r="AY397" s="1"/>
      <c r="AZ397" s="1"/>
      <c r="BA397" s="1"/>
      <c r="BB397" s="1"/>
      <c r="BC397" s="1"/>
      <c r="BD397" s="1"/>
      <c r="BE397" s="1"/>
      <c r="BF397" s="1"/>
      <c r="BG397" s="1"/>
      <c r="BH397" s="1"/>
      <c r="BI397" s="1"/>
      <c r="BJ397" s="1"/>
      <c r="BK397" s="1"/>
      <c r="BL397" s="1"/>
      <c r="BM397" s="1"/>
      <c r="BN397" s="1"/>
      <c r="BO397" s="1"/>
      <c r="BP397" s="1"/>
      <c r="BQ397" s="1"/>
      <c r="BR397" s="1"/>
    </row>
    <row r="398" spans="1:70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  <c r="AL398" s="1"/>
      <c r="AM398" s="1"/>
      <c r="AN398" s="1"/>
      <c r="AO398" s="1"/>
      <c r="AP398" s="1"/>
      <c r="AQ398" s="1"/>
      <c r="AR398" s="1"/>
      <c r="AS398" s="1"/>
      <c r="AT398" s="1"/>
      <c r="AU398" s="1"/>
      <c r="AV398" s="1"/>
      <c r="AW398" s="1"/>
      <c r="AX398" s="1"/>
      <c r="AY398" s="1"/>
      <c r="AZ398" s="1"/>
      <c r="BA398" s="1"/>
      <c r="BB398" s="1"/>
      <c r="BC398" s="1"/>
      <c r="BD398" s="1"/>
      <c r="BE398" s="1"/>
      <c r="BF398" s="1"/>
      <c r="BG398" s="1"/>
      <c r="BH398" s="1"/>
      <c r="BI398" s="1"/>
      <c r="BJ398" s="1"/>
      <c r="BK398" s="1"/>
      <c r="BL398" s="1"/>
      <c r="BM398" s="1"/>
      <c r="BN398" s="1"/>
      <c r="BO398" s="1"/>
      <c r="BP398" s="1"/>
      <c r="BQ398" s="1"/>
      <c r="BR398" s="1"/>
    </row>
    <row r="399" spans="1:70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  <c r="AL399" s="1"/>
      <c r="AM399" s="1"/>
      <c r="AN399" s="1"/>
      <c r="AO399" s="1"/>
      <c r="AP399" s="1"/>
      <c r="AQ399" s="1"/>
      <c r="AR399" s="1"/>
      <c r="AS399" s="1"/>
      <c r="AT399" s="1"/>
      <c r="AU399" s="1"/>
      <c r="AV399" s="1"/>
      <c r="AW399" s="1"/>
      <c r="AX399" s="1"/>
      <c r="AY399" s="1"/>
      <c r="AZ399" s="1"/>
      <c r="BA399" s="1"/>
      <c r="BB399" s="1"/>
      <c r="BC399" s="1"/>
      <c r="BD399" s="1"/>
      <c r="BE399" s="1"/>
      <c r="BF399" s="1"/>
      <c r="BG399" s="1"/>
      <c r="BH399" s="1"/>
      <c r="BI399" s="1"/>
      <c r="BJ399" s="1"/>
      <c r="BK399" s="1"/>
      <c r="BL399" s="1"/>
      <c r="BM399" s="1"/>
      <c r="BN399" s="1"/>
      <c r="BO399" s="1"/>
      <c r="BP399" s="1"/>
      <c r="BQ399" s="1"/>
      <c r="BR399" s="1"/>
    </row>
    <row r="400" spans="1:70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  <c r="AL400" s="1"/>
      <c r="AM400" s="1"/>
      <c r="AN400" s="1"/>
      <c r="AO400" s="1"/>
      <c r="AP400" s="1"/>
      <c r="AQ400" s="1"/>
      <c r="AR400" s="1"/>
      <c r="AS400" s="1"/>
      <c r="AT400" s="1"/>
      <c r="AU400" s="1"/>
      <c r="AV400" s="1"/>
      <c r="AW400" s="1"/>
      <c r="AX400" s="1"/>
      <c r="AY400" s="1"/>
      <c r="AZ400" s="1"/>
      <c r="BA400" s="1"/>
      <c r="BB400" s="1"/>
      <c r="BC400" s="1"/>
      <c r="BD400" s="1"/>
      <c r="BE400" s="1"/>
      <c r="BF400" s="1"/>
      <c r="BG400" s="1"/>
      <c r="BH400" s="1"/>
      <c r="BI400" s="1"/>
      <c r="BJ400" s="1"/>
      <c r="BK400" s="1"/>
      <c r="BL400" s="1"/>
      <c r="BM400" s="1"/>
      <c r="BN400" s="1"/>
      <c r="BO400" s="1"/>
      <c r="BP400" s="1"/>
      <c r="BQ400" s="1"/>
      <c r="BR400" s="1"/>
    </row>
    <row r="401" spans="1:70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  <c r="AL401" s="1"/>
      <c r="AM401" s="1"/>
      <c r="AN401" s="1"/>
      <c r="AO401" s="1"/>
      <c r="AP401" s="1"/>
      <c r="AQ401" s="1"/>
      <c r="AR401" s="1"/>
      <c r="AS401" s="1"/>
      <c r="AT401" s="1"/>
      <c r="AU401" s="1"/>
      <c r="AV401" s="1"/>
      <c r="AW401" s="1"/>
      <c r="AX401" s="1"/>
      <c r="AY401" s="1"/>
      <c r="AZ401" s="1"/>
      <c r="BA401" s="1"/>
      <c r="BB401" s="1"/>
      <c r="BC401" s="1"/>
      <c r="BD401" s="1"/>
      <c r="BE401" s="1"/>
      <c r="BF401" s="1"/>
      <c r="BG401" s="1"/>
      <c r="BH401" s="1"/>
      <c r="BI401" s="1"/>
      <c r="BJ401" s="1"/>
      <c r="BK401" s="1"/>
      <c r="BL401" s="1"/>
      <c r="BM401" s="1"/>
      <c r="BN401" s="1"/>
      <c r="BO401" s="1"/>
      <c r="BP401" s="1"/>
      <c r="BQ401" s="1"/>
      <c r="BR401" s="1"/>
    </row>
    <row r="402" spans="1:70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  <c r="AL402" s="1"/>
      <c r="AM402" s="1"/>
      <c r="AN402" s="1"/>
      <c r="AO402" s="1"/>
      <c r="AP402" s="1"/>
      <c r="AQ402" s="1"/>
      <c r="AR402" s="1"/>
      <c r="AS402" s="1"/>
      <c r="AT402" s="1"/>
      <c r="AU402" s="1"/>
      <c r="AV402" s="1"/>
      <c r="AW402" s="1"/>
      <c r="AX402" s="1"/>
      <c r="AY402" s="1"/>
      <c r="AZ402" s="1"/>
      <c r="BA402" s="1"/>
      <c r="BB402" s="1"/>
      <c r="BC402" s="1"/>
      <c r="BD402" s="1"/>
      <c r="BE402" s="1"/>
      <c r="BF402" s="1"/>
      <c r="BG402" s="1"/>
      <c r="BH402" s="1"/>
      <c r="BI402" s="1"/>
      <c r="BJ402" s="1"/>
      <c r="BK402" s="1"/>
      <c r="BL402" s="1"/>
      <c r="BM402" s="1"/>
      <c r="BN402" s="1"/>
      <c r="BO402" s="1"/>
      <c r="BP402" s="1"/>
      <c r="BQ402" s="1"/>
      <c r="BR402" s="1"/>
    </row>
    <row r="403" spans="1:70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  <c r="AL403" s="1"/>
      <c r="AM403" s="1"/>
      <c r="AN403" s="1"/>
      <c r="AO403" s="1"/>
      <c r="AP403" s="1"/>
      <c r="AQ403" s="1"/>
      <c r="AR403" s="1"/>
      <c r="AS403" s="1"/>
      <c r="AT403" s="1"/>
      <c r="AU403" s="1"/>
      <c r="AV403" s="1"/>
      <c r="AW403" s="1"/>
      <c r="AX403" s="1"/>
      <c r="AY403" s="1"/>
      <c r="AZ403" s="1"/>
      <c r="BA403" s="1"/>
      <c r="BB403" s="1"/>
      <c r="BC403" s="1"/>
      <c r="BD403" s="1"/>
      <c r="BE403" s="1"/>
      <c r="BF403" s="1"/>
      <c r="BG403" s="1"/>
      <c r="BH403" s="1"/>
      <c r="BI403" s="1"/>
      <c r="BJ403" s="1"/>
      <c r="BK403" s="1"/>
      <c r="BL403" s="1"/>
      <c r="BM403" s="1"/>
      <c r="BN403" s="1"/>
      <c r="BO403" s="1"/>
      <c r="BP403" s="1"/>
      <c r="BQ403" s="1"/>
      <c r="BR403" s="1"/>
    </row>
    <row r="404" spans="1:70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  <c r="AL404" s="1"/>
      <c r="AM404" s="1"/>
      <c r="AN404" s="1"/>
      <c r="AO404" s="1"/>
      <c r="AP404" s="1"/>
      <c r="AQ404" s="1"/>
      <c r="AR404" s="1"/>
      <c r="AS404" s="1"/>
      <c r="AT404" s="1"/>
      <c r="AU404" s="1"/>
      <c r="AV404" s="1"/>
      <c r="AW404" s="1"/>
      <c r="AX404" s="1"/>
      <c r="AY404" s="1"/>
      <c r="AZ404" s="1"/>
      <c r="BA404" s="1"/>
      <c r="BB404" s="1"/>
      <c r="BC404" s="1"/>
      <c r="BD404" s="1"/>
      <c r="BE404" s="1"/>
      <c r="BF404" s="1"/>
      <c r="BG404" s="1"/>
      <c r="BH404" s="1"/>
      <c r="BI404" s="1"/>
      <c r="BJ404" s="1"/>
      <c r="BK404" s="1"/>
      <c r="BL404" s="1"/>
      <c r="BM404" s="1"/>
      <c r="BN404" s="1"/>
      <c r="BO404" s="1"/>
      <c r="BP404" s="1"/>
      <c r="BQ404" s="1"/>
      <c r="BR404" s="1"/>
    </row>
    <row r="405" spans="1:70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  <c r="AL405" s="1"/>
      <c r="AM405" s="1"/>
      <c r="AN405" s="1"/>
      <c r="AO405" s="1"/>
      <c r="AP405" s="1"/>
      <c r="AQ405" s="1"/>
      <c r="AR405" s="1"/>
      <c r="AS405" s="1"/>
      <c r="AT405" s="1"/>
      <c r="AU405" s="1"/>
      <c r="AV405" s="1"/>
      <c r="AW405" s="1"/>
      <c r="AX405" s="1"/>
      <c r="AY405" s="1"/>
      <c r="AZ405" s="1"/>
      <c r="BA405" s="1"/>
      <c r="BB405" s="1"/>
      <c r="BC405" s="1"/>
      <c r="BD405" s="1"/>
      <c r="BE405" s="1"/>
      <c r="BF405" s="1"/>
      <c r="BG405" s="1"/>
      <c r="BH405" s="1"/>
      <c r="BI405" s="1"/>
      <c r="BJ405" s="1"/>
      <c r="BK405" s="1"/>
      <c r="BL405" s="1"/>
      <c r="BM405" s="1"/>
      <c r="BN405" s="1"/>
      <c r="BO405" s="1"/>
      <c r="BP405" s="1"/>
      <c r="BQ405" s="1"/>
      <c r="BR405" s="1"/>
    </row>
    <row r="406" spans="1:70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  <c r="AL406" s="1"/>
      <c r="AM406" s="1"/>
      <c r="AN406" s="1"/>
      <c r="AO406" s="1"/>
      <c r="AP406" s="1"/>
      <c r="AQ406" s="1"/>
      <c r="AR406" s="1"/>
      <c r="AS406" s="1"/>
      <c r="AT406" s="1"/>
      <c r="AU406" s="1"/>
      <c r="AV406" s="1"/>
      <c r="AW406" s="1"/>
      <c r="AX406" s="1"/>
      <c r="AY406" s="1"/>
      <c r="AZ406" s="1"/>
      <c r="BA406" s="1"/>
      <c r="BB406" s="1"/>
      <c r="BC406" s="1"/>
      <c r="BD406" s="1"/>
      <c r="BE406" s="1"/>
      <c r="BF406" s="1"/>
      <c r="BG406" s="1"/>
      <c r="BH406" s="1"/>
      <c r="BI406" s="1"/>
      <c r="BJ406" s="1"/>
      <c r="BK406" s="1"/>
      <c r="BL406" s="1"/>
      <c r="BM406" s="1"/>
      <c r="BN406" s="1"/>
      <c r="BO406" s="1"/>
      <c r="BP406" s="1"/>
      <c r="BQ406" s="1"/>
      <c r="BR406" s="1"/>
    </row>
    <row r="407" spans="1:70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  <c r="AL407" s="1"/>
      <c r="AM407" s="1"/>
      <c r="AN407" s="1"/>
      <c r="AO407" s="1"/>
      <c r="AP407" s="1"/>
      <c r="AQ407" s="1"/>
      <c r="AR407" s="1"/>
      <c r="AS407" s="1"/>
      <c r="AT407" s="1"/>
      <c r="AU407" s="1"/>
      <c r="AV407" s="1"/>
      <c r="AW407" s="1"/>
      <c r="AX407" s="1"/>
      <c r="AY407" s="1"/>
      <c r="AZ407" s="1"/>
      <c r="BA407" s="1"/>
      <c r="BB407" s="1"/>
      <c r="BC407" s="1"/>
      <c r="BD407" s="1"/>
      <c r="BE407" s="1"/>
      <c r="BF407" s="1"/>
      <c r="BG407" s="1"/>
      <c r="BH407" s="1"/>
      <c r="BI407" s="1"/>
      <c r="BJ407" s="1"/>
      <c r="BK407" s="1"/>
      <c r="BL407" s="1"/>
      <c r="BM407" s="1"/>
      <c r="BN407" s="1"/>
      <c r="BO407" s="1"/>
      <c r="BP407" s="1"/>
      <c r="BQ407" s="1"/>
      <c r="BR407" s="1"/>
    </row>
    <row r="408" spans="1:70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  <c r="AL408" s="1"/>
      <c r="AM408" s="1"/>
      <c r="AN408" s="1"/>
      <c r="AO408" s="1"/>
      <c r="AP408" s="1"/>
      <c r="AQ408" s="1"/>
      <c r="AR408" s="1"/>
      <c r="AS408" s="1"/>
      <c r="AT408" s="1"/>
      <c r="AU408" s="1"/>
      <c r="AV408" s="1"/>
      <c r="AW408" s="1"/>
      <c r="AX408" s="1"/>
      <c r="AY408" s="1"/>
      <c r="AZ408" s="1"/>
      <c r="BA408" s="1"/>
      <c r="BB408" s="1"/>
      <c r="BC408" s="1"/>
      <c r="BD408" s="1"/>
      <c r="BE408" s="1"/>
      <c r="BF408" s="1"/>
      <c r="BG408" s="1"/>
      <c r="BH408" s="1"/>
      <c r="BI408" s="1"/>
      <c r="BJ408" s="1"/>
      <c r="BK408" s="1"/>
      <c r="BL408" s="1"/>
      <c r="BM408" s="1"/>
      <c r="BN408" s="1"/>
      <c r="BO408" s="1"/>
      <c r="BP408" s="1"/>
      <c r="BQ408" s="1"/>
      <c r="BR408" s="1"/>
    </row>
    <row r="409" spans="1:70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  <c r="AL409" s="1"/>
      <c r="AM409" s="1"/>
      <c r="AN409" s="1"/>
      <c r="AO409" s="1"/>
      <c r="AP409" s="1"/>
      <c r="AQ409" s="1"/>
      <c r="AR409" s="1"/>
      <c r="AS409" s="1"/>
      <c r="AT409" s="1"/>
      <c r="AU409" s="1"/>
      <c r="AV409" s="1"/>
      <c r="AW409" s="1"/>
      <c r="AX409" s="1"/>
      <c r="AY409" s="1"/>
      <c r="AZ409" s="1"/>
      <c r="BA409" s="1"/>
      <c r="BB409" s="1"/>
      <c r="BC409" s="1"/>
      <c r="BD409" s="1"/>
      <c r="BE409" s="1"/>
      <c r="BF409" s="1"/>
      <c r="BG409" s="1"/>
      <c r="BH409" s="1"/>
      <c r="BI409" s="1"/>
      <c r="BJ409" s="1"/>
      <c r="BK409" s="1"/>
      <c r="BL409" s="1"/>
      <c r="BM409" s="1"/>
      <c r="BN409" s="1"/>
      <c r="BO409" s="1"/>
      <c r="BP409" s="1"/>
      <c r="BQ409" s="1"/>
      <c r="BR409" s="1"/>
    </row>
    <row r="410" spans="1:70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  <c r="AL410" s="1"/>
      <c r="AM410" s="1"/>
      <c r="AN410" s="1"/>
      <c r="AO410" s="1"/>
      <c r="AP410" s="1"/>
      <c r="AQ410" s="1"/>
      <c r="AR410" s="1"/>
      <c r="AS410" s="1"/>
      <c r="AT410" s="1"/>
      <c r="AU410" s="1"/>
      <c r="AV410" s="1"/>
      <c r="AW410" s="1"/>
      <c r="AX410" s="1"/>
      <c r="AY410" s="1"/>
      <c r="AZ410" s="1"/>
      <c r="BA410" s="1"/>
      <c r="BB410" s="1"/>
      <c r="BC410" s="1"/>
      <c r="BD410" s="1"/>
      <c r="BE410" s="1"/>
      <c r="BF410" s="1"/>
      <c r="BG410" s="1"/>
      <c r="BH410" s="1"/>
      <c r="BI410" s="1"/>
      <c r="BJ410" s="1"/>
      <c r="BK410" s="1"/>
      <c r="BL410" s="1"/>
      <c r="BM410" s="1"/>
      <c r="BN410" s="1"/>
      <c r="BO410" s="1"/>
      <c r="BP410" s="1"/>
      <c r="BQ410" s="1"/>
      <c r="BR410" s="1"/>
    </row>
    <row r="411" spans="1:70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  <c r="AL411" s="1"/>
      <c r="AM411" s="1"/>
      <c r="AN411" s="1"/>
      <c r="AO411" s="1"/>
      <c r="AP411" s="1"/>
      <c r="AQ411" s="1"/>
      <c r="AR411" s="1"/>
      <c r="AS411" s="1"/>
      <c r="AT411" s="1"/>
      <c r="AU411" s="1"/>
      <c r="AV411" s="1"/>
      <c r="AW411" s="1"/>
      <c r="AX411" s="1"/>
      <c r="AY411" s="1"/>
      <c r="AZ411" s="1"/>
      <c r="BA411" s="1"/>
      <c r="BB411" s="1"/>
      <c r="BC411" s="1"/>
      <c r="BD411" s="1"/>
      <c r="BE411" s="1"/>
      <c r="BF411" s="1"/>
      <c r="BG411" s="1"/>
      <c r="BH411" s="1"/>
      <c r="BI411" s="1"/>
      <c r="BJ411" s="1"/>
      <c r="BK411" s="1"/>
      <c r="BL411" s="1"/>
      <c r="BM411" s="1"/>
      <c r="BN411" s="1"/>
      <c r="BO411" s="1"/>
      <c r="BP411" s="1"/>
      <c r="BQ411" s="1"/>
      <c r="BR411" s="1"/>
    </row>
    <row r="412" spans="1:70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  <c r="AL412" s="1"/>
      <c r="AM412" s="1"/>
      <c r="AN412" s="1"/>
      <c r="AO412" s="1"/>
      <c r="AP412" s="1"/>
      <c r="AQ412" s="1"/>
      <c r="AR412" s="1"/>
      <c r="AS412" s="1"/>
      <c r="AT412" s="1"/>
      <c r="AU412" s="1"/>
      <c r="AV412" s="1"/>
      <c r="AW412" s="1"/>
      <c r="AX412" s="1"/>
      <c r="AY412" s="1"/>
      <c r="AZ412" s="1"/>
      <c r="BA412" s="1"/>
      <c r="BB412" s="1"/>
      <c r="BC412" s="1"/>
      <c r="BD412" s="1"/>
      <c r="BE412" s="1"/>
      <c r="BF412" s="1"/>
      <c r="BG412" s="1"/>
      <c r="BH412" s="1"/>
      <c r="BI412" s="1"/>
      <c r="BJ412" s="1"/>
      <c r="BK412" s="1"/>
      <c r="BL412" s="1"/>
      <c r="BM412" s="1"/>
      <c r="BN412" s="1"/>
      <c r="BO412" s="1"/>
      <c r="BP412" s="1"/>
      <c r="BQ412" s="1"/>
      <c r="BR412" s="1"/>
    </row>
    <row r="413" spans="1:70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  <c r="AL413" s="1"/>
      <c r="AM413" s="1"/>
      <c r="AN413" s="1"/>
      <c r="AO413" s="1"/>
      <c r="AP413" s="1"/>
      <c r="AQ413" s="1"/>
      <c r="AR413" s="1"/>
      <c r="AS413" s="1"/>
      <c r="AT413" s="1"/>
      <c r="AU413" s="1"/>
      <c r="AV413" s="1"/>
      <c r="AW413" s="1"/>
      <c r="AX413" s="1"/>
      <c r="AY413" s="1"/>
      <c r="AZ413" s="1"/>
      <c r="BA413" s="1"/>
      <c r="BB413" s="1"/>
      <c r="BC413" s="1"/>
      <c r="BD413" s="1"/>
      <c r="BE413" s="1"/>
      <c r="BF413" s="1"/>
      <c r="BG413" s="1"/>
      <c r="BH413" s="1"/>
      <c r="BI413" s="1"/>
      <c r="BJ413" s="1"/>
      <c r="BK413" s="1"/>
      <c r="BL413" s="1"/>
      <c r="BM413" s="1"/>
      <c r="BN413" s="1"/>
      <c r="BO413" s="1"/>
      <c r="BP413" s="1"/>
      <c r="BQ413" s="1"/>
      <c r="BR413" s="1"/>
    </row>
    <row r="414" spans="1:70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  <c r="AL414" s="1"/>
      <c r="AM414" s="1"/>
      <c r="AN414" s="1"/>
      <c r="AO414" s="1"/>
      <c r="AP414" s="1"/>
      <c r="AQ414" s="1"/>
      <c r="AR414" s="1"/>
      <c r="AS414" s="1"/>
      <c r="AT414" s="1"/>
      <c r="AU414" s="1"/>
      <c r="AV414" s="1"/>
      <c r="AW414" s="1"/>
      <c r="AX414" s="1"/>
      <c r="AY414" s="1"/>
      <c r="AZ414" s="1"/>
      <c r="BA414" s="1"/>
      <c r="BB414" s="1"/>
      <c r="BC414" s="1"/>
      <c r="BD414" s="1"/>
      <c r="BE414" s="1"/>
      <c r="BF414" s="1"/>
      <c r="BG414" s="1"/>
      <c r="BH414" s="1"/>
      <c r="BI414" s="1"/>
      <c r="BJ414" s="1"/>
      <c r="BK414" s="1"/>
      <c r="BL414" s="1"/>
      <c r="BM414" s="1"/>
      <c r="BN414" s="1"/>
      <c r="BO414" s="1"/>
      <c r="BP414" s="1"/>
      <c r="BQ414" s="1"/>
      <c r="BR414" s="1"/>
    </row>
    <row r="415" spans="1:70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  <c r="AL415" s="1"/>
      <c r="AM415" s="1"/>
      <c r="AN415" s="1"/>
      <c r="AO415" s="1"/>
      <c r="AP415" s="1"/>
      <c r="AQ415" s="1"/>
      <c r="AR415" s="1"/>
      <c r="AS415" s="1"/>
      <c r="AT415" s="1"/>
      <c r="AU415" s="1"/>
      <c r="AV415" s="1"/>
      <c r="AW415" s="1"/>
      <c r="AX415" s="1"/>
      <c r="AY415" s="1"/>
      <c r="AZ415" s="1"/>
      <c r="BA415" s="1"/>
      <c r="BB415" s="1"/>
      <c r="BC415" s="1"/>
      <c r="BD415" s="1"/>
      <c r="BE415" s="1"/>
      <c r="BF415" s="1"/>
      <c r="BG415" s="1"/>
      <c r="BH415" s="1"/>
      <c r="BI415" s="1"/>
      <c r="BJ415" s="1"/>
      <c r="BK415" s="1"/>
      <c r="BL415" s="1"/>
      <c r="BM415" s="1"/>
      <c r="BN415" s="1"/>
      <c r="BO415" s="1"/>
      <c r="BP415" s="1"/>
      <c r="BQ415" s="1"/>
      <c r="BR415" s="1"/>
    </row>
    <row r="416" spans="1:70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  <c r="AL416" s="1"/>
      <c r="AM416" s="1"/>
      <c r="AN416" s="1"/>
      <c r="AO416" s="1"/>
      <c r="AP416" s="1"/>
      <c r="AQ416" s="1"/>
      <c r="AR416" s="1"/>
      <c r="AS416" s="1"/>
      <c r="AT416" s="1"/>
      <c r="AU416" s="1"/>
      <c r="AV416" s="1"/>
      <c r="AW416" s="1"/>
      <c r="AX416" s="1"/>
      <c r="AY416" s="1"/>
      <c r="AZ416" s="1"/>
      <c r="BA416" s="1"/>
      <c r="BB416" s="1"/>
      <c r="BC416" s="1"/>
      <c r="BD416" s="1"/>
      <c r="BE416" s="1"/>
      <c r="BF416" s="1"/>
      <c r="BG416" s="1"/>
      <c r="BH416" s="1"/>
      <c r="BI416" s="1"/>
      <c r="BJ416" s="1"/>
      <c r="BK416" s="1"/>
      <c r="BL416" s="1"/>
      <c r="BM416" s="1"/>
      <c r="BN416" s="1"/>
      <c r="BO416" s="1"/>
      <c r="BP416" s="1"/>
      <c r="BQ416" s="1"/>
      <c r="BR416" s="1"/>
    </row>
    <row r="417" spans="1:70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  <c r="AL417" s="1"/>
      <c r="AM417" s="1"/>
      <c r="AN417" s="1"/>
      <c r="AO417" s="1"/>
      <c r="AP417" s="1"/>
      <c r="AQ417" s="1"/>
      <c r="AR417" s="1"/>
      <c r="AS417" s="1"/>
      <c r="AT417" s="1"/>
      <c r="AU417" s="1"/>
      <c r="AV417" s="1"/>
      <c r="AW417" s="1"/>
      <c r="AX417" s="1"/>
      <c r="AY417" s="1"/>
      <c r="AZ417" s="1"/>
      <c r="BA417" s="1"/>
      <c r="BB417" s="1"/>
      <c r="BC417" s="1"/>
      <c r="BD417" s="1"/>
      <c r="BE417" s="1"/>
      <c r="BF417" s="1"/>
      <c r="BG417" s="1"/>
      <c r="BH417" s="1"/>
      <c r="BI417" s="1"/>
      <c r="BJ417" s="1"/>
      <c r="BK417" s="1"/>
      <c r="BL417" s="1"/>
      <c r="BM417" s="1"/>
      <c r="BN417" s="1"/>
      <c r="BO417" s="1"/>
      <c r="BP417" s="1"/>
      <c r="BQ417" s="1"/>
      <c r="BR417" s="1"/>
    </row>
    <row r="418" spans="1:70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  <c r="AL418" s="1"/>
      <c r="AM418" s="1"/>
      <c r="AN418" s="1"/>
      <c r="AO418" s="1"/>
      <c r="AP418" s="1"/>
      <c r="AQ418" s="1"/>
      <c r="AR418" s="1"/>
      <c r="AS418" s="1"/>
      <c r="AT418" s="1"/>
      <c r="AU418" s="1"/>
      <c r="AV418" s="1"/>
      <c r="AW418" s="1"/>
      <c r="AX418" s="1"/>
      <c r="AY418" s="1"/>
      <c r="AZ418" s="1"/>
      <c r="BA418" s="1"/>
      <c r="BB418" s="1"/>
      <c r="BC418" s="1"/>
      <c r="BD418" s="1"/>
      <c r="BE418" s="1"/>
      <c r="BF418" s="1"/>
      <c r="BG418" s="1"/>
      <c r="BH418" s="1"/>
      <c r="BI418" s="1"/>
      <c r="BJ418" s="1"/>
      <c r="BK418" s="1"/>
      <c r="BL418" s="1"/>
      <c r="BM418" s="1"/>
      <c r="BN418" s="1"/>
      <c r="BO418" s="1"/>
      <c r="BP418" s="1"/>
      <c r="BQ418" s="1"/>
      <c r="BR418" s="1"/>
    </row>
    <row r="419" spans="1:70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  <c r="AL419" s="1"/>
      <c r="AM419" s="1"/>
      <c r="AN419" s="1"/>
      <c r="AO419" s="1"/>
      <c r="AP419" s="1"/>
      <c r="AQ419" s="1"/>
      <c r="AR419" s="1"/>
      <c r="AS419" s="1"/>
      <c r="AT419" s="1"/>
      <c r="AU419" s="1"/>
      <c r="AV419" s="1"/>
      <c r="AW419" s="1"/>
      <c r="AX419" s="1"/>
      <c r="AY419" s="1"/>
      <c r="AZ419" s="1"/>
      <c r="BA419" s="1"/>
      <c r="BB419" s="1"/>
      <c r="BC419" s="1"/>
      <c r="BD419" s="1"/>
      <c r="BE419" s="1"/>
      <c r="BF419" s="1"/>
      <c r="BG419" s="1"/>
      <c r="BH419" s="1"/>
      <c r="BI419" s="1"/>
      <c r="BJ419" s="1"/>
      <c r="BK419" s="1"/>
      <c r="BL419" s="1"/>
      <c r="BM419" s="1"/>
      <c r="BN419" s="1"/>
      <c r="BO419" s="1"/>
      <c r="BP419" s="1"/>
      <c r="BQ419" s="1"/>
      <c r="BR419" s="1"/>
    </row>
    <row r="420" spans="1:70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  <c r="AL420" s="1"/>
      <c r="AM420" s="1"/>
      <c r="AN420" s="1"/>
      <c r="AO420" s="1"/>
      <c r="AP420" s="1"/>
      <c r="AQ420" s="1"/>
      <c r="AR420" s="1"/>
      <c r="AS420" s="1"/>
      <c r="AT420" s="1"/>
      <c r="AU420" s="1"/>
      <c r="AV420" s="1"/>
      <c r="AW420" s="1"/>
      <c r="AX420" s="1"/>
      <c r="AY420" s="1"/>
      <c r="AZ420" s="1"/>
      <c r="BA420" s="1"/>
      <c r="BB420" s="1"/>
      <c r="BC420" s="1"/>
      <c r="BD420" s="1"/>
      <c r="BE420" s="1"/>
      <c r="BF420" s="1"/>
      <c r="BG420" s="1"/>
      <c r="BH420" s="1"/>
      <c r="BI420" s="1"/>
      <c r="BJ420" s="1"/>
      <c r="BK420" s="1"/>
      <c r="BL420" s="1"/>
      <c r="BM420" s="1"/>
      <c r="BN420" s="1"/>
      <c r="BO420" s="1"/>
      <c r="BP420" s="1"/>
      <c r="BQ420" s="1"/>
      <c r="BR420" s="1"/>
    </row>
    <row r="421" spans="1:70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  <c r="AL421" s="1"/>
      <c r="AM421" s="1"/>
      <c r="AN421" s="1"/>
      <c r="AO421" s="1"/>
      <c r="AP421" s="1"/>
      <c r="AQ421" s="1"/>
      <c r="AR421" s="1"/>
      <c r="AS421" s="1"/>
      <c r="AT421" s="1"/>
      <c r="AU421" s="1"/>
      <c r="AV421" s="1"/>
      <c r="AW421" s="1"/>
      <c r="AX421" s="1"/>
      <c r="AY421" s="1"/>
      <c r="AZ421" s="1"/>
      <c r="BA421" s="1"/>
      <c r="BB421" s="1"/>
      <c r="BC421" s="1"/>
      <c r="BD421" s="1"/>
      <c r="BE421" s="1"/>
      <c r="BF421" s="1"/>
      <c r="BG421" s="1"/>
      <c r="BH421" s="1"/>
      <c r="BI421" s="1"/>
      <c r="BJ421" s="1"/>
      <c r="BK421" s="1"/>
      <c r="BL421" s="1"/>
      <c r="BM421" s="1"/>
      <c r="BN421" s="1"/>
      <c r="BO421" s="1"/>
      <c r="BP421" s="1"/>
      <c r="BQ421" s="1"/>
      <c r="BR421" s="1"/>
    </row>
    <row r="422" spans="1:70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  <c r="AL422" s="1"/>
      <c r="AM422" s="1"/>
      <c r="AN422" s="1"/>
      <c r="AO422" s="1"/>
      <c r="AP422" s="1"/>
      <c r="AQ422" s="1"/>
      <c r="AR422" s="1"/>
      <c r="AS422" s="1"/>
      <c r="AT422" s="1"/>
      <c r="AU422" s="1"/>
      <c r="AV422" s="1"/>
      <c r="AW422" s="1"/>
      <c r="AX422" s="1"/>
      <c r="AY422" s="1"/>
      <c r="AZ422" s="1"/>
      <c r="BA422" s="1"/>
      <c r="BB422" s="1"/>
      <c r="BC422" s="1"/>
      <c r="BD422" s="1"/>
      <c r="BE422" s="1"/>
      <c r="BF422" s="1"/>
      <c r="BG422" s="1"/>
      <c r="BH422" s="1"/>
      <c r="BI422" s="1"/>
      <c r="BJ422" s="1"/>
      <c r="BK422" s="1"/>
      <c r="BL422" s="1"/>
      <c r="BM422" s="1"/>
      <c r="BN422" s="1"/>
      <c r="BO422" s="1"/>
      <c r="BP422" s="1"/>
      <c r="BQ422" s="1"/>
      <c r="BR422" s="1"/>
    </row>
    <row r="423" spans="1:70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  <c r="AL423" s="1"/>
      <c r="AM423" s="1"/>
      <c r="AN423" s="1"/>
      <c r="AO423" s="1"/>
      <c r="AP423" s="1"/>
      <c r="AQ423" s="1"/>
      <c r="AR423" s="1"/>
      <c r="AS423" s="1"/>
      <c r="AT423" s="1"/>
      <c r="AU423" s="1"/>
      <c r="AV423" s="1"/>
      <c r="AW423" s="1"/>
      <c r="AX423" s="1"/>
      <c r="AY423" s="1"/>
      <c r="AZ423" s="1"/>
      <c r="BA423" s="1"/>
      <c r="BB423" s="1"/>
      <c r="BC423" s="1"/>
      <c r="BD423" s="1"/>
      <c r="BE423" s="1"/>
      <c r="BF423" s="1"/>
      <c r="BG423" s="1"/>
      <c r="BH423" s="1"/>
      <c r="BI423" s="1"/>
      <c r="BJ423" s="1"/>
      <c r="BK423" s="1"/>
      <c r="BL423" s="1"/>
      <c r="BM423" s="1"/>
      <c r="BN423" s="1"/>
      <c r="BO423" s="1"/>
      <c r="BP423" s="1"/>
      <c r="BQ423" s="1"/>
      <c r="BR423" s="1"/>
    </row>
    <row r="424" spans="1:70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  <c r="AL424" s="1"/>
      <c r="AM424" s="1"/>
      <c r="AN424" s="1"/>
      <c r="AO424" s="1"/>
      <c r="AP424" s="1"/>
      <c r="AQ424" s="1"/>
      <c r="AR424" s="1"/>
      <c r="AS424" s="1"/>
      <c r="AT424" s="1"/>
      <c r="AU424" s="1"/>
      <c r="AV424" s="1"/>
      <c r="AW424" s="1"/>
      <c r="AX424" s="1"/>
      <c r="AY424" s="1"/>
      <c r="AZ424" s="1"/>
      <c r="BA424" s="1"/>
      <c r="BB424" s="1"/>
      <c r="BC424" s="1"/>
      <c r="BD424" s="1"/>
      <c r="BE424" s="1"/>
      <c r="BF424" s="1"/>
      <c r="BG424" s="1"/>
      <c r="BH424" s="1"/>
      <c r="BI424" s="1"/>
      <c r="BJ424" s="1"/>
      <c r="BK424" s="1"/>
      <c r="BL424" s="1"/>
      <c r="BM424" s="1"/>
      <c r="BN424" s="1"/>
      <c r="BO424" s="1"/>
      <c r="BP424" s="1"/>
      <c r="BQ424" s="1"/>
      <c r="BR424" s="1"/>
    </row>
    <row r="425" spans="1:70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  <c r="AL425" s="1"/>
      <c r="AM425" s="1"/>
      <c r="AN425" s="1"/>
      <c r="AO425" s="1"/>
      <c r="AP425" s="1"/>
      <c r="AQ425" s="1"/>
      <c r="AR425" s="1"/>
      <c r="AS425" s="1"/>
      <c r="AT425" s="1"/>
      <c r="AU425" s="1"/>
      <c r="AV425" s="1"/>
      <c r="AW425" s="1"/>
      <c r="AX425" s="1"/>
      <c r="AY425" s="1"/>
      <c r="AZ425" s="1"/>
      <c r="BA425" s="1"/>
      <c r="BB425" s="1"/>
      <c r="BC425" s="1"/>
      <c r="BD425" s="1"/>
      <c r="BE425" s="1"/>
      <c r="BF425" s="1"/>
      <c r="BG425" s="1"/>
      <c r="BH425" s="1"/>
      <c r="BI425" s="1"/>
      <c r="BJ425" s="1"/>
      <c r="BK425" s="1"/>
      <c r="BL425" s="1"/>
      <c r="BM425" s="1"/>
      <c r="BN425" s="1"/>
      <c r="BO425" s="1"/>
      <c r="BP425" s="1"/>
      <c r="BQ425" s="1"/>
      <c r="BR425" s="1"/>
    </row>
    <row r="426" spans="1:70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  <c r="AL426" s="1"/>
      <c r="AM426" s="1"/>
      <c r="AN426" s="1"/>
      <c r="AO426" s="1"/>
      <c r="AP426" s="1"/>
      <c r="AQ426" s="1"/>
      <c r="AR426" s="1"/>
      <c r="AS426" s="1"/>
      <c r="AT426" s="1"/>
      <c r="AU426" s="1"/>
      <c r="AV426" s="1"/>
      <c r="AW426" s="1"/>
      <c r="AX426" s="1"/>
      <c r="AY426" s="1"/>
      <c r="AZ426" s="1"/>
      <c r="BA426" s="1"/>
      <c r="BB426" s="1"/>
      <c r="BC426" s="1"/>
      <c r="BD426" s="1"/>
      <c r="BE426" s="1"/>
      <c r="BF426" s="1"/>
      <c r="BG426" s="1"/>
      <c r="BH426" s="1"/>
      <c r="BI426" s="1"/>
      <c r="BJ426" s="1"/>
      <c r="BK426" s="1"/>
      <c r="BL426" s="1"/>
      <c r="BM426" s="1"/>
      <c r="BN426" s="1"/>
      <c r="BO426" s="1"/>
      <c r="BP426" s="1"/>
      <c r="BQ426" s="1"/>
      <c r="BR426" s="1"/>
    </row>
    <row r="427" spans="1:70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  <c r="AL427" s="1"/>
      <c r="AM427" s="1"/>
      <c r="AN427" s="1"/>
      <c r="AO427" s="1"/>
      <c r="AP427" s="1"/>
      <c r="AQ427" s="1"/>
      <c r="AR427" s="1"/>
      <c r="AS427" s="1"/>
      <c r="AT427" s="1"/>
      <c r="AU427" s="1"/>
      <c r="AV427" s="1"/>
      <c r="AW427" s="1"/>
      <c r="AX427" s="1"/>
      <c r="AY427" s="1"/>
      <c r="AZ427" s="1"/>
      <c r="BA427" s="1"/>
      <c r="BB427" s="1"/>
      <c r="BC427" s="1"/>
      <c r="BD427" s="1"/>
      <c r="BE427" s="1"/>
      <c r="BF427" s="1"/>
      <c r="BG427" s="1"/>
      <c r="BH427" s="1"/>
      <c r="BI427" s="1"/>
      <c r="BJ427" s="1"/>
      <c r="BK427" s="1"/>
      <c r="BL427" s="1"/>
      <c r="BM427" s="1"/>
      <c r="BN427" s="1"/>
      <c r="BO427" s="1"/>
      <c r="BP427" s="1"/>
      <c r="BQ427" s="1"/>
      <c r="BR427" s="1"/>
    </row>
    <row r="428" spans="1:70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  <c r="AL428" s="1"/>
      <c r="AM428" s="1"/>
      <c r="AN428" s="1"/>
      <c r="AO428" s="1"/>
      <c r="AP428" s="1"/>
      <c r="AQ428" s="1"/>
      <c r="AR428" s="1"/>
      <c r="AS428" s="1"/>
      <c r="AT428" s="1"/>
      <c r="AU428" s="1"/>
      <c r="AV428" s="1"/>
      <c r="AW428" s="1"/>
      <c r="AX428" s="1"/>
      <c r="AY428" s="1"/>
      <c r="AZ428" s="1"/>
      <c r="BA428" s="1"/>
      <c r="BB428" s="1"/>
      <c r="BC428" s="1"/>
      <c r="BD428" s="1"/>
      <c r="BE428" s="1"/>
      <c r="BF428" s="1"/>
      <c r="BG428" s="1"/>
      <c r="BH428" s="1"/>
      <c r="BI428" s="1"/>
      <c r="BJ428" s="1"/>
      <c r="BK428" s="1"/>
      <c r="BL428" s="1"/>
      <c r="BM428" s="1"/>
      <c r="BN428" s="1"/>
      <c r="BO428" s="1"/>
      <c r="BP428" s="1"/>
      <c r="BQ428" s="1"/>
      <c r="BR428" s="1"/>
    </row>
    <row r="429" spans="1:70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  <c r="AL429" s="1"/>
      <c r="AM429" s="1"/>
      <c r="AN429" s="1"/>
      <c r="AO429" s="1"/>
      <c r="AP429" s="1"/>
      <c r="AQ429" s="1"/>
      <c r="AR429" s="1"/>
      <c r="AS429" s="1"/>
      <c r="AT429" s="1"/>
      <c r="AU429" s="1"/>
      <c r="AV429" s="1"/>
      <c r="AW429" s="1"/>
      <c r="AX429" s="1"/>
      <c r="AY429" s="1"/>
      <c r="AZ429" s="1"/>
      <c r="BA429" s="1"/>
      <c r="BB429" s="1"/>
      <c r="BC429" s="1"/>
      <c r="BD429" s="1"/>
      <c r="BE429" s="1"/>
      <c r="BF429" s="1"/>
      <c r="BG429" s="1"/>
      <c r="BH429" s="1"/>
      <c r="BI429" s="1"/>
      <c r="BJ429" s="1"/>
      <c r="BK429" s="1"/>
      <c r="BL429" s="1"/>
      <c r="BM429" s="1"/>
      <c r="BN429" s="1"/>
      <c r="BO429" s="1"/>
      <c r="BP429" s="1"/>
      <c r="BQ429" s="1"/>
      <c r="BR429" s="1"/>
    </row>
    <row r="430" spans="1:70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  <c r="AL430" s="1"/>
      <c r="AM430" s="1"/>
      <c r="AN430" s="1"/>
      <c r="AO430" s="1"/>
      <c r="AP430" s="1"/>
      <c r="AQ430" s="1"/>
      <c r="AR430" s="1"/>
      <c r="AS430" s="1"/>
      <c r="AT430" s="1"/>
      <c r="AU430" s="1"/>
      <c r="AV430" s="1"/>
      <c r="AW430" s="1"/>
      <c r="AX430" s="1"/>
      <c r="AY430" s="1"/>
      <c r="AZ430" s="1"/>
      <c r="BA430" s="1"/>
      <c r="BB430" s="1"/>
      <c r="BC430" s="1"/>
      <c r="BD430" s="1"/>
      <c r="BE430" s="1"/>
      <c r="BF430" s="1"/>
      <c r="BG430" s="1"/>
      <c r="BH430" s="1"/>
      <c r="BI430" s="1"/>
      <c r="BJ430" s="1"/>
      <c r="BK430" s="1"/>
      <c r="BL430" s="1"/>
      <c r="BM430" s="1"/>
      <c r="BN430" s="1"/>
      <c r="BO430" s="1"/>
      <c r="BP430" s="1"/>
      <c r="BQ430" s="1"/>
      <c r="BR430" s="1"/>
    </row>
    <row r="431" spans="1:70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  <c r="AL431" s="1"/>
      <c r="AM431" s="1"/>
      <c r="AN431" s="1"/>
      <c r="AO431" s="1"/>
      <c r="AP431" s="1"/>
      <c r="AQ431" s="1"/>
      <c r="AR431" s="1"/>
      <c r="AS431" s="1"/>
      <c r="AT431" s="1"/>
      <c r="AU431" s="1"/>
      <c r="AV431" s="1"/>
      <c r="AW431" s="1"/>
      <c r="AX431" s="1"/>
      <c r="AY431" s="1"/>
      <c r="AZ431" s="1"/>
      <c r="BA431" s="1"/>
      <c r="BB431" s="1"/>
      <c r="BC431" s="1"/>
      <c r="BD431" s="1"/>
      <c r="BE431" s="1"/>
      <c r="BF431" s="1"/>
      <c r="BG431" s="1"/>
      <c r="BH431" s="1"/>
      <c r="BI431" s="1"/>
      <c r="BJ431" s="1"/>
      <c r="BK431" s="1"/>
      <c r="BL431" s="1"/>
      <c r="BM431" s="1"/>
      <c r="BN431" s="1"/>
      <c r="BO431" s="1"/>
      <c r="BP431" s="1"/>
      <c r="BQ431" s="1"/>
      <c r="BR431" s="1"/>
    </row>
    <row r="432" spans="1:70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  <c r="AL432" s="1"/>
      <c r="AM432" s="1"/>
      <c r="AN432" s="1"/>
      <c r="AO432" s="1"/>
      <c r="AP432" s="1"/>
      <c r="AQ432" s="1"/>
      <c r="AR432" s="1"/>
      <c r="AS432" s="1"/>
      <c r="AT432" s="1"/>
      <c r="AU432" s="1"/>
      <c r="AV432" s="1"/>
      <c r="AW432" s="1"/>
      <c r="AX432" s="1"/>
      <c r="AY432" s="1"/>
      <c r="AZ432" s="1"/>
      <c r="BA432" s="1"/>
      <c r="BB432" s="1"/>
      <c r="BC432" s="1"/>
      <c r="BD432" s="1"/>
      <c r="BE432" s="1"/>
      <c r="BF432" s="1"/>
      <c r="BG432" s="1"/>
      <c r="BH432" s="1"/>
      <c r="BI432" s="1"/>
      <c r="BJ432" s="1"/>
      <c r="BK432" s="1"/>
      <c r="BL432" s="1"/>
      <c r="BM432" s="1"/>
      <c r="BN432" s="1"/>
      <c r="BO432" s="1"/>
      <c r="BP432" s="1"/>
      <c r="BQ432" s="1"/>
      <c r="BR432" s="1"/>
    </row>
    <row r="433" spans="1:70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  <c r="AL433" s="1"/>
      <c r="AM433" s="1"/>
      <c r="AN433" s="1"/>
      <c r="AO433" s="1"/>
      <c r="AP433" s="1"/>
      <c r="AQ433" s="1"/>
      <c r="AR433" s="1"/>
      <c r="AS433" s="1"/>
      <c r="AT433" s="1"/>
      <c r="AU433" s="1"/>
      <c r="AV433" s="1"/>
      <c r="AW433" s="1"/>
      <c r="AX433" s="1"/>
      <c r="AY433" s="1"/>
      <c r="AZ433" s="1"/>
      <c r="BA433" s="1"/>
      <c r="BB433" s="1"/>
      <c r="BC433" s="1"/>
      <c r="BD433" s="1"/>
      <c r="BE433" s="1"/>
      <c r="BF433" s="1"/>
      <c r="BG433" s="1"/>
      <c r="BH433" s="1"/>
      <c r="BI433" s="1"/>
      <c r="BJ433" s="1"/>
      <c r="BK433" s="1"/>
      <c r="BL433" s="1"/>
      <c r="BM433" s="1"/>
      <c r="BN433" s="1"/>
      <c r="BO433" s="1"/>
      <c r="BP433" s="1"/>
      <c r="BQ433" s="1"/>
      <c r="BR433" s="1"/>
    </row>
    <row r="434" spans="1:70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  <c r="AL434" s="1"/>
      <c r="AM434" s="1"/>
      <c r="AN434" s="1"/>
      <c r="AO434" s="1"/>
      <c r="AP434" s="1"/>
      <c r="AQ434" s="1"/>
      <c r="AR434" s="1"/>
      <c r="AS434" s="1"/>
      <c r="AT434" s="1"/>
      <c r="AU434" s="1"/>
      <c r="AV434" s="1"/>
      <c r="AW434" s="1"/>
      <c r="AX434" s="1"/>
      <c r="AY434" s="1"/>
      <c r="AZ434" s="1"/>
      <c r="BA434" s="1"/>
      <c r="BB434" s="1"/>
      <c r="BC434" s="1"/>
      <c r="BD434" s="1"/>
      <c r="BE434" s="1"/>
      <c r="BF434" s="1"/>
      <c r="BG434" s="1"/>
      <c r="BH434" s="1"/>
      <c r="BI434" s="1"/>
      <c r="BJ434" s="1"/>
      <c r="BK434" s="1"/>
      <c r="BL434" s="1"/>
      <c r="BM434" s="1"/>
      <c r="BN434" s="1"/>
      <c r="BO434" s="1"/>
      <c r="BP434" s="1"/>
      <c r="BQ434" s="1"/>
      <c r="BR434" s="1"/>
    </row>
    <row r="435" spans="1:70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"/>
      <c r="AL435" s="1"/>
      <c r="AM435" s="1"/>
      <c r="AN435" s="1"/>
      <c r="AO435" s="1"/>
      <c r="AP435" s="1"/>
      <c r="AQ435" s="1"/>
      <c r="AR435" s="1"/>
      <c r="AS435" s="1"/>
      <c r="AT435" s="1"/>
      <c r="AU435" s="1"/>
      <c r="AV435" s="1"/>
      <c r="AW435" s="1"/>
      <c r="AX435" s="1"/>
      <c r="AY435" s="1"/>
      <c r="AZ435" s="1"/>
      <c r="BA435" s="1"/>
      <c r="BB435" s="1"/>
      <c r="BC435" s="1"/>
      <c r="BD435" s="1"/>
      <c r="BE435" s="1"/>
      <c r="BF435" s="1"/>
      <c r="BG435" s="1"/>
      <c r="BH435" s="1"/>
      <c r="BI435" s="1"/>
      <c r="BJ435" s="1"/>
      <c r="BK435" s="1"/>
      <c r="BL435" s="1"/>
      <c r="BM435" s="1"/>
      <c r="BN435" s="1"/>
      <c r="BO435" s="1"/>
      <c r="BP435" s="1"/>
      <c r="BQ435" s="1"/>
      <c r="BR435" s="1"/>
    </row>
    <row r="436" spans="1:70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  <c r="AL436" s="1"/>
      <c r="AM436" s="1"/>
      <c r="AN436" s="1"/>
      <c r="AO436" s="1"/>
      <c r="AP436" s="1"/>
      <c r="AQ436" s="1"/>
      <c r="AR436" s="1"/>
      <c r="AS436" s="1"/>
      <c r="AT436" s="1"/>
      <c r="AU436" s="1"/>
      <c r="AV436" s="1"/>
      <c r="AW436" s="1"/>
      <c r="AX436" s="1"/>
      <c r="AY436" s="1"/>
      <c r="AZ436" s="1"/>
      <c r="BA436" s="1"/>
      <c r="BB436" s="1"/>
      <c r="BC436" s="1"/>
      <c r="BD436" s="1"/>
      <c r="BE436" s="1"/>
      <c r="BF436" s="1"/>
      <c r="BG436" s="1"/>
      <c r="BH436" s="1"/>
      <c r="BI436" s="1"/>
      <c r="BJ436" s="1"/>
      <c r="BK436" s="1"/>
      <c r="BL436" s="1"/>
      <c r="BM436" s="1"/>
      <c r="BN436" s="1"/>
      <c r="BO436" s="1"/>
      <c r="BP436" s="1"/>
      <c r="BQ436" s="1"/>
      <c r="BR436" s="1"/>
    </row>
    <row r="437" spans="1:70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/>
      <c r="AL437" s="1"/>
      <c r="AM437" s="1"/>
      <c r="AN437" s="1"/>
      <c r="AO437" s="1"/>
      <c r="AP437" s="1"/>
      <c r="AQ437" s="1"/>
      <c r="AR437" s="1"/>
      <c r="AS437" s="1"/>
      <c r="AT437" s="1"/>
      <c r="AU437" s="1"/>
      <c r="AV437" s="1"/>
      <c r="AW437" s="1"/>
      <c r="AX437" s="1"/>
      <c r="AY437" s="1"/>
      <c r="AZ437" s="1"/>
      <c r="BA437" s="1"/>
      <c r="BB437" s="1"/>
      <c r="BC437" s="1"/>
      <c r="BD437" s="1"/>
      <c r="BE437" s="1"/>
      <c r="BF437" s="1"/>
      <c r="BG437" s="1"/>
      <c r="BH437" s="1"/>
      <c r="BI437" s="1"/>
      <c r="BJ437" s="1"/>
      <c r="BK437" s="1"/>
      <c r="BL437" s="1"/>
      <c r="BM437" s="1"/>
      <c r="BN437" s="1"/>
      <c r="BO437" s="1"/>
      <c r="BP437" s="1"/>
      <c r="BQ437" s="1"/>
      <c r="BR437" s="1"/>
    </row>
    <row r="438" spans="1:70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/>
      <c r="AL438" s="1"/>
      <c r="AM438" s="1"/>
      <c r="AN438" s="1"/>
      <c r="AO438" s="1"/>
      <c r="AP438" s="1"/>
      <c r="AQ438" s="1"/>
      <c r="AR438" s="1"/>
      <c r="AS438" s="1"/>
      <c r="AT438" s="1"/>
      <c r="AU438" s="1"/>
      <c r="AV438" s="1"/>
      <c r="AW438" s="1"/>
      <c r="AX438" s="1"/>
      <c r="AY438" s="1"/>
      <c r="AZ438" s="1"/>
      <c r="BA438" s="1"/>
      <c r="BB438" s="1"/>
      <c r="BC438" s="1"/>
      <c r="BD438" s="1"/>
      <c r="BE438" s="1"/>
      <c r="BF438" s="1"/>
      <c r="BG438" s="1"/>
      <c r="BH438" s="1"/>
      <c r="BI438" s="1"/>
      <c r="BJ438" s="1"/>
      <c r="BK438" s="1"/>
      <c r="BL438" s="1"/>
      <c r="BM438" s="1"/>
      <c r="BN438" s="1"/>
      <c r="BO438" s="1"/>
      <c r="BP438" s="1"/>
      <c r="BQ438" s="1"/>
      <c r="BR438" s="1"/>
    </row>
    <row r="439" spans="1:70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/>
      <c r="AL439" s="1"/>
      <c r="AM439" s="1"/>
      <c r="AN439" s="1"/>
      <c r="AO439" s="1"/>
      <c r="AP439" s="1"/>
      <c r="AQ439" s="1"/>
      <c r="AR439" s="1"/>
      <c r="AS439" s="1"/>
      <c r="AT439" s="1"/>
      <c r="AU439" s="1"/>
      <c r="AV439" s="1"/>
      <c r="AW439" s="1"/>
      <c r="AX439" s="1"/>
      <c r="AY439" s="1"/>
      <c r="AZ439" s="1"/>
      <c r="BA439" s="1"/>
      <c r="BB439" s="1"/>
      <c r="BC439" s="1"/>
      <c r="BD439" s="1"/>
      <c r="BE439" s="1"/>
      <c r="BF439" s="1"/>
      <c r="BG439" s="1"/>
      <c r="BH439" s="1"/>
      <c r="BI439" s="1"/>
      <c r="BJ439" s="1"/>
      <c r="BK439" s="1"/>
      <c r="BL439" s="1"/>
      <c r="BM439" s="1"/>
      <c r="BN439" s="1"/>
      <c r="BO439" s="1"/>
      <c r="BP439" s="1"/>
      <c r="BQ439" s="1"/>
      <c r="BR439" s="1"/>
    </row>
    <row r="440" spans="1:70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  <c r="AL440" s="1"/>
      <c r="AM440" s="1"/>
      <c r="AN440" s="1"/>
      <c r="AO440" s="1"/>
      <c r="AP440" s="1"/>
      <c r="AQ440" s="1"/>
      <c r="AR440" s="1"/>
      <c r="AS440" s="1"/>
      <c r="AT440" s="1"/>
      <c r="AU440" s="1"/>
      <c r="AV440" s="1"/>
      <c r="AW440" s="1"/>
      <c r="AX440" s="1"/>
      <c r="AY440" s="1"/>
      <c r="AZ440" s="1"/>
      <c r="BA440" s="1"/>
      <c r="BB440" s="1"/>
      <c r="BC440" s="1"/>
      <c r="BD440" s="1"/>
      <c r="BE440" s="1"/>
      <c r="BF440" s="1"/>
      <c r="BG440" s="1"/>
      <c r="BH440" s="1"/>
      <c r="BI440" s="1"/>
      <c r="BJ440" s="1"/>
      <c r="BK440" s="1"/>
      <c r="BL440" s="1"/>
      <c r="BM440" s="1"/>
      <c r="BN440" s="1"/>
      <c r="BO440" s="1"/>
      <c r="BP440" s="1"/>
      <c r="BQ440" s="1"/>
      <c r="BR440" s="1"/>
    </row>
    <row r="441" spans="1:70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  <c r="AL441" s="1"/>
      <c r="AM441" s="1"/>
      <c r="AN441" s="1"/>
      <c r="AO441" s="1"/>
      <c r="AP441" s="1"/>
      <c r="AQ441" s="1"/>
      <c r="AR441" s="1"/>
      <c r="AS441" s="1"/>
      <c r="AT441" s="1"/>
      <c r="AU441" s="1"/>
      <c r="AV441" s="1"/>
      <c r="AW441" s="1"/>
      <c r="AX441" s="1"/>
      <c r="AY441" s="1"/>
      <c r="AZ441" s="1"/>
      <c r="BA441" s="1"/>
      <c r="BB441" s="1"/>
      <c r="BC441" s="1"/>
      <c r="BD441" s="1"/>
      <c r="BE441" s="1"/>
      <c r="BF441" s="1"/>
      <c r="BG441" s="1"/>
      <c r="BH441" s="1"/>
      <c r="BI441" s="1"/>
      <c r="BJ441" s="1"/>
      <c r="BK441" s="1"/>
      <c r="BL441" s="1"/>
      <c r="BM441" s="1"/>
      <c r="BN441" s="1"/>
      <c r="BO441" s="1"/>
      <c r="BP441" s="1"/>
      <c r="BQ441" s="1"/>
      <c r="BR441" s="1"/>
    </row>
    <row r="442" spans="1:70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1"/>
      <c r="AL442" s="1"/>
      <c r="AM442" s="1"/>
      <c r="AN442" s="1"/>
      <c r="AO442" s="1"/>
      <c r="AP442" s="1"/>
      <c r="AQ442" s="1"/>
      <c r="AR442" s="1"/>
      <c r="AS442" s="1"/>
      <c r="AT442" s="1"/>
      <c r="AU442" s="1"/>
      <c r="AV442" s="1"/>
      <c r="AW442" s="1"/>
      <c r="AX442" s="1"/>
      <c r="AY442" s="1"/>
      <c r="AZ442" s="1"/>
      <c r="BA442" s="1"/>
      <c r="BB442" s="1"/>
      <c r="BC442" s="1"/>
      <c r="BD442" s="1"/>
      <c r="BE442" s="1"/>
      <c r="BF442" s="1"/>
      <c r="BG442" s="1"/>
      <c r="BH442" s="1"/>
      <c r="BI442" s="1"/>
      <c r="BJ442" s="1"/>
      <c r="BK442" s="1"/>
      <c r="BL442" s="1"/>
      <c r="BM442" s="1"/>
      <c r="BN442" s="1"/>
      <c r="BO442" s="1"/>
      <c r="BP442" s="1"/>
      <c r="BQ442" s="1"/>
      <c r="BR442" s="1"/>
    </row>
    <row r="443" spans="1:70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"/>
      <c r="AL443" s="1"/>
      <c r="AM443" s="1"/>
      <c r="AN443" s="1"/>
      <c r="AO443" s="1"/>
      <c r="AP443" s="1"/>
      <c r="AQ443" s="1"/>
      <c r="AR443" s="1"/>
      <c r="AS443" s="1"/>
      <c r="AT443" s="1"/>
      <c r="AU443" s="1"/>
      <c r="AV443" s="1"/>
      <c r="AW443" s="1"/>
      <c r="AX443" s="1"/>
      <c r="AY443" s="1"/>
      <c r="AZ443" s="1"/>
      <c r="BA443" s="1"/>
      <c r="BB443" s="1"/>
      <c r="BC443" s="1"/>
      <c r="BD443" s="1"/>
      <c r="BE443" s="1"/>
      <c r="BF443" s="1"/>
      <c r="BG443" s="1"/>
      <c r="BH443" s="1"/>
      <c r="BI443" s="1"/>
      <c r="BJ443" s="1"/>
      <c r="BK443" s="1"/>
      <c r="BL443" s="1"/>
      <c r="BM443" s="1"/>
      <c r="BN443" s="1"/>
      <c r="BO443" s="1"/>
      <c r="BP443" s="1"/>
      <c r="BQ443" s="1"/>
      <c r="BR443" s="1"/>
    </row>
    <row r="444" spans="1:70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"/>
      <c r="AL444" s="1"/>
      <c r="AM444" s="1"/>
      <c r="AN444" s="1"/>
      <c r="AO444" s="1"/>
      <c r="AP444" s="1"/>
      <c r="AQ444" s="1"/>
      <c r="AR444" s="1"/>
      <c r="AS444" s="1"/>
      <c r="AT444" s="1"/>
      <c r="AU444" s="1"/>
      <c r="AV444" s="1"/>
      <c r="AW444" s="1"/>
      <c r="AX444" s="1"/>
      <c r="AY444" s="1"/>
      <c r="AZ444" s="1"/>
      <c r="BA444" s="1"/>
      <c r="BB444" s="1"/>
      <c r="BC444" s="1"/>
      <c r="BD444" s="1"/>
      <c r="BE444" s="1"/>
      <c r="BF444" s="1"/>
      <c r="BG444" s="1"/>
      <c r="BH444" s="1"/>
      <c r="BI444" s="1"/>
      <c r="BJ444" s="1"/>
      <c r="BK444" s="1"/>
      <c r="BL444" s="1"/>
      <c r="BM444" s="1"/>
      <c r="BN444" s="1"/>
      <c r="BO444" s="1"/>
      <c r="BP444" s="1"/>
      <c r="BQ444" s="1"/>
      <c r="BR444" s="1"/>
    </row>
    <row r="445" spans="1:70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"/>
      <c r="AL445" s="1"/>
      <c r="AM445" s="1"/>
      <c r="AN445" s="1"/>
      <c r="AO445" s="1"/>
      <c r="AP445" s="1"/>
      <c r="AQ445" s="1"/>
      <c r="AR445" s="1"/>
      <c r="AS445" s="1"/>
      <c r="AT445" s="1"/>
      <c r="AU445" s="1"/>
      <c r="AV445" s="1"/>
      <c r="AW445" s="1"/>
      <c r="AX445" s="1"/>
      <c r="AY445" s="1"/>
      <c r="AZ445" s="1"/>
      <c r="BA445" s="1"/>
      <c r="BB445" s="1"/>
      <c r="BC445" s="1"/>
      <c r="BD445" s="1"/>
      <c r="BE445" s="1"/>
      <c r="BF445" s="1"/>
      <c r="BG445" s="1"/>
      <c r="BH445" s="1"/>
      <c r="BI445" s="1"/>
      <c r="BJ445" s="1"/>
      <c r="BK445" s="1"/>
      <c r="BL445" s="1"/>
      <c r="BM445" s="1"/>
      <c r="BN445" s="1"/>
      <c r="BO445" s="1"/>
      <c r="BP445" s="1"/>
      <c r="BQ445" s="1"/>
      <c r="BR445" s="1"/>
    </row>
    <row r="446" spans="1:70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/>
      <c r="AL446" s="1"/>
      <c r="AM446" s="1"/>
      <c r="AN446" s="1"/>
      <c r="AO446" s="1"/>
      <c r="AP446" s="1"/>
      <c r="AQ446" s="1"/>
      <c r="AR446" s="1"/>
      <c r="AS446" s="1"/>
      <c r="AT446" s="1"/>
      <c r="AU446" s="1"/>
      <c r="AV446" s="1"/>
      <c r="AW446" s="1"/>
      <c r="AX446" s="1"/>
      <c r="AY446" s="1"/>
      <c r="AZ446" s="1"/>
      <c r="BA446" s="1"/>
      <c r="BB446" s="1"/>
      <c r="BC446" s="1"/>
      <c r="BD446" s="1"/>
      <c r="BE446" s="1"/>
      <c r="BF446" s="1"/>
      <c r="BG446" s="1"/>
      <c r="BH446" s="1"/>
      <c r="BI446" s="1"/>
      <c r="BJ446" s="1"/>
      <c r="BK446" s="1"/>
      <c r="BL446" s="1"/>
      <c r="BM446" s="1"/>
      <c r="BN446" s="1"/>
      <c r="BO446" s="1"/>
      <c r="BP446" s="1"/>
      <c r="BQ446" s="1"/>
      <c r="BR446" s="1"/>
    </row>
    <row r="447" spans="1:70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  <c r="AL447" s="1"/>
      <c r="AM447" s="1"/>
      <c r="AN447" s="1"/>
      <c r="AO447" s="1"/>
      <c r="AP447" s="1"/>
      <c r="AQ447" s="1"/>
      <c r="AR447" s="1"/>
      <c r="AS447" s="1"/>
      <c r="AT447" s="1"/>
      <c r="AU447" s="1"/>
      <c r="AV447" s="1"/>
      <c r="AW447" s="1"/>
      <c r="AX447" s="1"/>
      <c r="AY447" s="1"/>
      <c r="AZ447" s="1"/>
      <c r="BA447" s="1"/>
      <c r="BB447" s="1"/>
      <c r="BC447" s="1"/>
      <c r="BD447" s="1"/>
      <c r="BE447" s="1"/>
      <c r="BF447" s="1"/>
      <c r="BG447" s="1"/>
      <c r="BH447" s="1"/>
      <c r="BI447" s="1"/>
      <c r="BJ447" s="1"/>
      <c r="BK447" s="1"/>
      <c r="BL447" s="1"/>
      <c r="BM447" s="1"/>
      <c r="BN447" s="1"/>
      <c r="BO447" s="1"/>
      <c r="BP447" s="1"/>
      <c r="BQ447" s="1"/>
      <c r="BR447" s="1"/>
    </row>
    <row r="448" spans="1:70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"/>
      <c r="AL448" s="1"/>
      <c r="AM448" s="1"/>
      <c r="AN448" s="1"/>
      <c r="AO448" s="1"/>
      <c r="AP448" s="1"/>
      <c r="AQ448" s="1"/>
      <c r="AR448" s="1"/>
      <c r="AS448" s="1"/>
      <c r="AT448" s="1"/>
      <c r="AU448" s="1"/>
      <c r="AV448" s="1"/>
      <c r="AW448" s="1"/>
      <c r="AX448" s="1"/>
      <c r="AY448" s="1"/>
      <c r="AZ448" s="1"/>
      <c r="BA448" s="1"/>
      <c r="BB448" s="1"/>
      <c r="BC448" s="1"/>
      <c r="BD448" s="1"/>
      <c r="BE448" s="1"/>
      <c r="BF448" s="1"/>
      <c r="BG448" s="1"/>
      <c r="BH448" s="1"/>
      <c r="BI448" s="1"/>
      <c r="BJ448" s="1"/>
      <c r="BK448" s="1"/>
      <c r="BL448" s="1"/>
      <c r="BM448" s="1"/>
      <c r="BN448" s="1"/>
      <c r="BO448" s="1"/>
      <c r="BP448" s="1"/>
      <c r="BQ448" s="1"/>
      <c r="BR448" s="1"/>
    </row>
    <row r="449" spans="1:70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"/>
      <c r="AL449" s="1"/>
      <c r="AM449" s="1"/>
      <c r="AN449" s="1"/>
      <c r="AO449" s="1"/>
      <c r="AP449" s="1"/>
      <c r="AQ449" s="1"/>
      <c r="AR449" s="1"/>
      <c r="AS449" s="1"/>
      <c r="AT449" s="1"/>
      <c r="AU449" s="1"/>
      <c r="AV449" s="1"/>
      <c r="AW449" s="1"/>
      <c r="AX449" s="1"/>
      <c r="AY449" s="1"/>
      <c r="AZ449" s="1"/>
      <c r="BA449" s="1"/>
      <c r="BB449" s="1"/>
      <c r="BC449" s="1"/>
      <c r="BD449" s="1"/>
      <c r="BE449" s="1"/>
      <c r="BF449" s="1"/>
      <c r="BG449" s="1"/>
      <c r="BH449" s="1"/>
      <c r="BI449" s="1"/>
      <c r="BJ449" s="1"/>
      <c r="BK449" s="1"/>
      <c r="BL449" s="1"/>
      <c r="BM449" s="1"/>
      <c r="BN449" s="1"/>
      <c r="BO449" s="1"/>
      <c r="BP449" s="1"/>
      <c r="BQ449" s="1"/>
      <c r="BR449" s="1"/>
    </row>
    <row r="450" spans="1:70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1"/>
      <c r="AL450" s="1"/>
      <c r="AM450" s="1"/>
      <c r="AN450" s="1"/>
      <c r="AO450" s="1"/>
      <c r="AP450" s="1"/>
      <c r="AQ450" s="1"/>
      <c r="AR450" s="1"/>
      <c r="AS450" s="1"/>
      <c r="AT450" s="1"/>
      <c r="AU450" s="1"/>
      <c r="AV450" s="1"/>
      <c r="AW450" s="1"/>
      <c r="AX450" s="1"/>
      <c r="AY450" s="1"/>
      <c r="AZ450" s="1"/>
      <c r="BA450" s="1"/>
      <c r="BB450" s="1"/>
      <c r="BC450" s="1"/>
      <c r="BD450" s="1"/>
      <c r="BE450" s="1"/>
      <c r="BF450" s="1"/>
      <c r="BG450" s="1"/>
      <c r="BH450" s="1"/>
      <c r="BI450" s="1"/>
      <c r="BJ450" s="1"/>
      <c r="BK450" s="1"/>
      <c r="BL450" s="1"/>
      <c r="BM450" s="1"/>
      <c r="BN450" s="1"/>
      <c r="BO450" s="1"/>
      <c r="BP450" s="1"/>
      <c r="BQ450" s="1"/>
      <c r="BR450" s="1"/>
    </row>
    <row r="451" spans="1:70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  <c r="AK451" s="1"/>
      <c r="AL451" s="1"/>
      <c r="AM451" s="1"/>
      <c r="AN451" s="1"/>
      <c r="AO451" s="1"/>
      <c r="AP451" s="1"/>
      <c r="AQ451" s="1"/>
      <c r="AR451" s="1"/>
      <c r="AS451" s="1"/>
      <c r="AT451" s="1"/>
      <c r="AU451" s="1"/>
      <c r="AV451" s="1"/>
      <c r="AW451" s="1"/>
      <c r="AX451" s="1"/>
      <c r="AY451" s="1"/>
      <c r="AZ451" s="1"/>
      <c r="BA451" s="1"/>
      <c r="BB451" s="1"/>
      <c r="BC451" s="1"/>
      <c r="BD451" s="1"/>
      <c r="BE451" s="1"/>
      <c r="BF451" s="1"/>
      <c r="BG451" s="1"/>
      <c r="BH451" s="1"/>
      <c r="BI451" s="1"/>
      <c r="BJ451" s="1"/>
      <c r="BK451" s="1"/>
      <c r="BL451" s="1"/>
      <c r="BM451" s="1"/>
      <c r="BN451" s="1"/>
      <c r="BO451" s="1"/>
      <c r="BP451" s="1"/>
      <c r="BQ451" s="1"/>
      <c r="BR451" s="1"/>
    </row>
    <row r="452" spans="1:70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  <c r="AK452" s="1"/>
      <c r="AL452" s="1"/>
      <c r="AM452" s="1"/>
      <c r="AN452" s="1"/>
      <c r="AO452" s="1"/>
      <c r="AP452" s="1"/>
      <c r="AQ452" s="1"/>
      <c r="AR452" s="1"/>
      <c r="AS452" s="1"/>
      <c r="AT452" s="1"/>
      <c r="AU452" s="1"/>
      <c r="AV452" s="1"/>
      <c r="AW452" s="1"/>
      <c r="AX452" s="1"/>
      <c r="AY452" s="1"/>
      <c r="AZ452" s="1"/>
      <c r="BA452" s="1"/>
      <c r="BB452" s="1"/>
      <c r="BC452" s="1"/>
      <c r="BD452" s="1"/>
      <c r="BE452" s="1"/>
      <c r="BF452" s="1"/>
      <c r="BG452" s="1"/>
      <c r="BH452" s="1"/>
      <c r="BI452" s="1"/>
      <c r="BJ452" s="1"/>
      <c r="BK452" s="1"/>
      <c r="BL452" s="1"/>
      <c r="BM452" s="1"/>
      <c r="BN452" s="1"/>
      <c r="BO452" s="1"/>
      <c r="BP452" s="1"/>
      <c r="BQ452" s="1"/>
      <c r="BR452" s="1"/>
    </row>
    <row r="453" spans="1:70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  <c r="AK453" s="1"/>
      <c r="AL453" s="1"/>
      <c r="AM453" s="1"/>
      <c r="AN453" s="1"/>
      <c r="AO453" s="1"/>
      <c r="AP453" s="1"/>
      <c r="AQ453" s="1"/>
      <c r="AR453" s="1"/>
      <c r="AS453" s="1"/>
      <c r="AT453" s="1"/>
      <c r="AU453" s="1"/>
      <c r="AV453" s="1"/>
      <c r="AW453" s="1"/>
      <c r="AX453" s="1"/>
      <c r="AY453" s="1"/>
      <c r="AZ453" s="1"/>
      <c r="BA453" s="1"/>
      <c r="BB453" s="1"/>
      <c r="BC453" s="1"/>
      <c r="BD453" s="1"/>
      <c r="BE453" s="1"/>
      <c r="BF453" s="1"/>
      <c r="BG453" s="1"/>
      <c r="BH453" s="1"/>
      <c r="BI453" s="1"/>
      <c r="BJ453" s="1"/>
      <c r="BK453" s="1"/>
      <c r="BL453" s="1"/>
      <c r="BM453" s="1"/>
      <c r="BN453" s="1"/>
      <c r="BO453" s="1"/>
      <c r="BP453" s="1"/>
      <c r="BQ453" s="1"/>
      <c r="BR453" s="1"/>
    </row>
    <row r="454" spans="1:70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  <c r="AK454" s="1"/>
      <c r="AL454" s="1"/>
      <c r="AM454" s="1"/>
      <c r="AN454" s="1"/>
      <c r="AO454" s="1"/>
      <c r="AP454" s="1"/>
      <c r="AQ454" s="1"/>
      <c r="AR454" s="1"/>
      <c r="AS454" s="1"/>
      <c r="AT454" s="1"/>
      <c r="AU454" s="1"/>
      <c r="AV454" s="1"/>
      <c r="AW454" s="1"/>
      <c r="AX454" s="1"/>
      <c r="AY454" s="1"/>
      <c r="AZ454" s="1"/>
      <c r="BA454" s="1"/>
      <c r="BB454" s="1"/>
      <c r="BC454" s="1"/>
      <c r="BD454" s="1"/>
      <c r="BE454" s="1"/>
      <c r="BF454" s="1"/>
      <c r="BG454" s="1"/>
      <c r="BH454" s="1"/>
      <c r="BI454" s="1"/>
      <c r="BJ454" s="1"/>
      <c r="BK454" s="1"/>
      <c r="BL454" s="1"/>
      <c r="BM454" s="1"/>
      <c r="BN454" s="1"/>
      <c r="BO454" s="1"/>
      <c r="BP454" s="1"/>
      <c r="BQ454" s="1"/>
      <c r="BR454" s="1"/>
    </row>
    <row r="455" spans="1:70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  <c r="AK455" s="1"/>
      <c r="AL455" s="1"/>
      <c r="AM455" s="1"/>
      <c r="AN455" s="1"/>
      <c r="AO455" s="1"/>
      <c r="AP455" s="1"/>
      <c r="AQ455" s="1"/>
      <c r="AR455" s="1"/>
      <c r="AS455" s="1"/>
      <c r="AT455" s="1"/>
      <c r="AU455" s="1"/>
      <c r="AV455" s="1"/>
      <c r="AW455" s="1"/>
      <c r="AX455" s="1"/>
      <c r="AY455" s="1"/>
      <c r="AZ455" s="1"/>
      <c r="BA455" s="1"/>
      <c r="BB455" s="1"/>
      <c r="BC455" s="1"/>
      <c r="BD455" s="1"/>
      <c r="BE455" s="1"/>
      <c r="BF455" s="1"/>
      <c r="BG455" s="1"/>
      <c r="BH455" s="1"/>
      <c r="BI455" s="1"/>
      <c r="BJ455" s="1"/>
      <c r="BK455" s="1"/>
      <c r="BL455" s="1"/>
      <c r="BM455" s="1"/>
      <c r="BN455" s="1"/>
      <c r="BO455" s="1"/>
      <c r="BP455" s="1"/>
      <c r="BQ455" s="1"/>
      <c r="BR455" s="1"/>
    </row>
    <row r="456" spans="1:70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  <c r="AK456" s="1"/>
      <c r="AL456" s="1"/>
      <c r="AM456" s="1"/>
      <c r="AN456" s="1"/>
      <c r="AO456" s="1"/>
      <c r="AP456" s="1"/>
      <c r="AQ456" s="1"/>
      <c r="AR456" s="1"/>
      <c r="AS456" s="1"/>
      <c r="AT456" s="1"/>
      <c r="AU456" s="1"/>
      <c r="AV456" s="1"/>
      <c r="AW456" s="1"/>
      <c r="AX456" s="1"/>
      <c r="AY456" s="1"/>
      <c r="AZ456" s="1"/>
      <c r="BA456" s="1"/>
      <c r="BB456" s="1"/>
      <c r="BC456" s="1"/>
      <c r="BD456" s="1"/>
      <c r="BE456" s="1"/>
      <c r="BF456" s="1"/>
      <c r="BG456" s="1"/>
      <c r="BH456" s="1"/>
      <c r="BI456" s="1"/>
      <c r="BJ456" s="1"/>
      <c r="BK456" s="1"/>
      <c r="BL456" s="1"/>
      <c r="BM456" s="1"/>
      <c r="BN456" s="1"/>
      <c r="BO456" s="1"/>
      <c r="BP456" s="1"/>
      <c r="BQ456" s="1"/>
      <c r="BR456" s="1"/>
    </row>
    <row r="457" spans="1:70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  <c r="AK457" s="1"/>
      <c r="AL457" s="1"/>
      <c r="AM457" s="1"/>
      <c r="AN457" s="1"/>
      <c r="AO457" s="1"/>
      <c r="AP457" s="1"/>
      <c r="AQ457" s="1"/>
      <c r="AR457" s="1"/>
      <c r="AS457" s="1"/>
      <c r="AT457" s="1"/>
      <c r="AU457" s="1"/>
      <c r="AV457" s="1"/>
      <c r="AW457" s="1"/>
      <c r="AX457" s="1"/>
      <c r="AY457" s="1"/>
      <c r="AZ457" s="1"/>
      <c r="BA457" s="1"/>
      <c r="BB457" s="1"/>
      <c r="BC457" s="1"/>
      <c r="BD457" s="1"/>
      <c r="BE457" s="1"/>
      <c r="BF457" s="1"/>
      <c r="BG457" s="1"/>
      <c r="BH457" s="1"/>
      <c r="BI457" s="1"/>
      <c r="BJ457" s="1"/>
      <c r="BK457" s="1"/>
      <c r="BL457" s="1"/>
      <c r="BM457" s="1"/>
      <c r="BN457" s="1"/>
      <c r="BO457" s="1"/>
      <c r="BP457" s="1"/>
      <c r="BQ457" s="1"/>
      <c r="BR457" s="1"/>
    </row>
    <row r="458" spans="1:70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  <c r="AK458" s="1"/>
      <c r="AL458" s="1"/>
      <c r="AM458" s="1"/>
      <c r="AN458" s="1"/>
      <c r="AO458" s="1"/>
      <c r="AP458" s="1"/>
      <c r="AQ458" s="1"/>
      <c r="AR458" s="1"/>
      <c r="AS458" s="1"/>
      <c r="AT458" s="1"/>
      <c r="AU458" s="1"/>
      <c r="AV458" s="1"/>
      <c r="AW458" s="1"/>
      <c r="AX458" s="1"/>
      <c r="AY458" s="1"/>
      <c r="AZ458" s="1"/>
      <c r="BA458" s="1"/>
      <c r="BB458" s="1"/>
      <c r="BC458" s="1"/>
      <c r="BD458" s="1"/>
      <c r="BE458" s="1"/>
      <c r="BF458" s="1"/>
      <c r="BG458" s="1"/>
      <c r="BH458" s="1"/>
      <c r="BI458" s="1"/>
      <c r="BJ458" s="1"/>
      <c r="BK458" s="1"/>
      <c r="BL458" s="1"/>
      <c r="BM458" s="1"/>
      <c r="BN458" s="1"/>
      <c r="BO458" s="1"/>
      <c r="BP458" s="1"/>
      <c r="BQ458" s="1"/>
      <c r="BR458" s="1"/>
    </row>
    <row r="459" spans="1:70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  <c r="AK459" s="1"/>
      <c r="AL459" s="1"/>
      <c r="AM459" s="1"/>
      <c r="AN459" s="1"/>
      <c r="AO459" s="1"/>
      <c r="AP459" s="1"/>
      <c r="AQ459" s="1"/>
      <c r="AR459" s="1"/>
      <c r="AS459" s="1"/>
      <c r="AT459" s="1"/>
      <c r="AU459" s="1"/>
      <c r="AV459" s="1"/>
      <c r="AW459" s="1"/>
      <c r="AX459" s="1"/>
      <c r="AY459" s="1"/>
      <c r="AZ459" s="1"/>
      <c r="BA459" s="1"/>
      <c r="BB459" s="1"/>
      <c r="BC459" s="1"/>
      <c r="BD459" s="1"/>
      <c r="BE459" s="1"/>
      <c r="BF459" s="1"/>
      <c r="BG459" s="1"/>
      <c r="BH459" s="1"/>
      <c r="BI459" s="1"/>
      <c r="BJ459" s="1"/>
      <c r="BK459" s="1"/>
      <c r="BL459" s="1"/>
      <c r="BM459" s="1"/>
      <c r="BN459" s="1"/>
      <c r="BO459" s="1"/>
      <c r="BP459" s="1"/>
      <c r="BQ459" s="1"/>
      <c r="BR459" s="1"/>
    </row>
    <row r="460" spans="1:70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  <c r="AK460" s="1"/>
      <c r="AL460" s="1"/>
      <c r="AM460" s="1"/>
      <c r="AN460" s="1"/>
      <c r="AO460" s="1"/>
      <c r="AP460" s="1"/>
      <c r="AQ460" s="1"/>
      <c r="AR460" s="1"/>
      <c r="AS460" s="1"/>
      <c r="AT460" s="1"/>
      <c r="AU460" s="1"/>
      <c r="AV460" s="1"/>
      <c r="AW460" s="1"/>
      <c r="AX460" s="1"/>
      <c r="AY460" s="1"/>
      <c r="AZ460" s="1"/>
      <c r="BA460" s="1"/>
      <c r="BB460" s="1"/>
      <c r="BC460" s="1"/>
      <c r="BD460" s="1"/>
      <c r="BE460" s="1"/>
      <c r="BF460" s="1"/>
      <c r="BG460" s="1"/>
      <c r="BH460" s="1"/>
      <c r="BI460" s="1"/>
      <c r="BJ460" s="1"/>
      <c r="BK460" s="1"/>
      <c r="BL460" s="1"/>
      <c r="BM460" s="1"/>
      <c r="BN460" s="1"/>
      <c r="BO460" s="1"/>
      <c r="BP460" s="1"/>
      <c r="BQ460" s="1"/>
      <c r="BR460" s="1"/>
    </row>
    <row r="461" spans="1:70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  <c r="AK461" s="1"/>
      <c r="AL461" s="1"/>
      <c r="AM461" s="1"/>
      <c r="AN461" s="1"/>
      <c r="AO461" s="1"/>
      <c r="AP461" s="1"/>
      <c r="AQ461" s="1"/>
      <c r="AR461" s="1"/>
      <c r="AS461" s="1"/>
      <c r="AT461" s="1"/>
      <c r="AU461" s="1"/>
      <c r="AV461" s="1"/>
      <c r="AW461" s="1"/>
      <c r="AX461" s="1"/>
      <c r="AY461" s="1"/>
      <c r="AZ461" s="1"/>
      <c r="BA461" s="1"/>
      <c r="BB461" s="1"/>
      <c r="BC461" s="1"/>
      <c r="BD461" s="1"/>
      <c r="BE461" s="1"/>
      <c r="BF461" s="1"/>
      <c r="BG461" s="1"/>
      <c r="BH461" s="1"/>
      <c r="BI461" s="1"/>
      <c r="BJ461" s="1"/>
      <c r="BK461" s="1"/>
      <c r="BL461" s="1"/>
      <c r="BM461" s="1"/>
      <c r="BN461" s="1"/>
      <c r="BO461" s="1"/>
      <c r="BP461" s="1"/>
      <c r="BQ461" s="1"/>
      <c r="BR461" s="1"/>
    </row>
    <row r="462" spans="1:70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  <c r="AK462" s="1"/>
      <c r="AL462" s="1"/>
      <c r="AM462" s="1"/>
      <c r="AN462" s="1"/>
      <c r="AO462" s="1"/>
      <c r="AP462" s="1"/>
      <c r="AQ462" s="1"/>
      <c r="AR462" s="1"/>
      <c r="AS462" s="1"/>
      <c r="AT462" s="1"/>
      <c r="AU462" s="1"/>
      <c r="AV462" s="1"/>
      <c r="AW462" s="1"/>
      <c r="AX462" s="1"/>
      <c r="AY462" s="1"/>
      <c r="AZ462" s="1"/>
      <c r="BA462" s="1"/>
      <c r="BB462" s="1"/>
      <c r="BC462" s="1"/>
      <c r="BD462" s="1"/>
      <c r="BE462" s="1"/>
      <c r="BF462" s="1"/>
      <c r="BG462" s="1"/>
      <c r="BH462" s="1"/>
      <c r="BI462" s="1"/>
      <c r="BJ462" s="1"/>
      <c r="BK462" s="1"/>
      <c r="BL462" s="1"/>
      <c r="BM462" s="1"/>
      <c r="BN462" s="1"/>
      <c r="BO462" s="1"/>
      <c r="BP462" s="1"/>
      <c r="BQ462" s="1"/>
      <c r="BR462" s="1"/>
    </row>
    <row r="463" spans="1:70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  <c r="AK463" s="1"/>
      <c r="AL463" s="1"/>
      <c r="AM463" s="1"/>
      <c r="AN463" s="1"/>
      <c r="AO463" s="1"/>
      <c r="AP463" s="1"/>
      <c r="AQ463" s="1"/>
      <c r="AR463" s="1"/>
      <c r="AS463" s="1"/>
      <c r="AT463" s="1"/>
      <c r="AU463" s="1"/>
      <c r="AV463" s="1"/>
      <c r="AW463" s="1"/>
      <c r="AX463" s="1"/>
      <c r="AY463" s="1"/>
      <c r="AZ463" s="1"/>
      <c r="BA463" s="1"/>
      <c r="BB463" s="1"/>
      <c r="BC463" s="1"/>
      <c r="BD463" s="1"/>
      <c r="BE463" s="1"/>
      <c r="BF463" s="1"/>
      <c r="BG463" s="1"/>
      <c r="BH463" s="1"/>
      <c r="BI463" s="1"/>
      <c r="BJ463" s="1"/>
      <c r="BK463" s="1"/>
      <c r="BL463" s="1"/>
      <c r="BM463" s="1"/>
      <c r="BN463" s="1"/>
      <c r="BO463" s="1"/>
      <c r="BP463" s="1"/>
      <c r="BQ463" s="1"/>
      <c r="BR463" s="1"/>
    </row>
    <row r="464" spans="1:70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  <c r="AK464" s="1"/>
      <c r="AL464" s="1"/>
      <c r="AM464" s="1"/>
      <c r="AN464" s="1"/>
      <c r="AO464" s="1"/>
      <c r="AP464" s="1"/>
      <c r="AQ464" s="1"/>
      <c r="AR464" s="1"/>
      <c r="AS464" s="1"/>
      <c r="AT464" s="1"/>
      <c r="AU464" s="1"/>
      <c r="AV464" s="1"/>
      <c r="AW464" s="1"/>
      <c r="AX464" s="1"/>
      <c r="AY464" s="1"/>
      <c r="AZ464" s="1"/>
      <c r="BA464" s="1"/>
      <c r="BB464" s="1"/>
      <c r="BC464" s="1"/>
      <c r="BD464" s="1"/>
      <c r="BE464" s="1"/>
      <c r="BF464" s="1"/>
      <c r="BG464" s="1"/>
      <c r="BH464" s="1"/>
      <c r="BI464" s="1"/>
      <c r="BJ464" s="1"/>
      <c r="BK464" s="1"/>
      <c r="BL464" s="1"/>
      <c r="BM464" s="1"/>
      <c r="BN464" s="1"/>
      <c r="BO464" s="1"/>
      <c r="BP464" s="1"/>
      <c r="BQ464" s="1"/>
      <c r="BR464" s="1"/>
    </row>
    <row r="465" spans="1:70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"/>
      <c r="AK465" s="1"/>
      <c r="AL465" s="1"/>
      <c r="AM465" s="1"/>
      <c r="AN465" s="1"/>
      <c r="AO465" s="1"/>
      <c r="AP465" s="1"/>
      <c r="AQ465" s="1"/>
      <c r="AR465" s="1"/>
      <c r="AS465" s="1"/>
      <c r="AT465" s="1"/>
      <c r="AU465" s="1"/>
      <c r="AV465" s="1"/>
      <c r="AW465" s="1"/>
      <c r="AX465" s="1"/>
      <c r="AY465" s="1"/>
      <c r="AZ465" s="1"/>
      <c r="BA465" s="1"/>
      <c r="BB465" s="1"/>
      <c r="BC465" s="1"/>
      <c r="BD465" s="1"/>
      <c r="BE465" s="1"/>
      <c r="BF465" s="1"/>
      <c r="BG465" s="1"/>
      <c r="BH465" s="1"/>
      <c r="BI465" s="1"/>
      <c r="BJ465" s="1"/>
      <c r="BK465" s="1"/>
      <c r="BL465" s="1"/>
      <c r="BM465" s="1"/>
      <c r="BN465" s="1"/>
      <c r="BO465" s="1"/>
      <c r="BP465" s="1"/>
      <c r="BQ465" s="1"/>
      <c r="BR465" s="1"/>
    </row>
    <row r="466" spans="1:70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"/>
      <c r="AK466" s="1"/>
      <c r="AL466" s="1"/>
      <c r="AM466" s="1"/>
      <c r="AN466" s="1"/>
      <c r="AO466" s="1"/>
      <c r="AP466" s="1"/>
      <c r="AQ466" s="1"/>
      <c r="AR466" s="1"/>
      <c r="AS466" s="1"/>
      <c r="AT466" s="1"/>
      <c r="AU466" s="1"/>
      <c r="AV466" s="1"/>
      <c r="AW466" s="1"/>
      <c r="AX466" s="1"/>
      <c r="AY466" s="1"/>
      <c r="AZ466" s="1"/>
      <c r="BA466" s="1"/>
      <c r="BB466" s="1"/>
      <c r="BC466" s="1"/>
      <c r="BD466" s="1"/>
      <c r="BE466" s="1"/>
      <c r="BF466" s="1"/>
      <c r="BG466" s="1"/>
      <c r="BH466" s="1"/>
      <c r="BI466" s="1"/>
      <c r="BJ466" s="1"/>
      <c r="BK466" s="1"/>
      <c r="BL466" s="1"/>
      <c r="BM466" s="1"/>
      <c r="BN466" s="1"/>
      <c r="BO466" s="1"/>
      <c r="BP466" s="1"/>
      <c r="BQ466" s="1"/>
      <c r="BR466" s="1"/>
    </row>
    <row r="467" spans="1:70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"/>
      <c r="AK467" s="1"/>
      <c r="AL467" s="1"/>
      <c r="AM467" s="1"/>
      <c r="AN467" s="1"/>
      <c r="AO467" s="1"/>
      <c r="AP467" s="1"/>
      <c r="AQ467" s="1"/>
      <c r="AR467" s="1"/>
      <c r="AS467" s="1"/>
      <c r="AT467" s="1"/>
      <c r="AU467" s="1"/>
      <c r="AV467" s="1"/>
      <c r="AW467" s="1"/>
      <c r="AX467" s="1"/>
      <c r="AY467" s="1"/>
      <c r="AZ467" s="1"/>
      <c r="BA467" s="1"/>
      <c r="BB467" s="1"/>
      <c r="BC467" s="1"/>
      <c r="BD467" s="1"/>
      <c r="BE467" s="1"/>
      <c r="BF467" s="1"/>
      <c r="BG467" s="1"/>
      <c r="BH467" s="1"/>
      <c r="BI467" s="1"/>
      <c r="BJ467" s="1"/>
      <c r="BK467" s="1"/>
      <c r="BL467" s="1"/>
      <c r="BM467" s="1"/>
      <c r="BN467" s="1"/>
      <c r="BO467" s="1"/>
      <c r="BP467" s="1"/>
      <c r="BQ467" s="1"/>
      <c r="BR467" s="1"/>
    </row>
    <row r="468" spans="1:70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  <c r="AK468" s="1"/>
      <c r="AL468" s="1"/>
      <c r="AM468" s="1"/>
      <c r="AN468" s="1"/>
      <c r="AO468" s="1"/>
      <c r="AP468" s="1"/>
      <c r="AQ468" s="1"/>
      <c r="AR468" s="1"/>
      <c r="AS468" s="1"/>
      <c r="AT468" s="1"/>
      <c r="AU468" s="1"/>
      <c r="AV468" s="1"/>
      <c r="AW468" s="1"/>
      <c r="AX468" s="1"/>
      <c r="AY468" s="1"/>
      <c r="AZ468" s="1"/>
      <c r="BA468" s="1"/>
      <c r="BB468" s="1"/>
      <c r="BC468" s="1"/>
      <c r="BD468" s="1"/>
      <c r="BE468" s="1"/>
      <c r="BF468" s="1"/>
      <c r="BG468" s="1"/>
      <c r="BH468" s="1"/>
      <c r="BI468" s="1"/>
      <c r="BJ468" s="1"/>
      <c r="BK468" s="1"/>
      <c r="BL468" s="1"/>
      <c r="BM468" s="1"/>
      <c r="BN468" s="1"/>
      <c r="BO468" s="1"/>
      <c r="BP468" s="1"/>
      <c r="BQ468" s="1"/>
      <c r="BR468" s="1"/>
    </row>
    <row r="469" spans="1:70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  <c r="AK469" s="1"/>
      <c r="AL469" s="1"/>
      <c r="AM469" s="1"/>
      <c r="AN469" s="1"/>
      <c r="AO469" s="1"/>
      <c r="AP469" s="1"/>
      <c r="AQ469" s="1"/>
      <c r="AR469" s="1"/>
      <c r="AS469" s="1"/>
      <c r="AT469" s="1"/>
      <c r="AU469" s="1"/>
      <c r="AV469" s="1"/>
      <c r="AW469" s="1"/>
      <c r="AX469" s="1"/>
      <c r="AY469" s="1"/>
      <c r="AZ469" s="1"/>
      <c r="BA469" s="1"/>
      <c r="BB469" s="1"/>
      <c r="BC469" s="1"/>
      <c r="BD469" s="1"/>
      <c r="BE469" s="1"/>
      <c r="BF469" s="1"/>
      <c r="BG469" s="1"/>
      <c r="BH469" s="1"/>
      <c r="BI469" s="1"/>
      <c r="BJ469" s="1"/>
      <c r="BK469" s="1"/>
      <c r="BL469" s="1"/>
      <c r="BM469" s="1"/>
      <c r="BN469" s="1"/>
      <c r="BO469" s="1"/>
      <c r="BP469" s="1"/>
      <c r="BQ469" s="1"/>
      <c r="BR469" s="1"/>
    </row>
    <row r="470" spans="1:70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  <c r="AK470" s="1"/>
      <c r="AL470" s="1"/>
      <c r="AM470" s="1"/>
      <c r="AN470" s="1"/>
      <c r="AO470" s="1"/>
      <c r="AP470" s="1"/>
      <c r="AQ470" s="1"/>
      <c r="AR470" s="1"/>
      <c r="AS470" s="1"/>
      <c r="AT470" s="1"/>
      <c r="AU470" s="1"/>
      <c r="AV470" s="1"/>
      <c r="AW470" s="1"/>
      <c r="AX470" s="1"/>
      <c r="AY470" s="1"/>
      <c r="AZ470" s="1"/>
      <c r="BA470" s="1"/>
      <c r="BB470" s="1"/>
      <c r="BC470" s="1"/>
      <c r="BD470" s="1"/>
      <c r="BE470" s="1"/>
      <c r="BF470" s="1"/>
      <c r="BG470" s="1"/>
      <c r="BH470" s="1"/>
      <c r="BI470" s="1"/>
      <c r="BJ470" s="1"/>
      <c r="BK470" s="1"/>
      <c r="BL470" s="1"/>
      <c r="BM470" s="1"/>
      <c r="BN470" s="1"/>
      <c r="BO470" s="1"/>
      <c r="BP470" s="1"/>
      <c r="BQ470" s="1"/>
      <c r="BR470" s="1"/>
    </row>
    <row r="471" spans="1:70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1"/>
      <c r="AK471" s="1"/>
      <c r="AL471" s="1"/>
      <c r="AM471" s="1"/>
      <c r="AN471" s="1"/>
      <c r="AO471" s="1"/>
      <c r="AP471" s="1"/>
      <c r="AQ471" s="1"/>
      <c r="AR471" s="1"/>
      <c r="AS471" s="1"/>
      <c r="AT471" s="1"/>
      <c r="AU471" s="1"/>
      <c r="AV471" s="1"/>
      <c r="AW471" s="1"/>
      <c r="AX471" s="1"/>
      <c r="AY471" s="1"/>
      <c r="AZ471" s="1"/>
      <c r="BA471" s="1"/>
      <c r="BB471" s="1"/>
      <c r="BC471" s="1"/>
      <c r="BD471" s="1"/>
      <c r="BE471" s="1"/>
      <c r="BF471" s="1"/>
      <c r="BG471" s="1"/>
      <c r="BH471" s="1"/>
      <c r="BI471" s="1"/>
      <c r="BJ471" s="1"/>
      <c r="BK471" s="1"/>
      <c r="BL471" s="1"/>
      <c r="BM471" s="1"/>
      <c r="BN471" s="1"/>
      <c r="BO471" s="1"/>
      <c r="BP471" s="1"/>
      <c r="BQ471" s="1"/>
      <c r="BR471" s="1"/>
    </row>
    <row r="472" spans="1:70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1"/>
      <c r="AK472" s="1"/>
      <c r="AL472" s="1"/>
      <c r="AM472" s="1"/>
      <c r="AN472" s="1"/>
      <c r="AO472" s="1"/>
      <c r="AP472" s="1"/>
      <c r="AQ472" s="1"/>
      <c r="AR472" s="1"/>
      <c r="AS472" s="1"/>
      <c r="AT472" s="1"/>
      <c r="AU472" s="1"/>
      <c r="AV472" s="1"/>
      <c r="AW472" s="1"/>
      <c r="AX472" s="1"/>
      <c r="AY472" s="1"/>
      <c r="AZ472" s="1"/>
      <c r="BA472" s="1"/>
      <c r="BB472" s="1"/>
      <c r="BC472" s="1"/>
      <c r="BD472" s="1"/>
      <c r="BE472" s="1"/>
      <c r="BF472" s="1"/>
      <c r="BG472" s="1"/>
      <c r="BH472" s="1"/>
      <c r="BI472" s="1"/>
      <c r="BJ472" s="1"/>
      <c r="BK472" s="1"/>
      <c r="BL472" s="1"/>
      <c r="BM472" s="1"/>
      <c r="BN472" s="1"/>
      <c r="BO472" s="1"/>
      <c r="BP472" s="1"/>
      <c r="BQ472" s="1"/>
      <c r="BR472" s="1"/>
    </row>
    <row r="473" spans="1:70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1"/>
      <c r="AK473" s="1"/>
      <c r="AL473" s="1"/>
      <c r="AM473" s="1"/>
      <c r="AN473" s="1"/>
      <c r="AO473" s="1"/>
      <c r="AP473" s="1"/>
      <c r="AQ473" s="1"/>
      <c r="AR473" s="1"/>
      <c r="AS473" s="1"/>
      <c r="AT473" s="1"/>
      <c r="AU473" s="1"/>
      <c r="AV473" s="1"/>
      <c r="AW473" s="1"/>
      <c r="AX473" s="1"/>
      <c r="AY473" s="1"/>
      <c r="AZ473" s="1"/>
      <c r="BA473" s="1"/>
      <c r="BB473" s="1"/>
      <c r="BC473" s="1"/>
      <c r="BD473" s="1"/>
      <c r="BE473" s="1"/>
      <c r="BF473" s="1"/>
      <c r="BG473" s="1"/>
      <c r="BH473" s="1"/>
      <c r="BI473" s="1"/>
      <c r="BJ473" s="1"/>
      <c r="BK473" s="1"/>
      <c r="BL473" s="1"/>
      <c r="BM473" s="1"/>
      <c r="BN473" s="1"/>
      <c r="BO473" s="1"/>
      <c r="BP473" s="1"/>
      <c r="BQ473" s="1"/>
      <c r="BR473" s="1"/>
    </row>
    <row r="474" spans="1:70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"/>
      <c r="AK474" s="1"/>
      <c r="AL474" s="1"/>
      <c r="AM474" s="1"/>
      <c r="AN474" s="1"/>
      <c r="AO474" s="1"/>
      <c r="AP474" s="1"/>
      <c r="AQ474" s="1"/>
      <c r="AR474" s="1"/>
      <c r="AS474" s="1"/>
      <c r="AT474" s="1"/>
      <c r="AU474" s="1"/>
      <c r="AV474" s="1"/>
      <c r="AW474" s="1"/>
      <c r="AX474" s="1"/>
      <c r="AY474" s="1"/>
      <c r="AZ474" s="1"/>
      <c r="BA474" s="1"/>
      <c r="BB474" s="1"/>
      <c r="BC474" s="1"/>
      <c r="BD474" s="1"/>
      <c r="BE474" s="1"/>
      <c r="BF474" s="1"/>
      <c r="BG474" s="1"/>
      <c r="BH474" s="1"/>
      <c r="BI474" s="1"/>
      <c r="BJ474" s="1"/>
      <c r="BK474" s="1"/>
      <c r="BL474" s="1"/>
      <c r="BM474" s="1"/>
      <c r="BN474" s="1"/>
      <c r="BO474" s="1"/>
      <c r="BP474" s="1"/>
      <c r="BQ474" s="1"/>
      <c r="BR474" s="1"/>
    </row>
    <row r="475" spans="1:70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/>
      <c r="AK475" s="1"/>
      <c r="AL475" s="1"/>
      <c r="AM475" s="1"/>
      <c r="AN475" s="1"/>
      <c r="AO475" s="1"/>
      <c r="AP475" s="1"/>
      <c r="AQ475" s="1"/>
      <c r="AR475" s="1"/>
      <c r="AS475" s="1"/>
      <c r="AT475" s="1"/>
      <c r="AU475" s="1"/>
      <c r="AV475" s="1"/>
      <c r="AW475" s="1"/>
      <c r="AX475" s="1"/>
      <c r="AY475" s="1"/>
      <c r="AZ475" s="1"/>
      <c r="BA475" s="1"/>
      <c r="BB475" s="1"/>
      <c r="BC475" s="1"/>
      <c r="BD475" s="1"/>
      <c r="BE475" s="1"/>
      <c r="BF475" s="1"/>
      <c r="BG475" s="1"/>
      <c r="BH475" s="1"/>
      <c r="BI475" s="1"/>
      <c r="BJ475" s="1"/>
      <c r="BK475" s="1"/>
      <c r="BL475" s="1"/>
      <c r="BM475" s="1"/>
      <c r="BN475" s="1"/>
      <c r="BO475" s="1"/>
      <c r="BP475" s="1"/>
      <c r="BQ475" s="1"/>
      <c r="BR475" s="1"/>
    </row>
    <row r="476" spans="1:70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  <c r="AK476" s="1"/>
      <c r="AL476" s="1"/>
      <c r="AM476" s="1"/>
      <c r="AN476" s="1"/>
      <c r="AO476" s="1"/>
      <c r="AP476" s="1"/>
      <c r="AQ476" s="1"/>
      <c r="AR476" s="1"/>
      <c r="AS476" s="1"/>
      <c r="AT476" s="1"/>
      <c r="AU476" s="1"/>
      <c r="AV476" s="1"/>
      <c r="AW476" s="1"/>
      <c r="AX476" s="1"/>
      <c r="AY476" s="1"/>
      <c r="AZ476" s="1"/>
      <c r="BA476" s="1"/>
      <c r="BB476" s="1"/>
      <c r="BC476" s="1"/>
      <c r="BD476" s="1"/>
      <c r="BE476" s="1"/>
      <c r="BF476" s="1"/>
      <c r="BG476" s="1"/>
      <c r="BH476" s="1"/>
      <c r="BI476" s="1"/>
      <c r="BJ476" s="1"/>
      <c r="BK476" s="1"/>
      <c r="BL476" s="1"/>
      <c r="BM476" s="1"/>
      <c r="BN476" s="1"/>
      <c r="BO476" s="1"/>
      <c r="BP476" s="1"/>
      <c r="BQ476" s="1"/>
      <c r="BR476" s="1"/>
    </row>
    <row r="477" spans="1:70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  <c r="AK477" s="1"/>
      <c r="AL477" s="1"/>
      <c r="AM477" s="1"/>
      <c r="AN477" s="1"/>
      <c r="AO477" s="1"/>
      <c r="AP477" s="1"/>
      <c r="AQ477" s="1"/>
      <c r="AR477" s="1"/>
      <c r="AS477" s="1"/>
      <c r="AT477" s="1"/>
      <c r="AU477" s="1"/>
      <c r="AV477" s="1"/>
      <c r="AW477" s="1"/>
      <c r="AX477" s="1"/>
      <c r="AY477" s="1"/>
      <c r="AZ477" s="1"/>
      <c r="BA477" s="1"/>
      <c r="BB477" s="1"/>
      <c r="BC477" s="1"/>
      <c r="BD477" s="1"/>
      <c r="BE477" s="1"/>
      <c r="BF477" s="1"/>
      <c r="BG477" s="1"/>
      <c r="BH477" s="1"/>
      <c r="BI477" s="1"/>
      <c r="BJ477" s="1"/>
      <c r="BK477" s="1"/>
      <c r="BL477" s="1"/>
      <c r="BM477" s="1"/>
      <c r="BN477" s="1"/>
      <c r="BO477" s="1"/>
      <c r="BP477" s="1"/>
      <c r="BQ477" s="1"/>
      <c r="BR477" s="1"/>
    </row>
    <row r="478" spans="1:70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  <c r="AK478" s="1"/>
      <c r="AL478" s="1"/>
      <c r="AM478" s="1"/>
      <c r="AN478" s="1"/>
      <c r="AO478" s="1"/>
      <c r="AP478" s="1"/>
      <c r="AQ478" s="1"/>
      <c r="AR478" s="1"/>
      <c r="AS478" s="1"/>
      <c r="AT478" s="1"/>
      <c r="AU478" s="1"/>
      <c r="AV478" s="1"/>
      <c r="AW478" s="1"/>
      <c r="AX478" s="1"/>
      <c r="AY478" s="1"/>
      <c r="AZ478" s="1"/>
      <c r="BA478" s="1"/>
      <c r="BB478" s="1"/>
      <c r="BC478" s="1"/>
      <c r="BD478" s="1"/>
      <c r="BE478" s="1"/>
      <c r="BF478" s="1"/>
      <c r="BG478" s="1"/>
      <c r="BH478" s="1"/>
      <c r="BI478" s="1"/>
      <c r="BJ478" s="1"/>
      <c r="BK478" s="1"/>
      <c r="BL478" s="1"/>
      <c r="BM478" s="1"/>
      <c r="BN478" s="1"/>
      <c r="BO478" s="1"/>
      <c r="BP478" s="1"/>
      <c r="BQ478" s="1"/>
      <c r="BR478" s="1"/>
    </row>
    <row r="479" spans="1:70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1"/>
      <c r="AK479" s="1"/>
      <c r="AL479" s="1"/>
      <c r="AM479" s="1"/>
      <c r="AN479" s="1"/>
      <c r="AO479" s="1"/>
      <c r="AP479" s="1"/>
      <c r="AQ479" s="1"/>
      <c r="AR479" s="1"/>
      <c r="AS479" s="1"/>
      <c r="AT479" s="1"/>
      <c r="AU479" s="1"/>
      <c r="AV479" s="1"/>
      <c r="AW479" s="1"/>
      <c r="AX479" s="1"/>
      <c r="AY479" s="1"/>
      <c r="AZ479" s="1"/>
      <c r="BA479" s="1"/>
      <c r="BB479" s="1"/>
      <c r="BC479" s="1"/>
      <c r="BD479" s="1"/>
      <c r="BE479" s="1"/>
      <c r="BF479" s="1"/>
      <c r="BG479" s="1"/>
      <c r="BH479" s="1"/>
      <c r="BI479" s="1"/>
      <c r="BJ479" s="1"/>
      <c r="BK479" s="1"/>
      <c r="BL479" s="1"/>
      <c r="BM479" s="1"/>
      <c r="BN479" s="1"/>
      <c r="BO479" s="1"/>
      <c r="BP479" s="1"/>
      <c r="BQ479" s="1"/>
      <c r="BR479" s="1"/>
    </row>
    <row r="480" spans="1:70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1"/>
      <c r="AK480" s="1"/>
      <c r="AL480" s="1"/>
      <c r="AM480" s="1"/>
      <c r="AN480" s="1"/>
      <c r="AO480" s="1"/>
      <c r="AP480" s="1"/>
      <c r="AQ480" s="1"/>
      <c r="AR480" s="1"/>
      <c r="AS480" s="1"/>
      <c r="AT480" s="1"/>
      <c r="AU480" s="1"/>
      <c r="AV480" s="1"/>
      <c r="AW480" s="1"/>
      <c r="AX480" s="1"/>
      <c r="AY480" s="1"/>
      <c r="AZ480" s="1"/>
      <c r="BA480" s="1"/>
      <c r="BB480" s="1"/>
      <c r="BC480" s="1"/>
      <c r="BD480" s="1"/>
      <c r="BE480" s="1"/>
      <c r="BF480" s="1"/>
      <c r="BG480" s="1"/>
      <c r="BH480" s="1"/>
      <c r="BI480" s="1"/>
      <c r="BJ480" s="1"/>
      <c r="BK480" s="1"/>
      <c r="BL480" s="1"/>
      <c r="BM480" s="1"/>
      <c r="BN480" s="1"/>
      <c r="BO480" s="1"/>
      <c r="BP480" s="1"/>
      <c r="BQ480" s="1"/>
      <c r="BR480" s="1"/>
    </row>
    <row r="481" spans="1:70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1"/>
      <c r="AK481" s="1"/>
      <c r="AL481" s="1"/>
      <c r="AM481" s="1"/>
      <c r="AN481" s="1"/>
      <c r="AO481" s="1"/>
      <c r="AP481" s="1"/>
      <c r="AQ481" s="1"/>
      <c r="AR481" s="1"/>
      <c r="AS481" s="1"/>
      <c r="AT481" s="1"/>
      <c r="AU481" s="1"/>
      <c r="AV481" s="1"/>
      <c r="AW481" s="1"/>
      <c r="AX481" s="1"/>
      <c r="AY481" s="1"/>
      <c r="AZ481" s="1"/>
      <c r="BA481" s="1"/>
      <c r="BB481" s="1"/>
      <c r="BC481" s="1"/>
      <c r="BD481" s="1"/>
      <c r="BE481" s="1"/>
      <c r="BF481" s="1"/>
      <c r="BG481" s="1"/>
      <c r="BH481" s="1"/>
      <c r="BI481" s="1"/>
      <c r="BJ481" s="1"/>
      <c r="BK481" s="1"/>
      <c r="BL481" s="1"/>
      <c r="BM481" s="1"/>
      <c r="BN481" s="1"/>
      <c r="BO481" s="1"/>
      <c r="BP481" s="1"/>
      <c r="BQ481" s="1"/>
      <c r="BR481" s="1"/>
    </row>
    <row r="482" spans="1:70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1"/>
      <c r="AK482" s="1"/>
      <c r="AL482" s="1"/>
      <c r="AM482" s="1"/>
      <c r="AN482" s="1"/>
      <c r="AO482" s="1"/>
      <c r="AP482" s="1"/>
      <c r="AQ482" s="1"/>
      <c r="AR482" s="1"/>
      <c r="AS482" s="1"/>
      <c r="AT482" s="1"/>
      <c r="AU482" s="1"/>
      <c r="AV482" s="1"/>
      <c r="AW482" s="1"/>
      <c r="AX482" s="1"/>
      <c r="AY482" s="1"/>
      <c r="AZ482" s="1"/>
      <c r="BA482" s="1"/>
      <c r="BB482" s="1"/>
      <c r="BC482" s="1"/>
      <c r="BD482" s="1"/>
      <c r="BE482" s="1"/>
      <c r="BF482" s="1"/>
      <c r="BG482" s="1"/>
      <c r="BH482" s="1"/>
      <c r="BI482" s="1"/>
      <c r="BJ482" s="1"/>
      <c r="BK482" s="1"/>
      <c r="BL482" s="1"/>
      <c r="BM482" s="1"/>
      <c r="BN482" s="1"/>
      <c r="BO482" s="1"/>
      <c r="BP482" s="1"/>
      <c r="BQ482" s="1"/>
      <c r="BR482" s="1"/>
    </row>
    <row r="483" spans="1:70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J483" s="1"/>
      <c r="AK483" s="1"/>
      <c r="AL483" s="1"/>
      <c r="AM483" s="1"/>
      <c r="AN483" s="1"/>
      <c r="AO483" s="1"/>
      <c r="AP483" s="1"/>
      <c r="AQ483" s="1"/>
      <c r="AR483" s="1"/>
      <c r="AS483" s="1"/>
      <c r="AT483" s="1"/>
      <c r="AU483" s="1"/>
      <c r="AV483" s="1"/>
      <c r="AW483" s="1"/>
      <c r="AX483" s="1"/>
      <c r="AY483" s="1"/>
      <c r="AZ483" s="1"/>
      <c r="BA483" s="1"/>
      <c r="BB483" s="1"/>
      <c r="BC483" s="1"/>
      <c r="BD483" s="1"/>
      <c r="BE483" s="1"/>
      <c r="BF483" s="1"/>
      <c r="BG483" s="1"/>
      <c r="BH483" s="1"/>
      <c r="BI483" s="1"/>
      <c r="BJ483" s="1"/>
      <c r="BK483" s="1"/>
      <c r="BL483" s="1"/>
      <c r="BM483" s="1"/>
      <c r="BN483" s="1"/>
      <c r="BO483" s="1"/>
      <c r="BP483" s="1"/>
      <c r="BQ483" s="1"/>
      <c r="BR483" s="1"/>
    </row>
    <row r="484" spans="1:70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J484" s="1"/>
      <c r="AK484" s="1"/>
      <c r="AL484" s="1"/>
      <c r="AM484" s="1"/>
      <c r="AN484" s="1"/>
      <c r="AO484" s="1"/>
      <c r="AP484" s="1"/>
      <c r="AQ484" s="1"/>
      <c r="AR484" s="1"/>
      <c r="AS484" s="1"/>
      <c r="AT484" s="1"/>
      <c r="AU484" s="1"/>
      <c r="AV484" s="1"/>
      <c r="AW484" s="1"/>
      <c r="AX484" s="1"/>
      <c r="AY484" s="1"/>
      <c r="AZ484" s="1"/>
      <c r="BA484" s="1"/>
      <c r="BB484" s="1"/>
      <c r="BC484" s="1"/>
      <c r="BD484" s="1"/>
      <c r="BE484" s="1"/>
      <c r="BF484" s="1"/>
      <c r="BG484" s="1"/>
      <c r="BH484" s="1"/>
      <c r="BI484" s="1"/>
      <c r="BJ484" s="1"/>
      <c r="BK484" s="1"/>
      <c r="BL484" s="1"/>
      <c r="BM484" s="1"/>
      <c r="BN484" s="1"/>
      <c r="BO484" s="1"/>
      <c r="BP484" s="1"/>
      <c r="BQ484" s="1"/>
      <c r="BR484" s="1"/>
    </row>
    <row r="485" spans="1:70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J485" s="1"/>
      <c r="AK485" s="1"/>
      <c r="AL485" s="1"/>
      <c r="AM485" s="1"/>
      <c r="AN485" s="1"/>
      <c r="AO485" s="1"/>
      <c r="AP485" s="1"/>
      <c r="AQ485" s="1"/>
      <c r="AR485" s="1"/>
      <c r="AS485" s="1"/>
      <c r="AT485" s="1"/>
      <c r="AU485" s="1"/>
      <c r="AV485" s="1"/>
      <c r="AW485" s="1"/>
      <c r="AX485" s="1"/>
      <c r="AY485" s="1"/>
      <c r="AZ485" s="1"/>
      <c r="BA485" s="1"/>
      <c r="BB485" s="1"/>
      <c r="BC485" s="1"/>
      <c r="BD485" s="1"/>
      <c r="BE485" s="1"/>
      <c r="BF485" s="1"/>
      <c r="BG485" s="1"/>
      <c r="BH485" s="1"/>
      <c r="BI485" s="1"/>
      <c r="BJ485" s="1"/>
      <c r="BK485" s="1"/>
      <c r="BL485" s="1"/>
      <c r="BM485" s="1"/>
      <c r="BN485" s="1"/>
      <c r="BO485" s="1"/>
      <c r="BP485" s="1"/>
      <c r="BQ485" s="1"/>
      <c r="BR485" s="1"/>
    </row>
    <row r="486" spans="1:70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  <c r="AJ486" s="1"/>
      <c r="AK486" s="1"/>
      <c r="AL486" s="1"/>
      <c r="AM486" s="1"/>
      <c r="AN486" s="1"/>
      <c r="AO486" s="1"/>
      <c r="AP486" s="1"/>
      <c r="AQ486" s="1"/>
      <c r="AR486" s="1"/>
      <c r="AS486" s="1"/>
      <c r="AT486" s="1"/>
      <c r="AU486" s="1"/>
      <c r="AV486" s="1"/>
      <c r="AW486" s="1"/>
      <c r="AX486" s="1"/>
      <c r="AY486" s="1"/>
      <c r="AZ486" s="1"/>
      <c r="BA486" s="1"/>
      <c r="BB486" s="1"/>
      <c r="BC486" s="1"/>
      <c r="BD486" s="1"/>
      <c r="BE486" s="1"/>
      <c r="BF486" s="1"/>
      <c r="BG486" s="1"/>
      <c r="BH486" s="1"/>
      <c r="BI486" s="1"/>
      <c r="BJ486" s="1"/>
      <c r="BK486" s="1"/>
      <c r="BL486" s="1"/>
      <c r="BM486" s="1"/>
      <c r="BN486" s="1"/>
      <c r="BO486" s="1"/>
      <c r="BP486" s="1"/>
      <c r="BQ486" s="1"/>
      <c r="BR486" s="1"/>
    </row>
    <row r="487" spans="1:70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  <c r="AJ487" s="1"/>
      <c r="AK487" s="1"/>
      <c r="AL487" s="1"/>
      <c r="AM487" s="1"/>
      <c r="AN487" s="1"/>
      <c r="AO487" s="1"/>
      <c r="AP487" s="1"/>
      <c r="AQ487" s="1"/>
      <c r="AR487" s="1"/>
      <c r="AS487" s="1"/>
      <c r="AT487" s="1"/>
      <c r="AU487" s="1"/>
      <c r="AV487" s="1"/>
      <c r="AW487" s="1"/>
      <c r="AX487" s="1"/>
      <c r="AY487" s="1"/>
      <c r="AZ487" s="1"/>
      <c r="BA487" s="1"/>
      <c r="BB487" s="1"/>
      <c r="BC487" s="1"/>
      <c r="BD487" s="1"/>
      <c r="BE487" s="1"/>
      <c r="BF487" s="1"/>
      <c r="BG487" s="1"/>
      <c r="BH487" s="1"/>
      <c r="BI487" s="1"/>
      <c r="BJ487" s="1"/>
      <c r="BK487" s="1"/>
      <c r="BL487" s="1"/>
      <c r="BM487" s="1"/>
      <c r="BN487" s="1"/>
      <c r="BO487" s="1"/>
      <c r="BP487" s="1"/>
      <c r="BQ487" s="1"/>
      <c r="BR487" s="1"/>
    </row>
    <row r="488" spans="1:70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  <c r="AJ488" s="1"/>
      <c r="AK488" s="1"/>
      <c r="AL488" s="1"/>
      <c r="AM488" s="1"/>
      <c r="AN488" s="1"/>
      <c r="AO488" s="1"/>
      <c r="AP488" s="1"/>
      <c r="AQ488" s="1"/>
      <c r="AR488" s="1"/>
      <c r="AS488" s="1"/>
      <c r="AT488" s="1"/>
      <c r="AU488" s="1"/>
      <c r="AV488" s="1"/>
      <c r="AW488" s="1"/>
      <c r="AX488" s="1"/>
      <c r="AY488" s="1"/>
      <c r="AZ488" s="1"/>
      <c r="BA488" s="1"/>
      <c r="BB488" s="1"/>
      <c r="BC488" s="1"/>
      <c r="BD488" s="1"/>
      <c r="BE488" s="1"/>
      <c r="BF488" s="1"/>
      <c r="BG488" s="1"/>
      <c r="BH488" s="1"/>
      <c r="BI488" s="1"/>
      <c r="BJ488" s="1"/>
      <c r="BK488" s="1"/>
      <c r="BL488" s="1"/>
      <c r="BM488" s="1"/>
      <c r="BN488" s="1"/>
      <c r="BO488" s="1"/>
      <c r="BP488" s="1"/>
      <c r="BQ488" s="1"/>
      <c r="BR488" s="1"/>
    </row>
    <row r="489" spans="1:70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  <c r="AJ489" s="1"/>
      <c r="AK489" s="1"/>
      <c r="AL489" s="1"/>
      <c r="AM489" s="1"/>
      <c r="AN489" s="1"/>
      <c r="AO489" s="1"/>
      <c r="AP489" s="1"/>
      <c r="AQ489" s="1"/>
      <c r="AR489" s="1"/>
      <c r="AS489" s="1"/>
      <c r="AT489" s="1"/>
      <c r="AU489" s="1"/>
      <c r="AV489" s="1"/>
      <c r="AW489" s="1"/>
      <c r="AX489" s="1"/>
      <c r="AY489" s="1"/>
      <c r="AZ489" s="1"/>
      <c r="BA489" s="1"/>
      <c r="BB489" s="1"/>
      <c r="BC489" s="1"/>
      <c r="BD489" s="1"/>
      <c r="BE489" s="1"/>
      <c r="BF489" s="1"/>
      <c r="BG489" s="1"/>
      <c r="BH489" s="1"/>
      <c r="BI489" s="1"/>
      <c r="BJ489" s="1"/>
      <c r="BK489" s="1"/>
      <c r="BL489" s="1"/>
      <c r="BM489" s="1"/>
      <c r="BN489" s="1"/>
      <c r="BO489" s="1"/>
      <c r="BP489" s="1"/>
      <c r="BQ489" s="1"/>
      <c r="BR489" s="1"/>
    </row>
    <row r="490" spans="1:70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  <c r="AJ490" s="1"/>
      <c r="AK490" s="1"/>
      <c r="AL490" s="1"/>
      <c r="AM490" s="1"/>
      <c r="AN490" s="1"/>
      <c r="AO490" s="1"/>
      <c r="AP490" s="1"/>
      <c r="AQ490" s="1"/>
      <c r="AR490" s="1"/>
      <c r="AS490" s="1"/>
      <c r="AT490" s="1"/>
      <c r="AU490" s="1"/>
      <c r="AV490" s="1"/>
      <c r="AW490" s="1"/>
      <c r="AX490" s="1"/>
      <c r="AY490" s="1"/>
      <c r="AZ490" s="1"/>
      <c r="BA490" s="1"/>
      <c r="BB490" s="1"/>
      <c r="BC490" s="1"/>
      <c r="BD490" s="1"/>
      <c r="BE490" s="1"/>
      <c r="BF490" s="1"/>
      <c r="BG490" s="1"/>
      <c r="BH490" s="1"/>
      <c r="BI490" s="1"/>
      <c r="BJ490" s="1"/>
      <c r="BK490" s="1"/>
      <c r="BL490" s="1"/>
      <c r="BM490" s="1"/>
      <c r="BN490" s="1"/>
      <c r="BO490" s="1"/>
      <c r="BP490" s="1"/>
      <c r="BQ490" s="1"/>
      <c r="BR490" s="1"/>
    </row>
    <row r="491" spans="1:70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  <c r="AJ491" s="1"/>
      <c r="AK491" s="1"/>
      <c r="AL491" s="1"/>
      <c r="AM491" s="1"/>
      <c r="AN491" s="1"/>
      <c r="AO491" s="1"/>
      <c r="AP491" s="1"/>
      <c r="AQ491" s="1"/>
      <c r="AR491" s="1"/>
      <c r="AS491" s="1"/>
      <c r="AT491" s="1"/>
      <c r="AU491" s="1"/>
      <c r="AV491" s="1"/>
      <c r="AW491" s="1"/>
      <c r="AX491" s="1"/>
      <c r="AY491" s="1"/>
      <c r="AZ491" s="1"/>
      <c r="BA491" s="1"/>
      <c r="BB491" s="1"/>
      <c r="BC491" s="1"/>
      <c r="BD491" s="1"/>
      <c r="BE491" s="1"/>
      <c r="BF491" s="1"/>
      <c r="BG491" s="1"/>
      <c r="BH491" s="1"/>
      <c r="BI491" s="1"/>
      <c r="BJ491" s="1"/>
      <c r="BK491" s="1"/>
      <c r="BL491" s="1"/>
      <c r="BM491" s="1"/>
      <c r="BN491" s="1"/>
      <c r="BO491" s="1"/>
      <c r="BP491" s="1"/>
      <c r="BQ491" s="1"/>
      <c r="BR491" s="1"/>
    </row>
    <row r="492" spans="1:70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  <c r="AJ492" s="1"/>
      <c r="AK492" s="1"/>
      <c r="AL492" s="1"/>
      <c r="AM492" s="1"/>
      <c r="AN492" s="1"/>
      <c r="AO492" s="1"/>
      <c r="AP492" s="1"/>
      <c r="AQ492" s="1"/>
      <c r="AR492" s="1"/>
      <c r="AS492" s="1"/>
      <c r="AT492" s="1"/>
      <c r="AU492" s="1"/>
      <c r="AV492" s="1"/>
      <c r="AW492" s="1"/>
      <c r="AX492" s="1"/>
      <c r="AY492" s="1"/>
      <c r="AZ492" s="1"/>
      <c r="BA492" s="1"/>
      <c r="BB492" s="1"/>
      <c r="BC492" s="1"/>
      <c r="BD492" s="1"/>
      <c r="BE492" s="1"/>
      <c r="BF492" s="1"/>
      <c r="BG492" s="1"/>
      <c r="BH492" s="1"/>
      <c r="BI492" s="1"/>
      <c r="BJ492" s="1"/>
      <c r="BK492" s="1"/>
      <c r="BL492" s="1"/>
      <c r="BM492" s="1"/>
      <c r="BN492" s="1"/>
      <c r="BO492" s="1"/>
      <c r="BP492" s="1"/>
      <c r="BQ492" s="1"/>
      <c r="BR492" s="1"/>
    </row>
    <row r="493" spans="1:70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  <c r="AJ493" s="1"/>
      <c r="AK493" s="1"/>
      <c r="AL493" s="1"/>
      <c r="AM493" s="1"/>
      <c r="AN493" s="1"/>
      <c r="AO493" s="1"/>
      <c r="AP493" s="1"/>
      <c r="AQ493" s="1"/>
      <c r="AR493" s="1"/>
      <c r="AS493" s="1"/>
      <c r="AT493" s="1"/>
      <c r="AU493" s="1"/>
      <c r="AV493" s="1"/>
      <c r="AW493" s="1"/>
      <c r="AX493" s="1"/>
      <c r="AY493" s="1"/>
      <c r="AZ493" s="1"/>
      <c r="BA493" s="1"/>
      <c r="BB493" s="1"/>
      <c r="BC493" s="1"/>
      <c r="BD493" s="1"/>
      <c r="BE493" s="1"/>
      <c r="BF493" s="1"/>
      <c r="BG493" s="1"/>
      <c r="BH493" s="1"/>
      <c r="BI493" s="1"/>
      <c r="BJ493" s="1"/>
      <c r="BK493" s="1"/>
      <c r="BL493" s="1"/>
      <c r="BM493" s="1"/>
      <c r="BN493" s="1"/>
      <c r="BO493" s="1"/>
      <c r="BP493" s="1"/>
      <c r="BQ493" s="1"/>
      <c r="BR493" s="1"/>
    </row>
    <row r="494" spans="1:70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  <c r="AJ494" s="1"/>
      <c r="AK494" s="1"/>
      <c r="AL494" s="1"/>
      <c r="AM494" s="1"/>
      <c r="AN494" s="1"/>
      <c r="AO494" s="1"/>
      <c r="AP494" s="1"/>
      <c r="AQ494" s="1"/>
      <c r="AR494" s="1"/>
      <c r="AS494" s="1"/>
      <c r="AT494" s="1"/>
      <c r="AU494" s="1"/>
      <c r="AV494" s="1"/>
      <c r="AW494" s="1"/>
      <c r="AX494" s="1"/>
      <c r="AY494" s="1"/>
      <c r="AZ494" s="1"/>
      <c r="BA494" s="1"/>
      <c r="BB494" s="1"/>
      <c r="BC494" s="1"/>
      <c r="BD494" s="1"/>
      <c r="BE494" s="1"/>
      <c r="BF494" s="1"/>
      <c r="BG494" s="1"/>
      <c r="BH494" s="1"/>
      <c r="BI494" s="1"/>
      <c r="BJ494" s="1"/>
      <c r="BK494" s="1"/>
      <c r="BL494" s="1"/>
      <c r="BM494" s="1"/>
      <c r="BN494" s="1"/>
      <c r="BO494" s="1"/>
      <c r="BP494" s="1"/>
      <c r="BQ494" s="1"/>
      <c r="BR494" s="1"/>
    </row>
    <row r="495" spans="1:70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1"/>
      <c r="AJ495" s="1"/>
      <c r="AK495" s="1"/>
      <c r="AL495" s="1"/>
      <c r="AM495" s="1"/>
      <c r="AN495" s="1"/>
      <c r="AO495" s="1"/>
      <c r="AP495" s="1"/>
      <c r="AQ495" s="1"/>
      <c r="AR495" s="1"/>
      <c r="AS495" s="1"/>
      <c r="AT495" s="1"/>
      <c r="AU495" s="1"/>
      <c r="AV495" s="1"/>
      <c r="AW495" s="1"/>
      <c r="AX495" s="1"/>
      <c r="AY495" s="1"/>
      <c r="AZ495" s="1"/>
      <c r="BA495" s="1"/>
      <c r="BB495" s="1"/>
      <c r="BC495" s="1"/>
      <c r="BD495" s="1"/>
      <c r="BE495" s="1"/>
      <c r="BF495" s="1"/>
      <c r="BG495" s="1"/>
      <c r="BH495" s="1"/>
      <c r="BI495" s="1"/>
      <c r="BJ495" s="1"/>
      <c r="BK495" s="1"/>
      <c r="BL495" s="1"/>
      <c r="BM495" s="1"/>
      <c r="BN495" s="1"/>
      <c r="BO495" s="1"/>
      <c r="BP495" s="1"/>
      <c r="BQ495" s="1"/>
      <c r="BR495" s="1"/>
    </row>
    <row r="496" spans="1:70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  <c r="AI496" s="1"/>
      <c r="AJ496" s="1"/>
      <c r="AK496" s="1"/>
      <c r="AL496" s="1"/>
      <c r="AM496" s="1"/>
      <c r="AN496" s="1"/>
      <c r="AO496" s="1"/>
      <c r="AP496" s="1"/>
      <c r="AQ496" s="1"/>
      <c r="AR496" s="1"/>
      <c r="AS496" s="1"/>
      <c r="AT496" s="1"/>
      <c r="AU496" s="1"/>
      <c r="AV496" s="1"/>
      <c r="AW496" s="1"/>
      <c r="AX496" s="1"/>
      <c r="AY496" s="1"/>
      <c r="AZ496" s="1"/>
      <c r="BA496" s="1"/>
      <c r="BB496" s="1"/>
      <c r="BC496" s="1"/>
      <c r="BD496" s="1"/>
      <c r="BE496" s="1"/>
      <c r="BF496" s="1"/>
      <c r="BG496" s="1"/>
      <c r="BH496" s="1"/>
      <c r="BI496" s="1"/>
      <c r="BJ496" s="1"/>
      <c r="BK496" s="1"/>
      <c r="BL496" s="1"/>
      <c r="BM496" s="1"/>
      <c r="BN496" s="1"/>
      <c r="BO496" s="1"/>
      <c r="BP496" s="1"/>
      <c r="BQ496" s="1"/>
      <c r="BR496" s="1"/>
    </row>
    <row r="497" spans="1:70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  <c r="AI497" s="1"/>
      <c r="AJ497" s="1"/>
      <c r="AK497" s="1"/>
      <c r="AL497" s="1"/>
      <c r="AM497" s="1"/>
      <c r="AN497" s="1"/>
      <c r="AO497" s="1"/>
      <c r="AP497" s="1"/>
      <c r="AQ497" s="1"/>
      <c r="AR497" s="1"/>
      <c r="AS497" s="1"/>
      <c r="AT497" s="1"/>
      <c r="AU497" s="1"/>
      <c r="AV497" s="1"/>
      <c r="AW497" s="1"/>
      <c r="AX497" s="1"/>
      <c r="AY497" s="1"/>
      <c r="AZ497" s="1"/>
      <c r="BA497" s="1"/>
      <c r="BB497" s="1"/>
      <c r="BC497" s="1"/>
      <c r="BD497" s="1"/>
      <c r="BE497" s="1"/>
      <c r="BF497" s="1"/>
      <c r="BG497" s="1"/>
      <c r="BH497" s="1"/>
      <c r="BI497" s="1"/>
      <c r="BJ497" s="1"/>
      <c r="BK497" s="1"/>
      <c r="BL497" s="1"/>
      <c r="BM497" s="1"/>
      <c r="BN497" s="1"/>
      <c r="BO497" s="1"/>
      <c r="BP497" s="1"/>
      <c r="BQ497" s="1"/>
      <c r="BR497" s="1"/>
    </row>
    <row r="498" spans="1:70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  <c r="AH498" s="1"/>
      <c r="AI498" s="1"/>
      <c r="AJ498" s="1"/>
      <c r="AK498" s="1"/>
      <c r="AL498" s="1"/>
      <c r="AM498" s="1"/>
      <c r="AN498" s="1"/>
      <c r="AO498" s="1"/>
      <c r="AP498" s="1"/>
      <c r="AQ498" s="1"/>
      <c r="AR498" s="1"/>
      <c r="AS498" s="1"/>
      <c r="AT498" s="1"/>
      <c r="AU498" s="1"/>
      <c r="AV498" s="1"/>
      <c r="AW498" s="1"/>
      <c r="AX498" s="1"/>
      <c r="AY498" s="1"/>
      <c r="AZ498" s="1"/>
      <c r="BA498" s="1"/>
      <c r="BB498" s="1"/>
      <c r="BC498" s="1"/>
      <c r="BD498" s="1"/>
      <c r="BE498" s="1"/>
      <c r="BF498" s="1"/>
      <c r="BG498" s="1"/>
      <c r="BH498" s="1"/>
      <c r="BI498" s="1"/>
      <c r="BJ498" s="1"/>
      <c r="BK498" s="1"/>
      <c r="BL498" s="1"/>
      <c r="BM498" s="1"/>
      <c r="BN498" s="1"/>
      <c r="BO498" s="1"/>
      <c r="BP498" s="1"/>
      <c r="BQ498" s="1"/>
      <c r="BR498" s="1"/>
    </row>
    <row r="499" spans="1:70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1"/>
      <c r="AH499" s="1"/>
      <c r="AI499" s="1"/>
      <c r="AJ499" s="1"/>
      <c r="AK499" s="1"/>
      <c r="AL499" s="1"/>
      <c r="AM499" s="1"/>
      <c r="AN499" s="1"/>
      <c r="AO499" s="1"/>
      <c r="AP499" s="1"/>
      <c r="AQ499" s="1"/>
      <c r="AR499" s="1"/>
      <c r="AS499" s="1"/>
      <c r="AT499" s="1"/>
      <c r="AU499" s="1"/>
      <c r="AV499" s="1"/>
      <c r="AW499" s="1"/>
      <c r="AX499" s="1"/>
      <c r="AY499" s="1"/>
      <c r="AZ499" s="1"/>
      <c r="BA499" s="1"/>
      <c r="BB499" s="1"/>
      <c r="BC499" s="1"/>
      <c r="BD499" s="1"/>
      <c r="BE499" s="1"/>
      <c r="BF499" s="1"/>
      <c r="BG499" s="1"/>
      <c r="BH499" s="1"/>
      <c r="BI499" s="1"/>
      <c r="BJ499" s="1"/>
      <c r="BK499" s="1"/>
      <c r="BL499" s="1"/>
      <c r="BM499" s="1"/>
      <c r="BN499" s="1"/>
      <c r="BO499" s="1"/>
      <c r="BP499" s="1"/>
      <c r="BQ499" s="1"/>
      <c r="BR499" s="1"/>
    </row>
    <row r="500" spans="1:70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  <c r="AE500" s="1"/>
      <c r="AF500" s="1"/>
      <c r="AG500" s="1"/>
      <c r="AH500" s="1"/>
      <c r="AI500" s="1"/>
      <c r="AJ500" s="1"/>
      <c r="AK500" s="1"/>
      <c r="AL500" s="1"/>
      <c r="AM500" s="1"/>
      <c r="AN500" s="1"/>
      <c r="AO500" s="1"/>
      <c r="AP500" s="1"/>
      <c r="AQ500" s="1"/>
      <c r="AR500" s="1"/>
      <c r="AS500" s="1"/>
      <c r="AT500" s="1"/>
      <c r="AU500" s="1"/>
      <c r="AV500" s="1"/>
      <c r="AW500" s="1"/>
      <c r="AX500" s="1"/>
      <c r="AY500" s="1"/>
      <c r="AZ500" s="1"/>
      <c r="BA500" s="1"/>
      <c r="BB500" s="1"/>
      <c r="BC500" s="1"/>
      <c r="BD500" s="1"/>
      <c r="BE500" s="1"/>
      <c r="BF500" s="1"/>
      <c r="BG500" s="1"/>
      <c r="BH500" s="1"/>
      <c r="BI500" s="1"/>
      <c r="BJ500" s="1"/>
      <c r="BK500" s="1"/>
      <c r="BL500" s="1"/>
      <c r="BM500" s="1"/>
      <c r="BN500" s="1"/>
      <c r="BO500" s="1"/>
      <c r="BP500" s="1"/>
      <c r="BQ500" s="1"/>
      <c r="BR500" s="1"/>
    </row>
  </sheetData>
  <mergeCells count="10">
    <mergeCell ref="A46:P46"/>
    <mergeCell ref="A57:P57"/>
    <mergeCell ref="A64:P64"/>
    <mergeCell ref="A71:P71"/>
    <mergeCell ref="A81:P81"/>
    <mergeCell ref="A1:P2"/>
    <mergeCell ref="A3:P3"/>
    <mergeCell ref="A7:P7"/>
    <mergeCell ref="A21:P21"/>
    <mergeCell ref="A31:P3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R500"/>
  <sheetViews>
    <sheetView showGridLines="0" topLeftCell="A7" workbookViewId="0">
      <selection activeCell="C133" sqref="C133"/>
    </sheetView>
  </sheetViews>
  <sheetFormatPr defaultRowHeight="13.8"/>
  <cols>
    <col min="1" max="1" width="40" customWidth="1"/>
    <col min="2" max="46" width="12" customWidth="1"/>
  </cols>
  <sheetData>
    <row r="1" spans="1:70" ht="25.95" customHeight="1">
      <c r="A1" s="58" t="s">
        <v>205</v>
      </c>
      <c r="B1" s="58" t="s">
        <v>205</v>
      </c>
      <c r="C1" s="58" t="s">
        <v>205</v>
      </c>
      <c r="D1" s="58" t="s">
        <v>205</v>
      </c>
      <c r="E1" s="58" t="s">
        <v>205</v>
      </c>
      <c r="F1" s="58" t="s">
        <v>205</v>
      </c>
      <c r="G1" s="58" t="s">
        <v>205</v>
      </c>
      <c r="H1" s="58" t="s">
        <v>205</v>
      </c>
      <c r="I1" s="58" t="s">
        <v>205</v>
      </c>
      <c r="J1" s="58" t="s">
        <v>205</v>
      </c>
      <c r="K1" s="58" t="s">
        <v>205</v>
      </c>
      <c r="L1" s="58" t="s">
        <v>205</v>
      </c>
      <c r="M1" s="58" t="s">
        <v>205</v>
      </c>
      <c r="N1" s="58" t="s">
        <v>205</v>
      </c>
      <c r="O1" s="58" t="s">
        <v>205</v>
      </c>
      <c r="P1" s="58" t="s">
        <v>205</v>
      </c>
      <c r="Q1" s="58" t="s">
        <v>205</v>
      </c>
      <c r="R1" s="58" t="s">
        <v>205</v>
      </c>
      <c r="S1" s="58" t="s">
        <v>205</v>
      </c>
      <c r="T1" s="58" t="s">
        <v>205</v>
      </c>
      <c r="U1" s="58" t="s">
        <v>205</v>
      </c>
      <c r="V1" s="58" t="s">
        <v>205</v>
      </c>
      <c r="W1" s="58" t="s">
        <v>205</v>
      </c>
      <c r="X1" s="58" t="s">
        <v>205</v>
      </c>
      <c r="Y1" s="58" t="s">
        <v>205</v>
      </c>
      <c r="Z1" s="58" t="s">
        <v>205</v>
      </c>
      <c r="AA1" s="58" t="s">
        <v>205</v>
      </c>
      <c r="AB1" s="58" t="s">
        <v>205</v>
      </c>
      <c r="AC1" s="58" t="s">
        <v>205</v>
      </c>
      <c r="AD1" s="58" t="s">
        <v>205</v>
      </c>
      <c r="AE1" s="58" t="s">
        <v>205</v>
      </c>
      <c r="AF1" s="58" t="s">
        <v>205</v>
      </c>
      <c r="AG1" s="58" t="s">
        <v>205</v>
      </c>
      <c r="AH1" s="58" t="s">
        <v>205</v>
      </c>
      <c r="AI1" s="58" t="s">
        <v>205</v>
      </c>
      <c r="AJ1" s="58" t="s">
        <v>205</v>
      </c>
      <c r="AK1" s="58" t="s">
        <v>205</v>
      </c>
      <c r="AL1" s="58" t="s">
        <v>205</v>
      </c>
      <c r="AM1" s="58" t="s">
        <v>205</v>
      </c>
      <c r="AN1" s="58" t="s">
        <v>205</v>
      </c>
      <c r="AO1" s="58" t="s">
        <v>205</v>
      </c>
      <c r="AP1" s="58" t="s">
        <v>205</v>
      </c>
      <c r="AQ1" s="58" t="s">
        <v>205</v>
      </c>
      <c r="AR1" s="58" t="s">
        <v>205</v>
      </c>
      <c r="AS1" s="58" t="s">
        <v>205</v>
      </c>
      <c r="AT1" s="58" t="s">
        <v>205</v>
      </c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</row>
    <row r="2" spans="1:70" ht="25.95" customHeight="1">
      <c r="A2" s="58" t="s">
        <v>205</v>
      </c>
      <c r="B2" s="58" t="s">
        <v>205</v>
      </c>
      <c r="C2" s="58" t="s">
        <v>205</v>
      </c>
      <c r="D2" s="58" t="s">
        <v>205</v>
      </c>
      <c r="E2" s="58" t="s">
        <v>205</v>
      </c>
      <c r="F2" s="58" t="s">
        <v>205</v>
      </c>
      <c r="G2" s="58" t="s">
        <v>205</v>
      </c>
      <c r="H2" s="58" t="s">
        <v>205</v>
      </c>
      <c r="I2" s="58" t="s">
        <v>205</v>
      </c>
      <c r="J2" s="58" t="s">
        <v>205</v>
      </c>
      <c r="K2" s="58" t="s">
        <v>205</v>
      </c>
      <c r="L2" s="58" t="s">
        <v>205</v>
      </c>
      <c r="M2" s="58" t="s">
        <v>205</v>
      </c>
      <c r="N2" s="58" t="s">
        <v>205</v>
      </c>
      <c r="O2" s="58" t="s">
        <v>205</v>
      </c>
      <c r="P2" s="58" t="s">
        <v>205</v>
      </c>
      <c r="Q2" s="58" t="s">
        <v>205</v>
      </c>
      <c r="R2" s="58" t="s">
        <v>205</v>
      </c>
      <c r="S2" s="58" t="s">
        <v>205</v>
      </c>
      <c r="T2" s="58" t="s">
        <v>205</v>
      </c>
      <c r="U2" s="58" t="s">
        <v>205</v>
      </c>
      <c r="V2" s="58" t="s">
        <v>205</v>
      </c>
      <c r="W2" s="58" t="s">
        <v>205</v>
      </c>
      <c r="X2" s="58" t="s">
        <v>205</v>
      </c>
      <c r="Y2" s="58" t="s">
        <v>205</v>
      </c>
      <c r="Z2" s="58" t="s">
        <v>205</v>
      </c>
      <c r="AA2" s="58" t="s">
        <v>205</v>
      </c>
      <c r="AB2" s="58" t="s">
        <v>205</v>
      </c>
      <c r="AC2" s="58" t="s">
        <v>205</v>
      </c>
      <c r="AD2" s="58" t="s">
        <v>205</v>
      </c>
      <c r="AE2" s="58" t="s">
        <v>205</v>
      </c>
      <c r="AF2" s="58" t="s">
        <v>205</v>
      </c>
      <c r="AG2" s="58" t="s">
        <v>205</v>
      </c>
      <c r="AH2" s="58" t="s">
        <v>205</v>
      </c>
      <c r="AI2" s="58" t="s">
        <v>205</v>
      </c>
      <c r="AJ2" s="58" t="s">
        <v>205</v>
      </c>
      <c r="AK2" s="58" t="s">
        <v>205</v>
      </c>
      <c r="AL2" s="58" t="s">
        <v>205</v>
      </c>
      <c r="AM2" s="58" t="s">
        <v>205</v>
      </c>
      <c r="AN2" s="58" t="s">
        <v>205</v>
      </c>
      <c r="AO2" s="58" t="s">
        <v>205</v>
      </c>
      <c r="AP2" s="58" t="s">
        <v>205</v>
      </c>
      <c r="AQ2" s="58" t="s">
        <v>205</v>
      </c>
      <c r="AR2" s="58" t="s">
        <v>205</v>
      </c>
      <c r="AS2" s="58" t="s">
        <v>205</v>
      </c>
      <c r="AT2" s="58" t="s">
        <v>205</v>
      </c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</row>
    <row r="3" spans="1:70">
      <c r="A3" s="59" t="s">
        <v>206</v>
      </c>
      <c r="B3" s="59" t="s">
        <v>206</v>
      </c>
      <c r="C3" s="59" t="s">
        <v>206</v>
      </c>
      <c r="D3" s="59" t="s">
        <v>206</v>
      </c>
      <c r="E3" s="59" t="s">
        <v>206</v>
      </c>
      <c r="F3" s="59" t="s">
        <v>206</v>
      </c>
      <c r="G3" s="59" t="s">
        <v>206</v>
      </c>
      <c r="H3" s="59" t="s">
        <v>206</v>
      </c>
      <c r="I3" s="59" t="s">
        <v>206</v>
      </c>
      <c r="J3" s="59" t="s">
        <v>206</v>
      </c>
      <c r="K3" s="59" t="s">
        <v>206</v>
      </c>
      <c r="L3" s="59" t="s">
        <v>206</v>
      </c>
      <c r="M3" s="59" t="s">
        <v>206</v>
      </c>
      <c r="N3" s="59" t="s">
        <v>206</v>
      </c>
      <c r="O3" s="59" t="s">
        <v>206</v>
      </c>
      <c r="P3" s="59" t="s">
        <v>206</v>
      </c>
      <c r="Q3" s="59" t="s">
        <v>206</v>
      </c>
      <c r="R3" s="59" t="s">
        <v>206</v>
      </c>
      <c r="S3" s="59" t="s">
        <v>206</v>
      </c>
      <c r="T3" s="59" t="s">
        <v>206</v>
      </c>
      <c r="U3" s="59" t="s">
        <v>206</v>
      </c>
      <c r="V3" s="59" t="s">
        <v>206</v>
      </c>
      <c r="W3" s="59" t="s">
        <v>206</v>
      </c>
      <c r="X3" s="59" t="s">
        <v>206</v>
      </c>
      <c r="Y3" s="59" t="s">
        <v>206</v>
      </c>
      <c r="Z3" s="59" t="s">
        <v>206</v>
      </c>
      <c r="AA3" s="59" t="s">
        <v>206</v>
      </c>
      <c r="AB3" s="59" t="s">
        <v>206</v>
      </c>
      <c r="AC3" s="59" t="s">
        <v>206</v>
      </c>
      <c r="AD3" s="59" t="s">
        <v>206</v>
      </c>
      <c r="AE3" s="59" t="s">
        <v>206</v>
      </c>
      <c r="AF3" s="59" t="s">
        <v>206</v>
      </c>
      <c r="AG3" s="59" t="s">
        <v>206</v>
      </c>
      <c r="AH3" s="59" t="s">
        <v>206</v>
      </c>
      <c r="AI3" s="59" t="s">
        <v>206</v>
      </c>
      <c r="AJ3" s="59" t="s">
        <v>206</v>
      </c>
      <c r="AK3" s="59" t="s">
        <v>206</v>
      </c>
      <c r="AL3" s="59" t="s">
        <v>206</v>
      </c>
      <c r="AM3" s="59" t="s">
        <v>206</v>
      </c>
      <c r="AN3" s="59" t="s">
        <v>206</v>
      </c>
      <c r="AO3" s="59" t="s">
        <v>206</v>
      </c>
      <c r="AP3" s="59" t="s">
        <v>206</v>
      </c>
      <c r="AQ3" s="59" t="s">
        <v>206</v>
      </c>
      <c r="AR3" s="59" t="s">
        <v>206</v>
      </c>
      <c r="AS3" s="59" t="s">
        <v>206</v>
      </c>
      <c r="AT3" s="59" t="s">
        <v>206</v>
      </c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</row>
    <row r="4" spans="1:70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/>
      <c r="BP4" s="1"/>
      <c r="BQ4" s="1"/>
      <c r="BR4" s="1"/>
    </row>
    <row r="5" spans="1:70">
      <c r="A5" s="61" t="s">
        <v>207</v>
      </c>
      <c r="B5" s="61" t="s">
        <v>207</v>
      </c>
      <c r="C5" s="61" t="s">
        <v>207</v>
      </c>
      <c r="D5" s="61" t="s">
        <v>207</v>
      </c>
      <c r="E5" s="61" t="s">
        <v>207</v>
      </c>
      <c r="F5" s="61" t="s">
        <v>207</v>
      </c>
      <c r="G5" s="61" t="s">
        <v>207</v>
      </c>
      <c r="H5" s="61" t="s">
        <v>207</v>
      </c>
      <c r="I5" s="61" t="s">
        <v>207</v>
      </c>
      <c r="J5" s="61" t="s">
        <v>207</v>
      </c>
      <c r="K5" s="61" t="s">
        <v>207</v>
      </c>
      <c r="L5" s="61" t="s">
        <v>207</v>
      </c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  <c r="BA5" s="1"/>
      <c r="BB5" s="1"/>
      <c r="BC5" s="1"/>
      <c r="BD5" s="1"/>
      <c r="BE5" s="1"/>
      <c r="BF5" s="1"/>
      <c r="BG5" s="1"/>
      <c r="BH5" s="1"/>
      <c r="BI5" s="1"/>
      <c r="BJ5" s="1"/>
      <c r="BK5" s="1"/>
      <c r="BL5" s="1"/>
      <c r="BM5" s="1"/>
      <c r="BN5" s="1"/>
      <c r="BO5" s="1"/>
      <c r="BP5" s="1"/>
      <c r="BQ5" s="1"/>
      <c r="BR5" s="1"/>
    </row>
    <row r="6" spans="1:70">
      <c r="A6" s="1"/>
      <c r="B6" s="9" t="s">
        <v>132</v>
      </c>
      <c r="C6" s="9" t="s">
        <v>133</v>
      </c>
      <c r="D6" s="9" t="s">
        <v>134</v>
      </c>
      <c r="E6" s="9" t="s">
        <v>135</v>
      </c>
      <c r="F6" s="9" t="s">
        <v>136</v>
      </c>
      <c r="G6" s="9" t="s">
        <v>137</v>
      </c>
      <c r="H6" s="9" t="s">
        <v>50</v>
      </c>
      <c r="I6" s="9" t="s">
        <v>51</v>
      </c>
      <c r="J6" s="9" t="s">
        <v>52</v>
      </c>
      <c r="K6" s="9" t="s">
        <v>53</v>
      </c>
      <c r="L6" s="9" t="s">
        <v>54</v>
      </c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</row>
    <row r="7" spans="1:70">
      <c r="A7" s="1" t="s">
        <v>59</v>
      </c>
      <c r="B7" s="31">
        <v>1086462.1000000001</v>
      </c>
      <c r="C7" s="31">
        <v>1179660</v>
      </c>
      <c r="D7" s="31">
        <v>1231040</v>
      </c>
      <c r="E7" s="31">
        <v>1464630</v>
      </c>
      <c r="F7" s="31">
        <v>1569490</v>
      </c>
      <c r="G7" s="31">
        <v>1641770</v>
      </c>
      <c r="H7" s="31">
        <v>1917540</v>
      </c>
      <c r="I7" s="31">
        <v>2254580</v>
      </c>
      <c r="J7" s="31">
        <v>2408930</v>
      </c>
      <c r="K7" s="31">
        <v>2553240</v>
      </c>
      <c r="L7" s="31">
        <v>2670210</v>
      </c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  <c r="AX7" s="1"/>
      <c r="AY7" s="1"/>
      <c r="AZ7" s="1"/>
      <c r="BA7" s="1"/>
      <c r="BB7" s="1"/>
      <c r="BC7" s="1"/>
      <c r="BD7" s="1"/>
      <c r="BE7" s="1"/>
      <c r="BF7" s="1"/>
      <c r="BG7" s="1"/>
      <c r="BH7" s="1"/>
      <c r="BI7" s="1"/>
      <c r="BJ7" s="1"/>
      <c r="BK7" s="1"/>
      <c r="BL7" s="1"/>
      <c r="BM7" s="1"/>
      <c r="BN7" s="1"/>
      <c r="BO7" s="1"/>
      <c r="BP7" s="1"/>
      <c r="BQ7" s="1"/>
      <c r="BR7" s="1"/>
    </row>
    <row r="8" spans="1:70">
      <c r="A8" s="1" t="s">
        <v>208</v>
      </c>
      <c r="B8" s="31">
        <v>608996.69999999995</v>
      </c>
      <c r="C8" s="31">
        <v>668870</v>
      </c>
      <c r="D8" s="31">
        <v>712880</v>
      </c>
      <c r="E8" s="31">
        <v>851580</v>
      </c>
      <c r="F8" s="31">
        <v>923220</v>
      </c>
      <c r="G8" s="31">
        <v>971380</v>
      </c>
      <c r="H8" s="31">
        <v>1146210</v>
      </c>
      <c r="I8" s="31">
        <v>1362680</v>
      </c>
      <c r="J8" s="31">
        <v>1435950</v>
      </c>
      <c r="K8" s="31">
        <v>1559940</v>
      </c>
      <c r="L8" s="31">
        <v>1951230</v>
      </c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  <c r="AX8" s="1"/>
      <c r="AY8" s="1"/>
      <c r="AZ8" s="1"/>
      <c r="BA8" s="1"/>
      <c r="BB8" s="1"/>
      <c r="BC8" s="1"/>
      <c r="BD8" s="1"/>
      <c r="BE8" s="1"/>
      <c r="BF8" s="1"/>
      <c r="BG8" s="1"/>
      <c r="BH8" s="1"/>
      <c r="BI8" s="1"/>
      <c r="BJ8" s="1"/>
      <c r="BK8" s="1"/>
      <c r="BL8" s="1"/>
      <c r="BM8" s="1"/>
      <c r="BN8" s="1"/>
      <c r="BO8" s="1"/>
      <c r="BP8" s="1"/>
      <c r="BQ8" s="1"/>
      <c r="BR8" s="1"/>
    </row>
    <row r="9" spans="1:70">
      <c r="A9" s="1" t="s">
        <v>209</v>
      </c>
      <c r="B9" s="31">
        <v>477465.4</v>
      </c>
      <c r="C9" s="31">
        <v>510790</v>
      </c>
      <c r="D9" s="31">
        <v>518160</v>
      </c>
      <c r="E9" s="31">
        <v>613050</v>
      </c>
      <c r="F9" s="31">
        <v>646270</v>
      </c>
      <c r="G9" s="31">
        <v>670390</v>
      </c>
      <c r="H9" s="31">
        <v>771330</v>
      </c>
      <c r="I9" s="31">
        <v>891900</v>
      </c>
      <c r="J9" s="31">
        <v>972980</v>
      </c>
      <c r="K9" s="31">
        <v>993300</v>
      </c>
      <c r="L9" s="31">
        <v>718980</v>
      </c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  <c r="AW9" s="1"/>
      <c r="AX9" s="1"/>
      <c r="AY9" s="1"/>
      <c r="AZ9" s="1"/>
      <c r="BA9" s="1"/>
      <c r="BB9" s="1"/>
      <c r="BC9" s="1"/>
      <c r="BD9" s="1"/>
      <c r="BE9" s="1"/>
      <c r="BF9" s="1"/>
      <c r="BG9" s="1"/>
      <c r="BH9" s="1"/>
      <c r="BI9" s="1"/>
      <c r="BJ9" s="1"/>
      <c r="BK9" s="1"/>
      <c r="BL9" s="1"/>
      <c r="BM9" s="1"/>
      <c r="BN9" s="1"/>
      <c r="BO9" s="1"/>
      <c r="BP9" s="1"/>
      <c r="BQ9" s="1"/>
      <c r="BR9" s="1"/>
    </row>
    <row r="10" spans="1:70">
      <c r="A10" s="1" t="s">
        <v>210</v>
      </c>
      <c r="B10" s="31">
        <v>553495.4</v>
      </c>
      <c r="C10" s="31">
        <v>616220</v>
      </c>
      <c r="D10" s="31">
        <v>663960</v>
      </c>
      <c r="E10" s="31">
        <v>782450</v>
      </c>
      <c r="F10" s="31">
        <v>859520</v>
      </c>
      <c r="G10" s="31">
        <v>918140</v>
      </c>
      <c r="H10" s="31">
        <v>1075540</v>
      </c>
      <c r="I10" s="31">
        <v>1275220</v>
      </c>
      <c r="J10" s="31">
        <v>1401320</v>
      </c>
      <c r="K10" s="31">
        <v>1457880</v>
      </c>
      <c r="L10" s="31">
        <v>1549940</v>
      </c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  <c r="AX10" s="1"/>
      <c r="AY10" s="1"/>
      <c r="AZ10" s="1"/>
      <c r="BA10" s="1"/>
      <c r="BB10" s="1"/>
      <c r="BC10" s="1"/>
      <c r="BD10" s="1"/>
      <c r="BE10" s="1"/>
      <c r="BF10" s="1"/>
      <c r="BG10" s="1"/>
      <c r="BH10" s="1"/>
      <c r="BI10" s="1"/>
      <c r="BJ10" s="1"/>
      <c r="BK10" s="1"/>
      <c r="BL10" s="1"/>
      <c r="BM10" s="1"/>
      <c r="BN10" s="1"/>
      <c r="BO10" s="1"/>
      <c r="BP10" s="1"/>
      <c r="BQ10" s="1"/>
      <c r="BR10" s="1"/>
    </row>
    <row r="11" spans="1:70">
      <c r="A11" s="1" t="s">
        <v>211</v>
      </c>
      <c r="B11" s="31">
        <v>84126.399999999994</v>
      </c>
      <c r="C11" s="31">
        <v>88540</v>
      </c>
      <c r="D11" s="31">
        <v>89900</v>
      </c>
      <c r="E11" s="31">
        <v>113300</v>
      </c>
      <c r="F11" s="31">
        <v>129370</v>
      </c>
      <c r="G11" s="31">
        <v>132170</v>
      </c>
      <c r="H11" s="31">
        <v>174100</v>
      </c>
      <c r="I11" s="31">
        <v>213350</v>
      </c>
      <c r="J11" s="31">
        <v>158200</v>
      </c>
      <c r="K11" s="31">
        <v>116950</v>
      </c>
      <c r="L11" s="31">
        <v>137090</v>
      </c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  <c r="AX11" s="1"/>
      <c r="AY11" s="1"/>
      <c r="AZ11" s="1"/>
      <c r="BA11" s="1"/>
      <c r="BB11" s="1"/>
      <c r="BC11" s="1"/>
      <c r="BD11" s="1"/>
      <c r="BE11" s="1"/>
      <c r="BF11" s="1"/>
      <c r="BG11" s="1"/>
      <c r="BH11" s="1"/>
      <c r="BI11" s="1"/>
      <c r="BJ11" s="1"/>
      <c r="BK11" s="1"/>
      <c r="BL11" s="1"/>
      <c r="BM11" s="1"/>
      <c r="BN11" s="1"/>
      <c r="BO11" s="1"/>
      <c r="BP11" s="1"/>
      <c r="BQ11" s="1"/>
      <c r="BR11" s="1"/>
    </row>
    <row r="12" spans="1:70">
      <c r="A12" s="1" t="s">
        <v>212</v>
      </c>
      <c r="B12" s="31">
        <v>25711.4</v>
      </c>
      <c r="C12" s="31">
        <v>28080</v>
      </c>
      <c r="D12" s="31">
        <v>27000</v>
      </c>
      <c r="E12" s="31">
        <v>22700</v>
      </c>
      <c r="F12" s="31">
        <v>19050</v>
      </c>
      <c r="G12" s="31">
        <v>14620</v>
      </c>
      <c r="H12" s="31">
        <v>11630</v>
      </c>
      <c r="I12" s="31">
        <v>18810</v>
      </c>
      <c r="J12" s="31">
        <v>37020</v>
      </c>
      <c r="K12" s="31">
        <v>116480</v>
      </c>
      <c r="L12" s="31">
        <v>43980</v>
      </c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  <c r="AX12" s="1"/>
      <c r="AY12" s="1"/>
      <c r="AZ12" s="1"/>
      <c r="BA12" s="1"/>
      <c r="BB12" s="1"/>
      <c r="BC12" s="1"/>
      <c r="BD12" s="1"/>
      <c r="BE12" s="1"/>
      <c r="BF12" s="1"/>
      <c r="BG12" s="1"/>
      <c r="BH12" s="1"/>
      <c r="BI12" s="1"/>
      <c r="BJ12" s="1"/>
      <c r="BK12" s="1"/>
      <c r="BL12" s="1"/>
      <c r="BM12" s="1"/>
      <c r="BN12" s="1"/>
      <c r="BO12" s="1"/>
      <c r="BP12" s="1"/>
      <c r="BQ12" s="1"/>
      <c r="BR12" s="1"/>
    </row>
    <row r="13" spans="1:70">
      <c r="A13" s="1" t="s">
        <v>213</v>
      </c>
      <c r="B13" s="31"/>
      <c r="C13" s="31"/>
      <c r="D13" s="31"/>
      <c r="E13" s="31"/>
      <c r="F13" s="31"/>
      <c r="G13" s="31"/>
      <c r="H13" s="31"/>
      <c r="I13" s="31"/>
      <c r="J13" s="31"/>
      <c r="K13" s="31"/>
      <c r="L13" s="31">
        <v>91610</v>
      </c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  <c r="AX13" s="1"/>
      <c r="AY13" s="1"/>
      <c r="AZ13" s="1"/>
      <c r="BA13" s="1"/>
      <c r="BB13" s="1"/>
      <c r="BC13" s="1"/>
      <c r="BD13" s="1"/>
      <c r="BE13" s="1"/>
      <c r="BF13" s="1"/>
      <c r="BG13" s="1"/>
      <c r="BH13" s="1"/>
      <c r="BI13" s="1"/>
      <c r="BJ13" s="1"/>
      <c r="BK13" s="1"/>
      <c r="BL13" s="1"/>
      <c r="BM13" s="1"/>
      <c r="BN13" s="1"/>
      <c r="BO13" s="1"/>
      <c r="BP13" s="1"/>
      <c r="BQ13" s="1"/>
      <c r="BR13" s="1"/>
    </row>
    <row r="14" spans="1:70">
      <c r="A14" s="1" t="s">
        <v>214</v>
      </c>
      <c r="B14" s="31">
        <v>18879.400000000001</v>
      </c>
      <c r="C14" s="31">
        <v>19870</v>
      </c>
      <c r="D14" s="31">
        <v>20140</v>
      </c>
      <c r="E14" s="31">
        <v>20550</v>
      </c>
      <c r="F14" s="31">
        <v>35300</v>
      </c>
      <c r="G14" s="31">
        <v>40650</v>
      </c>
      <c r="H14" s="31">
        <v>46040</v>
      </c>
      <c r="I14" s="31">
        <v>50230</v>
      </c>
      <c r="J14" s="31">
        <v>49840</v>
      </c>
      <c r="K14" s="31">
        <v>52420</v>
      </c>
      <c r="L14" s="31">
        <v>47610</v>
      </c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  <c r="AW14" s="1"/>
      <c r="AX14" s="1"/>
      <c r="AY14" s="1"/>
      <c r="AZ14" s="1"/>
      <c r="BA14" s="1"/>
      <c r="BB14" s="1"/>
      <c r="BC14" s="1"/>
      <c r="BD14" s="1"/>
      <c r="BE14" s="1"/>
      <c r="BF14" s="1"/>
      <c r="BG14" s="1"/>
      <c r="BH14" s="1"/>
      <c r="BI14" s="1"/>
      <c r="BJ14" s="1"/>
      <c r="BK14" s="1"/>
      <c r="BL14" s="1"/>
      <c r="BM14" s="1"/>
      <c r="BN14" s="1"/>
      <c r="BO14" s="1"/>
      <c r="BP14" s="1"/>
      <c r="BQ14" s="1"/>
      <c r="BR14" s="1"/>
    </row>
    <row r="15" spans="1:70">
      <c r="A15" s="1" t="s">
        <v>215</v>
      </c>
      <c r="B15" s="31">
        <v>34061.599999999999</v>
      </c>
      <c r="C15" s="31">
        <v>36860</v>
      </c>
      <c r="D15" s="31">
        <v>39370</v>
      </c>
      <c r="E15" s="31">
        <v>42620</v>
      </c>
      <c r="F15" s="31">
        <v>27040</v>
      </c>
      <c r="G15" s="31">
        <v>21300</v>
      </c>
      <c r="H15" s="31">
        <v>21390</v>
      </c>
      <c r="I15" s="31">
        <v>26540</v>
      </c>
      <c r="J15" s="31">
        <v>31000</v>
      </c>
      <c r="K15" s="31">
        <v>34560</v>
      </c>
      <c r="L15" s="31">
        <v>36870</v>
      </c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  <c r="AX15" s="1"/>
      <c r="AY15" s="1"/>
      <c r="AZ15" s="1"/>
      <c r="BA15" s="1"/>
      <c r="BB15" s="1"/>
      <c r="BC15" s="1"/>
      <c r="BD15" s="1"/>
      <c r="BE15" s="1"/>
      <c r="BF15" s="1"/>
      <c r="BG15" s="1"/>
      <c r="BH15" s="1"/>
      <c r="BI15" s="1"/>
      <c r="BJ15" s="1"/>
      <c r="BK15" s="1"/>
      <c r="BL15" s="1"/>
      <c r="BM15" s="1"/>
      <c r="BN15" s="1"/>
      <c r="BO15" s="1"/>
      <c r="BP15" s="1"/>
      <c r="BQ15" s="1"/>
      <c r="BR15" s="1"/>
    </row>
    <row r="16" spans="1:70">
      <c r="A16" s="1" t="s">
        <v>216</v>
      </c>
      <c r="B16" s="31">
        <v>11073</v>
      </c>
      <c r="C16" s="31">
        <v>10660</v>
      </c>
      <c r="D16" s="31">
        <v>10600</v>
      </c>
      <c r="E16" s="31">
        <v>13220</v>
      </c>
      <c r="F16" s="31">
        <v>15920</v>
      </c>
      <c r="G16" s="31">
        <v>18960</v>
      </c>
      <c r="H16" s="31">
        <v>20510</v>
      </c>
      <c r="I16" s="31">
        <v>22450</v>
      </c>
      <c r="J16" s="31">
        <v>22630</v>
      </c>
      <c r="K16" s="31">
        <v>23650</v>
      </c>
      <c r="L16" s="31">
        <v>11030</v>
      </c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  <c r="AW16" s="1"/>
      <c r="AX16" s="1"/>
      <c r="AY16" s="1"/>
      <c r="AZ16" s="1"/>
      <c r="BA16" s="1"/>
      <c r="BB16" s="1"/>
      <c r="BC16" s="1"/>
      <c r="BD16" s="1"/>
      <c r="BE16" s="1"/>
      <c r="BF16" s="1"/>
      <c r="BG16" s="1"/>
      <c r="BH16" s="1"/>
      <c r="BI16" s="1"/>
      <c r="BJ16" s="1"/>
      <c r="BK16" s="1"/>
      <c r="BL16" s="1"/>
      <c r="BM16" s="1"/>
      <c r="BN16" s="1"/>
      <c r="BO16" s="1"/>
      <c r="BP16" s="1"/>
      <c r="BQ16" s="1"/>
      <c r="BR16" s="1"/>
    </row>
    <row r="17" spans="1:70">
      <c r="A17" s="1" t="s">
        <v>217</v>
      </c>
      <c r="B17" s="31">
        <v>26628.9</v>
      </c>
      <c r="C17" s="31">
        <v>27870</v>
      </c>
      <c r="D17" s="31">
        <v>28170</v>
      </c>
      <c r="E17" s="31">
        <v>34740</v>
      </c>
      <c r="F17" s="31">
        <v>32950</v>
      </c>
      <c r="G17" s="31">
        <v>10810</v>
      </c>
      <c r="H17" s="31">
        <v>15880</v>
      </c>
      <c r="I17" s="31">
        <v>26760</v>
      </c>
      <c r="J17" s="31">
        <v>29720</v>
      </c>
      <c r="K17" s="31">
        <v>32120</v>
      </c>
      <c r="L17" s="31">
        <v>33100</v>
      </c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  <c r="AW17" s="1"/>
      <c r="AX17" s="1"/>
      <c r="AY17" s="1"/>
      <c r="AZ17" s="1"/>
      <c r="BA17" s="1"/>
      <c r="BB17" s="1"/>
      <c r="BC17" s="1"/>
      <c r="BD17" s="1"/>
      <c r="BE17" s="1"/>
      <c r="BF17" s="1"/>
      <c r="BG17" s="1"/>
      <c r="BH17" s="1"/>
      <c r="BI17" s="1"/>
      <c r="BJ17" s="1"/>
      <c r="BK17" s="1"/>
      <c r="BL17" s="1"/>
      <c r="BM17" s="1"/>
      <c r="BN17" s="1"/>
      <c r="BO17" s="1"/>
      <c r="BP17" s="1"/>
      <c r="BQ17" s="1"/>
      <c r="BR17" s="1"/>
    </row>
    <row r="18" spans="1:70">
      <c r="A18" s="1" t="s">
        <v>218</v>
      </c>
      <c r="B18" s="31"/>
      <c r="C18" s="31"/>
      <c r="D18" s="31"/>
      <c r="E18" s="31"/>
      <c r="F18" s="31"/>
      <c r="G18" s="31"/>
      <c r="H18" s="31"/>
      <c r="I18" s="31"/>
      <c r="J18" s="31"/>
      <c r="K18" s="31"/>
      <c r="L18" s="31">
        <v>14620</v>
      </c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  <c r="AX18" s="1"/>
      <c r="AY18" s="1"/>
      <c r="AZ18" s="1"/>
      <c r="BA18" s="1"/>
      <c r="BB18" s="1"/>
      <c r="BC18" s="1"/>
      <c r="BD18" s="1"/>
      <c r="BE18" s="1"/>
      <c r="BF18" s="1"/>
      <c r="BG18" s="1"/>
      <c r="BH18" s="1"/>
      <c r="BI18" s="1"/>
      <c r="BJ18" s="1"/>
      <c r="BK18" s="1"/>
      <c r="BL18" s="1"/>
      <c r="BM18" s="1"/>
      <c r="BN18" s="1"/>
      <c r="BO18" s="1"/>
      <c r="BP18" s="1"/>
      <c r="BQ18" s="1"/>
      <c r="BR18" s="1"/>
    </row>
    <row r="19" spans="1:70">
      <c r="A19" s="1" t="s">
        <v>219</v>
      </c>
      <c r="B19" s="31"/>
      <c r="C19" s="31"/>
      <c r="D19" s="31"/>
      <c r="E19" s="31"/>
      <c r="F19" s="31"/>
      <c r="G19" s="31"/>
      <c r="H19" s="31"/>
      <c r="I19" s="31"/>
      <c r="J19" s="31"/>
      <c r="K19" s="31"/>
      <c r="L19" s="31">
        <v>6710</v>
      </c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/>
      <c r="AX19" s="1"/>
      <c r="AY19" s="1"/>
      <c r="AZ19" s="1"/>
      <c r="BA19" s="1"/>
      <c r="BB19" s="1"/>
      <c r="BC19" s="1"/>
      <c r="BD19" s="1"/>
      <c r="BE19" s="1"/>
      <c r="BF19" s="1"/>
      <c r="BG19" s="1"/>
      <c r="BH19" s="1"/>
      <c r="BI19" s="1"/>
      <c r="BJ19" s="1"/>
      <c r="BK19" s="1"/>
      <c r="BL19" s="1"/>
      <c r="BM19" s="1"/>
      <c r="BN19" s="1"/>
      <c r="BO19" s="1"/>
      <c r="BP19" s="1"/>
      <c r="BQ19" s="1"/>
      <c r="BR19" s="1"/>
    </row>
    <row r="20" spans="1:70">
      <c r="A20" s="1" t="s">
        <v>220</v>
      </c>
      <c r="B20" s="31"/>
      <c r="C20" s="31"/>
      <c r="D20" s="31"/>
      <c r="E20" s="31"/>
      <c r="F20" s="31"/>
      <c r="G20" s="31"/>
      <c r="H20" s="31"/>
      <c r="I20" s="31"/>
      <c r="J20" s="31"/>
      <c r="K20" s="31"/>
      <c r="L20" s="31">
        <v>8040</v>
      </c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  <c r="AW20" s="1"/>
      <c r="AX20" s="1"/>
      <c r="AY20" s="1"/>
      <c r="AZ20" s="1"/>
      <c r="BA20" s="1"/>
      <c r="BB20" s="1"/>
      <c r="BC20" s="1"/>
      <c r="BD20" s="1"/>
      <c r="BE20" s="1"/>
      <c r="BF20" s="1"/>
      <c r="BG20" s="1"/>
      <c r="BH20" s="1"/>
      <c r="BI20" s="1"/>
      <c r="BJ20" s="1"/>
      <c r="BK20" s="1"/>
      <c r="BL20" s="1"/>
      <c r="BM20" s="1"/>
      <c r="BN20" s="1"/>
      <c r="BO20" s="1"/>
      <c r="BP20" s="1"/>
      <c r="BQ20" s="1"/>
      <c r="BR20" s="1"/>
    </row>
    <row r="21" spans="1:70">
      <c r="A21" s="1" t="s">
        <v>221</v>
      </c>
      <c r="B21" s="31">
        <v>1346.7</v>
      </c>
      <c r="C21" s="31">
        <v>1260</v>
      </c>
      <c r="D21" s="31">
        <v>2080</v>
      </c>
      <c r="E21" s="31">
        <v>1870</v>
      </c>
      <c r="F21" s="31">
        <v>1440</v>
      </c>
      <c r="G21" s="31">
        <v>2010</v>
      </c>
      <c r="H21" s="31">
        <v>1350</v>
      </c>
      <c r="I21" s="31">
        <v>1390</v>
      </c>
      <c r="J21" s="31">
        <v>1140</v>
      </c>
      <c r="K21" s="31">
        <v>1280</v>
      </c>
      <c r="L21" s="31">
        <v>1840</v>
      </c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  <c r="AW21" s="1"/>
      <c r="AX21" s="1"/>
      <c r="AY21" s="1"/>
      <c r="AZ21" s="1"/>
      <c r="BA21" s="1"/>
      <c r="BB21" s="1"/>
      <c r="BC21" s="1"/>
      <c r="BD21" s="1"/>
      <c r="BE21" s="1"/>
      <c r="BF21" s="1"/>
      <c r="BG21" s="1"/>
      <c r="BH21" s="1"/>
      <c r="BI21" s="1"/>
      <c r="BJ21" s="1"/>
      <c r="BK21" s="1"/>
      <c r="BL21" s="1"/>
      <c r="BM21" s="1"/>
      <c r="BN21" s="1"/>
      <c r="BO21" s="1"/>
      <c r="BP21" s="1"/>
      <c r="BQ21" s="1"/>
      <c r="BR21" s="1"/>
    </row>
    <row r="22" spans="1:70">
      <c r="A22" s="1" t="s">
        <v>222</v>
      </c>
      <c r="B22" s="31">
        <v>43238.302169496033</v>
      </c>
      <c r="C22" s="31">
        <v>47060</v>
      </c>
      <c r="D22" s="31">
        <v>44800</v>
      </c>
      <c r="E22" s="31">
        <v>58680</v>
      </c>
      <c r="F22" s="31">
        <v>63100</v>
      </c>
      <c r="G22" s="31">
        <v>58300</v>
      </c>
      <c r="H22" s="31">
        <v>66570</v>
      </c>
      <c r="I22" s="31">
        <v>77460</v>
      </c>
      <c r="J22" s="31">
        <v>84950</v>
      </c>
      <c r="K22" s="31">
        <v>96250</v>
      </c>
      <c r="L22" s="31">
        <v>19390</v>
      </c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1"/>
      <c r="AW22" s="1"/>
      <c r="AX22" s="1"/>
      <c r="AY22" s="1"/>
      <c r="AZ22" s="1"/>
      <c r="BA22" s="1"/>
      <c r="BB22" s="1"/>
      <c r="BC22" s="1"/>
      <c r="BD22" s="1"/>
      <c r="BE22" s="1"/>
      <c r="BF22" s="1"/>
      <c r="BG22" s="1"/>
      <c r="BH22" s="1"/>
      <c r="BI22" s="1"/>
      <c r="BJ22" s="1"/>
      <c r="BK22" s="1"/>
      <c r="BL22" s="1"/>
      <c r="BM22" s="1"/>
      <c r="BN22" s="1"/>
      <c r="BO22" s="1"/>
      <c r="BP22" s="1"/>
      <c r="BQ22" s="1"/>
      <c r="BR22" s="1"/>
    </row>
    <row r="23" spans="1:70">
      <c r="A23" s="1" t="s">
        <v>223</v>
      </c>
      <c r="B23" s="31">
        <v>798561.20216949598</v>
      </c>
      <c r="C23" s="31">
        <v>876420</v>
      </c>
      <c r="D23" s="31">
        <v>926020</v>
      </c>
      <c r="E23" s="31">
        <v>1090130</v>
      </c>
      <c r="F23" s="31">
        <v>1183690</v>
      </c>
      <c r="G23" s="31">
        <v>1216960</v>
      </c>
      <c r="H23" s="31">
        <v>1433010</v>
      </c>
      <c r="I23" s="31">
        <v>1712210</v>
      </c>
      <c r="J23" s="31">
        <v>1825400</v>
      </c>
      <c r="K23" s="31">
        <v>1931590</v>
      </c>
      <c r="L23" s="31">
        <v>2047090</v>
      </c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  <c r="AV23" s="1"/>
      <c r="AW23" s="1"/>
      <c r="AX23" s="1"/>
      <c r="AY23" s="1"/>
      <c r="AZ23" s="1"/>
      <c r="BA23" s="1"/>
      <c r="BB23" s="1"/>
      <c r="BC23" s="1"/>
      <c r="BD23" s="1"/>
      <c r="BE23" s="1"/>
      <c r="BF23" s="1"/>
      <c r="BG23" s="1"/>
      <c r="BH23" s="1"/>
      <c r="BI23" s="1"/>
      <c r="BJ23" s="1"/>
      <c r="BK23" s="1"/>
      <c r="BL23" s="1"/>
      <c r="BM23" s="1"/>
      <c r="BN23" s="1"/>
      <c r="BO23" s="1"/>
      <c r="BP23" s="1"/>
      <c r="BQ23" s="1"/>
      <c r="BR23" s="1"/>
    </row>
    <row r="24" spans="1:70">
      <c r="A24" s="1" t="s">
        <v>61</v>
      </c>
      <c r="B24" s="32">
        <v>287900.90000000002</v>
      </c>
      <c r="C24" s="32">
        <v>303240</v>
      </c>
      <c r="D24" s="32">
        <v>305020</v>
      </c>
      <c r="E24" s="32">
        <v>374500</v>
      </c>
      <c r="F24" s="32">
        <v>385800</v>
      </c>
      <c r="G24" s="32">
        <v>424810</v>
      </c>
      <c r="H24" s="32">
        <v>484530</v>
      </c>
      <c r="I24" s="32">
        <v>542370</v>
      </c>
      <c r="J24" s="32">
        <v>583530</v>
      </c>
      <c r="K24" s="32">
        <v>621650</v>
      </c>
      <c r="L24" s="32">
        <v>623120</v>
      </c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  <c r="AV24" s="1"/>
      <c r="AW24" s="1"/>
      <c r="AX24" s="1"/>
      <c r="AY24" s="1"/>
      <c r="AZ24" s="1"/>
      <c r="BA24" s="1"/>
      <c r="BB24" s="1"/>
      <c r="BC24" s="1"/>
      <c r="BD24" s="1"/>
      <c r="BE24" s="1"/>
      <c r="BF24" s="1"/>
      <c r="BG24" s="1"/>
      <c r="BH24" s="1"/>
      <c r="BI24" s="1"/>
      <c r="BJ24" s="1"/>
      <c r="BK24" s="1"/>
      <c r="BL24" s="1"/>
      <c r="BM24" s="1"/>
      <c r="BN24" s="1"/>
      <c r="BO24" s="1"/>
      <c r="BP24" s="1"/>
      <c r="BQ24" s="1"/>
      <c r="BR24" s="1"/>
    </row>
    <row r="25" spans="1:70">
      <c r="A25" s="1" t="s">
        <v>224</v>
      </c>
      <c r="B25" s="32">
        <v>30501.7</v>
      </c>
      <c r="C25" s="32">
        <v>41890</v>
      </c>
      <c r="D25" s="32">
        <v>35900</v>
      </c>
      <c r="E25" s="32">
        <v>41130</v>
      </c>
      <c r="F25" s="32">
        <v>36680</v>
      </c>
      <c r="G25" s="32">
        <v>24970</v>
      </c>
      <c r="H25" s="32">
        <v>32340</v>
      </c>
      <c r="I25" s="32">
        <v>26700</v>
      </c>
      <c r="J25" s="32">
        <v>36440</v>
      </c>
      <c r="K25" s="32">
        <v>31660</v>
      </c>
      <c r="L25" s="32">
        <v>31750</v>
      </c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  <c r="AV25" s="1"/>
      <c r="AW25" s="1"/>
      <c r="AX25" s="1"/>
      <c r="AY25" s="1"/>
      <c r="AZ25" s="1"/>
      <c r="BA25" s="1"/>
      <c r="BB25" s="1"/>
      <c r="BC25" s="1"/>
      <c r="BD25" s="1"/>
      <c r="BE25" s="1"/>
      <c r="BF25" s="1"/>
      <c r="BG25" s="1"/>
      <c r="BH25" s="1"/>
      <c r="BI25" s="1"/>
      <c r="BJ25" s="1"/>
      <c r="BK25" s="1"/>
      <c r="BL25" s="1"/>
      <c r="BM25" s="1"/>
      <c r="BN25" s="1"/>
      <c r="BO25" s="1"/>
      <c r="BP25" s="1"/>
      <c r="BQ25" s="1"/>
      <c r="BR25" s="1"/>
    </row>
    <row r="26" spans="1:70">
      <c r="A26" s="1" t="s">
        <v>225</v>
      </c>
      <c r="B26" s="32">
        <v>318402.59999999998</v>
      </c>
      <c r="C26" s="32">
        <v>345130</v>
      </c>
      <c r="D26" s="32">
        <v>340920</v>
      </c>
      <c r="E26" s="32">
        <v>415630</v>
      </c>
      <c r="F26" s="32">
        <v>422480</v>
      </c>
      <c r="G26" s="32">
        <v>449780</v>
      </c>
      <c r="H26" s="32">
        <v>516870</v>
      </c>
      <c r="I26" s="32">
        <v>569070</v>
      </c>
      <c r="J26" s="32">
        <v>619970</v>
      </c>
      <c r="K26" s="32">
        <v>653310</v>
      </c>
      <c r="L26" s="32">
        <v>654870</v>
      </c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  <c r="AV26" s="1"/>
      <c r="AW26" s="1"/>
      <c r="AX26" s="1"/>
      <c r="AY26" s="1"/>
      <c r="AZ26" s="1"/>
      <c r="BA26" s="1"/>
      <c r="BB26" s="1"/>
      <c r="BC26" s="1"/>
      <c r="BD26" s="1"/>
      <c r="BE26" s="1"/>
      <c r="BF26" s="1"/>
      <c r="BG26" s="1"/>
      <c r="BH26" s="1"/>
      <c r="BI26" s="1"/>
      <c r="BJ26" s="1"/>
      <c r="BK26" s="1"/>
      <c r="BL26" s="1"/>
      <c r="BM26" s="1"/>
      <c r="BN26" s="1"/>
      <c r="BO26" s="1"/>
      <c r="BP26" s="1"/>
      <c r="BQ26" s="1"/>
      <c r="BR26" s="1"/>
    </row>
    <row r="27" spans="1:70">
      <c r="A27" s="1" t="s">
        <v>226</v>
      </c>
      <c r="B27" s="31">
        <v>75026.399999999994</v>
      </c>
      <c r="C27" s="31">
        <v>81560</v>
      </c>
      <c r="D27" s="31">
        <v>82120</v>
      </c>
      <c r="E27" s="31">
        <v>100010</v>
      </c>
      <c r="F27" s="31">
        <v>98010</v>
      </c>
      <c r="G27" s="31">
        <v>114580</v>
      </c>
      <c r="H27" s="31">
        <v>132380</v>
      </c>
      <c r="I27" s="31">
        <v>146040</v>
      </c>
      <c r="J27" s="31">
        <v>158980</v>
      </c>
      <c r="K27" s="31">
        <v>165340</v>
      </c>
      <c r="L27" s="31">
        <v>160330</v>
      </c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  <c r="AV27" s="1"/>
      <c r="AW27" s="1"/>
      <c r="AX27" s="1"/>
      <c r="AY27" s="1"/>
      <c r="AZ27" s="1"/>
      <c r="BA27" s="1"/>
      <c r="BB27" s="1"/>
      <c r="BC27" s="1"/>
      <c r="BD27" s="1"/>
      <c r="BE27" s="1"/>
      <c r="BF27" s="1"/>
      <c r="BG27" s="1"/>
      <c r="BH27" s="1"/>
      <c r="BI27" s="1"/>
      <c r="BJ27" s="1"/>
      <c r="BK27" s="1"/>
      <c r="BL27" s="1"/>
      <c r="BM27" s="1"/>
      <c r="BN27" s="1"/>
      <c r="BO27" s="1"/>
      <c r="BP27" s="1"/>
      <c r="BQ27" s="1"/>
      <c r="BR27" s="1"/>
    </row>
    <row r="28" spans="1:70">
      <c r="A28" s="1" t="s">
        <v>227</v>
      </c>
      <c r="B28" s="31">
        <v>243376.2</v>
      </c>
      <c r="C28" s="31">
        <v>263570</v>
      </c>
      <c r="D28" s="31">
        <v>258800</v>
      </c>
      <c r="E28" s="31">
        <v>315620</v>
      </c>
      <c r="F28" s="31">
        <v>324470</v>
      </c>
      <c r="G28" s="31">
        <v>335200</v>
      </c>
      <c r="H28" s="31">
        <v>384490</v>
      </c>
      <c r="I28" s="31">
        <v>423030</v>
      </c>
      <c r="J28" s="31">
        <v>460990</v>
      </c>
      <c r="K28" s="31">
        <v>487970</v>
      </c>
      <c r="L28" s="31">
        <v>494540</v>
      </c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  <c r="AV28" s="1"/>
      <c r="AW28" s="1"/>
      <c r="AX28" s="1"/>
      <c r="AY28" s="1"/>
      <c r="AZ28" s="1"/>
      <c r="BA28" s="1"/>
      <c r="BB28" s="1"/>
      <c r="BC28" s="1"/>
      <c r="BD28" s="1"/>
      <c r="BE28" s="1"/>
      <c r="BF28" s="1"/>
      <c r="BG28" s="1"/>
      <c r="BH28" s="1"/>
      <c r="BI28" s="1"/>
      <c r="BJ28" s="1"/>
      <c r="BK28" s="1"/>
      <c r="BL28" s="1"/>
      <c r="BM28" s="1"/>
      <c r="BN28" s="1"/>
      <c r="BO28" s="1"/>
      <c r="BP28" s="1"/>
      <c r="BQ28" s="1"/>
      <c r="BR28" s="1"/>
    </row>
    <row r="29" spans="1:70">
      <c r="A29" s="1" t="s">
        <v>228</v>
      </c>
      <c r="B29" s="31">
        <v>-1227.4000000000001</v>
      </c>
      <c r="C29" s="31">
        <v>-680</v>
      </c>
      <c r="D29" s="31">
        <v>-540</v>
      </c>
      <c r="E29" s="31">
        <v>-900</v>
      </c>
      <c r="F29" s="31">
        <v>-1070</v>
      </c>
      <c r="G29" s="31">
        <v>-1320</v>
      </c>
      <c r="H29" s="31">
        <v>-1220</v>
      </c>
      <c r="I29" s="31">
        <v>-1560</v>
      </c>
      <c r="J29" s="31">
        <v>-1910</v>
      </c>
      <c r="K29" s="31">
        <v>-2440</v>
      </c>
      <c r="L29" s="31">
        <v>-2440</v>
      </c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1"/>
      <c r="AW29" s="1"/>
      <c r="AX29" s="1"/>
      <c r="AY29" s="1"/>
      <c r="AZ29" s="1"/>
      <c r="BA29" s="1"/>
      <c r="BB29" s="1"/>
      <c r="BC29" s="1"/>
      <c r="BD29" s="1"/>
      <c r="BE29" s="1"/>
      <c r="BF29" s="1"/>
      <c r="BG29" s="1"/>
      <c r="BH29" s="1"/>
      <c r="BI29" s="1"/>
      <c r="BJ29" s="1"/>
      <c r="BK29" s="1"/>
      <c r="BL29" s="1"/>
      <c r="BM29" s="1"/>
      <c r="BN29" s="1"/>
      <c r="BO29" s="1"/>
      <c r="BP29" s="1"/>
      <c r="BQ29" s="1"/>
      <c r="BR29" s="1"/>
    </row>
    <row r="30" spans="1:70">
      <c r="A30" s="1" t="s">
        <v>63</v>
      </c>
      <c r="B30" s="31">
        <v>242148.8</v>
      </c>
      <c r="C30" s="31">
        <v>262890</v>
      </c>
      <c r="D30" s="31">
        <v>258260</v>
      </c>
      <c r="E30" s="31">
        <v>314720</v>
      </c>
      <c r="F30" s="31">
        <v>323400</v>
      </c>
      <c r="G30" s="31">
        <v>333880</v>
      </c>
      <c r="H30" s="31">
        <v>383270</v>
      </c>
      <c r="I30" s="31">
        <v>421470</v>
      </c>
      <c r="J30" s="31">
        <v>459080</v>
      </c>
      <c r="K30" s="31">
        <v>485530</v>
      </c>
      <c r="L30" s="31">
        <v>492100</v>
      </c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  <c r="AV30" s="1"/>
      <c r="AW30" s="1"/>
      <c r="AX30" s="1"/>
      <c r="AY30" s="1"/>
      <c r="AZ30" s="1"/>
      <c r="BA30" s="1"/>
      <c r="BB30" s="1"/>
      <c r="BC30" s="1"/>
      <c r="BD30" s="1"/>
      <c r="BE30" s="1"/>
      <c r="BF30" s="1"/>
      <c r="BG30" s="1"/>
      <c r="BH30" s="1"/>
      <c r="BI30" s="1"/>
      <c r="BJ30" s="1"/>
      <c r="BK30" s="1"/>
      <c r="BL30" s="1"/>
      <c r="BM30" s="1"/>
      <c r="BN30" s="1"/>
      <c r="BO30" s="1"/>
      <c r="BP30" s="1"/>
      <c r="BQ30" s="1"/>
      <c r="BR30" s="1"/>
    </row>
    <row r="31" spans="1:70">
      <c r="A31" s="1" t="s">
        <v>65</v>
      </c>
      <c r="B31" s="31">
        <v>123.17</v>
      </c>
      <c r="C31" s="31">
        <v>133.41</v>
      </c>
      <c r="D31" s="31">
        <v>134.19</v>
      </c>
      <c r="E31" s="31">
        <v>83.05</v>
      </c>
      <c r="F31" s="31">
        <v>86.19</v>
      </c>
      <c r="G31" s="31">
        <v>89.27</v>
      </c>
      <c r="H31" s="31">
        <v>103.62</v>
      </c>
      <c r="I31" s="31">
        <v>115.19</v>
      </c>
      <c r="J31" s="31">
        <v>125.88</v>
      </c>
      <c r="K31" s="31">
        <v>134.19</v>
      </c>
      <c r="L31" s="31">
        <v>136.01</v>
      </c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1"/>
      <c r="AW31" s="1"/>
      <c r="AX31" s="1"/>
      <c r="AY31" s="1"/>
      <c r="AZ31" s="1"/>
      <c r="BA31" s="1"/>
      <c r="BB31" s="1"/>
      <c r="BC31" s="1"/>
      <c r="BD31" s="1"/>
      <c r="BE31" s="1"/>
      <c r="BF31" s="1"/>
      <c r="BG31" s="1"/>
      <c r="BH31" s="1"/>
      <c r="BI31" s="1"/>
      <c r="BJ31" s="1"/>
      <c r="BK31" s="1"/>
      <c r="BL31" s="1"/>
      <c r="BM31" s="1"/>
      <c r="BN31" s="1"/>
      <c r="BO31" s="1"/>
      <c r="BP31" s="1"/>
      <c r="BQ31" s="1"/>
      <c r="BR31" s="1"/>
    </row>
    <row r="32" spans="1:70">
      <c r="A32" s="1" t="s">
        <v>229</v>
      </c>
      <c r="B32" s="31">
        <v>123.17</v>
      </c>
      <c r="C32" s="31">
        <v>133.41</v>
      </c>
      <c r="D32" s="31">
        <v>134.19</v>
      </c>
      <c r="E32" s="31">
        <v>83.05</v>
      </c>
      <c r="F32" s="31">
        <v>86.19</v>
      </c>
      <c r="G32" s="31">
        <v>89.27</v>
      </c>
      <c r="H32" s="31">
        <v>103.62</v>
      </c>
      <c r="I32" s="31">
        <v>115.19</v>
      </c>
      <c r="J32" s="31">
        <v>125.88</v>
      </c>
      <c r="K32" s="31">
        <v>134.19</v>
      </c>
      <c r="L32" s="31">
        <v>136.01</v>
      </c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  <c r="AV32" s="1"/>
      <c r="AW32" s="1"/>
      <c r="AX32" s="1"/>
      <c r="AY32" s="1"/>
      <c r="AZ32" s="1"/>
      <c r="BA32" s="1"/>
      <c r="BB32" s="1"/>
      <c r="BC32" s="1"/>
      <c r="BD32" s="1"/>
      <c r="BE32" s="1"/>
      <c r="BF32" s="1"/>
      <c r="BG32" s="1"/>
      <c r="BH32" s="1"/>
      <c r="BI32" s="1"/>
      <c r="BJ32" s="1"/>
      <c r="BK32" s="1"/>
      <c r="BL32" s="1"/>
      <c r="BM32" s="1"/>
      <c r="BN32" s="1"/>
      <c r="BO32" s="1"/>
      <c r="BP32" s="1"/>
      <c r="BQ32" s="1"/>
      <c r="BR32" s="1"/>
    </row>
    <row r="33" spans="1:70">
      <c r="A33" s="1" t="s">
        <v>66</v>
      </c>
      <c r="B33" s="31">
        <v>43.5</v>
      </c>
      <c r="C33" s="31">
        <v>47</v>
      </c>
      <c r="D33" s="31">
        <v>50</v>
      </c>
      <c r="E33" s="31">
        <v>30</v>
      </c>
      <c r="F33" s="31">
        <v>73</v>
      </c>
      <c r="G33" s="31">
        <v>38</v>
      </c>
      <c r="H33" s="31">
        <v>43</v>
      </c>
      <c r="I33" s="31">
        <v>115</v>
      </c>
      <c r="J33" s="31">
        <v>73</v>
      </c>
      <c r="K33" s="31">
        <v>126</v>
      </c>
      <c r="L33" s="31">
        <v>110</v>
      </c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  <c r="AV33" s="1"/>
      <c r="AW33" s="1"/>
      <c r="AX33" s="1"/>
      <c r="AY33" s="1"/>
      <c r="AZ33" s="1"/>
      <c r="BA33" s="1"/>
      <c r="BB33" s="1"/>
      <c r="BC33" s="1"/>
      <c r="BD33" s="1"/>
      <c r="BE33" s="1"/>
      <c r="BF33" s="1"/>
      <c r="BG33" s="1"/>
      <c r="BH33" s="1"/>
      <c r="BI33" s="1"/>
      <c r="BJ33" s="1"/>
      <c r="BK33" s="1"/>
      <c r="BL33" s="1"/>
      <c r="BM33" s="1"/>
      <c r="BN33" s="1"/>
      <c r="BO33" s="1"/>
      <c r="BP33" s="1"/>
      <c r="BQ33" s="1"/>
      <c r="BR33" s="1"/>
    </row>
    <row r="34" spans="1:70">
      <c r="A34" s="1" t="s">
        <v>230</v>
      </c>
      <c r="B34" s="31">
        <v>1966040455</v>
      </c>
      <c r="C34" s="31">
        <v>1970427941</v>
      </c>
      <c r="D34" s="31">
        <v>1924592806</v>
      </c>
      <c r="E34" s="31">
        <v>3789749350</v>
      </c>
      <c r="F34" s="31">
        <v>3752384706</v>
      </c>
      <c r="G34" s="31">
        <v>3740110733.4739728</v>
      </c>
      <c r="H34" s="31">
        <v>3698832194.9178081</v>
      </c>
      <c r="I34" s="31">
        <v>3659051373</v>
      </c>
      <c r="J34" s="31">
        <v>3646851754.9808745</v>
      </c>
      <c r="K34" s="31">
        <v>3618087518</v>
      </c>
      <c r="L34" s="31">
        <v>3618087518</v>
      </c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  <c r="AV34" s="1"/>
      <c r="AW34" s="1"/>
      <c r="AX34" s="1"/>
      <c r="AY34" s="1"/>
      <c r="AZ34" s="1"/>
      <c r="BA34" s="1"/>
      <c r="BB34" s="1"/>
      <c r="BC34" s="1"/>
      <c r="BD34" s="1"/>
      <c r="BE34" s="1"/>
      <c r="BF34" s="1"/>
      <c r="BG34" s="1"/>
      <c r="BH34" s="1"/>
      <c r="BI34" s="1"/>
      <c r="BJ34" s="1"/>
      <c r="BK34" s="1"/>
      <c r="BL34" s="1"/>
      <c r="BM34" s="1"/>
      <c r="BN34" s="1"/>
      <c r="BO34" s="1"/>
      <c r="BP34" s="1"/>
      <c r="BQ34" s="1"/>
      <c r="BR34" s="1"/>
    </row>
    <row r="35" spans="1:70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  <c r="AV35" s="1"/>
      <c r="AW35" s="1"/>
      <c r="AX35" s="1"/>
      <c r="AY35" s="1"/>
      <c r="AZ35" s="1"/>
      <c r="BA35" s="1"/>
      <c r="BB35" s="1"/>
      <c r="BC35" s="1"/>
      <c r="BD35" s="1"/>
      <c r="BE35" s="1"/>
      <c r="BF35" s="1"/>
      <c r="BG35" s="1"/>
      <c r="BH35" s="1"/>
      <c r="BI35" s="1"/>
      <c r="BJ35" s="1"/>
      <c r="BK35" s="1"/>
      <c r="BL35" s="1"/>
      <c r="BM35" s="1"/>
      <c r="BN35" s="1"/>
      <c r="BO35" s="1"/>
      <c r="BP35" s="1"/>
      <c r="BQ35" s="1"/>
      <c r="BR35" s="1"/>
    </row>
    <row r="36" spans="1:70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  <c r="AL36" s="1"/>
      <c r="AM36" s="1"/>
      <c r="AN36" s="1"/>
      <c r="AO36" s="1"/>
      <c r="AP36" s="1"/>
      <c r="AQ36" s="1"/>
      <c r="AR36" s="1"/>
      <c r="AS36" s="1"/>
      <c r="AT36" s="1"/>
      <c r="AU36" s="1"/>
      <c r="AV36" s="1"/>
      <c r="AW36" s="1"/>
      <c r="AX36" s="1"/>
      <c r="AY36" s="1"/>
      <c r="AZ36" s="1"/>
      <c r="BA36" s="1"/>
      <c r="BB36" s="1"/>
      <c r="BC36" s="1"/>
      <c r="BD36" s="1"/>
      <c r="BE36" s="1"/>
      <c r="BF36" s="1"/>
      <c r="BG36" s="1"/>
      <c r="BH36" s="1"/>
      <c r="BI36" s="1"/>
      <c r="BJ36" s="1"/>
      <c r="BK36" s="1"/>
      <c r="BL36" s="1"/>
      <c r="BM36" s="1"/>
      <c r="BN36" s="1"/>
      <c r="BO36" s="1"/>
      <c r="BP36" s="1"/>
      <c r="BQ36" s="1"/>
      <c r="BR36" s="1"/>
    </row>
    <row r="37" spans="1:70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/>
      <c r="AV37" s="1"/>
      <c r="AW37" s="1"/>
      <c r="AX37" s="1"/>
      <c r="AY37" s="1"/>
      <c r="AZ37" s="1"/>
      <c r="BA37" s="1"/>
      <c r="BB37" s="1"/>
      <c r="BC37" s="1"/>
      <c r="BD37" s="1"/>
      <c r="BE37" s="1"/>
      <c r="BF37" s="1"/>
      <c r="BG37" s="1"/>
      <c r="BH37" s="1"/>
      <c r="BI37" s="1"/>
      <c r="BJ37" s="1"/>
      <c r="BK37" s="1"/>
      <c r="BL37" s="1"/>
      <c r="BM37" s="1"/>
      <c r="BN37" s="1"/>
      <c r="BO37" s="1"/>
      <c r="BP37" s="1"/>
      <c r="BQ37" s="1"/>
      <c r="BR37" s="1"/>
    </row>
    <row r="38" spans="1:70">
      <c r="A38" s="61" t="s">
        <v>231</v>
      </c>
      <c r="B38" s="61" t="s">
        <v>231</v>
      </c>
      <c r="C38" s="61" t="s">
        <v>231</v>
      </c>
      <c r="D38" s="61" t="s">
        <v>231</v>
      </c>
      <c r="E38" s="61" t="s">
        <v>231</v>
      </c>
      <c r="F38" s="61" t="s">
        <v>231</v>
      </c>
      <c r="G38" s="61" t="s">
        <v>231</v>
      </c>
      <c r="H38" s="61" t="s">
        <v>231</v>
      </c>
      <c r="I38" s="61" t="s">
        <v>231</v>
      </c>
      <c r="J38" s="61" t="s">
        <v>231</v>
      </c>
      <c r="K38" s="61" t="s">
        <v>231</v>
      </c>
      <c r="L38" s="61" t="s">
        <v>231</v>
      </c>
      <c r="M38" s="61" t="s">
        <v>231</v>
      </c>
      <c r="N38" s="61" t="s">
        <v>231</v>
      </c>
      <c r="O38" s="61" t="s">
        <v>231</v>
      </c>
      <c r="P38" s="61" t="s">
        <v>231</v>
      </c>
      <c r="Q38" s="61" t="s">
        <v>231</v>
      </c>
      <c r="R38" s="61" t="s">
        <v>231</v>
      </c>
      <c r="S38" s="61" t="s">
        <v>231</v>
      </c>
      <c r="T38" s="61" t="s">
        <v>231</v>
      </c>
      <c r="U38" s="61" t="s">
        <v>231</v>
      </c>
      <c r="V38" s="61" t="s">
        <v>231</v>
      </c>
      <c r="W38" s="61" t="s">
        <v>231</v>
      </c>
      <c r="X38" s="61" t="s">
        <v>231</v>
      </c>
      <c r="Y38" s="61" t="s">
        <v>231</v>
      </c>
      <c r="Z38" s="61" t="s">
        <v>231</v>
      </c>
      <c r="AA38" s="61" t="s">
        <v>231</v>
      </c>
      <c r="AB38" s="61" t="s">
        <v>231</v>
      </c>
      <c r="AC38" s="61" t="s">
        <v>231</v>
      </c>
      <c r="AD38" s="61" t="s">
        <v>231</v>
      </c>
      <c r="AE38" s="61" t="s">
        <v>231</v>
      </c>
      <c r="AF38" s="61" t="s">
        <v>231</v>
      </c>
      <c r="AG38" s="61" t="s">
        <v>231</v>
      </c>
      <c r="AH38" s="61" t="s">
        <v>231</v>
      </c>
      <c r="AI38" s="61" t="s">
        <v>231</v>
      </c>
      <c r="AJ38" s="61" t="s">
        <v>231</v>
      </c>
      <c r="AK38" s="61" t="s">
        <v>231</v>
      </c>
      <c r="AL38" s="61" t="s">
        <v>231</v>
      </c>
      <c r="AM38" s="61" t="s">
        <v>231</v>
      </c>
      <c r="AN38" s="61" t="s">
        <v>231</v>
      </c>
      <c r="AO38" s="61" t="s">
        <v>231</v>
      </c>
      <c r="AP38" s="61" t="s">
        <v>231</v>
      </c>
      <c r="AQ38" s="61" t="s">
        <v>231</v>
      </c>
      <c r="AR38" s="61" t="s">
        <v>231</v>
      </c>
      <c r="AS38" s="61" t="s">
        <v>231</v>
      </c>
      <c r="AT38" s="61" t="s">
        <v>231</v>
      </c>
      <c r="AU38" s="1"/>
      <c r="AV38" s="1"/>
      <c r="AW38" s="1"/>
      <c r="AX38" s="1"/>
      <c r="AY38" s="1"/>
      <c r="AZ38" s="1"/>
      <c r="BA38" s="1"/>
      <c r="BB38" s="1"/>
      <c r="BC38" s="1"/>
      <c r="BD38" s="1"/>
      <c r="BE38" s="1"/>
      <c r="BF38" s="1"/>
      <c r="BG38" s="1"/>
      <c r="BH38" s="1"/>
      <c r="BI38" s="1"/>
      <c r="BJ38" s="1"/>
      <c r="BK38" s="1"/>
      <c r="BL38" s="1"/>
      <c r="BM38" s="1"/>
      <c r="BN38" s="1"/>
      <c r="BO38" s="1"/>
      <c r="BP38" s="1"/>
      <c r="BQ38" s="1"/>
      <c r="BR38" s="1"/>
    </row>
    <row r="39" spans="1:70">
      <c r="A39" s="1"/>
      <c r="B39" s="9" t="s">
        <v>232</v>
      </c>
      <c r="C39" s="9" t="s">
        <v>233</v>
      </c>
      <c r="D39" s="9" t="s">
        <v>234</v>
      </c>
      <c r="E39" s="9" t="s">
        <v>235</v>
      </c>
      <c r="F39" s="9" t="s">
        <v>236</v>
      </c>
      <c r="G39" s="9" t="s">
        <v>237</v>
      </c>
      <c r="H39" s="9" t="s">
        <v>238</v>
      </c>
      <c r="I39" s="9" t="s">
        <v>239</v>
      </c>
      <c r="J39" s="9" t="s">
        <v>240</v>
      </c>
      <c r="K39" s="9" t="s">
        <v>241</v>
      </c>
      <c r="L39" s="9" t="s">
        <v>242</v>
      </c>
      <c r="M39" s="9" t="s">
        <v>243</v>
      </c>
      <c r="N39" s="9" t="s">
        <v>244</v>
      </c>
      <c r="O39" s="9" t="s">
        <v>245</v>
      </c>
      <c r="P39" s="9" t="s">
        <v>246</v>
      </c>
      <c r="Q39" s="9" t="s">
        <v>247</v>
      </c>
      <c r="R39" s="9" t="s">
        <v>248</v>
      </c>
      <c r="S39" s="9" t="s">
        <v>249</v>
      </c>
      <c r="T39" s="9" t="s">
        <v>250</v>
      </c>
      <c r="U39" s="9" t="s">
        <v>251</v>
      </c>
      <c r="V39" s="9" t="s">
        <v>252</v>
      </c>
      <c r="W39" s="9" t="s">
        <v>253</v>
      </c>
      <c r="X39" s="9" t="s">
        <v>254</v>
      </c>
      <c r="Y39" s="9" t="s">
        <v>255</v>
      </c>
      <c r="Z39" s="9" t="s">
        <v>256</v>
      </c>
      <c r="AA39" s="9" t="s">
        <v>257</v>
      </c>
      <c r="AB39" s="9" t="s">
        <v>258</v>
      </c>
      <c r="AC39" s="9" t="s">
        <v>259</v>
      </c>
      <c r="AD39" s="9" t="s">
        <v>260</v>
      </c>
      <c r="AE39" s="9" t="s">
        <v>261</v>
      </c>
      <c r="AF39" s="9" t="s">
        <v>262</v>
      </c>
      <c r="AG39" s="9" t="s">
        <v>263</v>
      </c>
      <c r="AH39" s="9" t="s">
        <v>264</v>
      </c>
      <c r="AI39" s="9" t="s">
        <v>265</v>
      </c>
      <c r="AJ39" s="9" t="s">
        <v>266</v>
      </c>
      <c r="AK39" s="9" t="s">
        <v>267</v>
      </c>
      <c r="AL39" s="9" t="s">
        <v>268</v>
      </c>
      <c r="AM39" s="9" t="s">
        <v>269</v>
      </c>
      <c r="AN39" s="9" t="s">
        <v>270</v>
      </c>
      <c r="AO39" s="9" t="s">
        <v>271</v>
      </c>
      <c r="AP39" s="9" t="s">
        <v>272</v>
      </c>
      <c r="AQ39" s="9" t="s">
        <v>273</v>
      </c>
      <c r="AR39" s="9" t="s">
        <v>274</v>
      </c>
      <c r="AS39" s="9" t="s">
        <v>275</v>
      </c>
      <c r="AT39" s="9" t="s">
        <v>276</v>
      </c>
      <c r="AU39" s="1"/>
      <c r="AV39" s="1"/>
      <c r="AW39" s="1"/>
      <c r="AX39" s="1"/>
      <c r="AY39" s="1"/>
      <c r="AZ39" s="1"/>
      <c r="BA39" s="1"/>
      <c r="BB39" s="1"/>
      <c r="BC39" s="1"/>
      <c r="BD39" s="1"/>
      <c r="BE39" s="1"/>
      <c r="BF39" s="1"/>
      <c r="BG39" s="1"/>
      <c r="BH39" s="1"/>
      <c r="BI39" s="1"/>
      <c r="BJ39" s="1"/>
      <c r="BK39" s="1"/>
      <c r="BL39" s="1"/>
      <c r="BM39" s="1"/>
      <c r="BN39" s="1"/>
      <c r="BO39" s="1"/>
      <c r="BP39" s="1"/>
      <c r="BQ39" s="1"/>
      <c r="BR39" s="1"/>
    </row>
    <row r="40" spans="1:70">
      <c r="A40" s="1" t="s">
        <v>59</v>
      </c>
      <c r="B40" s="31">
        <v>256681.1</v>
      </c>
      <c r="C40" s="31">
        <v>271654.8</v>
      </c>
      <c r="D40" s="31">
        <v>273640.09999999998</v>
      </c>
      <c r="E40" s="31">
        <v>284486.09999999998</v>
      </c>
      <c r="F40" s="31">
        <v>293050</v>
      </c>
      <c r="G40" s="31">
        <v>292840</v>
      </c>
      <c r="H40" s="31">
        <v>297350</v>
      </c>
      <c r="I40" s="31">
        <v>296420</v>
      </c>
      <c r="J40" s="31">
        <v>295840</v>
      </c>
      <c r="K40" s="31">
        <v>305410</v>
      </c>
      <c r="L40" s="31">
        <v>309040</v>
      </c>
      <c r="M40" s="31">
        <v>320750</v>
      </c>
      <c r="N40" s="31">
        <v>342610</v>
      </c>
      <c r="O40" s="31">
        <v>368540</v>
      </c>
      <c r="P40" s="31">
        <v>373380</v>
      </c>
      <c r="Q40" s="31">
        <v>380100</v>
      </c>
      <c r="R40" s="31">
        <v>381720</v>
      </c>
      <c r="S40" s="31">
        <v>389770</v>
      </c>
      <c r="T40" s="31">
        <v>398540</v>
      </c>
      <c r="U40" s="31">
        <v>399460</v>
      </c>
      <c r="V40" s="31">
        <v>383220</v>
      </c>
      <c r="W40" s="31">
        <v>401350</v>
      </c>
      <c r="X40" s="31">
        <v>420150</v>
      </c>
      <c r="Y40" s="31">
        <v>437050</v>
      </c>
      <c r="Z40" s="31">
        <v>454110</v>
      </c>
      <c r="AA40" s="31">
        <v>468670</v>
      </c>
      <c r="AB40" s="31">
        <v>488850</v>
      </c>
      <c r="AC40" s="31">
        <v>505910</v>
      </c>
      <c r="AD40" s="31">
        <v>527580</v>
      </c>
      <c r="AE40" s="31">
        <v>553090</v>
      </c>
      <c r="AF40" s="31">
        <v>582290</v>
      </c>
      <c r="AG40" s="31">
        <v>591620</v>
      </c>
      <c r="AH40" s="31">
        <v>593810</v>
      </c>
      <c r="AI40" s="31">
        <v>596920</v>
      </c>
      <c r="AJ40" s="31">
        <v>605830</v>
      </c>
      <c r="AK40" s="31">
        <v>612370</v>
      </c>
      <c r="AL40" s="31">
        <v>626130</v>
      </c>
      <c r="AM40" s="31">
        <v>642590</v>
      </c>
      <c r="AN40" s="31">
        <v>639730</v>
      </c>
      <c r="AO40" s="31">
        <v>644790</v>
      </c>
      <c r="AP40" s="31">
        <v>634370</v>
      </c>
      <c r="AQ40" s="31">
        <v>657990</v>
      </c>
      <c r="AR40" s="31">
        <v>670870</v>
      </c>
      <c r="AS40" s="31">
        <v>706980</v>
      </c>
      <c r="AT40" s="31">
        <v>722750</v>
      </c>
      <c r="AU40" s="1"/>
      <c r="AV40" s="1"/>
      <c r="AW40" s="1"/>
      <c r="AX40" s="1"/>
      <c r="AY40" s="1"/>
      <c r="AZ40" s="1"/>
      <c r="BA40" s="1"/>
      <c r="BB40" s="1"/>
      <c r="BC40" s="1"/>
      <c r="BD40" s="1"/>
      <c r="BE40" s="1"/>
      <c r="BF40" s="1"/>
      <c r="BG40" s="1"/>
      <c r="BH40" s="1"/>
      <c r="BI40" s="1"/>
      <c r="BJ40" s="1"/>
      <c r="BK40" s="1"/>
      <c r="BL40" s="1"/>
      <c r="BM40" s="1"/>
      <c r="BN40" s="1"/>
      <c r="BO40" s="1"/>
      <c r="BP40" s="1"/>
      <c r="BQ40" s="1"/>
      <c r="BR40" s="1"/>
    </row>
    <row r="41" spans="1:70">
      <c r="A41" s="1" t="s">
        <v>208</v>
      </c>
      <c r="B41" s="31">
        <v>144679.5</v>
      </c>
      <c r="C41" s="31">
        <v>151501.20000000001</v>
      </c>
      <c r="D41" s="31">
        <v>152193.9</v>
      </c>
      <c r="E41" s="31">
        <v>160622</v>
      </c>
      <c r="F41" s="31">
        <v>168020</v>
      </c>
      <c r="G41" s="31">
        <v>165340</v>
      </c>
      <c r="H41" s="31">
        <v>168780</v>
      </c>
      <c r="I41" s="31">
        <v>166730</v>
      </c>
      <c r="J41" s="31">
        <v>172910</v>
      </c>
      <c r="K41" s="31">
        <v>176110</v>
      </c>
      <c r="L41" s="31">
        <v>178620</v>
      </c>
      <c r="M41" s="31">
        <v>185240</v>
      </c>
      <c r="N41" s="31">
        <v>200830</v>
      </c>
      <c r="O41" s="31">
        <v>212000</v>
      </c>
      <c r="P41" s="31">
        <v>217350</v>
      </c>
      <c r="Q41" s="31">
        <v>221400</v>
      </c>
      <c r="R41" s="31">
        <v>227210</v>
      </c>
      <c r="S41" s="31">
        <v>230630</v>
      </c>
      <c r="T41" s="31">
        <v>233690</v>
      </c>
      <c r="U41" s="31">
        <v>231690</v>
      </c>
      <c r="V41" s="31">
        <v>232140</v>
      </c>
      <c r="W41" s="31">
        <v>237150</v>
      </c>
      <c r="X41" s="31">
        <v>245270</v>
      </c>
      <c r="Y41" s="31">
        <v>256820</v>
      </c>
      <c r="Z41" s="31">
        <v>270800</v>
      </c>
      <c r="AA41" s="31">
        <v>279220</v>
      </c>
      <c r="AB41" s="31">
        <v>293320</v>
      </c>
      <c r="AC41" s="31">
        <v>302870</v>
      </c>
      <c r="AD41" s="31">
        <v>324890</v>
      </c>
      <c r="AE41" s="31">
        <v>334620</v>
      </c>
      <c r="AF41" s="31">
        <v>349080</v>
      </c>
      <c r="AG41" s="31">
        <v>354090</v>
      </c>
      <c r="AH41" s="31">
        <v>359160</v>
      </c>
      <c r="AI41" s="31">
        <v>357620</v>
      </c>
      <c r="AJ41" s="31">
        <v>358710</v>
      </c>
      <c r="AK41" s="31">
        <v>360460</v>
      </c>
      <c r="AL41" s="31">
        <v>376610</v>
      </c>
      <c r="AM41" s="31">
        <v>397200</v>
      </c>
      <c r="AN41" s="31">
        <v>391390</v>
      </c>
      <c r="AO41" s="31">
        <v>394740</v>
      </c>
      <c r="AP41" s="31">
        <v>467960</v>
      </c>
      <c r="AQ41" s="31">
        <v>480960</v>
      </c>
      <c r="AR41" s="31">
        <v>488910</v>
      </c>
      <c r="AS41" s="31">
        <v>513400</v>
      </c>
      <c r="AT41" s="31">
        <v>535800</v>
      </c>
      <c r="AU41" s="1"/>
      <c r="AV41" s="1"/>
      <c r="AW41" s="1"/>
      <c r="AX41" s="1"/>
      <c r="AY41" s="1"/>
      <c r="AZ41" s="1"/>
      <c r="BA41" s="1"/>
      <c r="BB41" s="1"/>
      <c r="BC41" s="1"/>
      <c r="BD41" s="1"/>
      <c r="BE41" s="1"/>
      <c r="BF41" s="1"/>
      <c r="BG41" s="1"/>
      <c r="BH41" s="1"/>
      <c r="BI41" s="1"/>
      <c r="BJ41" s="1"/>
      <c r="BK41" s="1"/>
      <c r="BL41" s="1"/>
      <c r="BM41" s="1"/>
      <c r="BN41" s="1"/>
      <c r="BO41" s="1"/>
      <c r="BP41" s="1"/>
      <c r="BQ41" s="1"/>
      <c r="BR41" s="1"/>
    </row>
    <row r="42" spans="1:70">
      <c r="A42" s="1" t="s">
        <v>209</v>
      </c>
      <c r="B42" s="31">
        <v>112001.7</v>
      </c>
      <c r="C42" s="31">
        <v>120153.5</v>
      </c>
      <c r="D42" s="31">
        <v>121446.2</v>
      </c>
      <c r="E42" s="31">
        <v>123864.1</v>
      </c>
      <c r="F42" s="31">
        <v>125030</v>
      </c>
      <c r="G42" s="31">
        <v>127500</v>
      </c>
      <c r="H42" s="31">
        <v>128570</v>
      </c>
      <c r="I42" s="31">
        <v>129690</v>
      </c>
      <c r="J42" s="31">
        <v>122930</v>
      </c>
      <c r="K42" s="31">
        <v>129300</v>
      </c>
      <c r="L42" s="31">
        <v>130420</v>
      </c>
      <c r="M42" s="31">
        <v>135510</v>
      </c>
      <c r="N42" s="31">
        <v>141780</v>
      </c>
      <c r="O42" s="31">
        <v>156540</v>
      </c>
      <c r="P42" s="31">
        <v>156030</v>
      </c>
      <c r="Q42" s="31">
        <v>158700</v>
      </c>
      <c r="R42" s="31">
        <v>154510</v>
      </c>
      <c r="S42" s="31">
        <v>159140</v>
      </c>
      <c r="T42" s="31">
        <v>164850</v>
      </c>
      <c r="U42" s="31">
        <v>167770</v>
      </c>
      <c r="V42" s="31">
        <v>151080</v>
      </c>
      <c r="W42" s="31">
        <v>164200</v>
      </c>
      <c r="X42" s="31">
        <v>174880</v>
      </c>
      <c r="Y42" s="31">
        <v>180230</v>
      </c>
      <c r="Z42" s="31">
        <v>183310</v>
      </c>
      <c r="AA42" s="31">
        <v>189450</v>
      </c>
      <c r="AB42" s="31">
        <v>195530</v>
      </c>
      <c r="AC42" s="31">
        <v>203040</v>
      </c>
      <c r="AD42" s="31">
        <v>202690</v>
      </c>
      <c r="AE42" s="31">
        <v>218470</v>
      </c>
      <c r="AF42" s="31">
        <v>233210</v>
      </c>
      <c r="AG42" s="31">
        <v>237530</v>
      </c>
      <c r="AH42" s="31">
        <v>234650</v>
      </c>
      <c r="AI42" s="31">
        <v>239300</v>
      </c>
      <c r="AJ42" s="31">
        <v>247120</v>
      </c>
      <c r="AK42" s="31">
        <v>251910</v>
      </c>
      <c r="AL42" s="31">
        <v>249520</v>
      </c>
      <c r="AM42" s="31">
        <v>245390</v>
      </c>
      <c r="AN42" s="31">
        <v>248340</v>
      </c>
      <c r="AO42" s="31">
        <v>250050</v>
      </c>
      <c r="AP42" s="31">
        <v>166410</v>
      </c>
      <c r="AQ42" s="31">
        <v>177030</v>
      </c>
      <c r="AR42" s="31">
        <v>181960</v>
      </c>
      <c r="AS42" s="31">
        <v>193580</v>
      </c>
      <c r="AT42" s="31">
        <v>186950</v>
      </c>
      <c r="AU42" s="1"/>
      <c r="AV42" s="1"/>
      <c r="AW42" s="1"/>
      <c r="AX42" s="1"/>
      <c r="AY42" s="1"/>
      <c r="AZ42" s="1"/>
      <c r="BA42" s="1"/>
      <c r="BB42" s="1"/>
      <c r="BC42" s="1"/>
      <c r="BD42" s="1"/>
      <c r="BE42" s="1"/>
      <c r="BF42" s="1"/>
      <c r="BG42" s="1"/>
      <c r="BH42" s="1"/>
      <c r="BI42" s="1"/>
      <c r="BJ42" s="1"/>
      <c r="BK42" s="1"/>
      <c r="BL42" s="1"/>
      <c r="BM42" s="1"/>
      <c r="BN42" s="1"/>
      <c r="BO42" s="1"/>
      <c r="BP42" s="1"/>
      <c r="BQ42" s="1"/>
      <c r="BR42" s="1"/>
    </row>
    <row r="43" spans="1:70">
      <c r="A43" s="1" t="s">
        <v>210</v>
      </c>
      <c r="B43" s="31">
        <v>132918.19999999998</v>
      </c>
      <c r="C43" s="31">
        <v>136234.5</v>
      </c>
      <c r="D43" s="31">
        <v>140114.29999999999</v>
      </c>
      <c r="E43" s="31">
        <v>144228.4</v>
      </c>
      <c r="F43" s="31">
        <v>153740</v>
      </c>
      <c r="G43" s="31">
        <v>152800</v>
      </c>
      <c r="H43" s="31">
        <v>152750</v>
      </c>
      <c r="I43" s="31">
        <v>156930</v>
      </c>
      <c r="J43" s="31">
        <v>161830</v>
      </c>
      <c r="K43" s="31">
        <v>165730</v>
      </c>
      <c r="L43" s="31">
        <v>164580</v>
      </c>
      <c r="M43" s="31">
        <v>171820</v>
      </c>
      <c r="N43" s="31">
        <v>185470</v>
      </c>
      <c r="O43" s="31">
        <v>195250</v>
      </c>
      <c r="P43" s="31">
        <v>199940</v>
      </c>
      <c r="Q43" s="31">
        <v>201790</v>
      </c>
      <c r="R43" s="31">
        <v>208090</v>
      </c>
      <c r="S43" s="31">
        <v>214700</v>
      </c>
      <c r="T43" s="31">
        <v>216230</v>
      </c>
      <c r="U43" s="31">
        <v>220500</v>
      </c>
      <c r="V43" s="31">
        <v>220930</v>
      </c>
      <c r="W43" s="31">
        <v>226650</v>
      </c>
      <c r="X43" s="31">
        <v>234310</v>
      </c>
      <c r="Y43" s="31">
        <v>236250</v>
      </c>
      <c r="Z43" s="31">
        <v>256490</v>
      </c>
      <c r="AA43" s="31">
        <v>263840</v>
      </c>
      <c r="AB43" s="31">
        <v>271680</v>
      </c>
      <c r="AC43" s="31">
        <v>283530</v>
      </c>
      <c r="AD43" s="31">
        <v>303260</v>
      </c>
      <c r="AE43" s="31">
        <v>310410</v>
      </c>
      <c r="AF43" s="31">
        <v>324670</v>
      </c>
      <c r="AG43" s="31">
        <v>336880</v>
      </c>
      <c r="AH43" s="31">
        <v>351490</v>
      </c>
      <c r="AI43" s="31">
        <v>351230</v>
      </c>
      <c r="AJ43" s="31">
        <v>347220</v>
      </c>
      <c r="AK43" s="31">
        <v>351380</v>
      </c>
      <c r="AL43" s="31">
        <v>364160</v>
      </c>
      <c r="AM43" s="31">
        <v>366540</v>
      </c>
      <c r="AN43" s="31">
        <v>359560</v>
      </c>
      <c r="AO43" s="31">
        <v>367620</v>
      </c>
      <c r="AP43" s="31">
        <v>377150</v>
      </c>
      <c r="AQ43" s="31">
        <v>386060</v>
      </c>
      <c r="AR43" s="31">
        <v>385300</v>
      </c>
      <c r="AS43" s="31">
        <v>401430</v>
      </c>
      <c r="AT43" s="31">
        <v>421370</v>
      </c>
      <c r="AU43" s="1"/>
      <c r="AV43" s="1"/>
      <c r="AW43" s="1"/>
      <c r="AX43" s="1"/>
      <c r="AY43" s="1"/>
      <c r="AZ43" s="1"/>
      <c r="BA43" s="1"/>
      <c r="BB43" s="1"/>
      <c r="BC43" s="1"/>
      <c r="BD43" s="1"/>
      <c r="BE43" s="1"/>
      <c r="BF43" s="1"/>
      <c r="BG43" s="1"/>
      <c r="BH43" s="1"/>
      <c r="BI43" s="1"/>
      <c r="BJ43" s="1"/>
      <c r="BK43" s="1"/>
      <c r="BL43" s="1"/>
      <c r="BM43" s="1"/>
      <c r="BN43" s="1"/>
      <c r="BO43" s="1"/>
      <c r="BP43" s="1"/>
      <c r="BQ43" s="1"/>
      <c r="BR43" s="1"/>
    </row>
    <row r="44" spans="1:70">
      <c r="A44" s="1" t="s">
        <v>211</v>
      </c>
      <c r="B44" s="31">
        <v>18441</v>
      </c>
      <c r="C44" s="31">
        <v>21580.5</v>
      </c>
      <c r="D44" s="31">
        <v>21090.3</v>
      </c>
      <c r="E44" s="31">
        <v>23014.7</v>
      </c>
      <c r="F44" s="31">
        <v>22950</v>
      </c>
      <c r="G44" s="31">
        <v>22490</v>
      </c>
      <c r="H44" s="31">
        <v>22420</v>
      </c>
      <c r="I44" s="31">
        <v>20680</v>
      </c>
      <c r="J44" s="31">
        <v>21110</v>
      </c>
      <c r="K44" s="31">
        <v>22400</v>
      </c>
      <c r="L44" s="31">
        <v>22320</v>
      </c>
      <c r="M44" s="31">
        <v>24070</v>
      </c>
      <c r="N44" s="31">
        <v>25390</v>
      </c>
      <c r="O44" s="31">
        <v>27670</v>
      </c>
      <c r="P44" s="31">
        <v>29620</v>
      </c>
      <c r="Q44" s="31">
        <v>30620</v>
      </c>
      <c r="R44" s="31">
        <v>31940</v>
      </c>
      <c r="S44" s="31">
        <v>32790</v>
      </c>
      <c r="T44" s="31">
        <v>32680</v>
      </c>
      <c r="U44" s="31">
        <v>31960</v>
      </c>
      <c r="V44" s="31">
        <v>30630</v>
      </c>
      <c r="W44" s="31">
        <v>30480</v>
      </c>
      <c r="X44" s="31">
        <v>32310</v>
      </c>
      <c r="Y44" s="31">
        <v>38750</v>
      </c>
      <c r="Z44" s="31">
        <v>39000</v>
      </c>
      <c r="AA44" s="31">
        <v>41900</v>
      </c>
      <c r="AB44" s="31">
        <v>45190</v>
      </c>
      <c r="AC44" s="31">
        <v>48010</v>
      </c>
      <c r="AD44" s="31">
        <v>52840</v>
      </c>
      <c r="AE44" s="31">
        <v>55090</v>
      </c>
      <c r="AF44" s="31">
        <v>54790</v>
      </c>
      <c r="AG44" s="31">
        <v>50630</v>
      </c>
      <c r="AH44" s="31">
        <v>45820</v>
      </c>
      <c r="AI44" s="31">
        <v>42910</v>
      </c>
      <c r="AJ44" s="31">
        <v>39710</v>
      </c>
      <c r="AK44" s="31">
        <v>29760</v>
      </c>
      <c r="AL44" s="31">
        <v>26660</v>
      </c>
      <c r="AM44" s="31">
        <v>29890</v>
      </c>
      <c r="AN44" s="31">
        <v>29690</v>
      </c>
      <c r="AO44" s="31">
        <v>30710</v>
      </c>
      <c r="AP44" s="31">
        <v>29990</v>
      </c>
      <c r="AQ44" s="31">
        <v>32480</v>
      </c>
      <c r="AR44" s="31">
        <v>34910</v>
      </c>
      <c r="AS44" s="31">
        <v>39710</v>
      </c>
      <c r="AT44" s="31">
        <v>42930</v>
      </c>
      <c r="AU44" s="1"/>
      <c r="AV44" s="1"/>
      <c r="AW44" s="1"/>
      <c r="AX44" s="1"/>
      <c r="AY44" s="1"/>
      <c r="AZ44" s="1"/>
      <c r="BA44" s="1"/>
      <c r="BB44" s="1"/>
      <c r="BC44" s="1"/>
      <c r="BD44" s="1"/>
      <c r="BE44" s="1"/>
      <c r="BF44" s="1"/>
      <c r="BG44" s="1"/>
      <c r="BH44" s="1"/>
      <c r="BI44" s="1"/>
      <c r="BJ44" s="1"/>
      <c r="BK44" s="1"/>
      <c r="BL44" s="1"/>
      <c r="BM44" s="1"/>
      <c r="BN44" s="1"/>
      <c r="BO44" s="1"/>
      <c r="BP44" s="1"/>
      <c r="BQ44" s="1"/>
      <c r="BR44" s="1"/>
    </row>
    <row r="45" spans="1:70">
      <c r="A45" s="1" t="s">
        <v>212</v>
      </c>
      <c r="B45" s="31">
        <v>6586.1</v>
      </c>
      <c r="C45" s="31">
        <v>5605.5</v>
      </c>
      <c r="D45" s="31">
        <v>5593.6</v>
      </c>
      <c r="E45" s="31">
        <v>7926.2</v>
      </c>
      <c r="F45" s="31">
        <v>6780</v>
      </c>
      <c r="G45" s="31">
        <v>4880</v>
      </c>
      <c r="H45" s="31">
        <v>9370</v>
      </c>
      <c r="I45" s="31">
        <v>7050</v>
      </c>
      <c r="J45" s="31">
        <v>7250</v>
      </c>
      <c r="K45" s="31">
        <v>6930</v>
      </c>
      <c r="L45" s="31">
        <v>7490</v>
      </c>
      <c r="M45" s="31">
        <v>5330</v>
      </c>
      <c r="N45" s="31">
        <v>6130</v>
      </c>
      <c r="O45" s="31">
        <v>5220</v>
      </c>
      <c r="P45" s="31">
        <v>5400</v>
      </c>
      <c r="Q45" s="31">
        <v>5950</v>
      </c>
      <c r="R45" s="31">
        <v>5110</v>
      </c>
      <c r="S45" s="31">
        <v>4650</v>
      </c>
      <c r="T45" s="31">
        <v>4600</v>
      </c>
      <c r="U45" s="31">
        <v>4690</v>
      </c>
      <c r="V45" s="31">
        <v>3460</v>
      </c>
      <c r="W45" s="31">
        <v>2660</v>
      </c>
      <c r="X45" s="31">
        <v>3960</v>
      </c>
      <c r="Y45" s="31">
        <v>4540</v>
      </c>
      <c r="Z45" s="31">
        <v>2580</v>
      </c>
      <c r="AA45" s="31">
        <v>2130</v>
      </c>
      <c r="AB45" s="31">
        <v>4320</v>
      </c>
      <c r="AC45" s="31">
        <v>2600</v>
      </c>
      <c r="AD45" s="31">
        <v>2170</v>
      </c>
      <c r="AE45" s="31">
        <v>4010</v>
      </c>
      <c r="AF45" s="31">
        <v>6430</v>
      </c>
      <c r="AG45" s="31">
        <v>6200</v>
      </c>
      <c r="AH45" s="31">
        <v>5060</v>
      </c>
      <c r="AI45" s="31">
        <v>4620</v>
      </c>
      <c r="AJ45" s="31">
        <v>11730</v>
      </c>
      <c r="AK45" s="31">
        <v>15610</v>
      </c>
      <c r="AL45" s="31">
        <v>21510</v>
      </c>
      <c r="AM45" s="31">
        <v>32300</v>
      </c>
      <c r="AN45" s="31">
        <v>35190</v>
      </c>
      <c r="AO45" s="31">
        <v>27480</v>
      </c>
      <c r="AP45" s="31">
        <v>7260</v>
      </c>
      <c r="AQ45" s="31">
        <v>9670</v>
      </c>
      <c r="AR45" s="31">
        <v>12620</v>
      </c>
      <c r="AS45" s="31">
        <v>14430</v>
      </c>
      <c r="AT45" s="31">
        <v>13540</v>
      </c>
      <c r="AU45" s="1"/>
      <c r="AV45" s="1"/>
      <c r="AW45" s="1"/>
      <c r="AX45" s="1"/>
      <c r="AY45" s="1"/>
      <c r="AZ45" s="1"/>
      <c r="BA45" s="1"/>
      <c r="BB45" s="1"/>
      <c r="BC45" s="1"/>
      <c r="BD45" s="1"/>
      <c r="BE45" s="1"/>
      <c r="BF45" s="1"/>
      <c r="BG45" s="1"/>
      <c r="BH45" s="1"/>
      <c r="BI45" s="1"/>
      <c r="BJ45" s="1"/>
      <c r="BK45" s="1"/>
      <c r="BL45" s="1"/>
      <c r="BM45" s="1"/>
      <c r="BN45" s="1"/>
      <c r="BO45" s="1"/>
      <c r="BP45" s="1"/>
      <c r="BQ45" s="1"/>
      <c r="BR45" s="1"/>
    </row>
    <row r="46" spans="1:70">
      <c r="A46" s="1" t="s">
        <v>213</v>
      </c>
      <c r="B46" s="31"/>
      <c r="C46" s="31"/>
      <c r="D46" s="31"/>
      <c r="E46" s="31"/>
      <c r="F46" s="31"/>
      <c r="G46" s="31"/>
      <c r="H46" s="31"/>
      <c r="I46" s="31"/>
      <c r="J46" s="31"/>
      <c r="K46" s="31"/>
      <c r="L46" s="31"/>
      <c r="M46" s="31"/>
      <c r="N46" s="31"/>
      <c r="O46" s="31"/>
      <c r="P46" s="31"/>
      <c r="Q46" s="31"/>
      <c r="R46" s="31"/>
      <c r="S46" s="31"/>
      <c r="T46" s="31"/>
      <c r="U46" s="31"/>
      <c r="V46" s="31"/>
      <c r="W46" s="31"/>
      <c r="X46" s="31"/>
      <c r="Y46" s="31"/>
      <c r="Z46" s="31"/>
      <c r="AA46" s="31"/>
      <c r="AB46" s="31"/>
      <c r="AC46" s="31"/>
      <c r="AD46" s="31"/>
      <c r="AE46" s="31"/>
      <c r="AF46" s="31"/>
      <c r="AG46" s="31"/>
      <c r="AH46" s="31"/>
      <c r="AI46" s="31"/>
      <c r="AJ46" s="31"/>
      <c r="AK46" s="31"/>
      <c r="AL46" s="31"/>
      <c r="AM46" s="31"/>
      <c r="AN46" s="31"/>
      <c r="AO46" s="31"/>
      <c r="AP46" s="31">
        <v>21690</v>
      </c>
      <c r="AQ46" s="31">
        <v>21260</v>
      </c>
      <c r="AR46" s="31">
        <v>23990</v>
      </c>
      <c r="AS46" s="31">
        <v>24670</v>
      </c>
      <c r="AT46" s="31">
        <v>24090</v>
      </c>
      <c r="AU46" s="1"/>
      <c r="AV46" s="1"/>
      <c r="AW46" s="1"/>
      <c r="AX46" s="1"/>
      <c r="AY46" s="1"/>
      <c r="AZ46" s="1"/>
      <c r="BA46" s="1"/>
      <c r="BB46" s="1"/>
      <c r="BC46" s="1"/>
      <c r="BD46" s="1"/>
      <c r="BE46" s="1"/>
      <c r="BF46" s="1"/>
      <c r="BG46" s="1"/>
      <c r="BH46" s="1"/>
      <c r="BI46" s="1"/>
      <c r="BJ46" s="1"/>
      <c r="BK46" s="1"/>
      <c r="BL46" s="1"/>
      <c r="BM46" s="1"/>
      <c r="BN46" s="1"/>
      <c r="BO46" s="1"/>
      <c r="BP46" s="1"/>
      <c r="BQ46" s="1"/>
      <c r="BR46" s="1"/>
    </row>
    <row r="47" spans="1:70">
      <c r="A47" s="1" t="s">
        <v>214</v>
      </c>
      <c r="B47" s="31">
        <v>4534.3999999999996</v>
      </c>
      <c r="C47" s="31">
        <v>4688.7</v>
      </c>
      <c r="D47" s="31">
        <v>4707.5</v>
      </c>
      <c r="E47" s="31">
        <v>4948.7</v>
      </c>
      <c r="F47" s="31">
        <v>4910</v>
      </c>
      <c r="G47" s="31">
        <v>4940</v>
      </c>
      <c r="H47" s="31">
        <v>4960</v>
      </c>
      <c r="I47" s="31">
        <v>5060</v>
      </c>
      <c r="J47" s="31">
        <v>4980</v>
      </c>
      <c r="K47" s="31">
        <v>5040</v>
      </c>
      <c r="L47" s="31">
        <v>5070</v>
      </c>
      <c r="M47" s="31">
        <v>5050</v>
      </c>
      <c r="N47" s="31">
        <v>4930</v>
      </c>
      <c r="O47" s="31">
        <v>5070</v>
      </c>
      <c r="P47" s="31">
        <v>5190</v>
      </c>
      <c r="Q47" s="31">
        <v>5360</v>
      </c>
      <c r="R47" s="31">
        <v>8170</v>
      </c>
      <c r="S47" s="31">
        <v>8650</v>
      </c>
      <c r="T47" s="31">
        <v>8970</v>
      </c>
      <c r="U47" s="31">
        <v>9510</v>
      </c>
      <c r="V47" s="31">
        <v>9770</v>
      </c>
      <c r="W47" s="31">
        <v>9980</v>
      </c>
      <c r="X47" s="31">
        <v>10230</v>
      </c>
      <c r="Y47" s="31">
        <v>10670</v>
      </c>
      <c r="Z47" s="31">
        <v>10760</v>
      </c>
      <c r="AA47" s="31">
        <v>11150</v>
      </c>
      <c r="AB47" s="31">
        <v>11960</v>
      </c>
      <c r="AC47" s="31">
        <v>12170</v>
      </c>
      <c r="AD47" s="31">
        <v>12310</v>
      </c>
      <c r="AE47" s="31">
        <v>12370</v>
      </c>
      <c r="AF47" s="31">
        <v>12700</v>
      </c>
      <c r="AG47" s="31">
        <v>12850</v>
      </c>
      <c r="AH47" s="31">
        <v>12430</v>
      </c>
      <c r="AI47" s="31">
        <v>12620</v>
      </c>
      <c r="AJ47" s="31">
        <v>12330</v>
      </c>
      <c r="AK47" s="31">
        <v>12460</v>
      </c>
      <c r="AL47" s="31">
        <v>12200</v>
      </c>
      <c r="AM47" s="31">
        <v>12670</v>
      </c>
      <c r="AN47" s="31">
        <v>13760</v>
      </c>
      <c r="AO47" s="31">
        <v>13790</v>
      </c>
      <c r="AP47" s="31">
        <v>11540</v>
      </c>
      <c r="AQ47" s="31">
        <v>12060</v>
      </c>
      <c r="AR47" s="31">
        <v>11820</v>
      </c>
      <c r="AS47" s="31">
        <v>12190</v>
      </c>
      <c r="AT47" s="31">
        <v>12060</v>
      </c>
      <c r="AU47" s="1"/>
      <c r="AV47" s="1"/>
      <c r="AW47" s="1"/>
      <c r="AX47" s="1"/>
      <c r="AY47" s="1"/>
      <c r="AZ47" s="1"/>
      <c r="BA47" s="1"/>
      <c r="BB47" s="1"/>
      <c r="BC47" s="1"/>
      <c r="BD47" s="1"/>
      <c r="BE47" s="1"/>
      <c r="BF47" s="1"/>
      <c r="BG47" s="1"/>
      <c r="BH47" s="1"/>
      <c r="BI47" s="1"/>
      <c r="BJ47" s="1"/>
      <c r="BK47" s="1"/>
      <c r="BL47" s="1"/>
      <c r="BM47" s="1"/>
      <c r="BN47" s="1"/>
      <c r="BO47" s="1"/>
      <c r="BP47" s="1"/>
      <c r="BQ47" s="1"/>
      <c r="BR47" s="1"/>
    </row>
    <row r="48" spans="1:70">
      <c r="A48" s="1" t="s">
        <v>215</v>
      </c>
      <c r="B48" s="31">
        <v>8127.4</v>
      </c>
      <c r="C48" s="31">
        <v>8532.2000000000007</v>
      </c>
      <c r="D48" s="31">
        <v>8577.5</v>
      </c>
      <c r="E48" s="31">
        <v>8824.5</v>
      </c>
      <c r="F48" s="31">
        <v>9290</v>
      </c>
      <c r="G48" s="31">
        <v>9220</v>
      </c>
      <c r="H48" s="31">
        <v>9250</v>
      </c>
      <c r="I48" s="31">
        <v>9100</v>
      </c>
      <c r="J48" s="31">
        <v>9660</v>
      </c>
      <c r="K48" s="31">
        <v>9680</v>
      </c>
      <c r="L48" s="31">
        <v>9890</v>
      </c>
      <c r="M48" s="31">
        <v>10140</v>
      </c>
      <c r="N48" s="31">
        <v>10400</v>
      </c>
      <c r="O48" s="31">
        <v>10930</v>
      </c>
      <c r="P48" s="31">
        <v>10670</v>
      </c>
      <c r="Q48" s="31">
        <v>10620</v>
      </c>
      <c r="R48" s="31">
        <v>6830</v>
      </c>
      <c r="S48" s="31">
        <v>7050</v>
      </c>
      <c r="T48" s="31">
        <v>6610</v>
      </c>
      <c r="U48" s="31">
        <v>6550</v>
      </c>
      <c r="V48" s="31">
        <v>5360</v>
      </c>
      <c r="W48" s="31">
        <v>5000</v>
      </c>
      <c r="X48" s="31">
        <v>5320</v>
      </c>
      <c r="Y48" s="31">
        <v>5620</v>
      </c>
      <c r="Z48" s="31">
        <v>5160</v>
      </c>
      <c r="AA48" s="31">
        <v>4920</v>
      </c>
      <c r="AB48" s="31">
        <v>5730</v>
      </c>
      <c r="AC48" s="31">
        <v>5580</v>
      </c>
      <c r="AD48" s="31">
        <v>6090</v>
      </c>
      <c r="AE48" s="31">
        <v>6530</v>
      </c>
      <c r="AF48" s="31">
        <v>6760</v>
      </c>
      <c r="AG48" s="31">
        <v>7160</v>
      </c>
      <c r="AH48" s="31">
        <v>7580</v>
      </c>
      <c r="AI48" s="31">
        <v>7690</v>
      </c>
      <c r="AJ48" s="31">
        <v>7870</v>
      </c>
      <c r="AK48" s="31">
        <v>7860</v>
      </c>
      <c r="AL48" s="31">
        <v>8280</v>
      </c>
      <c r="AM48" s="31">
        <v>8660</v>
      </c>
      <c r="AN48" s="31">
        <v>8730</v>
      </c>
      <c r="AO48" s="31">
        <v>8890</v>
      </c>
      <c r="AP48" s="31">
        <v>9160</v>
      </c>
      <c r="AQ48" s="31">
        <v>8860</v>
      </c>
      <c r="AR48" s="31">
        <v>9410</v>
      </c>
      <c r="AS48" s="31">
        <v>9440</v>
      </c>
      <c r="AT48" s="31">
        <v>9750</v>
      </c>
      <c r="AU48" s="1"/>
      <c r="AV48" s="1"/>
      <c r="AW48" s="1"/>
      <c r="AX48" s="1"/>
      <c r="AY48" s="1"/>
      <c r="AZ48" s="1"/>
      <c r="BA48" s="1"/>
      <c r="BB48" s="1"/>
      <c r="BC48" s="1"/>
      <c r="BD48" s="1"/>
      <c r="BE48" s="1"/>
      <c r="BF48" s="1"/>
      <c r="BG48" s="1"/>
      <c r="BH48" s="1"/>
      <c r="BI48" s="1"/>
      <c r="BJ48" s="1"/>
      <c r="BK48" s="1"/>
      <c r="BL48" s="1"/>
      <c r="BM48" s="1"/>
      <c r="BN48" s="1"/>
      <c r="BO48" s="1"/>
      <c r="BP48" s="1"/>
      <c r="BQ48" s="1"/>
      <c r="BR48" s="1"/>
    </row>
    <row r="49" spans="1:70">
      <c r="A49" s="1" t="s">
        <v>216</v>
      </c>
      <c r="B49" s="31">
        <v>2808.4</v>
      </c>
      <c r="C49" s="31">
        <v>2654.3</v>
      </c>
      <c r="D49" s="31">
        <v>2939</v>
      </c>
      <c r="E49" s="31">
        <v>2671.4</v>
      </c>
      <c r="F49" s="31">
        <v>2970</v>
      </c>
      <c r="G49" s="31">
        <v>2660</v>
      </c>
      <c r="H49" s="31">
        <v>2580</v>
      </c>
      <c r="I49" s="31">
        <v>2450</v>
      </c>
      <c r="J49" s="31">
        <v>2730</v>
      </c>
      <c r="K49" s="31">
        <v>2500</v>
      </c>
      <c r="L49" s="31">
        <v>2640</v>
      </c>
      <c r="M49" s="31">
        <v>2730</v>
      </c>
      <c r="N49" s="31">
        <v>2860</v>
      </c>
      <c r="O49" s="31">
        <v>3450</v>
      </c>
      <c r="P49" s="31">
        <v>3260</v>
      </c>
      <c r="Q49" s="31">
        <v>3640</v>
      </c>
      <c r="R49" s="31">
        <v>3780</v>
      </c>
      <c r="S49" s="31">
        <v>4190</v>
      </c>
      <c r="T49" s="31">
        <v>3850</v>
      </c>
      <c r="U49" s="31">
        <v>4100</v>
      </c>
      <c r="V49" s="31">
        <v>4600</v>
      </c>
      <c r="W49" s="31">
        <v>4800</v>
      </c>
      <c r="X49" s="31">
        <v>4710</v>
      </c>
      <c r="Y49" s="31">
        <v>4850</v>
      </c>
      <c r="Z49" s="31">
        <v>4980</v>
      </c>
      <c r="AA49" s="31">
        <v>4790</v>
      </c>
      <c r="AB49" s="31">
        <v>5100</v>
      </c>
      <c r="AC49" s="31">
        <v>5640</v>
      </c>
      <c r="AD49" s="31">
        <v>4930</v>
      </c>
      <c r="AE49" s="31">
        <v>5230</v>
      </c>
      <c r="AF49" s="31">
        <v>6050</v>
      </c>
      <c r="AG49" s="31">
        <v>6240</v>
      </c>
      <c r="AH49" s="31">
        <v>5750</v>
      </c>
      <c r="AI49" s="31">
        <v>5440</v>
      </c>
      <c r="AJ49" s="31">
        <v>5650</v>
      </c>
      <c r="AK49" s="31">
        <v>5790</v>
      </c>
      <c r="AL49" s="31">
        <v>5500</v>
      </c>
      <c r="AM49" s="31">
        <v>6020</v>
      </c>
      <c r="AN49" s="31">
        <v>5960</v>
      </c>
      <c r="AO49" s="31">
        <v>6170</v>
      </c>
      <c r="AP49" s="31">
        <v>2780</v>
      </c>
      <c r="AQ49" s="31">
        <v>2700</v>
      </c>
      <c r="AR49" s="31">
        <v>2700</v>
      </c>
      <c r="AS49" s="31">
        <v>2850</v>
      </c>
      <c r="AT49" s="31">
        <v>2960</v>
      </c>
      <c r="AU49" s="1"/>
      <c r="AV49" s="1"/>
      <c r="AW49" s="1"/>
      <c r="AX49" s="1"/>
      <c r="AY49" s="1"/>
      <c r="AZ49" s="1"/>
      <c r="BA49" s="1"/>
      <c r="BB49" s="1"/>
      <c r="BC49" s="1"/>
      <c r="BD49" s="1"/>
      <c r="BE49" s="1"/>
      <c r="BF49" s="1"/>
      <c r="BG49" s="1"/>
      <c r="BH49" s="1"/>
      <c r="BI49" s="1"/>
      <c r="BJ49" s="1"/>
      <c r="BK49" s="1"/>
      <c r="BL49" s="1"/>
      <c r="BM49" s="1"/>
      <c r="BN49" s="1"/>
      <c r="BO49" s="1"/>
      <c r="BP49" s="1"/>
      <c r="BQ49" s="1"/>
      <c r="BR49" s="1"/>
    </row>
    <row r="50" spans="1:70">
      <c r="A50" s="1" t="s">
        <v>217</v>
      </c>
      <c r="B50" s="31">
        <v>6025.5</v>
      </c>
      <c r="C50" s="31">
        <v>6775.7000000000007</v>
      </c>
      <c r="D50" s="31">
        <v>6427.2</v>
      </c>
      <c r="E50" s="31">
        <v>7400.7000000000007</v>
      </c>
      <c r="F50" s="31">
        <v>7300</v>
      </c>
      <c r="G50" s="31">
        <v>7040</v>
      </c>
      <c r="H50" s="31">
        <v>6600</v>
      </c>
      <c r="I50" s="31">
        <v>6930</v>
      </c>
      <c r="J50" s="31">
        <v>7550</v>
      </c>
      <c r="K50" s="31">
        <v>6800</v>
      </c>
      <c r="L50" s="31">
        <v>6740</v>
      </c>
      <c r="M50" s="31">
        <v>7080</v>
      </c>
      <c r="N50" s="31">
        <v>8190</v>
      </c>
      <c r="O50" s="31">
        <v>9260</v>
      </c>
      <c r="P50" s="31">
        <v>8550</v>
      </c>
      <c r="Q50" s="31">
        <v>8740</v>
      </c>
      <c r="R50" s="31">
        <v>9340</v>
      </c>
      <c r="S50" s="31">
        <v>8150</v>
      </c>
      <c r="T50" s="31">
        <v>8200</v>
      </c>
      <c r="U50" s="31">
        <v>7260</v>
      </c>
      <c r="V50" s="31">
        <v>2860</v>
      </c>
      <c r="W50" s="31">
        <v>2820</v>
      </c>
      <c r="X50" s="31">
        <v>2540</v>
      </c>
      <c r="Y50" s="31">
        <v>2590</v>
      </c>
      <c r="Z50" s="31">
        <v>3450</v>
      </c>
      <c r="AA50" s="31">
        <v>3910</v>
      </c>
      <c r="AB50" s="31">
        <v>5120</v>
      </c>
      <c r="AC50" s="31">
        <v>3400</v>
      </c>
      <c r="AD50" s="31">
        <v>5590</v>
      </c>
      <c r="AE50" s="31">
        <v>6510</v>
      </c>
      <c r="AF50" s="31">
        <v>7310</v>
      </c>
      <c r="AG50" s="31">
        <v>7350</v>
      </c>
      <c r="AH50" s="31">
        <v>7940</v>
      </c>
      <c r="AI50" s="31">
        <v>6830</v>
      </c>
      <c r="AJ50" s="31">
        <v>6830</v>
      </c>
      <c r="AK50" s="31">
        <v>8120</v>
      </c>
      <c r="AL50" s="31">
        <v>8410</v>
      </c>
      <c r="AM50" s="31">
        <v>8140</v>
      </c>
      <c r="AN50" s="31">
        <v>7290</v>
      </c>
      <c r="AO50" s="31">
        <v>8280</v>
      </c>
      <c r="AP50" s="31">
        <v>8390</v>
      </c>
      <c r="AQ50" s="31">
        <v>7870</v>
      </c>
      <c r="AR50" s="31">
        <v>8160</v>
      </c>
      <c r="AS50" s="31">
        <v>8680</v>
      </c>
      <c r="AT50" s="31">
        <v>9100</v>
      </c>
      <c r="AU50" s="1"/>
      <c r="AV50" s="1"/>
      <c r="AW50" s="1"/>
      <c r="AX50" s="1"/>
      <c r="AY50" s="1"/>
      <c r="AZ50" s="1"/>
      <c r="BA50" s="1"/>
      <c r="BB50" s="1"/>
      <c r="BC50" s="1"/>
      <c r="BD50" s="1"/>
      <c r="BE50" s="1"/>
      <c r="BF50" s="1"/>
      <c r="BG50" s="1"/>
      <c r="BH50" s="1"/>
      <c r="BI50" s="1"/>
      <c r="BJ50" s="1"/>
      <c r="BK50" s="1"/>
      <c r="BL50" s="1"/>
      <c r="BM50" s="1"/>
      <c r="BN50" s="1"/>
      <c r="BO50" s="1"/>
      <c r="BP50" s="1"/>
      <c r="BQ50" s="1"/>
      <c r="BR50" s="1"/>
    </row>
    <row r="51" spans="1:70">
      <c r="A51" s="1" t="s">
        <v>218</v>
      </c>
      <c r="B51" s="31"/>
      <c r="C51" s="31"/>
      <c r="D51" s="31"/>
      <c r="E51" s="31"/>
      <c r="F51" s="31"/>
      <c r="G51" s="31"/>
      <c r="H51" s="31"/>
      <c r="I51" s="31"/>
      <c r="J51" s="31"/>
      <c r="K51" s="31"/>
      <c r="L51" s="31"/>
      <c r="M51" s="31"/>
      <c r="N51" s="31"/>
      <c r="O51" s="31"/>
      <c r="P51" s="31"/>
      <c r="Q51" s="31"/>
      <c r="R51" s="31"/>
      <c r="S51" s="31"/>
      <c r="T51" s="31"/>
      <c r="U51" s="31"/>
      <c r="V51" s="31"/>
      <c r="W51" s="31"/>
      <c r="X51" s="31"/>
      <c r="Y51" s="31"/>
      <c r="Z51" s="31"/>
      <c r="AA51" s="31"/>
      <c r="AB51" s="31"/>
      <c r="AC51" s="31"/>
      <c r="AD51" s="31"/>
      <c r="AE51" s="31"/>
      <c r="AF51" s="31"/>
      <c r="AG51" s="31"/>
      <c r="AH51" s="31"/>
      <c r="AI51" s="31"/>
      <c r="AJ51" s="31"/>
      <c r="AK51" s="31"/>
      <c r="AL51" s="31"/>
      <c r="AM51" s="31"/>
      <c r="AN51" s="31"/>
      <c r="AO51" s="31"/>
      <c r="AP51" s="31">
        <v>3470</v>
      </c>
      <c r="AQ51" s="31">
        <v>3090</v>
      </c>
      <c r="AR51" s="31">
        <v>4220</v>
      </c>
      <c r="AS51" s="31">
        <v>3840</v>
      </c>
      <c r="AT51" s="31">
        <v>3930</v>
      </c>
      <c r="AU51" s="1"/>
      <c r="AV51" s="1"/>
      <c r="AW51" s="1"/>
      <c r="AX51" s="1"/>
      <c r="AY51" s="1"/>
      <c r="AZ51" s="1"/>
      <c r="BA51" s="1"/>
      <c r="BB51" s="1"/>
      <c r="BC51" s="1"/>
      <c r="BD51" s="1"/>
      <c r="BE51" s="1"/>
      <c r="BF51" s="1"/>
      <c r="BG51" s="1"/>
      <c r="BH51" s="1"/>
      <c r="BI51" s="1"/>
      <c r="BJ51" s="1"/>
      <c r="BK51" s="1"/>
      <c r="BL51" s="1"/>
      <c r="BM51" s="1"/>
      <c r="BN51" s="1"/>
      <c r="BO51" s="1"/>
      <c r="BP51" s="1"/>
      <c r="BQ51" s="1"/>
      <c r="BR51" s="1"/>
    </row>
    <row r="52" spans="1:70">
      <c r="A52" s="1" t="s">
        <v>219</v>
      </c>
      <c r="B52" s="31"/>
      <c r="C52" s="31"/>
      <c r="D52" s="31"/>
      <c r="E52" s="31"/>
      <c r="F52" s="31"/>
      <c r="G52" s="31"/>
      <c r="H52" s="31"/>
      <c r="I52" s="31"/>
      <c r="J52" s="31"/>
      <c r="K52" s="31"/>
      <c r="L52" s="31"/>
      <c r="M52" s="31"/>
      <c r="N52" s="31"/>
      <c r="O52" s="31"/>
      <c r="P52" s="31"/>
      <c r="Q52" s="31"/>
      <c r="R52" s="31"/>
      <c r="S52" s="31"/>
      <c r="T52" s="31"/>
      <c r="U52" s="31"/>
      <c r="V52" s="31"/>
      <c r="W52" s="31"/>
      <c r="X52" s="31"/>
      <c r="Y52" s="31"/>
      <c r="Z52" s="31"/>
      <c r="AA52" s="31"/>
      <c r="AB52" s="31"/>
      <c r="AC52" s="31"/>
      <c r="AD52" s="31"/>
      <c r="AE52" s="31"/>
      <c r="AF52" s="31"/>
      <c r="AG52" s="31"/>
      <c r="AH52" s="31"/>
      <c r="AI52" s="31"/>
      <c r="AJ52" s="31"/>
      <c r="AK52" s="31"/>
      <c r="AL52" s="31"/>
      <c r="AM52" s="31"/>
      <c r="AN52" s="31"/>
      <c r="AO52" s="31"/>
      <c r="AP52" s="31">
        <v>1630</v>
      </c>
      <c r="AQ52" s="31">
        <v>1590</v>
      </c>
      <c r="AR52" s="31">
        <v>1430</v>
      </c>
      <c r="AS52" s="31">
        <v>2060</v>
      </c>
      <c r="AT52" s="31">
        <v>2450</v>
      </c>
      <c r="AU52" s="1"/>
      <c r="AV52" s="1"/>
      <c r="AW52" s="1"/>
      <c r="AX52" s="1"/>
      <c r="AY52" s="1"/>
      <c r="AZ52" s="1"/>
      <c r="BA52" s="1"/>
      <c r="BB52" s="1"/>
      <c r="BC52" s="1"/>
      <c r="BD52" s="1"/>
      <c r="BE52" s="1"/>
      <c r="BF52" s="1"/>
      <c r="BG52" s="1"/>
      <c r="BH52" s="1"/>
      <c r="BI52" s="1"/>
      <c r="BJ52" s="1"/>
      <c r="BK52" s="1"/>
      <c r="BL52" s="1"/>
      <c r="BM52" s="1"/>
      <c r="BN52" s="1"/>
      <c r="BO52" s="1"/>
      <c r="BP52" s="1"/>
      <c r="BQ52" s="1"/>
      <c r="BR52" s="1"/>
    </row>
    <row r="53" spans="1:70">
      <c r="A53" s="1" t="s">
        <v>220</v>
      </c>
      <c r="B53" s="31"/>
      <c r="C53" s="31"/>
      <c r="D53" s="31"/>
      <c r="E53" s="31"/>
      <c r="F53" s="31"/>
      <c r="G53" s="31"/>
      <c r="H53" s="31"/>
      <c r="I53" s="31"/>
      <c r="J53" s="31"/>
      <c r="K53" s="31"/>
      <c r="L53" s="31"/>
      <c r="M53" s="31"/>
      <c r="N53" s="31"/>
      <c r="O53" s="31"/>
      <c r="P53" s="31"/>
      <c r="Q53" s="31"/>
      <c r="R53" s="31"/>
      <c r="S53" s="31"/>
      <c r="T53" s="31"/>
      <c r="U53" s="31"/>
      <c r="V53" s="31"/>
      <c r="W53" s="31"/>
      <c r="X53" s="31"/>
      <c r="Y53" s="31"/>
      <c r="Z53" s="31"/>
      <c r="AA53" s="31"/>
      <c r="AB53" s="31"/>
      <c r="AC53" s="31"/>
      <c r="AD53" s="31"/>
      <c r="AE53" s="31"/>
      <c r="AF53" s="31"/>
      <c r="AG53" s="31"/>
      <c r="AH53" s="31"/>
      <c r="AI53" s="31"/>
      <c r="AJ53" s="31"/>
      <c r="AK53" s="31"/>
      <c r="AL53" s="31"/>
      <c r="AM53" s="31"/>
      <c r="AN53" s="31"/>
      <c r="AO53" s="31"/>
      <c r="AP53" s="31">
        <v>1970</v>
      </c>
      <c r="AQ53" s="31">
        <v>1850</v>
      </c>
      <c r="AR53" s="31">
        <v>2010</v>
      </c>
      <c r="AS53" s="31">
        <v>2210</v>
      </c>
      <c r="AT53" s="31">
        <v>2100</v>
      </c>
      <c r="AU53" s="1"/>
      <c r="AV53" s="1"/>
      <c r="AW53" s="1"/>
      <c r="AX53" s="1"/>
      <c r="AY53" s="1"/>
      <c r="AZ53" s="1"/>
      <c r="BA53" s="1"/>
      <c r="BB53" s="1"/>
      <c r="BC53" s="1"/>
      <c r="BD53" s="1"/>
      <c r="BE53" s="1"/>
      <c r="BF53" s="1"/>
      <c r="BG53" s="1"/>
      <c r="BH53" s="1"/>
      <c r="BI53" s="1"/>
      <c r="BJ53" s="1"/>
      <c r="BK53" s="1"/>
      <c r="BL53" s="1"/>
      <c r="BM53" s="1"/>
      <c r="BN53" s="1"/>
      <c r="BO53" s="1"/>
      <c r="BP53" s="1"/>
      <c r="BQ53" s="1"/>
      <c r="BR53" s="1"/>
    </row>
    <row r="54" spans="1:70">
      <c r="A54" s="1" t="s">
        <v>221</v>
      </c>
      <c r="B54" s="31">
        <v>394.7</v>
      </c>
      <c r="C54" s="31">
        <v>358.8</v>
      </c>
      <c r="D54" s="31">
        <v>241</v>
      </c>
      <c r="E54" s="31">
        <v>352.2</v>
      </c>
      <c r="F54" s="31">
        <v>490</v>
      </c>
      <c r="G54" s="31">
        <v>140</v>
      </c>
      <c r="H54" s="31">
        <v>330</v>
      </c>
      <c r="I54" s="31">
        <v>300</v>
      </c>
      <c r="J54" s="31">
        <v>320</v>
      </c>
      <c r="K54" s="31">
        <v>480</v>
      </c>
      <c r="L54" s="31">
        <v>660</v>
      </c>
      <c r="M54" s="31">
        <v>620</v>
      </c>
      <c r="N54" s="31">
        <v>480</v>
      </c>
      <c r="O54" s="31">
        <v>500</v>
      </c>
      <c r="P54" s="31">
        <v>350</v>
      </c>
      <c r="Q54" s="31">
        <v>540</v>
      </c>
      <c r="R54" s="31">
        <v>500</v>
      </c>
      <c r="S54" s="31">
        <v>380</v>
      </c>
      <c r="T54" s="31">
        <v>170</v>
      </c>
      <c r="U54" s="31">
        <v>390</v>
      </c>
      <c r="V54" s="31">
        <v>530</v>
      </c>
      <c r="W54" s="31">
        <v>770</v>
      </c>
      <c r="X54" s="31">
        <v>280</v>
      </c>
      <c r="Y54" s="31">
        <v>430</v>
      </c>
      <c r="Z54" s="31">
        <v>410</v>
      </c>
      <c r="AA54" s="31">
        <v>350</v>
      </c>
      <c r="AB54" s="31">
        <v>420</v>
      </c>
      <c r="AC54" s="31">
        <v>170</v>
      </c>
      <c r="AD54" s="31">
        <v>150</v>
      </c>
      <c r="AE54" s="31">
        <v>400</v>
      </c>
      <c r="AF54" s="31">
        <v>430</v>
      </c>
      <c r="AG54" s="31">
        <v>410</v>
      </c>
      <c r="AH54" s="31">
        <v>180</v>
      </c>
      <c r="AI54" s="31">
        <v>320</v>
      </c>
      <c r="AJ54" s="31">
        <v>220</v>
      </c>
      <c r="AK54" s="31">
        <v>420</v>
      </c>
      <c r="AL54" s="31">
        <v>430</v>
      </c>
      <c r="AM54" s="31">
        <v>190</v>
      </c>
      <c r="AN54" s="31">
        <v>410</v>
      </c>
      <c r="AO54" s="31">
        <v>250</v>
      </c>
      <c r="AP54" s="31">
        <v>250</v>
      </c>
      <c r="AQ54" s="31">
        <v>380</v>
      </c>
      <c r="AR54" s="31">
        <v>370</v>
      </c>
      <c r="AS54" s="31">
        <v>840</v>
      </c>
      <c r="AT54" s="31">
        <v>840</v>
      </c>
      <c r="AU54" s="1"/>
      <c r="AV54" s="1"/>
      <c r="AW54" s="1"/>
      <c r="AX54" s="1"/>
      <c r="AY54" s="1"/>
      <c r="AZ54" s="1"/>
      <c r="BA54" s="1"/>
      <c r="BB54" s="1"/>
      <c r="BC54" s="1"/>
      <c r="BD54" s="1"/>
      <c r="BE54" s="1"/>
      <c r="BF54" s="1"/>
      <c r="BG54" s="1"/>
      <c r="BH54" s="1"/>
      <c r="BI54" s="1"/>
      <c r="BJ54" s="1"/>
      <c r="BK54" s="1"/>
      <c r="BL54" s="1"/>
      <c r="BM54" s="1"/>
      <c r="BN54" s="1"/>
      <c r="BO54" s="1"/>
      <c r="BP54" s="1"/>
      <c r="BQ54" s="1"/>
      <c r="BR54" s="1"/>
    </row>
    <row r="55" spans="1:70">
      <c r="A55" s="1" t="s">
        <v>222</v>
      </c>
      <c r="B55" s="31">
        <v>9361.4</v>
      </c>
      <c r="C55" s="31">
        <v>11689.2</v>
      </c>
      <c r="D55" s="31">
        <v>11187.5</v>
      </c>
      <c r="E55" s="31">
        <v>11000.135060125955</v>
      </c>
      <c r="F55" s="31">
        <v>11150</v>
      </c>
      <c r="G55" s="31">
        <v>12500</v>
      </c>
      <c r="H55" s="31">
        <v>11760</v>
      </c>
      <c r="I55" s="31">
        <v>11650</v>
      </c>
      <c r="J55" s="31">
        <v>11270</v>
      </c>
      <c r="K55" s="31">
        <v>9250</v>
      </c>
      <c r="L55" s="31">
        <v>11840</v>
      </c>
      <c r="M55" s="31">
        <v>12440</v>
      </c>
      <c r="N55" s="31">
        <v>12980</v>
      </c>
      <c r="O55" s="31">
        <v>13480</v>
      </c>
      <c r="P55" s="31">
        <v>14760</v>
      </c>
      <c r="Q55" s="31">
        <v>17470</v>
      </c>
      <c r="R55" s="31">
        <v>15760</v>
      </c>
      <c r="S55" s="31">
        <v>15600</v>
      </c>
      <c r="T55" s="31">
        <v>17490</v>
      </c>
      <c r="U55" s="31">
        <v>14250</v>
      </c>
      <c r="V55" s="31">
        <v>14600</v>
      </c>
      <c r="W55" s="31">
        <v>13040</v>
      </c>
      <c r="X55" s="31">
        <v>14650</v>
      </c>
      <c r="Y55" s="31">
        <v>16010</v>
      </c>
      <c r="Z55" s="31">
        <v>15400</v>
      </c>
      <c r="AA55" s="31">
        <v>15680</v>
      </c>
      <c r="AB55" s="31">
        <v>16960</v>
      </c>
      <c r="AC55" s="31">
        <v>18530</v>
      </c>
      <c r="AD55" s="31">
        <v>18380</v>
      </c>
      <c r="AE55" s="31">
        <v>19750</v>
      </c>
      <c r="AF55" s="31">
        <v>20310</v>
      </c>
      <c r="AG55" s="31">
        <v>19020</v>
      </c>
      <c r="AH55" s="31">
        <v>20010</v>
      </c>
      <c r="AI55" s="31">
        <v>20440</v>
      </c>
      <c r="AJ55" s="31">
        <v>22720</v>
      </c>
      <c r="AK55" s="31">
        <v>21790</v>
      </c>
      <c r="AL55" s="31">
        <v>24560</v>
      </c>
      <c r="AM55" s="31">
        <v>23530</v>
      </c>
      <c r="AN55" s="31">
        <v>22570</v>
      </c>
      <c r="AO55" s="31">
        <v>25590</v>
      </c>
      <c r="AP55" s="31">
        <v>3950</v>
      </c>
      <c r="AQ55" s="31">
        <v>4470</v>
      </c>
      <c r="AR55" s="31">
        <v>5040</v>
      </c>
      <c r="AS55" s="31">
        <v>5930</v>
      </c>
      <c r="AT55" s="31">
        <v>4460</v>
      </c>
      <c r="AU55" s="1"/>
      <c r="AV55" s="1"/>
      <c r="AW55" s="1"/>
      <c r="AX55" s="1"/>
      <c r="AY55" s="1"/>
      <c r="AZ55" s="1"/>
      <c r="BA55" s="1"/>
      <c r="BB55" s="1"/>
      <c r="BC55" s="1"/>
      <c r="BD55" s="1"/>
      <c r="BE55" s="1"/>
      <c r="BF55" s="1"/>
      <c r="BG55" s="1"/>
      <c r="BH55" s="1"/>
      <c r="BI55" s="1"/>
      <c r="BJ55" s="1"/>
      <c r="BK55" s="1"/>
      <c r="BL55" s="1"/>
      <c r="BM55" s="1"/>
      <c r="BN55" s="1"/>
      <c r="BO55" s="1"/>
      <c r="BP55" s="1"/>
      <c r="BQ55" s="1"/>
      <c r="BR55" s="1"/>
    </row>
    <row r="56" spans="1:70">
      <c r="A56" s="1" t="s">
        <v>223</v>
      </c>
      <c r="B56" s="31">
        <v>189197.1</v>
      </c>
      <c r="C56" s="31">
        <v>198119.40000000002</v>
      </c>
      <c r="D56" s="31">
        <v>200877.9</v>
      </c>
      <c r="E56" s="31">
        <v>210366.93506012595</v>
      </c>
      <c r="F56" s="31">
        <v>219580</v>
      </c>
      <c r="G56" s="31">
        <v>216670</v>
      </c>
      <c r="H56" s="31">
        <v>220020</v>
      </c>
      <c r="I56" s="31">
        <v>220150</v>
      </c>
      <c r="J56" s="31">
        <v>226700</v>
      </c>
      <c r="K56" s="31">
        <v>228810</v>
      </c>
      <c r="L56" s="31">
        <v>231230</v>
      </c>
      <c r="M56" s="31">
        <v>239280</v>
      </c>
      <c r="N56" s="31">
        <v>256830</v>
      </c>
      <c r="O56" s="31">
        <v>270830</v>
      </c>
      <c r="P56" s="31">
        <v>277740</v>
      </c>
      <c r="Q56" s="31">
        <v>284730</v>
      </c>
      <c r="R56" s="31">
        <v>289520</v>
      </c>
      <c r="S56" s="31">
        <v>296160</v>
      </c>
      <c r="T56" s="31">
        <v>298800</v>
      </c>
      <c r="U56" s="31">
        <v>299210</v>
      </c>
      <c r="V56" s="31">
        <v>292740</v>
      </c>
      <c r="W56" s="31">
        <v>308380</v>
      </c>
      <c r="X56" s="31">
        <v>308310</v>
      </c>
      <c r="Y56" s="31">
        <v>319710</v>
      </c>
      <c r="Z56" s="31">
        <v>338230</v>
      </c>
      <c r="AA56" s="31">
        <v>348670</v>
      </c>
      <c r="AB56" s="31">
        <v>366480</v>
      </c>
      <c r="AC56" s="31">
        <v>379630</v>
      </c>
      <c r="AD56" s="31">
        <v>405720</v>
      </c>
      <c r="AE56" s="31">
        <v>420300</v>
      </c>
      <c r="AF56" s="31">
        <v>439450</v>
      </c>
      <c r="AG56" s="31">
        <v>446740</v>
      </c>
      <c r="AH56" s="31">
        <v>456260</v>
      </c>
      <c r="AI56" s="31">
        <v>452100</v>
      </c>
      <c r="AJ56" s="31">
        <v>463860</v>
      </c>
      <c r="AK56" s="31">
        <v>453190</v>
      </c>
      <c r="AL56" s="31">
        <v>471710</v>
      </c>
      <c r="AM56" s="31">
        <v>487940</v>
      </c>
      <c r="AN56" s="31">
        <v>483160</v>
      </c>
      <c r="AO56" s="31">
        <v>488780</v>
      </c>
      <c r="AP56" s="31">
        <v>479230</v>
      </c>
      <c r="AQ56" s="31">
        <v>503690</v>
      </c>
      <c r="AR56" s="31">
        <v>535890</v>
      </c>
      <c r="AS56" s="31">
        <v>528280</v>
      </c>
      <c r="AT56" s="31">
        <v>556260</v>
      </c>
      <c r="AU56" s="1"/>
      <c r="AV56" s="1"/>
      <c r="AW56" s="1"/>
      <c r="AX56" s="1"/>
      <c r="AY56" s="1"/>
      <c r="AZ56" s="1"/>
      <c r="BA56" s="1"/>
      <c r="BB56" s="1"/>
      <c r="BC56" s="1"/>
      <c r="BD56" s="1"/>
      <c r="BE56" s="1"/>
      <c r="BF56" s="1"/>
      <c r="BG56" s="1"/>
      <c r="BH56" s="1"/>
      <c r="BI56" s="1"/>
      <c r="BJ56" s="1"/>
      <c r="BK56" s="1"/>
      <c r="BL56" s="1"/>
      <c r="BM56" s="1"/>
      <c r="BN56" s="1"/>
      <c r="BO56" s="1"/>
      <c r="BP56" s="1"/>
      <c r="BQ56" s="1"/>
      <c r="BR56" s="1"/>
    </row>
    <row r="57" spans="1:70">
      <c r="A57" s="1" t="s">
        <v>61</v>
      </c>
      <c r="B57" s="31">
        <v>67484.100000000006</v>
      </c>
      <c r="C57" s="31">
        <v>73535.399999999994</v>
      </c>
      <c r="D57" s="31">
        <v>72762.2</v>
      </c>
      <c r="E57" s="31">
        <v>74119.199999999997</v>
      </c>
      <c r="F57" s="31">
        <v>73470</v>
      </c>
      <c r="G57" s="31">
        <v>76170</v>
      </c>
      <c r="H57" s="31">
        <v>77330</v>
      </c>
      <c r="I57" s="31">
        <v>76270</v>
      </c>
      <c r="J57" s="31">
        <v>69140</v>
      </c>
      <c r="K57" s="31">
        <v>76600</v>
      </c>
      <c r="L57" s="31">
        <v>77810</v>
      </c>
      <c r="M57" s="31">
        <v>81470</v>
      </c>
      <c r="N57" s="31">
        <v>85780</v>
      </c>
      <c r="O57" s="31">
        <v>97710</v>
      </c>
      <c r="P57" s="31">
        <v>95640</v>
      </c>
      <c r="Q57" s="31">
        <v>95370</v>
      </c>
      <c r="R57" s="31">
        <v>92200</v>
      </c>
      <c r="S57" s="31">
        <v>93610</v>
      </c>
      <c r="T57" s="31">
        <v>99740</v>
      </c>
      <c r="U57" s="31">
        <v>100250</v>
      </c>
      <c r="V57" s="31">
        <v>90480</v>
      </c>
      <c r="W57" s="31">
        <v>92970</v>
      </c>
      <c r="X57" s="31">
        <v>111840</v>
      </c>
      <c r="Y57" s="31">
        <v>117340</v>
      </c>
      <c r="Z57" s="31">
        <v>115880</v>
      </c>
      <c r="AA57" s="31">
        <v>120000</v>
      </c>
      <c r="AB57" s="31">
        <v>122370</v>
      </c>
      <c r="AC57" s="31">
        <v>126280</v>
      </c>
      <c r="AD57" s="31">
        <v>121860</v>
      </c>
      <c r="AE57" s="31">
        <v>132790</v>
      </c>
      <c r="AF57" s="31">
        <v>142840</v>
      </c>
      <c r="AG57" s="31">
        <v>144880</v>
      </c>
      <c r="AH57" s="31">
        <v>137550</v>
      </c>
      <c r="AI57" s="31">
        <v>144820</v>
      </c>
      <c r="AJ57" s="31">
        <v>141970</v>
      </c>
      <c r="AK57" s="31">
        <v>159180</v>
      </c>
      <c r="AL57" s="31">
        <v>154420</v>
      </c>
      <c r="AM57" s="31">
        <v>154650</v>
      </c>
      <c r="AN57" s="31">
        <v>156570</v>
      </c>
      <c r="AO57" s="31">
        <v>156010</v>
      </c>
      <c r="AP57" s="31">
        <v>155140</v>
      </c>
      <c r="AQ57" s="31">
        <v>154300</v>
      </c>
      <c r="AR57" s="31">
        <v>134980</v>
      </c>
      <c r="AS57" s="31">
        <v>178700</v>
      </c>
      <c r="AT57" s="31">
        <v>166490</v>
      </c>
      <c r="AU57" s="1"/>
      <c r="AV57" s="1"/>
      <c r="AW57" s="1"/>
      <c r="AX57" s="1"/>
      <c r="AY57" s="1"/>
      <c r="AZ57" s="1"/>
      <c r="BA57" s="1"/>
      <c r="BB57" s="1"/>
      <c r="BC57" s="1"/>
      <c r="BD57" s="1"/>
      <c r="BE57" s="1"/>
      <c r="BF57" s="1"/>
      <c r="BG57" s="1"/>
      <c r="BH57" s="1"/>
      <c r="BI57" s="1"/>
      <c r="BJ57" s="1"/>
      <c r="BK57" s="1"/>
      <c r="BL57" s="1"/>
      <c r="BM57" s="1"/>
      <c r="BN57" s="1"/>
      <c r="BO57" s="1"/>
      <c r="BP57" s="1"/>
      <c r="BQ57" s="1"/>
      <c r="BR57" s="1"/>
    </row>
    <row r="58" spans="1:70">
      <c r="A58" s="1" t="s">
        <v>224</v>
      </c>
      <c r="B58" s="31">
        <v>7710.6</v>
      </c>
      <c r="C58" s="31">
        <v>6750.4</v>
      </c>
      <c r="D58" s="31">
        <v>6990.3</v>
      </c>
      <c r="E58" s="31">
        <v>9050.2999999999993</v>
      </c>
      <c r="F58" s="31">
        <v>9630</v>
      </c>
      <c r="G58" s="31">
        <v>10520</v>
      </c>
      <c r="H58" s="31">
        <v>11850</v>
      </c>
      <c r="I58" s="31">
        <v>9890</v>
      </c>
      <c r="J58" s="31">
        <v>9320</v>
      </c>
      <c r="K58" s="31">
        <v>8120</v>
      </c>
      <c r="L58" s="31">
        <v>8640</v>
      </c>
      <c r="M58" s="31">
        <v>9820</v>
      </c>
      <c r="N58" s="31">
        <v>12080</v>
      </c>
      <c r="O58" s="31">
        <v>5930</v>
      </c>
      <c r="P58" s="31">
        <v>11470</v>
      </c>
      <c r="Q58" s="31">
        <v>11650</v>
      </c>
      <c r="R58" s="31">
        <v>14180</v>
      </c>
      <c r="S58" s="31">
        <v>11680</v>
      </c>
      <c r="T58" s="31">
        <v>5950</v>
      </c>
      <c r="U58" s="31">
        <v>4870</v>
      </c>
      <c r="V58" s="31">
        <v>4560</v>
      </c>
      <c r="W58" s="31">
        <v>7400</v>
      </c>
      <c r="X58" s="31">
        <v>5080</v>
      </c>
      <c r="Y58" s="31">
        <v>7930</v>
      </c>
      <c r="Z58" s="31">
        <v>5750</v>
      </c>
      <c r="AA58" s="31">
        <v>9690</v>
      </c>
      <c r="AB58" s="31">
        <v>9540</v>
      </c>
      <c r="AC58" s="31">
        <v>7360</v>
      </c>
      <c r="AD58" s="31">
        <v>5900</v>
      </c>
      <c r="AE58" s="31">
        <v>8170</v>
      </c>
      <c r="AF58" s="31">
        <v>3600</v>
      </c>
      <c r="AG58" s="31">
        <v>9030</v>
      </c>
      <c r="AH58" s="31">
        <v>12340</v>
      </c>
      <c r="AI58" s="31">
        <v>8470</v>
      </c>
      <c r="AJ58" s="31">
        <v>6320</v>
      </c>
      <c r="AK58" s="31">
        <v>9310</v>
      </c>
      <c r="AL58" s="31">
        <v>7890</v>
      </c>
      <c r="AM58" s="31">
        <v>5670</v>
      </c>
      <c r="AN58" s="31">
        <v>10090</v>
      </c>
      <c r="AO58" s="31">
        <v>8010</v>
      </c>
      <c r="AP58" s="31">
        <v>14650</v>
      </c>
      <c r="AQ58" s="31">
        <v>6380</v>
      </c>
      <c r="AR58" s="31">
        <v>5800</v>
      </c>
      <c r="AS58" s="31">
        <v>4920</v>
      </c>
      <c r="AT58" s="31">
        <v>12950</v>
      </c>
      <c r="AU58" s="1"/>
      <c r="AV58" s="1"/>
      <c r="AW58" s="1"/>
      <c r="AX58" s="1"/>
      <c r="AY58" s="1"/>
      <c r="AZ58" s="1"/>
      <c r="BA58" s="1"/>
      <c r="BB58" s="1"/>
      <c r="BC58" s="1"/>
      <c r="BD58" s="1"/>
      <c r="BE58" s="1"/>
      <c r="BF58" s="1"/>
      <c r="BG58" s="1"/>
      <c r="BH58" s="1"/>
      <c r="BI58" s="1"/>
      <c r="BJ58" s="1"/>
      <c r="BK58" s="1"/>
      <c r="BL58" s="1"/>
      <c r="BM58" s="1"/>
      <c r="BN58" s="1"/>
      <c r="BO58" s="1"/>
      <c r="BP58" s="1"/>
      <c r="BQ58" s="1"/>
      <c r="BR58" s="1"/>
    </row>
    <row r="59" spans="1:70">
      <c r="A59" s="1" t="s">
        <v>225</v>
      </c>
      <c r="B59" s="31">
        <v>75194.7</v>
      </c>
      <c r="C59" s="31">
        <v>80285.8</v>
      </c>
      <c r="D59" s="31">
        <v>79752.600000000006</v>
      </c>
      <c r="E59" s="31">
        <v>83169.5</v>
      </c>
      <c r="F59" s="31">
        <v>83100</v>
      </c>
      <c r="G59" s="31">
        <v>86690</v>
      </c>
      <c r="H59" s="31">
        <v>89180</v>
      </c>
      <c r="I59" s="31">
        <v>86160</v>
      </c>
      <c r="J59" s="31">
        <v>78460</v>
      </c>
      <c r="K59" s="31">
        <v>84720</v>
      </c>
      <c r="L59" s="31">
        <v>86450</v>
      </c>
      <c r="M59" s="31">
        <v>91290</v>
      </c>
      <c r="N59" s="31">
        <v>97860</v>
      </c>
      <c r="O59" s="31">
        <v>103640</v>
      </c>
      <c r="P59" s="31">
        <v>107110</v>
      </c>
      <c r="Q59" s="31">
        <v>107020</v>
      </c>
      <c r="R59" s="31">
        <v>106380</v>
      </c>
      <c r="S59" s="31">
        <v>105290</v>
      </c>
      <c r="T59" s="31">
        <v>105690</v>
      </c>
      <c r="U59" s="31">
        <v>105120</v>
      </c>
      <c r="V59" s="31">
        <v>95040</v>
      </c>
      <c r="W59" s="31">
        <v>100370</v>
      </c>
      <c r="X59" s="31">
        <v>116920</v>
      </c>
      <c r="Y59" s="31">
        <v>125270</v>
      </c>
      <c r="Z59" s="31">
        <v>121630</v>
      </c>
      <c r="AA59" s="31">
        <v>129690</v>
      </c>
      <c r="AB59" s="31">
        <v>131910</v>
      </c>
      <c r="AC59" s="31">
        <v>133640</v>
      </c>
      <c r="AD59" s="31">
        <v>127760</v>
      </c>
      <c r="AE59" s="31">
        <v>140960</v>
      </c>
      <c r="AF59" s="31">
        <v>146440</v>
      </c>
      <c r="AG59" s="31">
        <v>153910</v>
      </c>
      <c r="AH59" s="31">
        <v>149890</v>
      </c>
      <c r="AI59" s="31">
        <v>153290</v>
      </c>
      <c r="AJ59" s="31">
        <v>148290</v>
      </c>
      <c r="AK59" s="31">
        <v>168490</v>
      </c>
      <c r="AL59" s="31">
        <v>162310</v>
      </c>
      <c r="AM59" s="31">
        <v>160320</v>
      </c>
      <c r="AN59" s="31">
        <v>166660</v>
      </c>
      <c r="AO59" s="31">
        <v>164020</v>
      </c>
      <c r="AP59" s="31">
        <v>169790</v>
      </c>
      <c r="AQ59" s="31">
        <v>160680</v>
      </c>
      <c r="AR59" s="31">
        <v>140780</v>
      </c>
      <c r="AS59" s="31">
        <v>183620</v>
      </c>
      <c r="AT59" s="31">
        <v>179440</v>
      </c>
      <c r="AU59" s="1"/>
      <c r="AV59" s="1"/>
      <c r="AW59" s="1"/>
      <c r="AX59" s="1"/>
      <c r="AY59" s="1"/>
      <c r="AZ59" s="1"/>
      <c r="BA59" s="1"/>
      <c r="BB59" s="1"/>
      <c r="BC59" s="1"/>
      <c r="BD59" s="1"/>
      <c r="BE59" s="1"/>
      <c r="BF59" s="1"/>
      <c r="BG59" s="1"/>
      <c r="BH59" s="1"/>
      <c r="BI59" s="1"/>
      <c r="BJ59" s="1"/>
      <c r="BK59" s="1"/>
      <c r="BL59" s="1"/>
      <c r="BM59" s="1"/>
      <c r="BN59" s="1"/>
      <c r="BO59" s="1"/>
      <c r="BP59" s="1"/>
      <c r="BQ59" s="1"/>
      <c r="BR59" s="1"/>
    </row>
    <row r="60" spans="1:70">
      <c r="A60" s="1" t="s">
        <v>226</v>
      </c>
      <c r="B60" s="31">
        <v>17467.599999999999</v>
      </c>
      <c r="C60" s="31">
        <v>19356.3</v>
      </c>
      <c r="D60" s="31">
        <v>18500.8</v>
      </c>
      <c r="E60" s="31">
        <v>19701.7</v>
      </c>
      <c r="F60" s="31">
        <v>19920</v>
      </c>
      <c r="G60" s="31">
        <v>20660</v>
      </c>
      <c r="H60" s="31">
        <v>21040</v>
      </c>
      <c r="I60" s="31">
        <v>19940</v>
      </c>
      <c r="J60" s="31">
        <v>18960</v>
      </c>
      <c r="K60" s="31">
        <v>20120</v>
      </c>
      <c r="L60" s="31">
        <v>21000</v>
      </c>
      <c r="M60" s="31">
        <v>22040</v>
      </c>
      <c r="N60" s="31">
        <v>24240</v>
      </c>
      <c r="O60" s="31">
        <v>24370</v>
      </c>
      <c r="P60" s="31">
        <v>25900</v>
      </c>
      <c r="Q60" s="31">
        <v>25500</v>
      </c>
      <c r="R60" s="31">
        <v>24850</v>
      </c>
      <c r="S60" s="31">
        <v>24710</v>
      </c>
      <c r="T60" s="31">
        <v>24260</v>
      </c>
      <c r="U60" s="31">
        <v>24190</v>
      </c>
      <c r="V60" s="31">
        <v>24550</v>
      </c>
      <c r="W60" s="31">
        <v>25330</v>
      </c>
      <c r="X60" s="31">
        <v>29650</v>
      </c>
      <c r="Y60" s="31">
        <v>32450</v>
      </c>
      <c r="Z60" s="31">
        <v>31320</v>
      </c>
      <c r="AA60" s="31">
        <v>33160</v>
      </c>
      <c r="AB60" s="31">
        <v>33850</v>
      </c>
      <c r="AC60" s="31">
        <v>34050</v>
      </c>
      <c r="AD60" s="31">
        <v>32570</v>
      </c>
      <c r="AE60" s="31">
        <v>36310</v>
      </c>
      <c r="AF60" s="31">
        <v>37610</v>
      </c>
      <c r="AG60" s="31">
        <v>39550</v>
      </c>
      <c r="AH60" s="31">
        <v>38690</v>
      </c>
      <c r="AI60" s="31">
        <v>39500</v>
      </c>
      <c r="AJ60" s="31">
        <v>37320</v>
      </c>
      <c r="AK60" s="31">
        <v>43470</v>
      </c>
      <c r="AL60" s="31">
        <v>41260</v>
      </c>
      <c r="AM60" s="31">
        <v>40770</v>
      </c>
      <c r="AN60" s="31">
        <v>42220</v>
      </c>
      <c r="AO60" s="31">
        <v>41090</v>
      </c>
      <c r="AP60" s="31">
        <v>41600</v>
      </c>
      <c r="AQ60" s="31">
        <v>39370</v>
      </c>
      <c r="AR60" s="31">
        <v>33580</v>
      </c>
      <c r="AS60" s="31">
        <v>45780</v>
      </c>
      <c r="AT60" s="31">
        <v>45240</v>
      </c>
      <c r="AU60" s="1"/>
      <c r="AV60" s="1"/>
      <c r="AW60" s="1"/>
      <c r="AX60" s="1"/>
      <c r="AY60" s="1"/>
      <c r="AZ60" s="1"/>
      <c r="BA60" s="1"/>
      <c r="BB60" s="1"/>
      <c r="BC60" s="1"/>
      <c r="BD60" s="1"/>
      <c r="BE60" s="1"/>
      <c r="BF60" s="1"/>
      <c r="BG60" s="1"/>
      <c r="BH60" s="1"/>
      <c r="BI60" s="1"/>
      <c r="BJ60" s="1"/>
      <c r="BK60" s="1"/>
      <c r="BL60" s="1"/>
      <c r="BM60" s="1"/>
      <c r="BN60" s="1"/>
      <c r="BO60" s="1"/>
      <c r="BP60" s="1"/>
      <c r="BQ60" s="1"/>
      <c r="BR60" s="1"/>
    </row>
    <row r="61" spans="1:70">
      <c r="A61" s="1" t="s">
        <v>227</v>
      </c>
      <c r="B61" s="31">
        <v>57727.1</v>
      </c>
      <c r="C61" s="31">
        <v>60929.5</v>
      </c>
      <c r="D61" s="31">
        <v>61251.8</v>
      </c>
      <c r="E61" s="31">
        <v>63467.9</v>
      </c>
      <c r="F61" s="31">
        <v>63180</v>
      </c>
      <c r="G61" s="31">
        <v>66030</v>
      </c>
      <c r="H61" s="31">
        <v>68140</v>
      </c>
      <c r="I61" s="31">
        <v>66220</v>
      </c>
      <c r="J61" s="31">
        <v>59500</v>
      </c>
      <c r="K61" s="31">
        <v>64600</v>
      </c>
      <c r="L61" s="31">
        <v>65450</v>
      </c>
      <c r="M61" s="31">
        <v>69250</v>
      </c>
      <c r="N61" s="31">
        <v>73620</v>
      </c>
      <c r="O61" s="31">
        <v>79270</v>
      </c>
      <c r="P61" s="31">
        <v>81210</v>
      </c>
      <c r="Q61" s="31">
        <v>81520</v>
      </c>
      <c r="R61" s="31">
        <v>81530</v>
      </c>
      <c r="S61" s="31">
        <v>80580</v>
      </c>
      <c r="T61" s="31">
        <v>81430</v>
      </c>
      <c r="U61" s="31">
        <v>80930</v>
      </c>
      <c r="V61" s="31">
        <v>70490</v>
      </c>
      <c r="W61" s="31">
        <v>75040</v>
      </c>
      <c r="X61" s="31">
        <v>87270</v>
      </c>
      <c r="Y61" s="31">
        <v>92820</v>
      </c>
      <c r="Z61" s="31">
        <v>90310</v>
      </c>
      <c r="AA61" s="31">
        <v>96530</v>
      </c>
      <c r="AB61" s="31">
        <v>98060</v>
      </c>
      <c r="AC61" s="31">
        <v>99590</v>
      </c>
      <c r="AD61" s="31">
        <v>95190</v>
      </c>
      <c r="AE61" s="31">
        <v>104650</v>
      </c>
      <c r="AF61" s="31">
        <v>108830</v>
      </c>
      <c r="AG61" s="31">
        <v>114360</v>
      </c>
      <c r="AH61" s="31">
        <v>111200</v>
      </c>
      <c r="AI61" s="31">
        <v>113790</v>
      </c>
      <c r="AJ61" s="31">
        <v>110970</v>
      </c>
      <c r="AK61" s="31">
        <v>125020</v>
      </c>
      <c r="AL61" s="31">
        <v>121050</v>
      </c>
      <c r="AM61" s="31">
        <v>119550</v>
      </c>
      <c r="AN61" s="31">
        <v>124440</v>
      </c>
      <c r="AO61" s="31">
        <v>122930</v>
      </c>
      <c r="AP61" s="31">
        <v>128190</v>
      </c>
      <c r="AQ61" s="31">
        <v>121310</v>
      </c>
      <c r="AR61" s="31">
        <v>107200</v>
      </c>
      <c r="AS61" s="31">
        <v>137840</v>
      </c>
      <c r="AT61" s="31">
        <v>134200</v>
      </c>
      <c r="AU61" s="1"/>
      <c r="AV61" s="1"/>
      <c r="AW61" s="1"/>
      <c r="AX61" s="1"/>
      <c r="AY61" s="1"/>
      <c r="AZ61" s="1"/>
      <c r="BA61" s="1"/>
      <c r="BB61" s="1"/>
      <c r="BC61" s="1"/>
      <c r="BD61" s="1"/>
      <c r="BE61" s="1"/>
      <c r="BF61" s="1"/>
      <c r="BG61" s="1"/>
      <c r="BH61" s="1"/>
      <c r="BI61" s="1"/>
      <c r="BJ61" s="1"/>
      <c r="BK61" s="1"/>
      <c r="BL61" s="1"/>
      <c r="BM61" s="1"/>
      <c r="BN61" s="1"/>
      <c r="BO61" s="1"/>
      <c r="BP61" s="1"/>
      <c r="BQ61" s="1"/>
      <c r="BR61" s="1"/>
    </row>
    <row r="62" spans="1:70">
      <c r="A62" s="1" t="s">
        <v>228</v>
      </c>
      <c r="B62" s="31">
        <v>-637.6</v>
      </c>
      <c r="C62" s="31">
        <v>-377.5</v>
      </c>
      <c r="D62" s="31">
        <v>-156.4</v>
      </c>
      <c r="E62" s="31">
        <v>-55.8</v>
      </c>
      <c r="F62" s="31">
        <v>-10</v>
      </c>
      <c r="G62" s="31">
        <v>-170</v>
      </c>
      <c r="H62" s="31">
        <v>-360</v>
      </c>
      <c r="I62" s="31">
        <v>-140</v>
      </c>
      <c r="J62" s="31">
        <v>-50</v>
      </c>
      <c r="K62" s="31">
        <v>-140</v>
      </c>
      <c r="L62" s="31">
        <v>-140</v>
      </c>
      <c r="M62" s="31">
        <v>-210</v>
      </c>
      <c r="N62" s="31">
        <v>-220</v>
      </c>
      <c r="O62" s="31">
        <v>-260</v>
      </c>
      <c r="P62" s="31">
        <v>-160</v>
      </c>
      <c r="Q62" s="31">
        <v>-260</v>
      </c>
      <c r="R62" s="31">
        <v>-220</v>
      </c>
      <c r="S62" s="31">
        <v>-160</v>
      </c>
      <c r="T62" s="31">
        <v>-250</v>
      </c>
      <c r="U62" s="31">
        <v>-440</v>
      </c>
      <c r="V62" s="31">
        <v>-410</v>
      </c>
      <c r="W62" s="31">
        <v>-290</v>
      </c>
      <c r="X62" s="31">
        <v>-260</v>
      </c>
      <c r="Y62" s="31">
        <v>-360</v>
      </c>
      <c r="Z62" s="31">
        <v>-230</v>
      </c>
      <c r="AA62" s="31">
        <v>-290</v>
      </c>
      <c r="AB62" s="31">
        <v>-370</v>
      </c>
      <c r="AC62" s="31">
        <v>-330</v>
      </c>
      <c r="AD62" s="31">
        <v>-410</v>
      </c>
      <c r="AE62" s="31">
        <v>-340</v>
      </c>
      <c r="AF62" s="31">
        <v>-370</v>
      </c>
      <c r="AG62" s="31">
        <v>-440</v>
      </c>
      <c r="AH62" s="31">
        <v>-460</v>
      </c>
      <c r="AI62" s="31">
        <v>-380</v>
      </c>
      <c r="AJ62" s="31">
        <v>-390</v>
      </c>
      <c r="AK62" s="31">
        <v>-680</v>
      </c>
      <c r="AL62" s="31">
        <v>-650</v>
      </c>
      <c r="AM62" s="31">
        <v>-460</v>
      </c>
      <c r="AN62" s="31">
        <v>-640</v>
      </c>
      <c r="AO62" s="31">
        <v>-690</v>
      </c>
      <c r="AP62" s="31">
        <v>-590</v>
      </c>
      <c r="AQ62" s="31">
        <v>-560</v>
      </c>
      <c r="AR62" s="31">
        <v>-630</v>
      </c>
      <c r="AS62" s="31">
        <v>-660</v>
      </c>
      <c r="AT62" s="31">
        <v>-710</v>
      </c>
      <c r="AU62" s="1"/>
      <c r="AV62" s="1"/>
      <c r="AW62" s="1"/>
      <c r="AX62" s="1"/>
      <c r="AY62" s="1"/>
      <c r="AZ62" s="1"/>
      <c r="BA62" s="1"/>
      <c r="BB62" s="1"/>
      <c r="BC62" s="1"/>
      <c r="BD62" s="1"/>
      <c r="BE62" s="1"/>
      <c r="BF62" s="1"/>
      <c r="BG62" s="1"/>
      <c r="BH62" s="1"/>
      <c r="BI62" s="1"/>
      <c r="BJ62" s="1"/>
      <c r="BK62" s="1"/>
      <c r="BL62" s="1"/>
      <c r="BM62" s="1"/>
      <c r="BN62" s="1"/>
      <c r="BO62" s="1"/>
      <c r="BP62" s="1"/>
      <c r="BQ62" s="1"/>
      <c r="BR62" s="1"/>
    </row>
    <row r="63" spans="1:70">
      <c r="A63" s="1" t="s">
        <v>63</v>
      </c>
      <c r="B63" s="31">
        <v>57089.4</v>
      </c>
      <c r="C63" s="31">
        <v>60552</v>
      </c>
      <c r="D63" s="31">
        <v>61095.4</v>
      </c>
      <c r="E63" s="31">
        <v>63412.1</v>
      </c>
      <c r="F63" s="31">
        <v>63170</v>
      </c>
      <c r="G63" s="31">
        <v>65860</v>
      </c>
      <c r="H63" s="31">
        <v>67780</v>
      </c>
      <c r="I63" s="31">
        <v>66080</v>
      </c>
      <c r="J63" s="31">
        <v>59450</v>
      </c>
      <c r="K63" s="31">
        <v>64460</v>
      </c>
      <c r="L63" s="31">
        <v>65310</v>
      </c>
      <c r="M63" s="31">
        <v>69040</v>
      </c>
      <c r="N63" s="31">
        <v>73400</v>
      </c>
      <c r="O63" s="31">
        <v>79010</v>
      </c>
      <c r="P63" s="31">
        <v>81050</v>
      </c>
      <c r="Q63" s="31">
        <v>81260</v>
      </c>
      <c r="R63" s="31">
        <v>81310</v>
      </c>
      <c r="S63" s="31">
        <v>80420</v>
      </c>
      <c r="T63" s="31">
        <v>81180</v>
      </c>
      <c r="U63" s="31">
        <v>80490</v>
      </c>
      <c r="V63" s="31">
        <v>70080</v>
      </c>
      <c r="W63" s="31">
        <v>74750</v>
      </c>
      <c r="X63" s="31">
        <v>87010</v>
      </c>
      <c r="Y63" s="31">
        <v>92460</v>
      </c>
      <c r="Z63" s="31">
        <v>90080</v>
      </c>
      <c r="AA63" s="31">
        <v>96240</v>
      </c>
      <c r="AB63" s="31">
        <v>97690</v>
      </c>
      <c r="AC63" s="31">
        <v>99260</v>
      </c>
      <c r="AD63" s="31">
        <v>94780</v>
      </c>
      <c r="AE63" s="31">
        <v>104310</v>
      </c>
      <c r="AF63" s="31">
        <v>108460</v>
      </c>
      <c r="AG63" s="31">
        <v>113920</v>
      </c>
      <c r="AH63" s="31">
        <v>110740</v>
      </c>
      <c r="AI63" s="31">
        <v>113410</v>
      </c>
      <c r="AJ63" s="31">
        <v>110580</v>
      </c>
      <c r="AK63" s="31">
        <v>124340</v>
      </c>
      <c r="AL63" s="31">
        <v>120400</v>
      </c>
      <c r="AM63" s="31">
        <v>119090</v>
      </c>
      <c r="AN63" s="31">
        <v>123800</v>
      </c>
      <c r="AO63" s="31">
        <v>122240</v>
      </c>
      <c r="AP63" s="31">
        <v>127600</v>
      </c>
      <c r="AQ63" s="31">
        <v>120750</v>
      </c>
      <c r="AR63" s="31">
        <v>106570</v>
      </c>
      <c r="AS63" s="31">
        <v>137180</v>
      </c>
      <c r="AT63" s="31">
        <v>133490</v>
      </c>
      <c r="AU63" s="1"/>
      <c r="AV63" s="1"/>
      <c r="AW63" s="1"/>
      <c r="AX63" s="1"/>
      <c r="AY63" s="1"/>
      <c r="AZ63" s="1"/>
      <c r="BA63" s="1"/>
      <c r="BB63" s="1"/>
      <c r="BC63" s="1"/>
      <c r="BD63" s="1"/>
      <c r="BE63" s="1"/>
      <c r="BF63" s="1"/>
      <c r="BG63" s="1"/>
      <c r="BH63" s="1"/>
      <c r="BI63" s="1"/>
      <c r="BJ63" s="1"/>
      <c r="BK63" s="1"/>
      <c r="BL63" s="1"/>
      <c r="BM63" s="1"/>
      <c r="BN63" s="1"/>
      <c r="BO63" s="1"/>
      <c r="BP63" s="1"/>
      <c r="BQ63" s="1"/>
      <c r="BR63" s="1"/>
    </row>
    <row r="64" spans="1:70">
      <c r="A64" s="1" t="s">
        <v>65</v>
      </c>
      <c r="B64" s="32">
        <v>29.15</v>
      </c>
      <c r="C64" s="32">
        <v>30.82</v>
      </c>
      <c r="D64" s="32">
        <v>31.01</v>
      </c>
      <c r="E64" s="32">
        <v>32.18</v>
      </c>
      <c r="F64" s="32">
        <v>32.06</v>
      </c>
      <c r="G64" s="32">
        <v>33.43</v>
      </c>
      <c r="H64" s="32">
        <v>34.4</v>
      </c>
      <c r="I64" s="32">
        <v>33.520000000000003</v>
      </c>
      <c r="J64" s="32">
        <v>30.4</v>
      </c>
      <c r="K64" s="32">
        <v>33.67</v>
      </c>
      <c r="L64" s="32">
        <v>34.119999999999997</v>
      </c>
      <c r="M64" s="32">
        <v>36.07</v>
      </c>
      <c r="N64" s="32">
        <v>19.170000000000002</v>
      </c>
      <c r="O64" s="32">
        <v>20.66</v>
      </c>
      <c r="P64" s="32">
        <v>21.6</v>
      </c>
      <c r="Q64" s="32">
        <v>21.65</v>
      </c>
      <c r="R64" s="32">
        <v>21.67</v>
      </c>
      <c r="S64" s="32">
        <v>21.43</v>
      </c>
      <c r="T64" s="32">
        <v>21.63</v>
      </c>
      <c r="U64" s="32">
        <v>21.45</v>
      </c>
      <c r="V64" s="32">
        <v>18.68</v>
      </c>
      <c r="W64" s="32">
        <v>19.329999999999998</v>
      </c>
      <c r="X64" s="32">
        <v>23.19</v>
      </c>
      <c r="Y64" s="32">
        <v>24.97</v>
      </c>
      <c r="Z64" s="32">
        <v>24.35</v>
      </c>
      <c r="AA64" s="32">
        <v>26.02</v>
      </c>
      <c r="AB64" s="32">
        <v>26.41</v>
      </c>
      <c r="AC64" s="32">
        <v>26.85</v>
      </c>
      <c r="AD64" s="32">
        <v>25.9</v>
      </c>
      <c r="AE64" s="32">
        <v>28.51</v>
      </c>
      <c r="AF64" s="32">
        <v>29.64</v>
      </c>
      <c r="AG64" s="32">
        <v>31.14</v>
      </c>
      <c r="AH64" s="32">
        <v>30.26</v>
      </c>
      <c r="AI64" s="32">
        <v>31</v>
      </c>
      <c r="AJ64" s="32">
        <v>30.29</v>
      </c>
      <c r="AK64" s="32">
        <v>34.369999999999997</v>
      </c>
      <c r="AL64" s="32">
        <v>33.28</v>
      </c>
      <c r="AM64" s="32">
        <v>32.92</v>
      </c>
      <c r="AN64" s="32">
        <v>34.21</v>
      </c>
      <c r="AO64" s="32">
        <v>33.79</v>
      </c>
      <c r="AP64" s="32">
        <v>35.270000000000003</v>
      </c>
      <c r="AQ64" s="32">
        <v>33.369999999999997</v>
      </c>
      <c r="AR64" s="32">
        <v>29.45</v>
      </c>
      <c r="AS64" s="32">
        <v>37.92</v>
      </c>
      <c r="AT64" s="32">
        <v>36.9</v>
      </c>
      <c r="AU64" s="1"/>
      <c r="AV64" s="1"/>
      <c r="AW64" s="1"/>
      <c r="AX64" s="1"/>
      <c r="AY64" s="1"/>
      <c r="AZ64" s="1"/>
      <c r="BA64" s="1"/>
      <c r="BB64" s="1"/>
      <c r="BC64" s="1"/>
      <c r="BD64" s="1"/>
      <c r="BE64" s="1"/>
      <c r="BF64" s="1"/>
      <c r="BG64" s="1"/>
      <c r="BH64" s="1"/>
      <c r="BI64" s="1"/>
      <c r="BJ64" s="1"/>
      <c r="BK64" s="1"/>
      <c r="BL64" s="1"/>
      <c r="BM64" s="1"/>
      <c r="BN64" s="1"/>
      <c r="BO64" s="1"/>
      <c r="BP64" s="1"/>
      <c r="BQ64" s="1"/>
      <c r="BR64" s="1"/>
    </row>
    <row r="65" spans="1:70">
      <c r="A65" s="1" t="s">
        <v>229</v>
      </c>
      <c r="B65" s="32">
        <v>29.15</v>
      </c>
      <c r="C65" s="32">
        <v>30.82</v>
      </c>
      <c r="D65" s="32">
        <v>31.01</v>
      </c>
      <c r="E65" s="32">
        <v>32.18</v>
      </c>
      <c r="F65" s="32">
        <v>32.06</v>
      </c>
      <c r="G65" s="32">
        <v>33.43</v>
      </c>
      <c r="H65" s="32">
        <v>34.4</v>
      </c>
      <c r="I65" s="32">
        <v>33.520000000000003</v>
      </c>
      <c r="J65" s="32">
        <v>30.4</v>
      </c>
      <c r="K65" s="32">
        <v>33.67</v>
      </c>
      <c r="L65" s="32">
        <v>34.119999999999997</v>
      </c>
      <c r="M65" s="32">
        <v>36.07</v>
      </c>
      <c r="N65" s="32">
        <v>19.170000000000002</v>
      </c>
      <c r="O65" s="32">
        <v>20.66</v>
      </c>
      <c r="P65" s="32">
        <v>21.6</v>
      </c>
      <c r="Q65" s="32">
        <v>21.65</v>
      </c>
      <c r="R65" s="32">
        <v>21.67</v>
      </c>
      <c r="S65" s="32">
        <v>21.43</v>
      </c>
      <c r="T65" s="32">
        <v>21.63</v>
      </c>
      <c r="U65" s="32">
        <v>21.45</v>
      </c>
      <c r="V65" s="32">
        <v>18.68</v>
      </c>
      <c r="W65" s="32">
        <v>19.329999999999998</v>
      </c>
      <c r="X65" s="32">
        <v>23.19</v>
      </c>
      <c r="Y65" s="32">
        <v>24.97</v>
      </c>
      <c r="Z65" s="32">
        <v>24.35</v>
      </c>
      <c r="AA65" s="32">
        <v>26.02</v>
      </c>
      <c r="AB65" s="32">
        <v>26.41</v>
      </c>
      <c r="AC65" s="32">
        <v>26.85</v>
      </c>
      <c r="AD65" s="32">
        <v>25.9</v>
      </c>
      <c r="AE65" s="32">
        <v>28.51</v>
      </c>
      <c r="AF65" s="32">
        <v>29.64</v>
      </c>
      <c r="AG65" s="32">
        <v>31.14</v>
      </c>
      <c r="AH65" s="32">
        <v>30.26</v>
      </c>
      <c r="AI65" s="32">
        <v>31</v>
      </c>
      <c r="AJ65" s="32">
        <v>30.29</v>
      </c>
      <c r="AK65" s="32">
        <v>34.369999999999997</v>
      </c>
      <c r="AL65" s="32">
        <v>33.28</v>
      </c>
      <c r="AM65" s="32">
        <v>32.92</v>
      </c>
      <c r="AN65" s="32">
        <v>34.21</v>
      </c>
      <c r="AO65" s="32">
        <v>33.79</v>
      </c>
      <c r="AP65" s="32">
        <v>35.270000000000003</v>
      </c>
      <c r="AQ65" s="32">
        <v>33.369999999999997</v>
      </c>
      <c r="AR65" s="32">
        <v>29.45</v>
      </c>
      <c r="AS65" s="32">
        <v>37.92</v>
      </c>
      <c r="AT65" s="32">
        <v>36.9</v>
      </c>
      <c r="AU65" s="1"/>
      <c r="AV65" s="1"/>
      <c r="AW65" s="1"/>
      <c r="AX65" s="1"/>
      <c r="AY65" s="1"/>
      <c r="AZ65" s="1"/>
      <c r="BA65" s="1"/>
      <c r="BB65" s="1"/>
      <c r="BC65" s="1"/>
      <c r="BD65" s="1"/>
      <c r="BE65" s="1"/>
      <c r="BF65" s="1"/>
      <c r="BG65" s="1"/>
      <c r="BH65" s="1"/>
      <c r="BI65" s="1"/>
      <c r="BJ65" s="1"/>
      <c r="BK65" s="1"/>
      <c r="BL65" s="1"/>
      <c r="BM65" s="1"/>
      <c r="BN65" s="1"/>
      <c r="BO65" s="1"/>
      <c r="BP65" s="1"/>
      <c r="BQ65" s="1"/>
      <c r="BR65" s="1"/>
    </row>
    <row r="66" spans="1:70">
      <c r="A66" s="1" t="s">
        <v>66</v>
      </c>
      <c r="B66" s="32">
        <v>5.5</v>
      </c>
      <c r="C66" s="32">
        <v>5.5</v>
      </c>
      <c r="D66" s="32">
        <v>5.5</v>
      </c>
      <c r="E66" s="32">
        <v>27</v>
      </c>
      <c r="F66" s="32">
        <v>6.5</v>
      </c>
      <c r="G66" s="32">
        <v>6.5</v>
      </c>
      <c r="H66" s="32">
        <v>6.5</v>
      </c>
      <c r="I66" s="32">
        <v>27.5</v>
      </c>
      <c r="J66" s="32">
        <v>7</v>
      </c>
      <c r="K66" s="32">
        <v>7</v>
      </c>
      <c r="L66" s="32">
        <v>7</v>
      </c>
      <c r="M66" s="32">
        <v>29</v>
      </c>
      <c r="N66" s="32">
        <v>4</v>
      </c>
      <c r="O66" s="32">
        <v>4</v>
      </c>
      <c r="P66" s="32">
        <v>4</v>
      </c>
      <c r="Q66" s="32">
        <v>18</v>
      </c>
      <c r="R66" s="32">
        <v>5</v>
      </c>
      <c r="S66" s="32">
        <v>45</v>
      </c>
      <c r="T66" s="32">
        <v>5</v>
      </c>
      <c r="U66" s="32">
        <v>18</v>
      </c>
      <c r="V66" s="32">
        <v>5</v>
      </c>
      <c r="W66" s="32">
        <v>12</v>
      </c>
      <c r="X66" s="32">
        <v>6</v>
      </c>
      <c r="Y66" s="32">
        <v>15</v>
      </c>
      <c r="Z66" s="32">
        <v>7</v>
      </c>
      <c r="AA66" s="32">
        <v>7</v>
      </c>
      <c r="AB66" s="32">
        <v>7</v>
      </c>
      <c r="AC66" s="32">
        <v>22</v>
      </c>
      <c r="AD66" s="32">
        <v>8</v>
      </c>
      <c r="AE66" s="32">
        <v>8</v>
      </c>
      <c r="AF66" s="32">
        <v>75</v>
      </c>
      <c r="AG66" s="32">
        <v>24</v>
      </c>
      <c r="AH66" s="32">
        <v>9</v>
      </c>
      <c r="AI66" s="32">
        <v>9</v>
      </c>
      <c r="AJ66" s="32">
        <v>27</v>
      </c>
      <c r="AK66" s="32">
        <v>28</v>
      </c>
      <c r="AL66" s="32">
        <v>10</v>
      </c>
      <c r="AM66" s="32">
        <v>10</v>
      </c>
      <c r="AN66" s="32">
        <v>76</v>
      </c>
      <c r="AO66" s="32">
        <v>30</v>
      </c>
      <c r="AP66" s="32">
        <v>11</v>
      </c>
      <c r="AQ66" s="32">
        <v>11</v>
      </c>
      <c r="AR66" s="32">
        <v>57</v>
      </c>
      <c r="AS66" s="32">
        <v>31</v>
      </c>
      <c r="AT66" s="32">
        <v>12</v>
      </c>
      <c r="AU66" s="1"/>
      <c r="AV66" s="1"/>
      <c r="AW66" s="1"/>
      <c r="AX66" s="1"/>
      <c r="AY66" s="1"/>
      <c r="AZ66" s="1"/>
      <c r="BA66" s="1"/>
      <c r="BB66" s="1"/>
      <c r="BC66" s="1"/>
      <c r="BD66" s="1"/>
      <c r="BE66" s="1"/>
      <c r="BF66" s="1"/>
      <c r="BG66" s="1"/>
      <c r="BH66" s="1"/>
      <c r="BI66" s="1"/>
      <c r="BJ66" s="1"/>
      <c r="BK66" s="1"/>
      <c r="BL66" s="1"/>
      <c r="BM66" s="1"/>
      <c r="BN66" s="1"/>
      <c r="BO66" s="1"/>
      <c r="BP66" s="1"/>
      <c r="BQ66" s="1"/>
      <c r="BR66" s="1"/>
    </row>
    <row r="67" spans="1:70">
      <c r="A67" s="1" t="s">
        <v>230</v>
      </c>
      <c r="B67" s="31">
        <v>1958727979</v>
      </c>
      <c r="C67" s="31">
        <v>1964577960</v>
      </c>
      <c r="D67" s="31">
        <v>1970427941</v>
      </c>
      <c r="E67" s="31">
        <v>1966040455</v>
      </c>
      <c r="F67" s="31">
        <v>1970427941</v>
      </c>
      <c r="G67" s="31">
        <v>1970427941</v>
      </c>
      <c r="H67" s="31">
        <v>1970427941</v>
      </c>
      <c r="I67" s="31">
        <v>1970427941</v>
      </c>
      <c r="J67" s="31">
        <v>1955621695</v>
      </c>
      <c r="K67" s="31">
        <v>1914287591</v>
      </c>
      <c r="L67" s="31">
        <v>1914287591</v>
      </c>
      <c r="M67" s="31">
        <v>1914287591</v>
      </c>
      <c r="N67" s="31">
        <v>3828575182</v>
      </c>
      <c r="O67" s="31">
        <v>3825262553</v>
      </c>
      <c r="P67" s="31">
        <v>3752384706</v>
      </c>
      <c r="Q67" s="31">
        <v>3752384706</v>
      </c>
      <c r="R67" s="31">
        <v>3752384706</v>
      </c>
      <c r="S67" s="31">
        <v>3752384706</v>
      </c>
      <c r="T67" s="31">
        <v>3752384706</v>
      </c>
      <c r="U67" s="31">
        <v>3752384706</v>
      </c>
      <c r="V67" s="31">
        <v>3752384706</v>
      </c>
      <c r="W67" s="31">
        <v>3752384706</v>
      </c>
      <c r="X67" s="31">
        <v>3752384706</v>
      </c>
      <c r="Y67" s="31">
        <v>3702606928.5333333</v>
      </c>
      <c r="Z67" s="31">
        <v>3699051373</v>
      </c>
      <c r="AA67" s="31">
        <v>3699051373</v>
      </c>
      <c r="AB67" s="31">
        <v>3699051373</v>
      </c>
      <c r="AC67" s="31">
        <v>3698162484.1111112</v>
      </c>
      <c r="AD67" s="31">
        <v>3659051373</v>
      </c>
      <c r="AE67" s="31">
        <v>3659051373</v>
      </c>
      <c r="AF67" s="31">
        <v>3659051373</v>
      </c>
      <c r="AG67" s="31">
        <v>3659051373</v>
      </c>
      <c r="AH67" s="31">
        <v>3659051373</v>
      </c>
      <c r="AI67" s="31">
        <v>3659051373</v>
      </c>
      <c r="AJ67" s="31">
        <v>3651036705.7173915</v>
      </c>
      <c r="AK67" s="31">
        <v>3618087518</v>
      </c>
      <c r="AL67" s="31">
        <v>3618087518</v>
      </c>
      <c r="AM67" s="31">
        <v>3618087518</v>
      </c>
      <c r="AN67" s="31">
        <v>3618087518</v>
      </c>
      <c r="AO67" s="31">
        <v>3618087518</v>
      </c>
      <c r="AP67" s="31">
        <v>3618087518</v>
      </c>
      <c r="AQ67" s="31">
        <v>3618087518</v>
      </c>
      <c r="AR67" s="31">
        <v>3618087518</v>
      </c>
      <c r="AS67" s="31">
        <v>3618087518</v>
      </c>
      <c r="AT67" s="31">
        <v>3618087518</v>
      </c>
      <c r="AU67" s="1"/>
      <c r="AV67" s="1"/>
      <c r="AW67" s="1"/>
      <c r="AX67" s="1"/>
      <c r="AY67" s="1"/>
      <c r="AZ67" s="1"/>
      <c r="BA67" s="1"/>
      <c r="BB67" s="1"/>
      <c r="BC67" s="1"/>
      <c r="BD67" s="1"/>
      <c r="BE67" s="1"/>
      <c r="BF67" s="1"/>
      <c r="BG67" s="1"/>
      <c r="BH67" s="1"/>
      <c r="BI67" s="1"/>
      <c r="BJ67" s="1"/>
      <c r="BK67" s="1"/>
      <c r="BL67" s="1"/>
      <c r="BM67" s="1"/>
      <c r="BN67" s="1"/>
      <c r="BO67" s="1"/>
      <c r="BP67" s="1"/>
      <c r="BQ67" s="1"/>
      <c r="BR67" s="1"/>
    </row>
    <row r="68" spans="1:70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  <c r="AV68" s="1"/>
      <c r="AW68" s="1"/>
      <c r="AX68" s="1"/>
      <c r="AY68" s="1"/>
      <c r="AZ68" s="1"/>
      <c r="BA68" s="1"/>
      <c r="BB68" s="1"/>
      <c r="BC68" s="1"/>
      <c r="BD68" s="1"/>
      <c r="BE68" s="1"/>
      <c r="BF68" s="1"/>
      <c r="BG68" s="1"/>
      <c r="BH68" s="1"/>
      <c r="BI68" s="1"/>
      <c r="BJ68" s="1"/>
      <c r="BK68" s="1"/>
      <c r="BL68" s="1"/>
      <c r="BM68" s="1"/>
      <c r="BN68" s="1"/>
      <c r="BO68" s="1"/>
      <c r="BP68" s="1"/>
      <c r="BQ68" s="1"/>
      <c r="BR68" s="1"/>
    </row>
    <row r="69" spans="1:70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  <c r="AV69" s="1"/>
      <c r="AW69" s="1"/>
      <c r="AX69" s="1"/>
      <c r="AY69" s="1"/>
      <c r="AZ69" s="1"/>
      <c r="BA69" s="1"/>
      <c r="BB69" s="1"/>
      <c r="BC69" s="1"/>
      <c r="BD69" s="1"/>
      <c r="BE69" s="1"/>
      <c r="BF69" s="1"/>
      <c r="BG69" s="1"/>
      <c r="BH69" s="1"/>
      <c r="BI69" s="1"/>
      <c r="BJ69" s="1"/>
      <c r="BK69" s="1"/>
      <c r="BL69" s="1"/>
      <c r="BM69" s="1"/>
      <c r="BN69" s="1"/>
      <c r="BO69" s="1"/>
      <c r="BP69" s="1"/>
      <c r="BQ69" s="1"/>
      <c r="BR69" s="1"/>
    </row>
    <row r="70" spans="1:70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  <c r="AV70" s="1"/>
      <c r="AW70" s="1"/>
      <c r="AX70" s="1"/>
      <c r="AY70" s="1"/>
      <c r="AZ70" s="1"/>
      <c r="BA70" s="1"/>
      <c r="BB70" s="1"/>
      <c r="BC70" s="1"/>
      <c r="BD70" s="1"/>
      <c r="BE70" s="1"/>
      <c r="BF70" s="1"/>
      <c r="BG70" s="1"/>
      <c r="BH70" s="1"/>
      <c r="BI70" s="1"/>
      <c r="BJ70" s="1"/>
      <c r="BK70" s="1"/>
      <c r="BL70" s="1"/>
      <c r="BM70" s="1"/>
      <c r="BN70" s="1"/>
      <c r="BO70" s="1"/>
      <c r="BP70" s="1"/>
      <c r="BQ70" s="1"/>
      <c r="BR70" s="1"/>
    </row>
    <row r="71" spans="1:70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  <c r="AV71" s="1"/>
      <c r="AW71" s="1"/>
      <c r="AX71" s="1"/>
      <c r="AY71" s="1"/>
      <c r="AZ71" s="1"/>
      <c r="BA71" s="1"/>
      <c r="BB71" s="1"/>
      <c r="BC71" s="1"/>
      <c r="BD71" s="1"/>
      <c r="BE71" s="1"/>
      <c r="BF71" s="1"/>
      <c r="BG71" s="1"/>
      <c r="BH71" s="1"/>
      <c r="BI71" s="1"/>
      <c r="BJ71" s="1"/>
      <c r="BK71" s="1"/>
      <c r="BL71" s="1"/>
      <c r="BM71" s="1"/>
      <c r="BN71" s="1"/>
      <c r="BO71" s="1"/>
      <c r="BP71" s="1"/>
      <c r="BQ71" s="1"/>
      <c r="BR71" s="1"/>
    </row>
    <row r="72" spans="1:70">
      <c r="A72" s="61" t="s">
        <v>277</v>
      </c>
      <c r="B72" s="61" t="s">
        <v>277</v>
      </c>
      <c r="C72" s="61" t="s">
        <v>277</v>
      </c>
      <c r="D72" s="61" t="s">
        <v>277</v>
      </c>
      <c r="E72" s="61" t="s">
        <v>277</v>
      </c>
      <c r="F72" s="61" t="s">
        <v>277</v>
      </c>
      <c r="G72" s="61" t="s">
        <v>277</v>
      </c>
      <c r="H72" s="61" t="s">
        <v>277</v>
      </c>
      <c r="I72" s="61" t="s">
        <v>277</v>
      </c>
      <c r="J72" s="61" t="s">
        <v>277</v>
      </c>
      <c r="K72" s="61" t="s">
        <v>277</v>
      </c>
      <c r="L72" s="61" t="s">
        <v>277</v>
      </c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1"/>
      <c r="AV72" s="1"/>
      <c r="AW72" s="1"/>
      <c r="AX72" s="1"/>
      <c r="AY72" s="1"/>
      <c r="AZ72" s="1"/>
      <c r="BA72" s="1"/>
      <c r="BB72" s="1"/>
      <c r="BC72" s="1"/>
      <c r="BD72" s="1"/>
      <c r="BE72" s="1"/>
      <c r="BF72" s="1"/>
      <c r="BG72" s="1"/>
      <c r="BH72" s="1"/>
      <c r="BI72" s="1"/>
      <c r="BJ72" s="1"/>
      <c r="BK72" s="1"/>
      <c r="BL72" s="1"/>
      <c r="BM72" s="1"/>
      <c r="BN72" s="1"/>
      <c r="BO72" s="1"/>
      <c r="BP72" s="1"/>
      <c r="BQ72" s="1"/>
      <c r="BR72" s="1"/>
    </row>
    <row r="73" spans="1:70">
      <c r="A73" s="1"/>
      <c r="B73" s="9" t="s">
        <v>132</v>
      </c>
      <c r="C73" s="9" t="s">
        <v>133</v>
      </c>
      <c r="D73" s="9" t="s">
        <v>134</v>
      </c>
      <c r="E73" s="9" t="s">
        <v>135</v>
      </c>
      <c r="F73" s="9" t="s">
        <v>136</v>
      </c>
      <c r="G73" s="9" t="s">
        <v>137</v>
      </c>
      <c r="H73" s="9" t="s">
        <v>50</v>
      </c>
      <c r="I73" s="9" t="s">
        <v>51</v>
      </c>
      <c r="J73" s="9" t="s">
        <v>52</v>
      </c>
      <c r="K73" s="9" t="s">
        <v>53</v>
      </c>
      <c r="L73" s="9" t="s">
        <v>54</v>
      </c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/>
      <c r="AV73" s="1"/>
      <c r="AW73" s="1"/>
      <c r="AX73" s="1"/>
      <c r="AY73" s="1"/>
      <c r="AZ73" s="1"/>
      <c r="BA73" s="1"/>
      <c r="BB73" s="1"/>
      <c r="BC73" s="1"/>
      <c r="BD73" s="1"/>
      <c r="BE73" s="1"/>
      <c r="BF73" s="1"/>
      <c r="BG73" s="1"/>
      <c r="BH73" s="1"/>
      <c r="BI73" s="1"/>
      <c r="BJ73" s="1"/>
      <c r="BK73" s="1"/>
      <c r="BL73" s="1"/>
      <c r="BM73" s="1"/>
      <c r="BN73" s="1"/>
      <c r="BO73" s="1"/>
      <c r="BP73" s="1"/>
      <c r="BQ73" s="1"/>
      <c r="BR73" s="1"/>
    </row>
    <row r="74" spans="1:70">
      <c r="A74" s="1" t="s">
        <v>278</v>
      </c>
      <c r="B74" s="31">
        <v>62950</v>
      </c>
      <c r="C74" s="31">
        <v>35970</v>
      </c>
      <c r="D74" s="31">
        <v>48830</v>
      </c>
      <c r="E74" s="31">
        <v>72240</v>
      </c>
      <c r="F74" s="31">
        <v>86460</v>
      </c>
      <c r="G74" s="31">
        <v>68580</v>
      </c>
      <c r="H74" s="31">
        <v>124880</v>
      </c>
      <c r="I74" s="31">
        <v>71230</v>
      </c>
      <c r="J74" s="31">
        <v>90160</v>
      </c>
      <c r="K74" s="31">
        <v>83420</v>
      </c>
      <c r="L74" s="31">
        <v>64170</v>
      </c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  <c r="AU74" s="1"/>
      <c r="AV74" s="1"/>
      <c r="AW74" s="1"/>
      <c r="AX74" s="1"/>
      <c r="AY74" s="1"/>
      <c r="AZ74" s="1"/>
      <c r="BA74" s="1"/>
      <c r="BB74" s="1"/>
      <c r="BC74" s="1"/>
      <c r="BD74" s="1"/>
      <c r="BE74" s="1"/>
      <c r="BF74" s="1"/>
      <c r="BG74" s="1"/>
      <c r="BH74" s="1"/>
      <c r="BI74" s="1"/>
      <c r="BJ74" s="1"/>
      <c r="BK74" s="1"/>
      <c r="BL74" s="1"/>
      <c r="BM74" s="1"/>
      <c r="BN74" s="1"/>
      <c r="BO74" s="1"/>
      <c r="BP74" s="1"/>
      <c r="BQ74" s="1"/>
      <c r="BR74" s="1"/>
    </row>
    <row r="75" spans="1:70">
      <c r="A75" s="1" t="s">
        <v>279</v>
      </c>
      <c r="B75" s="31">
        <v>530</v>
      </c>
      <c r="C75" s="31">
        <v>4300</v>
      </c>
      <c r="D75" s="31">
        <v>20560</v>
      </c>
      <c r="E75" s="31">
        <v>54280</v>
      </c>
      <c r="F75" s="31">
        <v>8050</v>
      </c>
      <c r="G75" s="31">
        <v>22620</v>
      </c>
      <c r="H75" s="31">
        <v>55070</v>
      </c>
      <c r="I75" s="31">
        <v>32240</v>
      </c>
      <c r="J75" s="31">
        <v>37990</v>
      </c>
      <c r="K75" s="31">
        <v>62150</v>
      </c>
      <c r="L75" s="31">
        <v>58820</v>
      </c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  <c r="AM75" s="1"/>
      <c r="AN75" s="1"/>
      <c r="AO75" s="1"/>
      <c r="AP75" s="1"/>
      <c r="AQ75" s="1"/>
      <c r="AR75" s="1"/>
      <c r="AS75" s="1"/>
      <c r="AT75" s="1"/>
      <c r="AU75" s="1"/>
      <c r="AV75" s="1"/>
      <c r="AW75" s="1"/>
      <c r="AX75" s="1"/>
      <c r="AY75" s="1"/>
      <c r="AZ75" s="1"/>
      <c r="BA75" s="1"/>
      <c r="BB75" s="1"/>
      <c r="BC75" s="1"/>
      <c r="BD75" s="1"/>
      <c r="BE75" s="1"/>
      <c r="BF75" s="1"/>
      <c r="BG75" s="1"/>
      <c r="BH75" s="1"/>
      <c r="BI75" s="1"/>
      <c r="BJ75" s="1"/>
      <c r="BK75" s="1"/>
      <c r="BL75" s="1"/>
      <c r="BM75" s="1"/>
      <c r="BN75" s="1"/>
      <c r="BO75" s="1"/>
      <c r="BP75" s="1"/>
      <c r="BQ75" s="1"/>
      <c r="BR75" s="1"/>
    </row>
    <row r="76" spans="1:70">
      <c r="A76" s="1" t="s">
        <v>280</v>
      </c>
      <c r="B76" s="31">
        <v>240730</v>
      </c>
      <c r="C76" s="31">
        <v>226170</v>
      </c>
      <c r="D76" s="31">
        <v>249430</v>
      </c>
      <c r="E76" s="31">
        <v>273460</v>
      </c>
      <c r="F76" s="31">
        <v>305320</v>
      </c>
      <c r="G76" s="31">
        <v>300790</v>
      </c>
      <c r="H76" s="31">
        <v>340740</v>
      </c>
      <c r="I76" s="31">
        <v>410490</v>
      </c>
      <c r="J76" s="31">
        <v>444340</v>
      </c>
      <c r="K76" s="31">
        <v>501420</v>
      </c>
      <c r="L76" s="31">
        <v>576300</v>
      </c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  <c r="AM76" s="1"/>
      <c r="AN76" s="1"/>
      <c r="AO76" s="1"/>
      <c r="AP76" s="1"/>
      <c r="AQ76" s="1"/>
      <c r="AR76" s="1"/>
      <c r="AS76" s="1"/>
      <c r="AT76" s="1"/>
      <c r="AU76" s="1"/>
      <c r="AV76" s="1"/>
      <c r="AW76" s="1"/>
      <c r="AX76" s="1"/>
      <c r="AY76" s="1"/>
      <c r="AZ76" s="1"/>
      <c r="BA76" s="1"/>
      <c r="BB76" s="1"/>
      <c r="BC76" s="1"/>
      <c r="BD76" s="1"/>
      <c r="BE76" s="1"/>
      <c r="BF76" s="1"/>
      <c r="BG76" s="1"/>
      <c r="BH76" s="1"/>
      <c r="BI76" s="1"/>
      <c r="BJ76" s="1"/>
      <c r="BK76" s="1"/>
      <c r="BL76" s="1"/>
      <c r="BM76" s="1"/>
      <c r="BN76" s="1"/>
      <c r="BO76" s="1"/>
      <c r="BP76" s="1"/>
      <c r="BQ76" s="1"/>
      <c r="BR76" s="1"/>
    </row>
    <row r="77" spans="1:70">
      <c r="A77" s="1" t="s">
        <v>281</v>
      </c>
      <c r="B77" s="31">
        <v>224790</v>
      </c>
      <c r="C77" s="31">
        <v>416360</v>
      </c>
      <c r="D77" s="31">
        <v>357070</v>
      </c>
      <c r="E77" s="31">
        <v>290910</v>
      </c>
      <c r="F77" s="31">
        <v>261400</v>
      </c>
      <c r="G77" s="31">
        <v>291600</v>
      </c>
      <c r="H77" s="31">
        <v>302620</v>
      </c>
      <c r="I77" s="31">
        <v>368970</v>
      </c>
      <c r="J77" s="31">
        <v>314810</v>
      </c>
      <c r="K77" s="31">
        <v>306890</v>
      </c>
      <c r="L77" s="31">
        <v>337700</v>
      </c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1"/>
      <c r="AN77" s="1"/>
      <c r="AO77" s="1"/>
      <c r="AP77" s="1"/>
      <c r="AQ77" s="1"/>
      <c r="AR77" s="1"/>
      <c r="AS77" s="1"/>
      <c r="AT77" s="1"/>
      <c r="AU77" s="1"/>
      <c r="AV77" s="1"/>
      <c r="AW77" s="1"/>
      <c r="AX77" s="1"/>
      <c r="AY77" s="1"/>
      <c r="AZ77" s="1"/>
      <c r="BA77" s="1"/>
      <c r="BB77" s="1"/>
      <c r="BC77" s="1"/>
      <c r="BD77" s="1"/>
      <c r="BE77" s="1"/>
      <c r="BF77" s="1"/>
      <c r="BG77" s="1"/>
      <c r="BH77" s="1"/>
      <c r="BI77" s="1"/>
      <c r="BJ77" s="1"/>
      <c r="BK77" s="1"/>
      <c r="BL77" s="1"/>
      <c r="BM77" s="1"/>
      <c r="BN77" s="1"/>
      <c r="BO77" s="1"/>
      <c r="BP77" s="1"/>
      <c r="BQ77" s="1"/>
      <c r="BR77" s="1"/>
    </row>
    <row r="78" spans="1:70">
      <c r="A78" s="1" t="s">
        <v>282</v>
      </c>
      <c r="B78" s="31">
        <v>40990</v>
      </c>
      <c r="C78" s="31">
        <v>45050</v>
      </c>
      <c r="D78" s="31">
        <v>43020</v>
      </c>
      <c r="E78" s="31">
        <v>99940</v>
      </c>
      <c r="F78" s="31">
        <v>101630</v>
      </c>
      <c r="G78" s="31">
        <v>130750</v>
      </c>
      <c r="H78" s="31">
        <v>80610</v>
      </c>
      <c r="I78" s="31">
        <v>33290</v>
      </c>
      <c r="J78" s="31">
        <v>26650</v>
      </c>
      <c r="K78" s="31">
        <v>36570</v>
      </c>
      <c r="L78" s="31">
        <v>41010</v>
      </c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  <c r="AM78" s="1"/>
      <c r="AN78" s="1"/>
      <c r="AO78" s="1"/>
      <c r="AP78" s="1"/>
      <c r="AQ78" s="1"/>
      <c r="AR78" s="1"/>
      <c r="AS78" s="1"/>
      <c r="AT78" s="1"/>
      <c r="AU78" s="1"/>
      <c r="AV78" s="1"/>
      <c r="AW78" s="1"/>
      <c r="AX78" s="1"/>
      <c r="AY78" s="1"/>
      <c r="AZ78" s="1"/>
      <c r="BA78" s="1"/>
      <c r="BB78" s="1"/>
      <c r="BC78" s="1"/>
      <c r="BD78" s="1"/>
      <c r="BE78" s="1"/>
      <c r="BF78" s="1"/>
      <c r="BG78" s="1"/>
      <c r="BH78" s="1"/>
      <c r="BI78" s="1"/>
      <c r="BJ78" s="1"/>
      <c r="BK78" s="1"/>
      <c r="BL78" s="1"/>
      <c r="BM78" s="1"/>
      <c r="BN78" s="1"/>
      <c r="BO78" s="1"/>
      <c r="BP78" s="1"/>
      <c r="BQ78" s="1"/>
      <c r="BR78" s="1"/>
    </row>
    <row r="79" spans="1:70">
      <c r="A79" s="1" t="s">
        <v>283</v>
      </c>
      <c r="B79" s="31">
        <v>39920</v>
      </c>
      <c r="C79" s="31">
        <v>52080</v>
      </c>
      <c r="D79" s="31">
        <v>66860</v>
      </c>
      <c r="E79" s="31">
        <v>51570</v>
      </c>
      <c r="F79" s="31">
        <v>57320</v>
      </c>
      <c r="G79" s="31">
        <v>65830</v>
      </c>
      <c r="H79" s="31">
        <v>77360</v>
      </c>
      <c r="I79" s="31">
        <v>89050</v>
      </c>
      <c r="J79" s="31">
        <v>91430</v>
      </c>
      <c r="K79" s="31">
        <v>89040</v>
      </c>
      <c r="L79" s="31">
        <v>100840</v>
      </c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  <c r="AM79" s="1"/>
      <c r="AN79" s="1"/>
      <c r="AO79" s="1"/>
      <c r="AP79" s="1"/>
      <c r="AQ79" s="1"/>
      <c r="AR79" s="1"/>
      <c r="AS79" s="1"/>
      <c r="AT79" s="1"/>
      <c r="AU79" s="1"/>
      <c r="AV79" s="1"/>
      <c r="AW79" s="1"/>
      <c r="AX79" s="1"/>
      <c r="AY79" s="1"/>
      <c r="AZ79" s="1"/>
      <c r="BA79" s="1"/>
      <c r="BB79" s="1"/>
      <c r="BC79" s="1"/>
      <c r="BD79" s="1"/>
      <c r="BE79" s="1"/>
      <c r="BF79" s="1"/>
      <c r="BG79" s="1"/>
      <c r="BH79" s="1"/>
      <c r="BI79" s="1"/>
      <c r="BJ79" s="1"/>
      <c r="BK79" s="1"/>
      <c r="BL79" s="1"/>
      <c r="BM79" s="1"/>
      <c r="BN79" s="1"/>
      <c r="BO79" s="1"/>
      <c r="BP79" s="1"/>
      <c r="BQ79" s="1"/>
      <c r="BR79" s="1"/>
    </row>
    <row r="80" spans="1:70">
      <c r="A80" s="1" t="s">
        <v>284</v>
      </c>
      <c r="B80" s="31">
        <v>320</v>
      </c>
      <c r="C80" s="31">
        <v>260</v>
      </c>
      <c r="D80" s="31">
        <v>370</v>
      </c>
      <c r="E80" s="31">
        <v>18530</v>
      </c>
      <c r="F80" s="31">
        <v>80</v>
      </c>
      <c r="G80" s="31">
        <v>190</v>
      </c>
      <c r="H80" s="31">
        <v>110</v>
      </c>
      <c r="I80" s="31">
        <v>80</v>
      </c>
      <c r="J80" s="31">
        <v>1510</v>
      </c>
      <c r="K80" s="31">
        <v>2570</v>
      </c>
      <c r="L80" s="31">
        <v>12590</v>
      </c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1"/>
      <c r="AM80" s="1"/>
      <c r="AN80" s="1"/>
      <c r="AO80" s="1"/>
      <c r="AP80" s="1"/>
      <c r="AQ80" s="1"/>
      <c r="AR80" s="1"/>
      <c r="AS80" s="1"/>
      <c r="AT80" s="1"/>
      <c r="AU80" s="1"/>
      <c r="AV80" s="1"/>
      <c r="AW80" s="1"/>
      <c r="AX80" s="1"/>
      <c r="AY80" s="1"/>
      <c r="AZ80" s="1"/>
      <c r="BA80" s="1"/>
      <c r="BB80" s="1"/>
      <c r="BC80" s="1"/>
      <c r="BD80" s="1"/>
      <c r="BE80" s="1"/>
      <c r="BF80" s="1"/>
      <c r="BG80" s="1"/>
      <c r="BH80" s="1"/>
      <c r="BI80" s="1"/>
      <c r="BJ80" s="1"/>
      <c r="BK80" s="1"/>
      <c r="BL80" s="1"/>
      <c r="BM80" s="1"/>
      <c r="BN80" s="1"/>
      <c r="BO80" s="1"/>
      <c r="BP80" s="1"/>
      <c r="BQ80" s="1"/>
      <c r="BR80" s="1"/>
    </row>
    <row r="81" spans="1:70">
      <c r="A81" s="1" t="s">
        <v>285</v>
      </c>
      <c r="B81" s="31">
        <v>21900</v>
      </c>
      <c r="C81" s="31">
        <v>22970</v>
      </c>
      <c r="D81" s="31">
        <v>26100</v>
      </c>
      <c r="E81" s="31">
        <v>60380</v>
      </c>
      <c r="F81" s="31">
        <v>82110</v>
      </c>
      <c r="G81" s="31">
        <v>112440</v>
      </c>
      <c r="H81" s="31">
        <v>101710</v>
      </c>
      <c r="I81" s="31">
        <v>97350</v>
      </c>
      <c r="J81" s="31">
        <v>122950</v>
      </c>
      <c r="K81" s="31">
        <v>148050</v>
      </c>
      <c r="L81" s="31">
        <v>165620</v>
      </c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  <c r="AM81" s="1"/>
      <c r="AN81" s="1"/>
      <c r="AO81" s="1"/>
      <c r="AP81" s="1"/>
      <c r="AQ81" s="1"/>
      <c r="AR81" s="1"/>
      <c r="AS81" s="1"/>
      <c r="AT81" s="1"/>
      <c r="AU81" s="1"/>
      <c r="AV81" s="1"/>
      <c r="AW81" s="1"/>
      <c r="AX81" s="1"/>
      <c r="AY81" s="1"/>
      <c r="AZ81" s="1"/>
      <c r="BA81" s="1"/>
      <c r="BB81" s="1"/>
      <c r="BC81" s="1"/>
      <c r="BD81" s="1"/>
      <c r="BE81" s="1"/>
      <c r="BF81" s="1"/>
      <c r="BG81" s="1"/>
      <c r="BH81" s="1"/>
      <c r="BI81" s="1"/>
      <c r="BJ81" s="1"/>
      <c r="BK81" s="1"/>
      <c r="BL81" s="1"/>
      <c r="BM81" s="1"/>
      <c r="BN81" s="1"/>
      <c r="BO81" s="1"/>
      <c r="BP81" s="1"/>
      <c r="BQ81" s="1"/>
      <c r="BR81" s="1"/>
    </row>
    <row r="82" spans="1:70">
      <c r="A82" s="1" t="s">
        <v>286</v>
      </c>
      <c r="B82" s="31">
        <v>632130</v>
      </c>
      <c r="C82" s="31">
        <v>803160</v>
      </c>
      <c r="D82" s="31">
        <v>812240</v>
      </c>
      <c r="E82" s="31">
        <v>921310</v>
      </c>
      <c r="F82" s="31">
        <v>902370</v>
      </c>
      <c r="G82" s="31">
        <v>992800</v>
      </c>
      <c r="H82" s="31">
        <v>1083100</v>
      </c>
      <c r="I82" s="31">
        <v>1102700</v>
      </c>
      <c r="J82" s="31">
        <v>1129840</v>
      </c>
      <c r="K82" s="31">
        <v>1230110</v>
      </c>
      <c r="L82" s="31">
        <v>1357050</v>
      </c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  <c r="AM82" s="1"/>
      <c r="AN82" s="1"/>
      <c r="AO82" s="1"/>
      <c r="AP82" s="1"/>
      <c r="AQ82" s="1"/>
      <c r="AR82" s="1"/>
      <c r="AS82" s="1"/>
      <c r="AT82" s="1"/>
      <c r="AU82" s="1"/>
      <c r="AV82" s="1"/>
      <c r="AW82" s="1"/>
      <c r="AX82" s="1"/>
      <c r="AY82" s="1"/>
      <c r="AZ82" s="1"/>
      <c r="BA82" s="1"/>
      <c r="BB82" s="1"/>
      <c r="BC82" s="1"/>
      <c r="BD82" s="1"/>
      <c r="BE82" s="1"/>
      <c r="BF82" s="1"/>
      <c r="BG82" s="1"/>
      <c r="BH82" s="1"/>
      <c r="BI82" s="1"/>
      <c r="BJ82" s="1"/>
      <c r="BK82" s="1"/>
      <c r="BL82" s="1"/>
      <c r="BM82" s="1"/>
      <c r="BN82" s="1"/>
      <c r="BO82" s="1"/>
      <c r="BP82" s="1"/>
      <c r="BQ82" s="1"/>
      <c r="BR82" s="1"/>
    </row>
    <row r="83" spans="1:70">
      <c r="A83" s="1" t="s">
        <v>287</v>
      </c>
      <c r="B83" s="31">
        <v>4150</v>
      </c>
      <c r="C83" s="31">
        <v>0</v>
      </c>
      <c r="D83" s="31">
        <v>0</v>
      </c>
      <c r="E83" s="31">
        <v>0</v>
      </c>
      <c r="F83" s="31">
        <v>3480</v>
      </c>
      <c r="G83" s="31">
        <v>7190</v>
      </c>
      <c r="H83" s="31">
        <v>12320</v>
      </c>
      <c r="I83" s="31">
        <v>13340</v>
      </c>
      <c r="J83" s="31">
        <v>22480</v>
      </c>
      <c r="K83" s="31">
        <v>17090</v>
      </c>
      <c r="L83" s="31">
        <v>13340</v>
      </c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1"/>
      <c r="AM83" s="1"/>
      <c r="AN83" s="1"/>
      <c r="AO83" s="1"/>
      <c r="AP83" s="1"/>
      <c r="AQ83" s="1"/>
      <c r="AR83" s="1"/>
      <c r="AS83" s="1"/>
      <c r="AT83" s="1"/>
      <c r="AU83" s="1"/>
      <c r="AV83" s="1"/>
      <c r="AW83" s="1"/>
      <c r="AX83" s="1"/>
      <c r="AY83" s="1"/>
      <c r="AZ83" s="1"/>
      <c r="BA83" s="1"/>
      <c r="BB83" s="1"/>
      <c r="BC83" s="1"/>
      <c r="BD83" s="1"/>
      <c r="BE83" s="1"/>
      <c r="BF83" s="1"/>
      <c r="BG83" s="1"/>
      <c r="BH83" s="1"/>
      <c r="BI83" s="1"/>
      <c r="BJ83" s="1"/>
      <c r="BK83" s="1"/>
      <c r="BL83" s="1"/>
      <c r="BM83" s="1"/>
      <c r="BN83" s="1"/>
      <c r="BO83" s="1"/>
      <c r="BP83" s="1"/>
      <c r="BQ83" s="1"/>
      <c r="BR83" s="1"/>
    </row>
    <row r="84" spans="1:70">
      <c r="A84" s="1" t="s">
        <v>288</v>
      </c>
      <c r="B84" s="31">
        <v>33820</v>
      </c>
      <c r="C84" s="31">
        <v>8340</v>
      </c>
      <c r="D84" s="31">
        <v>26670</v>
      </c>
      <c r="E84" s="31">
        <v>7980</v>
      </c>
      <c r="F84" s="31">
        <v>8650</v>
      </c>
      <c r="G84" s="31">
        <v>8830</v>
      </c>
      <c r="H84" s="31">
        <v>13320</v>
      </c>
      <c r="I84" s="31">
        <v>9880</v>
      </c>
      <c r="J84" s="31">
        <v>10260</v>
      </c>
      <c r="K84" s="31">
        <v>10470</v>
      </c>
      <c r="L84" s="31">
        <v>23850</v>
      </c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  <c r="AL84" s="1"/>
      <c r="AM84" s="1"/>
      <c r="AN84" s="1"/>
      <c r="AO84" s="1"/>
      <c r="AP84" s="1"/>
      <c r="AQ84" s="1"/>
      <c r="AR84" s="1"/>
      <c r="AS84" s="1"/>
      <c r="AT84" s="1"/>
      <c r="AU84" s="1"/>
      <c r="AV84" s="1"/>
      <c r="AW84" s="1"/>
      <c r="AX84" s="1"/>
      <c r="AY84" s="1"/>
      <c r="AZ84" s="1"/>
      <c r="BA84" s="1"/>
      <c r="BB84" s="1"/>
      <c r="BC84" s="1"/>
      <c r="BD84" s="1"/>
      <c r="BE84" s="1"/>
      <c r="BF84" s="1"/>
      <c r="BG84" s="1"/>
      <c r="BH84" s="1"/>
      <c r="BI84" s="1"/>
      <c r="BJ84" s="1"/>
      <c r="BK84" s="1"/>
      <c r="BL84" s="1"/>
      <c r="BM84" s="1"/>
      <c r="BN84" s="1"/>
      <c r="BO84" s="1"/>
      <c r="BP84" s="1"/>
      <c r="BQ84" s="1"/>
      <c r="BR84" s="1"/>
    </row>
    <row r="85" spans="1:70">
      <c r="A85" s="1" t="s">
        <v>289</v>
      </c>
      <c r="B85" s="31">
        <v>44640</v>
      </c>
      <c r="C85" s="31">
        <v>47890</v>
      </c>
      <c r="D85" s="31">
        <v>41310</v>
      </c>
      <c r="E85" s="31">
        <v>40170</v>
      </c>
      <c r="F85" s="31">
        <v>24620</v>
      </c>
      <c r="G85" s="31">
        <v>18450</v>
      </c>
      <c r="H85" s="31">
        <v>19830</v>
      </c>
      <c r="I85" s="31">
        <v>25830</v>
      </c>
      <c r="J85" s="31">
        <v>16000</v>
      </c>
      <c r="K85" s="31">
        <v>15690</v>
      </c>
      <c r="L85" s="31">
        <v>14390</v>
      </c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1"/>
      <c r="AM85" s="1"/>
      <c r="AN85" s="1"/>
      <c r="AO85" s="1"/>
      <c r="AP85" s="1"/>
      <c r="AQ85" s="1"/>
      <c r="AR85" s="1"/>
      <c r="AS85" s="1"/>
      <c r="AT85" s="1"/>
      <c r="AU85" s="1"/>
      <c r="AV85" s="1"/>
      <c r="AW85" s="1"/>
      <c r="AX85" s="1"/>
      <c r="AY85" s="1"/>
      <c r="AZ85" s="1"/>
      <c r="BA85" s="1"/>
      <c r="BB85" s="1"/>
      <c r="BC85" s="1"/>
      <c r="BD85" s="1"/>
      <c r="BE85" s="1"/>
      <c r="BF85" s="1"/>
      <c r="BG85" s="1"/>
      <c r="BH85" s="1"/>
      <c r="BI85" s="1"/>
      <c r="BJ85" s="1"/>
      <c r="BK85" s="1"/>
      <c r="BL85" s="1"/>
      <c r="BM85" s="1"/>
      <c r="BN85" s="1"/>
      <c r="BO85" s="1"/>
      <c r="BP85" s="1"/>
      <c r="BQ85" s="1"/>
      <c r="BR85" s="1"/>
    </row>
    <row r="86" spans="1:70">
      <c r="A86" s="1" t="s">
        <v>290</v>
      </c>
      <c r="B86" s="31">
        <v>28820</v>
      </c>
      <c r="C86" s="31">
        <v>28050</v>
      </c>
      <c r="D86" s="31">
        <v>34230</v>
      </c>
      <c r="E86" s="31">
        <v>26320</v>
      </c>
      <c r="F86" s="31">
        <v>28020</v>
      </c>
      <c r="G86" s="31">
        <v>39030</v>
      </c>
      <c r="H86" s="31">
        <v>36800</v>
      </c>
      <c r="I86" s="31">
        <v>32770</v>
      </c>
      <c r="J86" s="31">
        <v>33690</v>
      </c>
      <c r="K86" s="31">
        <v>35400</v>
      </c>
      <c r="L86" s="31">
        <v>44270</v>
      </c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1"/>
      <c r="AM86" s="1"/>
      <c r="AN86" s="1"/>
      <c r="AO86" s="1"/>
      <c r="AP86" s="1"/>
      <c r="AQ86" s="1"/>
      <c r="AR86" s="1"/>
      <c r="AS86" s="1"/>
      <c r="AT86" s="1"/>
      <c r="AU86" s="1"/>
      <c r="AV86" s="1"/>
      <c r="AW86" s="1"/>
      <c r="AX86" s="1"/>
      <c r="AY86" s="1"/>
      <c r="AZ86" s="1"/>
      <c r="BA86" s="1"/>
      <c r="BB86" s="1"/>
      <c r="BC86" s="1"/>
      <c r="BD86" s="1"/>
      <c r="BE86" s="1"/>
      <c r="BF86" s="1"/>
      <c r="BG86" s="1"/>
      <c r="BH86" s="1"/>
      <c r="BI86" s="1"/>
      <c r="BJ86" s="1"/>
      <c r="BK86" s="1"/>
      <c r="BL86" s="1"/>
      <c r="BM86" s="1"/>
      <c r="BN86" s="1"/>
      <c r="BO86" s="1"/>
      <c r="BP86" s="1"/>
      <c r="BQ86" s="1"/>
      <c r="BR86" s="1"/>
    </row>
    <row r="87" spans="1:70">
      <c r="A87" s="1" t="s">
        <v>291</v>
      </c>
      <c r="B87" s="31">
        <v>117900</v>
      </c>
      <c r="C87" s="31">
        <v>117410</v>
      </c>
      <c r="D87" s="31">
        <v>116000</v>
      </c>
      <c r="E87" s="31">
        <v>116500</v>
      </c>
      <c r="F87" s="31">
        <v>119380</v>
      </c>
      <c r="G87" s="31">
        <v>121350</v>
      </c>
      <c r="H87" s="31">
        <v>120800</v>
      </c>
      <c r="I87" s="31">
        <v>115950</v>
      </c>
      <c r="J87" s="31">
        <v>112240</v>
      </c>
      <c r="K87" s="31">
        <v>129320</v>
      </c>
      <c r="L87" s="31">
        <v>141800</v>
      </c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  <c r="AL87" s="1"/>
      <c r="AM87" s="1"/>
      <c r="AN87" s="1"/>
      <c r="AO87" s="1"/>
      <c r="AP87" s="1"/>
      <c r="AQ87" s="1"/>
      <c r="AR87" s="1"/>
      <c r="AS87" s="1"/>
      <c r="AT87" s="1"/>
      <c r="AU87" s="1"/>
      <c r="AV87" s="1"/>
      <c r="AW87" s="1"/>
      <c r="AX87" s="1"/>
      <c r="AY87" s="1"/>
      <c r="AZ87" s="1"/>
      <c r="BA87" s="1"/>
      <c r="BB87" s="1"/>
      <c r="BC87" s="1"/>
      <c r="BD87" s="1"/>
      <c r="BE87" s="1"/>
      <c r="BF87" s="1"/>
      <c r="BG87" s="1"/>
      <c r="BH87" s="1"/>
      <c r="BI87" s="1"/>
      <c r="BJ87" s="1"/>
      <c r="BK87" s="1"/>
      <c r="BL87" s="1"/>
      <c r="BM87" s="1"/>
      <c r="BN87" s="1"/>
      <c r="BO87" s="1"/>
      <c r="BP87" s="1"/>
      <c r="BQ87" s="1"/>
      <c r="BR87" s="1"/>
    </row>
    <row r="88" spans="1:70">
      <c r="A88" s="1" t="s">
        <v>292</v>
      </c>
      <c r="B88" s="31"/>
      <c r="C88" s="31"/>
      <c r="D88" s="31"/>
      <c r="E88" s="31"/>
      <c r="F88" s="31">
        <v>79940</v>
      </c>
      <c r="G88" s="31">
        <v>76330</v>
      </c>
      <c r="H88" s="31">
        <v>76360</v>
      </c>
      <c r="I88" s="31">
        <v>75600</v>
      </c>
      <c r="J88" s="31">
        <v>78860</v>
      </c>
      <c r="K88" s="31">
        <v>92750</v>
      </c>
      <c r="L88" s="31">
        <v>110270</v>
      </c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  <c r="AL88" s="1"/>
      <c r="AM88" s="1"/>
      <c r="AN88" s="1"/>
      <c r="AO88" s="1"/>
      <c r="AP88" s="1"/>
      <c r="AQ88" s="1"/>
      <c r="AR88" s="1"/>
      <c r="AS88" s="1"/>
      <c r="AT88" s="1"/>
      <c r="AU88" s="1"/>
      <c r="AV88" s="1"/>
      <c r="AW88" s="1"/>
      <c r="AX88" s="1"/>
      <c r="AY88" s="1"/>
      <c r="AZ88" s="1"/>
      <c r="BA88" s="1"/>
      <c r="BB88" s="1"/>
      <c r="BC88" s="1"/>
      <c r="BD88" s="1"/>
      <c r="BE88" s="1"/>
      <c r="BF88" s="1"/>
      <c r="BG88" s="1"/>
      <c r="BH88" s="1"/>
      <c r="BI88" s="1"/>
      <c r="BJ88" s="1"/>
      <c r="BK88" s="1"/>
      <c r="BL88" s="1"/>
      <c r="BM88" s="1"/>
      <c r="BN88" s="1"/>
      <c r="BO88" s="1"/>
      <c r="BP88" s="1"/>
      <c r="BQ88" s="1"/>
      <c r="BR88" s="1"/>
    </row>
    <row r="89" spans="1:70">
      <c r="A89" s="1" t="s">
        <v>293</v>
      </c>
      <c r="B89" s="31">
        <v>38120</v>
      </c>
      <c r="C89" s="31">
        <v>37210</v>
      </c>
      <c r="D89" s="31">
        <v>38840</v>
      </c>
      <c r="E89" s="31">
        <v>38340</v>
      </c>
      <c r="F89" s="31">
        <v>38500</v>
      </c>
      <c r="G89" s="31">
        <v>39480</v>
      </c>
      <c r="H89" s="31">
        <v>39350</v>
      </c>
      <c r="I89" s="31">
        <v>40060</v>
      </c>
      <c r="J89" s="31">
        <v>39890</v>
      </c>
      <c r="K89" s="31">
        <v>40240</v>
      </c>
      <c r="L89" s="31">
        <v>105580</v>
      </c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  <c r="AM89" s="1"/>
      <c r="AN89" s="1"/>
      <c r="AO89" s="1"/>
      <c r="AP89" s="1"/>
      <c r="AQ89" s="1"/>
      <c r="AR89" s="1"/>
      <c r="AS89" s="1"/>
      <c r="AT89" s="1"/>
      <c r="AU89" s="1"/>
      <c r="AV89" s="1"/>
      <c r="AW89" s="1"/>
      <c r="AX89" s="1"/>
      <c r="AY89" s="1"/>
      <c r="AZ89" s="1"/>
      <c r="BA89" s="1"/>
      <c r="BB89" s="1"/>
      <c r="BC89" s="1"/>
      <c r="BD89" s="1"/>
      <c r="BE89" s="1"/>
      <c r="BF89" s="1"/>
      <c r="BG89" s="1"/>
      <c r="BH89" s="1"/>
      <c r="BI89" s="1"/>
      <c r="BJ89" s="1"/>
      <c r="BK89" s="1"/>
      <c r="BL89" s="1"/>
      <c r="BM89" s="1"/>
      <c r="BN89" s="1"/>
      <c r="BO89" s="1"/>
      <c r="BP89" s="1"/>
      <c r="BQ89" s="1"/>
      <c r="BR89" s="1"/>
    </row>
    <row r="90" spans="1:70">
      <c r="A90" s="1" t="s">
        <v>294</v>
      </c>
      <c r="B90" s="31">
        <v>1340</v>
      </c>
      <c r="C90" s="31">
        <v>470</v>
      </c>
      <c r="D90" s="31">
        <v>120</v>
      </c>
      <c r="E90" s="31">
        <v>1790</v>
      </c>
      <c r="F90" s="31">
        <v>2830</v>
      </c>
      <c r="G90" s="31">
        <v>4800</v>
      </c>
      <c r="H90" s="31">
        <v>11010</v>
      </c>
      <c r="I90" s="31">
        <v>8670</v>
      </c>
      <c r="J90" s="31">
        <v>5100</v>
      </c>
      <c r="K90" s="31">
        <v>9400</v>
      </c>
      <c r="L90" s="31">
        <v>8790</v>
      </c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  <c r="AL90" s="1"/>
      <c r="AM90" s="1"/>
      <c r="AN90" s="1"/>
      <c r="AO90" s="1"/>
      <c r="AP90" s="1"/>
      <c r="AQ90" s="1"/>
      <c r="AR90" s="1"/>
      <c r="AS90" s="1"/>
      <c r="AT90" s="1"/>
      <c r="AU90" s="1"/>
      <c r="AV90" s="1"/>
      <c r="AW90" s="1"/>
      <c r="AX90" s="1"/>
      <c r="AY90" s="1"/>
      <c r="AZ90" s="1"/>
      <c r="BA90" s="1"/>
      <c r="BB90" s="1"/>
      <c r="BC90" s="1"/>
      <c r="BD90" s="1"/>
      <c r="BE90" s="1"/>
      <c r="BF90" s="1"/>
      <c r="BG90" s="1"/>
      <c r="BH90" s="1"/>
      <c r="BI90" s="1"/>
      <c r="BJ90" s="1"/>
      <c r="BK90" s="1"/>
      <c r="BL90" s="1"/>
      <c r="BM90" s="1"/>
      <c r="BN90" s="1"/>
      <c r="BO90" s="1"/>
      <c r="BP90" s="1"/>
      <c r="BQ90" s="1"/>
      <c r="BR90" s="1"/>
    </row>
    <row r="91" spans="1:70">
      <c r="A91" s="1" t="s">
        <v>295</v>
      </c>
      <c r="B91" s="31">
        <v>3430</v>
      </c>
      <c r="C91" s="31">
        <v>3440</v>
      </c>
      <c r="D91" s="31">
        <v>3010</v>
      </c>
      <c r="E91" s="31">
        <v>2390</v>
      </c>
      <c r="F91" s="31">
        <v>2160</v>
      </c>
      <c r="G91" s="31">
        <v>2130</v>
      </c>
      <c r="H91" s="31">
        <v>2230</v>
      </c>
      <c r="I91" s="31">
        <v>2660</v>
      </c>
      <c r="J91" s="31">
        <v>2810</v>
      </c>
      <c r="K91" s="31">
        <v>2750</v>
      </c>
      <c r="L91" s="31">
        <v>2180</v>
      </c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  <c r="AL91" s="1"/>
      <c r="AM91" s="1"/>
      <c r="AN91" s="1"/>
      <c r="AO91" s="1"/>
      <c r="AP91" s="1"/>
      <c r="AQ91" s="1"/>
      <c r="AR91" s="1"/>
      <c r="AS91" s="1"/>
      <c r="AT91" s="1"/>
      <c r="AU91" s="1"/>
      <c r="AV91" s="1"/>
      <c r="AW91" s="1"/>
      <c r="AX91" s="1"/>
      <c r="AY91" s="1"/>
      <c r="AZ91" s="1"/>
      <c r="BA91" s="1"/>
      <c r="BB91" s="1"/>
      <c r="BC91" s="1"/>
      <c r="BD91" s="1"/>
      <c r="BE91" s="1"/>
      <c r="BF91" s="1"/>
      <c r="BG91" s="1"/>
      <c r="BH91" s="1"/>
      <c r="BI91" s="1"/>
      <c r="BJ91" s="1"/>
      <c r="BK91" s="1"/>
      <c r="BL91" s="1"/>
      <c r="BM91" s="1"/>
      <c r="BN91" s="1"/>
      <c r="BO91" s="1"/>
      <c r="BP91" s="1"/>
      <c r="BQ91" s="1"/>
      <c r="BR91" s="1"/>
    </row>
    <row r="92" spans="1:70">
      <c r="A92" s="1" t="s">
        <v>296</v>
      </c>
      <c r="B92" s="31"/>
      <c r="C92" s="31">
        <v>670</v>
      </c>
      <c r="D92" s="31">
        <v>940</v>
      </c>
      <c r="E92" s="31">
        <v>950</v>
      </c>
      <c r="F92" s="31">
        <v>740</v>
      </c>
      <c r="G92" s="31">
        <v>550</v>
      </c>
      <c r="H92" s="31">
        <v>1450</v>
      </c>
      <c r="I92" s="31">
        <v>1490</v>
      </c>
      <c r="J92" s="31">
        <v>1270</v>
      </c>
      <c r="K92" s="31">
        <v>910</v>
      </c>
      <c r="L92" s="31">
        <v>990</v>
      </c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  <c r="AL92" s="1"/>
      <c r="AM92" s="1"/>
      <c r="AN92" s="1"/>
      <c r="AO92" s="1"/>
      <c r="AP92" s="1"/>
      <c r="AQ92" s="1"/>
      <c r="AR92" s="1"/>
      <c r="AS92" s="1"/>
      <c r="AT92" s="1"/>
      <c r="AU92" s="1"/>
      <c r="AV92" s="1"/>
      <c r="AW92" s="1"/>
      <c r="AX92" s="1"/>
      <c r="AY92" s="1"/>
      <c r="AZ92" s="1"/>
      <c r="BA92" s="1"/>
      <c r="BB92" s="1"/>
      <c r="BC92" s="1"/>
      <c r="BD92" s="1"/>
      <c r="BE92" s="1"/>
      <c r="BF92" s="1"/>
      <c r="BG92" s="1"/>
      <c r="BH92" s="1"/>
      <c r="BI92" s="1"/>
      <c r="BJ92" s="1"/>
      <c r="BK92" s="1"/>
      <c r="BL92" s="1"/>
      <c r="BM92" s="1"/>
      <c r="BN92" s="1"/>
      <c r="BO92" s="1"/>
      <c r="BP92" s="1"/>
      <c r="BQ92" s="1"/>
      <c r="BR92" s="1"/>
    </row>
    <row r="93" spans="1:70">
      <c r="A93" s="1" t="s">
        <v>297</v>
      </c>
      <c r="B93" s="31"/>
      <c r="C93" s="31">
        <v>1430</v>
      </c>
      <c r="D93" s="31">
        <v>2270</v>
      </c>
      <c r="E93" s="31">
        <v>3910</v>
      </c>
      <c r="F93" s="31">
        <v>3240</v>
      </c>
      <c r="G93" s="31">
        <v>2730</v>
      </c>
      <c r="H93" s="31">
        <v>550</v>
      </c>
      <c r="I93" s="31">
        <v>1990</v>
      </c>
      <c r="J93" s="31">
        <v>160</v>
      </c>
      <c r="K93" s="31">
        <v>380</v>
      </c>
      <c r="L93" s="31">
        <v>1140</v>
      </c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  <c r="AL93" s="1"/>
      <c r="AM93" s="1"/>
      <c r="AN93" s="1"/>
      <c r="AO93" s="1"/>
      <c r="AP93" s="1"/>
      <c r="AQ93" s="1"/>
      <c r="AR93" s="1"/>
      <c r="AS93" s="1"/>
      <c r="AT93" s="1"/>
      <c r="AU93" s="1"/>
      <c r="AV93" s="1"/>
      <c r="AW93" s="1"/>
      <c r="AX93" s="1"/>
      <c r="AY93" s="1"/>
      <c r="AZ93" s="1"/>
      <c r="BA93" s="1"/>
      <c r="BB93" s="1"/>
      <c r="BC93" s="1"/>
      <c r="BD93" s="1"/>
      <c r="BE93" s="1"/>
      <c r="BF93" s="1"/>
      <c r="BG93" s="1"/>
      <c r="BH93" s="1"/>
      <c r="BI93" s="1"/>
      <c r="BJ93" s="1"/>
      <c r="BK93" s="1"/>
      <c r="BL93" s="1"/>
      <c r="BM93" s="1"/>
      <c r="BN93" s="1"/>
      <c r="BO93" s="1"/>
      <c r="BP93" s="1"/>
      <c r="BQ93" s="1"/>
      <c r="BR93" s="1"/>
    </row>
    <row r="94" spans="1:70">
      <c r="A94" s="1" t="s">
        <v>298</v>
      </c>
      <c r="B94" s="31">
        <v>7770</v>
      </c>
      <c r="C94" s="31">
        <v>5460</v>
      </c>
      <c r="D94" s="31">
        <v>8460</v>
      </c>
      <c r="E94" s="31">
        <v>10870</v>
      </c>
      <c r="F94" s="31">
        <v>16200</v>
      </c>
      <c r="G94" s="31">
        <v>15140</v>
      </c>
      <c r="H94" s="31">
        <v>19220</v>
      </c>
      <c r="I94" s="31">
        <v>26750</v>
      </c>
      <c r="J94" s="31">
        <v>33120</v>
      </c>
      <c r="K94" s="31">
        <v>33040</v>
      </c>
      <c r="L94" s="31">
        <v>21220</v>
      </c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  <c r="AL94" s="1"/>
      <c r="AM94" s="1"/>
      <c r="AN94" s="1"/>
      <c r="AO94" s="1"/>
      <c r="AP94" s="1"/>
      <c r="AQ94" s="1"/>
      <c r="AR94" s="1"/>
      <c r="AS94" s="1"/>
      <c r="AT94" s="1"/>
      <c r="AU94" s="1"/>
      <c r="AV94" s="1"/>
      <c r="AW94" s="1"/>
      <c r="AX94" s="1"/>
      <c r="AY94" s="1"/>
      <c r="AZ94" s="1"/>
      <c r="BA94" s="1"/>
      <c r="BB94" s="1"/>
      <c r="BC94" s="1"/>
      <c r="BD94" s="1"/>
      <c r="BE94" s="1"/>
      <c r="BF94" s="1"/>
      <c r="BG94" s="1"/>
      <c r="BH94" s="1"/>
      <c r="BI94" s="1"/>
      <c r="BJ94" s="1"/>
      <c r="BK94" s="1"/>
      <c r="BL94" s="1"/>
      <c r="BM94" s="1"/>
      <c r="BN94" s="1"/>
      <c r="BO94" s="1"/>
      <c r="BP94" s="1"/>
      <c r="BQ94" s="1"/>
      <c r="BR94" s="1"/>
    </row>
    <row r="95" spans="1:70">
      <c r="A95" s="1" t="s">
        <v>299</v>
      </c>
      <c r="B95" s="31">
        <v>279990</v>
      </c>
      <c r="C95" s="31">
        <v>250370</v>
      </c>
      <c r="D95" s="31">
        <v>271850</v>
      </c>
      <c r="E95" s="31">
        <v>249220</v>
      </c>
      <c r="F95" s="31">
        <v>327760</v>
      </c>
      <c r="G95" s="31">
        <v>336010</v>
      </c>
      <c r="H95" s="31">
        <v>353240</v>
      </c>
      <c r="I95" s="31">
        <v>354990</v>
      </c>
      <c r="J95" s="31">
        <v>355880</v>
      </c>
      <c r="K95" s="31">
        <v>387440</v>
      </c>
      <c r="L95" s="31">
        <v>487820</v>
      </c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  <c r="AM95" s="1"/>
      <c r="AN95" s="1"/>
      <c r="AO95" s="1"/>
      <c r="AP95" s="1"/>
      <c r="AQ95" s="1"/>
      <c r="AR95" s="1"/>
      <c r="AS95" s="1"/>
      <c r="AT95" s="1"/>
      <c r="AU95" s="1"/>
      <c r="AV95" s="1"/>
      <c r="AW95" s="1"/>
      <c r="AX95" s="1"/>
      <c r="AY95" s="1"/>
      <c r="AZ95" s="1"/>
      <c r="BA95" s="1"/>
      <c r="BB95" s="1"/>
      <c r="BC95" s="1"/>
      <c r="BD95" s="1"/>
      <c r="BE95" s="1"/>
      <c r="BF95" s="1"/>
      <c r="BG95" s="1"/>
      <c r="BH95" s="1"/>
      <c r="BI95" s="1"/>
      <c r="BJ95" s="1"/>
      <c r="BK95" s="1"/>
      <c r="BL95" s="1"/>
      <c r="BM95" s="1"/>
      <c r="BN95" s="1"/>
      <c r="BO95" s="1"/>
      <c r="BP95" s="1"/>
      <c r="BQ95" s="1"/>
      <c r="BR95" s="1"/>
    </row>
    <row r="96" spans="1:70">
      <c r="A96" s="1" t="s">
        <v>300</v>
      </c>
      <c r="B96" s="31">
        <v>912120</v>
      </c>
      <c r="C96" s="31">
        <v>1053530</v>
      </c>
      <c r="D96" s="31">
        <v>1084090</v>
      </c>
      <c r="E96" s="31">
        <v>1170530</v>
      </c>
      <c r="F96" s="31">
        <v>1230130</v>
      </c>
      <c r="G96" s="31">
        <v>1328810</v>
      </c>
      <c r="H96" s="31">
        <v>1436340</v>
      </c>
      <c r="I96" s="31">
        <v>1457690</v>
      </c>
      <c r="J96" s="31">
        <v>1485720</v>
      </c>
      <c r="K96" s="31">
        <v>1617550</v>
      </c>
      <c r="L96" s="31">
        <v>1844870</v>
      </c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1"/>
      <c r="AN96" s="1"/>
      <c r="AO96" s="1"/>
      <c r="AP96" s="1"/>
      <c r="AQ96" s="1"/>
      <c r="AR96" s="1"/>
      <c r="AS96" s="1"/>
      <c r="AT96" s="1"/>
      <c r="AU96" s="1"/>
      <c r="AV96" s="1"/>
      <c r="AW96" s="1"/>
      <c r="AX96" s="1"/>
      <c r="AY96" s="1"/>
      <c r="AZ96" s="1"/>
      <c r="BA96" s="1"/>
      <c r="BB96" s="1"/>
      <c r="BC96" s="1"/>
      <c r="BD96" s="1"/>
      <c r="BE96" s="1"/>
      <c r="BF96" s="1"/>
      <c r="BG96" s="1"/>
      <c r="BH96" s="1"/>
      <c r="BI96" s="1"/>
      <c r="BJ96" s="1"/>
      <c r="BK96" s="1"/>
      <c r="BL96" s="1"/>
      <c r="BM96" s="1"/>
      <c r="BN96" s="1"/>
      <c r="BO96" s="1"/>
      <c r="BP96" s="1"/>
      <c r="BQ96" s="1"/>
      <c r="BR96" s="1"/>
    </row>
    <row r="97" spans="1:70">
      <c r="A97" s="1" t="s">
        <v>301</v>
      </c>
      <c r="B97" s="31">
        <v>75410</v>
      </c>
      <c r="C97" s="31">
        <v>49050</v>
      </c>
      <c r="D97" s="31">
        <v>50940</v>
      </c>
      <c r="E97" s="31">
        <v>62920</v>
      </c>
      <c r="F97" s="31">
        <v>67400</v>
      </c>
      <c r="G97" s="31">
        <v>78600</v>
      </c>
      <c r="H97" s="31">
        <v>80450</v>
      </c>
      <c r="I97" s="31">
        <v>105150</v>
      </c>
      <c r="J97" s="31">
        <v>99810</v>
      </c>
      <c r="K97" s="31">
        <v>139090</v>
      </c>
      <c r="L97" s="31">
        <v>148080</v>
      </c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1"/>
      <c r="AN97" s="1"/>
      <c r="AO97" s="1"/>
      <c r="AP97" s="1"/>
      <c r="AQ97" s="1"/>
      <c r="AR97" s="1"/>
      <c r="AS97" s="1"/>
      <c r="AT97" s="1"/>
      <c r="AU97" s="1"/>
      <c r="AV97" s="1"/>
      <c r="AW97" s="1"/>
      <c r="AX97" s="1"/>
      <c r="AY97" s="1"/>
      <c r="AZ97" s="1"/>
      <c r="BA97" s="1"/>
      <c r="BB97" s="1"/>
      <c r="BC97" s="1"/>
      <c r="BD97" s="1"/>
      <c r="BE97" s="1"/>
      <c r="BF97" s="1"/>
      <c r="BG97" s="1"/>
      <c r="BH97" s="1"/>
      <c r="BI97" s="1"/>
      <c r="BJ97" s="1"/>
      <c r="BK97" s="1"/>
      <c r="BL97" s="1"/>
      <c r="BM97" s="1"/>
      <c r="BN97" s="1"/>
      <c r="BO97" s="1"/>
      <c r="BP97" s="1"/>
      <c r="BQ97" s="1"/>
      <c r="BR97" s="1"/>
    </row>
    <row r="98" spans="1:70">
      <c r="A98" s="1" t="s">
        <v>302</v>
      </c>
      <c r="B98" s="31">
        <v>1620</v>
      </c>
      <c r="C98" s="31">
        <v>2180</v>
      </c>
      <c r="D98" s="31">
        <v>1930</v>
      </c>
      <c r="E98" s="31">
        <v>180</v>
      </c>
      <c r="F98" s="31">
        <v>0</v>
      </c>
      <c r="G98" s="31">
        <v>0</v>
      </c>
      <c r="H98" s="31">
        <v>0</v>
      </c>
      <c r="I98" s="31">
        <v>0</v>
      </c>
      <c r="J98" s="31">
        <v>0</v>
      </c>
      <c r="K98" s="31">
        <v>0</v>
      </c>
      <c r="L98" s="31">
        <v>0</v>
      </c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"/>
      <c r="AN98" s="1"/>
      <c r="AO98" s="1"/>
      <c r="AP98" s="1"/>
      <c r="AQ98" s="1"/>
      <c r="AR98" s="1"/>
      <c r="AS98" s="1"/>
      <c r="AT98" s="1"/>
      <c r="AU98" s="1"/>
      <c r="AV98" s="1"/>
      <c r="AW98" s="1"/>
      <c r="AX98" s="1"/>
      <c r="AY98" s="1"/>
      <c r="AZ98" s="1"/>
      <c r="BA98" s="1"/>
      <c r="BB98" s="1"/>
      <c r="BC98" s="1"/>
      <c r="BD98" s="1"/>
      <c r="BE98" s="1"/>
      <c r="BF98" s="1"/>
      <c r="BG98" s="1"/>
      <c r="BH98" s="1"/>
      <c r="BI98" s="1"/>
      <c r="BJ98" s="1"/>
      <c r="BK98" s="1"/>
      <c r="BL98" s="1"/>
      <c r="BM98" s="1"/>
      <c r="BN98" s="1"/>
      <c r="BO98" s="1"/>
      <c r="BP98" s="1"/>
      <c r="BQ98" s="1"/>
      <c r="BR98" s="1"/>
    </row>
    <row r="99" spans="1:70">
      <c r="A99" s="1" t="s">
        <v>303</v>
      </c>
      <c r="B99" s="31">
        <v>0</v>
      </c>
      <c r="C99" s="31">
        <v>0</v>
      </c>
      <c r="D99" s="31"/>
      <c r="E99" s="31"/>
      <c r="F99" s="31">
        <v>0</v>
      </c>
      <c r="G99" s="31">
        <v>0</v>
      </c>
      <c r="H99" s="31">
        <v>0</v>
      </c>
      <c r="I99" s="31"/>
      <c r="J99" s="31"/>
      <c r="K99" s="31"/>
      <c r="L99" s="3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  <c r="AO99" s="1"/>
      <c r="AP99" s="1"/>
      <c r="AQ99" s="1"/>
      <c r="AR99" s="1"/>
      <c r="AS99" s="1"/>
      <c r="AT99" s="1"/>
      <c r="AU99" s="1"/>
      <c r="AV99" s="1"/>
      <c r="AW99" s="1"/>
      <c r="AX99" s="1"/>
      <c r="AY99" s="1"/>
      <c r="AZ99" s="1"/>
      <c r="BA99" s="1"/>
      <c r="BB99" s="1"/>
      <c r="BC99" s="1"/>
      <c r="BD99" s="1"/>
      <c r="BE99" s="1"/>
      <c r="BF99" s="1"/>
      <c r="BG99" s="1"/>
      <c r="BH99" s="1"/>
      <c r="BI99" s="1"/>
      <c r="BJ99" s="1"/>
      <c r="BK99" s="1"/>
      <c r="BL99" s="1"/>
      <c r="BM99" s="1"/>
      <c r="BN99" s="1"/>
      <c r="BO99" s="1"/>
      <c r="BP99" s="1"/>
      <c r="BQ99" s="1"/>
      <c r="BR99" s="1"/>
    </row>
    <row r="100" spans="1:70">
      <c r="A100" s="1" t="s">
        <v>304</v>
      </c>
      <c r="B100" s="31"/>
      <c r="C100" s="31"/>
      <c r="D100" s="31"/>
      <c r="E100" s="31"/>
      <c r="F100" s="31">
        <v>12680</v>
      </c>
      <c r="G100" s="31">
        <v>12920</v>
      </c>
      <c r="H100" s="31">
        <v>14500</v>
      </c>
      <c r="I100" s="31">
        <v>14850</v>
      </c>
      <c r="J100" s="31">
        <v>15050</v>
      </c>
      <c r="K100" s="31">
        <v>15540</v>
      </c>
      <c r="L100" s="31">
        <v>18300</v>
      </c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  <c r="AO100" s="1"/>
      <c r="AP100" s="1"/>
      <c r="AQ100" s="1"/>
      <c r="AR100" s="1"/>
      <c r="AS100" s="1"/>
      <c r="AT100" s="1"/>
      <c r="AU100" s="1"/>
      <c r="AV100" s="1"/>
      <c r="AW100" s="1"/>
      <c r="AX100" s="1"/>
      <c r="AY100" s="1"/>
      <c r="AZ100" s="1"/>
      <c r="BA100" s="1"/>
      <c r="BB100" s="1"/>
      <c r="BC100" s="1"/>
      <c r="BD100" s="1"/>
      <c r="BE100" s="1"/>
      <c r="BF100" s="1"/>
      <c r="BG100" s="1"/>
      <c r="BH100" s="1"/>
      <c r="BI100" s="1"/>
      <c r="BJ100" s="1"/>
      <c r="BK100" s="1"/>
      <c r="BL100" s="1"/>
      <c r="BM100" s="1"/>
      <c r="BN100" s="1"/>
      <c r="BO100" s="1"/>
      <c r="BP100" s="1"/>
      <c r="BQ100" s="1"/>
      <c r="BR100" s="1"/>
    </row>
    <row r="101" spans="1:70">
      <c r="A101" s="1" t="s">
        <v>305</v>
      </c>
      <c r="B101" s="31">
        <v>23150</v>
      </c>
      <c r="C101" s="31">
        <v>29060</v>
      </c>
      <c r="D101" s="31">
        <v>39010</v>
      </c>
      <c r="E101" s="31">
        <v>48850</v>
      </c>
      <c r="F101" s="31">
        <v>61000</v>
      </c>
      <c r="G101" s="31">
        <v>61500</v>
      </c>
      <c r="H101" s="31">
        <v>76870</v>
      </c>
      <c r="I101" s="31">
        <v>90680</v>
      </c>
      <c r="J101" s="31">
        <v>83620</v>
      </c>
      <c r="K101" s="31">
        <v>85420</v>
      </c>
      <c r="L101" s="31">
        <v>111940</v>
      </c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  <c r="AO101" s="1"/>
      <c r="AP101" s="1"/>
      <c r="AQ101" s="1"/>
      <c r="AR101" s="1"/>
      <c r="AS101" s="1"/>
      <c r="AT101" s="1"/>
      <c r="AU101" s="1"/>
      <c r="AV101" s="1"/>
      <c r="AW101" s="1"/>
      <c r="AX101" s="1"/>
      <c r="AY101" s="1"/>
      <c r="AZ101" s="1"/>
      <c r="BA101" s="1"/>
      <c r="BB101" s="1"/>
      <c r="BC101" s="1"/>
      <c r="BD101" s="1"/>
      <c r="BE101" s="1"/>
      <c r="BF101" s="1"/>
      <c r="BG101" s="1"/>
      <c r="BH101" s="1"/>
      <c r="BI101" s="1"/>
      <c r="BJ101" s="1"/>
      <c r="BK101" s="1"/>
      <c r="BL101" s="1"/>
      <c r="BM101" s="1"/>
      <c r="BN101" s="1"/>
      <c r="BO101" s="1"/>
      <c r="BP101" s="1"/>
      <c r="BQ101" s="1"/>
      <c r="BR101" s="1"/>
    </row>
    <row r="102" spans="1:70">
      <c r="A102" s="1" t="s">
        <v>306</v>
      </c>
      <c r="B102" s="31">
        <v>13590</v>
      </c>
      <c r="C102" s="31">
        <v>13980</v>
      </c>
      <c r="D102" s="31">
        <v>20320</v>
      </c>
      <c r="E102" s="31">
        <v>23920</v>
      </c>
      <c r="F102" s="31">
        <v>29150</v>
      </c>
      <c r="G102" s="31">
        <v>36500</v>
      </c>
      <c r="H102" s="31">
        <v>36350</v>
      </c>
      <c r="I102" s="31">
        <v>38430</v>
      </c>
      <c r="J102" s="31">
        <v>36400</v>
      </c>
      <c r="K102" s="31">
        <v>40280</v>
      </c>
      <c r="L102" s="31">
        <v>44870</v>
      </c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1"/>
      <c r="AP102" s="1"/>
      <c r="AQ102" s="1"/>
      <c r="AR102" s="1"/>
      <c r="AS102" s="1"/>
      <c r="AT102" s="1"/>
      <c r="AU102" s="1"/>
      <c r="AV102" s="1"/>
      <c r="AW102" s="1"/>
      <c r="AX102" s="1"/>
      <c r="AY102" s="1"/>
      <c r="AZ102" s="1"/>
      <c r="BA102" s="1"/>
      <c r="BB102" s="1"/>
      <c r="BC102" s="1"/>
      <c r="BD102" s="1"/>
      <c r="BE102" s="1"/>
      <c r="BF102" s="1"/>
      <c r="BG102" s="1"/>
      <c r="BH102" s="1"/>
      <c r="BI102" s="1"/>
      <c r="BJ102" s="1"/>
      <c r="BK102" s="1"/>
      <c r="BL102" s="1"/>
      <c r="BM102" s="1"/>
      <c r="BN102" s="1"/>
      <c r="BO102" s="1"/>
      <c r="BP102" s="1"/>
      <c r="BQ102" s="1"/>
      <c r="BR102" s="1"/>
    </row>
    <row r="103" spans="1:70">
      <c r="A103" s="1" t="s">
        <v>307</v>
      </c>
      <c r="B103" s="31">
        <v>16350</v>
      </c>
      <c r="C103" s="31">
        <v>18620</v>
      </c>
      <c r="D103" s="31">
        <v>20180</v>
      </c>
      <c r="E103" s="31">
        <v>23560</v>
      </c>
      <c r="F103" s="31">
        <v>27490</v>
      </c>
      <c r="G103" s="31">
        <v>34980</v>
      </c>
      <c r="H103" s="31">
        <v>38100</v>
      </c>
      <c r="I103" s="31">
        <v>40650</v>
      </c>
      <c r="J103" s="31">
        <v>45190</v>
      </c>
      <c r="K103" s="31">
        <v>48850</v>
      </c>
      <c r="L103" s="31">
        <v>56000</v>
      </c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/>
      <c r="AP103" s="1"/>
      <c r="AQ103" s="1"/>
      <c r="AR103" s="1"/>
      <c r="AS103" s="1"/>
      <c r="AT103" s="1"/>
      <c r="AU103" s="1"/>
      <c r="AV103" s="1"/>
      <c r="AW103" s="1"/>
      <c r="AX103" s="1"/>
      <c r="AY103" s="1"/>
      <c r="AZ103" s="1"/>
      <c r="BA103" s="1"/>
      <c r="BB103" s="1"/>
      <c r="BC103" s="1"/>
      <c r="BD103" s="1"/>
      <c r="BE103" s="1"/>
      <c r="BF103" s="1"/>
      <c r="BG103" s="1"/>
      <c r="BH103" s="1"/>
      <c r="BI103" s="1"/>
      <c r="BJ103" s="1"/>
      <c r="BK103" s="1"/>
      <c r="BL103" s="1"/>
      <c r="BM103" s="1"/>
      <c r="BN103" s="1"/>
      <c r="BO103" s="1"/>
      <c r="BP103" s="1"/>
      <c r="BQ103" s="1"/>
      <c r="BR103" s="1"/>
    </row>
    <row r="104" spans="1:70">
      <c r="A104" s="1" t="s">
        <v>308</v>
      </c>
      <c r="B104" s="31">
        <v>1150</v>
      </c>
      <c r="C104" s="31">
        <v>660</v>
      </c>
      <c r="D104" s="31">
        <v>2400</v>
      </c>
      <c r="E104" s="31">
        <v>2390</v>
      </c>
      <c r="F104" s="31">
        <v>2930</v>
      </c>
      <c r="G104" s="31">
        <v>13940</v>
      </c>
      <c r="H104" s="31">
        <v>14110</v>
      </c>
      <c r="I104" s="31">
        <v>3450</v>
      </c>
      <c r="J104" s="31">
        <v>1400</v>
      </c>
      <c r="K104" s="31">
        <v>1800</v>
      </c>
      <c r="L104" s="31">
        <v>13780</v>
      </c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1"/>
      <c r="AP104" s="1"/>
      <c r="AQ104" s="1"/>
      <c r="AR104" s="1"/>
      <c r="AS104" s="1"/>
      <c r="AT104" s="1"/>
      <c r="AU104" s="1"/>
      <c r="AV104" s="1"/>
      <c r="AW104" s="1"/>
      <c r="AX104" s="1"/>
      <c r="AY104" s="1"/>
      <c r="AZ104" s="1"/>
      <c r="BA104" s="1"/>
      <c r="BB104" s="1"/>
      <c r="BC104" s="1"/>
      <c r="BD104" s="1"/>
      <c r="BE104" s="1"/>
      <c r="BF104" s="1"/>
      <c r="BG104" s="1"/>
      <c r="BH104" s="1"/>
      <c r="BI104" s="1"/>
      <c r="BJ104" s="1"/>
      <c r="BK104" s="1"/>
      <c r="BL104" s="1"/>
      <c r="BM104" s="1"/>
      <c r="BN104" s="1"/>
      <c r="BO104" s="1"/>
      <c r="BP104" s="1"/>
      <c r="BQ104" s="1"/>
      <c r="BR104" s="1"/>
    </row>
    <row r="105" spans="1:70">
      <c r="A105" s="1" t="s">
        <v>309</v>
      </c>
      <c r="B105" s="31">
        <v>8050</v>
      </c>
      <c r="C105" s="31">
        <v>14120</v>
      </c>
      <c r="D105" s="31">
        <v>14210</v>
      </c>
      <c r="E105" s="31">
        <v>26670</v>
      </c>
      <c r="F105" s="31">
        <v>37120</v>
      </c>
      <c r="G105" s="31">
        <v>62430</v>
      </c>
      <c r="H105" s="31">
        <v>79210</v>
      </c>
      <c r="I105" s="31">
        <v>93450</v>
      </c>
      <c r="J105" s="31">
        <v>114330</v>
      </c>
      <c r="K105" s="31">
        <v>127150</v>
      </c>
      <c r="L105" s="31">
        <v>147510</v>
      </c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1"/>
      <c r="AP105" s="1"/>
      <c r="AQ105" s="1"/>
      <c r="AR105" s="1"/>
      <c r="AS105" s="1"/>
      <c r="AT105" s="1"/>
      <c r="AU105" s="1"/>
      <c r="AV105" s="1"/>
      <c r="AW105" s="1"/>
      <c r="AX105" s="1"/>
      <c r="AY105" s="1"/>
      <c r="AZ105" s="1"/>
      <c r="BA105" s="1"/>
      <c r="BB105" s="1"/>
      <c r="BC105" s="1"/>
      <c r="BD105" s="1"/>
      <c r="BE105" s="1"/>
      <c r="BF105" s="1"/>
      <c r="BG105" s="1"/>
      <c r="BH105" s="1"/>
      <c r="BI105" s="1"/>
      <c r="BJ105" s="1"/>
      <c r="BK105" s="1"/>
      <c r="BL105" s="1"/>
      <c r="BM105" s="1"/>
      <c r="BN105" s="1"/>
      <c r="BO105" s="1"/>
      <c r="BP105" s="1"/>
      <c r="BQ105" s="1"/>
      <c r="BR105" s="1"/>
    </row>
    <row r="106" spans="1:70">
      <c r="A106" s="1" t="s">
        <v>310</v>
      </c>
      <c r="B106" s="31">
        <v>16370</v>
      </c>
      <c r="C106" s="31">
        <v>17450</v>
      </c>
      <c r="D106" s="31">
        <v>29290</v>
      </c>
      <c r="E106" s="31">
        <v>32350</v>
      </c>
      <c r="F106" s="31">
        <v>32830</v>
      </c>
      <c r="G106" s="31">
        <v>40680</v>
      </c>
      <c r="H106" s="31">
        <v>83920</v>
      </c>
      <c r="I106" s="31">
        <v>48920</v>
      </c>
      <c r="J106" s="31">
        <v>65240</v>
      </c>
      <c r="K106" s="31">
        <v>71880</v>
      </c>
      <c r="L106" s="31">
        <v>68660</v>
      </c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/>
      <c r="AO106" s="1"/>
      <c r="AP106" s="1"/>
      <c r="AQ106" s="1"/>
      <c r="AR106" s="1"/>
      <c r="AS106" s="1"/>
      <c r="AT106" s="1"/>
      <c r="AU106" s="1"/>
      <c r="AV106" s="1"/>
      <c r="AW106" s="1"/>
      <c r="AX106" s="1"/>
      <c r="AY106" s="1"/>
      <c r="AZ106" s="1"/>
      <c r="BA106" s="1"/>
      <c r="BB106" s="1"/>
      <c r="BC106" s="1"/>
      <c r="BD106" s="1"/>
      <c r="BE106" s="1"/>
      <c r="BF106" s="1"/>
      <c r="BG106" s="1"/>
      <c r="BH106" s="1"/>
      <c r="BI106" s="1"/>
      <c r="BJ106" s="1"/>
      <c r="BK106" s="1"/>
      <c r="BL106" s="1"/>
      <c r="BM106" s="1"/>
      <c r="BN106" s="1"/>
      <c r="BO106" s="1"/>
      <c r="BP106" s="1"/>
      <c r="BQ106" s="1"/>
      <c r="BR106" s="1"/>
    </row>
    <row r="107" spans="1:70">
      <c r="A107" s="1" t="s">
        <v>311</v>
      </c>
      <c r="B107" s="31">
        <v>155690</v>
      </c>
      <c r="C107" s="31">
        <v>145120</v>
      </c>
      <c r="D107" s="31">
        <v>178280</v>
      </c>
      <c r="E107" s="31">
        <v>220840</v>
      </c>
      <c r="F107" s="31">
        <v>270600</v>
      </c>
      <c r="G107" s="31">
        <v>341550</v>
      </c>
      <c r="H107" s="31">
        <v>423510</v>
      </c>
      <c r="I107" s="31">
        <v>435580</v>
      </c>
      <c r="J107" s="31">
        <v>461040</v>
      </c>
      <c r="K107" s="31">
        <v>530010</v>
      </c>
      <c r="L107" s="31">
        <v>609140</v>
      </c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1"/>
      <c r="AP107" s="1"/>
      <c r="AQ107" s="1"/>
      <c r="AR107" s="1"/>
      <c r="AS107" s="1"/>
      <c r="AT107" s="1"/>
      <c r="AU107" s="1"/>
      <c r="AV107" s="1"/>
      <c r="AW107" s="1"/>
      <c r="AX107" s="1"/>
      <c r="AY107" s="1"/>
      <c r="AZ107" s="1"/>
      <c r="BA107" s="1"/>
      <c r="BB107" s="1"/>
      <c r="BC107" s="1"/>
      <c r="BD107" s="1"/>
      <c r="BE107" s="1"/>
      <c r="BF107" s="1"/>
      <c r="BG107" s="1"/>
      <c r="BH107" s="1"/>
      <c r="BI107" s="1"/>
      <c r="BJ107" s="1"/>
      <c r="BK107" s="1"/>
      <c r="BL107" s="1"/>
      <c r="BM107" s="1"/>
      <c r="BN107" s="1"/>
      <c r="BO107" s="1"/>
      <c r="BP107" s="1"/>
      <c r="BQ107" s="1"/>
      <c r="BR107" s="1"/>
    </row>
    <row r="108" spans="1:70">
      <c r="A108" s="1" t="s">
        <v>312</v>
      </c>
      <c r="B108" s="31">
        <v>830</v>
      </c>
      <c r="C108" s="31">
        <v>710</v>
      </c>
      <c r="D108" s="31">
        <v>540</v>
      </c>
      <c r="E108" s="31">
        <v>440</v>
      </c>
      <c r="F108" s="31">
        <v>0</v>
      </c>
      <c r="G108" s="31"/>
      <c r="H108" s="31"/>
      <c r="I108" s="31"/>
      <c r="J108" s="31"/>
      <c r="K108" s="31"/>
      <c r="L108" s="3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1"/>
      <c r="AP108" s="1"/>
      <c r="AQ108" s="1"/>
      <c r="AR108" s="1"/>
      <c r="AS108" s="1"/>
      <c r="AT108" s="1"/>
      <c r="AU108" s="1"/>
      <c r="AV108" s="1"/>
      <c r="AW108" s="1"/>
      <c r="AX108" s="1"/>
      <c r="AY108" s="1"/>
      <c r="AZ108" s="1"/>
      <c r="BA108" s="1"/>
      <c r="BB108" s="1"/>
      <c r="BC108" s="1"/>
      <c r="BD108" s="1"/>
      <c r="BE108" s="1"/>
      <c r="BF108" s="1"/>
      <c r="BG108" s="1"/>
      <c r="BH108" s="1"/>
      <c r="BI108" s="1"/>
      <c r="BJ108" s="1"/>
      <c r="BK108" s="1"/>
      <c r="BL108" s="1"/>
      <c r="BM108" s="1"/>
      <c r="BN108" s="1"/>
      <c r="BO108" s="1"/>
      <c r="BP108" s="1"/>
      <c r="BQ108" s="1"/>
      <c r="BR108" s="1"/>
    </row>
    <row r="109" spans="1:70">
      <c r="A109" s="1" t="s">
        <v>313</v>
      </c>
      <c r="B109" s="31"/>
      <c r="C109" s="31"/>
      <c r="D109" s="31"/>
      <c r="E109" s="31"/>
      <c r="F109" s="31"/>
      <c r="G109" s="31"/>
      <c r="H109" s="31"/>
      <c r="I109" s="31"/>
      <c r="J109" s="31"/>
      <c r="K109" s="31"/>
      <c r="L109" s="31">
        <v>1260</v>
      </c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1"/>
      <c r="AP109" s="1"/>
      <c r="AQ109" s="1"/>
      <c r="AR109" s="1"/>
      <c r="AS109" s="1"/>
      <c r="AT109" s="1"/>
      <c r="AU109" s="1"/>
      <c r="AV109" s="1"/>
      <c r="AW109" s="1"/>
      <c r="AX109" s="1"/>
      <c r="AY109" s="1"/>
      <c r="AZ109" s="1"/>
      <c r="BA109" s="1"/>
      <c r="BB109" s="1"/>
      <c r="BC109" s="1"/>
      <c r="BD109" s="1"/>
      <c r="BE109" s="1"/>
      <c r="BF109" s="1"/>
      <c r="BG109" s="1"/>
      <c r="BH109" s="1"/>
      <c r="BI109" s="1"/>
      <c r="BJ109" s="1"/>
      <c r="BK109" s="1"/>
      <c r="BL109" s="1"/>
      <c r="BM109" s="1"/>
      <c r="BN109" s="1"/>
      <c r="BO109" s="1"/>
      <c r="BP109" s="1"/>
      <c r="BQ109" s="1"/>
      <c r="BR109" s="1"/>
    </row>
    <row r="110" spans="1:70">
      <c r="A110" s="1" t="s">
        <v>314</v>
      </c>
      <c r="B110" s="31"/>
      <c r="C110" s="31"/>
      <c r="D110" s="31"/>
      <c r="E110" s="31"/>
      <c r="F110" s="31">
        <v>69060</v>
      </c>
      <c r="G110" s="31">
        <v>65030</v>
      </c>
      <c r="H110" s="31">
        <v>63680</v>
      </c>
      <c r="I110" s="31">
        <v>62030</v>
      </c>
      <c r="J110" s="31">
        <v>65160</v>
      </c>
      <c r="K110" s="31">
        <v>78380</v>
      </c>
      <c r="L110" s="31">
        <v>94530</v>
      </c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  <c r="AP110" s="1"/>
      <c r="AQ110" s="1"/>
      <c r="AR110" s="1"/>
      <c r="AS110" s="1"/>
      <c r="AT110" s="1"/>
      <c r="AU110" s="1"/>
      <c r="AV110" s="1"/>
      <c r="AW110" s="1"/>
      <c r="AX110" s="1"/>
      <c r="AY110" s="1"/>
      <c r="AZ110" s="1"/>
      <c r="BA110" s="1"/>
      <c r="BB110" s="1"/>
      <c r="BC110" s="1"/>
      <c r="BD110" s="1"/>
      <c r="BE110" s="1"/>
      <c r="BF110" s="1"/>
      <c r="BG110" s="1"/>
      <c r="BH110" s="1"/>
      <c r="BI110" s="1"/>
      <c r="BJ110" s="1"/>
      <c r="BK110" s="1"/>
      <c r="BL110" s="1"/>
      <c r="BM110" s="1"/>
      <c r="BN110" s="1"/>
      <c r="BO110" s="1"/>
      <c r="BP110" s="1"/>
      <c r="BQ110" s="1"/>
      <c r="BR110" s="1"/>
    </row>
    <row r="111" spans="1:70">
      <c r="A111" s="1" t="s">
        <v>315</v>
      </c>
      <c r="B111" s="31">
        <v>4930</v>
      </c>
      <c r="C111" s="31">
        <v>4540</v>
      </c>
      <c r="D111" s="31">
        <v>5030</v>
      </c>
      <c r="E111" s="31">
        <v>2870</v>
      </c>
      <c r="F111" s="31">
        <v>2910</v>
      </c>
      <c r="G111" s="31">
        <v>2800</v>
      </c>
      <c r="H111" s="31">
        <v>5720</v>
      </c>
      <c r="I111" s="31">
        <v>3530</v>
      </c>
      <c r="J111" s="31">
        <v>3650</v>
      </c>
      <c r="K111" s="31">
        <v>6800</v>
      </c>
      <c r="L111" s="31">
        <v>5880</v>
      </c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  <c r="AP111" s="1"/>
      <c r="AQ111" s="1"/>
      <c r="AR111" s="1"/>
      <c r="AS111" s="1"/>
      <c r="AT111" s="1"/>
      <c r="AU111" s="1"/>
      <c r="AV111" s="1"/>
      <c r="AW111" s="1"/>
      <c r="AX111" s="1"/>
      <c r="AY111" s="1"/>
      <c r="AZ111" s="1"/>
      <c r="BA111" s="1"/>
      <c r="BB111" s="1"/>
      <c r="BC111" s="1"/>
      <c r="BD111" s="1"/>
      <c r="BE111" s="1"/>
      <c r="BF111" s="1"/>
      <c r="BG111" s="1"/>
      <c r="BH111" s="1"/>
      <c r="BI111" s="1"/>
      <c r="BJ111" s="1"/>
      <c r="BK111" s="1"/>
      <c r="BL111" s="1"/>
      <c r="BM111" s="1"/>
      <c r="BN111" s="1"/>
      <c r="BO111" s="1"/>
      <c r="BP111" s="1"/>
      <c r="BQ111" s="1"/>
      <c r="BR111" s="1"/>
    </row>
    <row r="112" spans="1:70">
      <c r="A112" s="1" t="s">
        <v>316</v>
      </c>
      <c r="B112" s="31"/>
      <c r="C112" s="31"/>
      <c r="D112" s="31">
        <v>5030</v>
      </c>
      <c r="E112" s="31">
        <v>8440</v>
      </c>
      <c r="F112" s="31">
        <v>6970</v>
      </c>
      <c r="G112" s="31">
        <v>11970</v>
      </c>
      <c r="H112" s="31">
        <v>11100</v>
      </c>
      <c r="I112" s="31">
        <v>10030</v>
      </c>
      <c r="J112" s="31">
        <v>4820</v>
      </c>
      <c r="K112" s="31">
        <v>5180</v>
      </c>
      <c r="L112" s="31">
        <v>6470</v>
      </c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1"/>
      <c r="AP112" s="1"/>
      <c r="AQ112" s="1"/>
      <c r="AR112" s="1"/>
      <c r="AS112" s="1"/>
      <c r="AT112" s="1"/>
      <c r="AU112" s="1"/>
      <c r="AV112" s="1"/>
      <c r="AW112" s="1"/>
      <c r="AX112" s="1"/>
      <c r="AY112" s="1"/>
      <c r="AZ112" s="1"/>
      <c r="BA112" s="1"/>
      <c r="BB112" s="1"/>
      <c r="BC112" s="1"/>
      <c r="BD112" s="1"/>
      <c r="BE112" s="1"/>
      <c r="BF112" s="1"/>
      <c r="BG112" s="1"/>
      <c r="BH112" s="1"/>
      <c r="BI112" s="1"/>
      <c r="BJ112" s="1"/>
      <c r="BK112" s="1"/>
      <c r="BL112" s="1"/>
      <c r="BM112" s="1"/>
      <c r="BN112" s="1"/>
      <c r="BO112" s="1"/>
      <c r="BP112" s="1"/>
      <c r="BQ112" s="1"/>
      <c r="BR112" s="1"/>
    </row>
    <row r="113" spans="1:70">
      <c r="A113" s="1" t="s">
        <v>317</v>
      </c>
      <c r="B113" s="31">
        <v>2370</v>
      </c>
      <c r="C113" s="31">
        <v>2450</v>
      </c>
      <c r="D113" s="31">
        <v>2900</v>
      </c>
      <c r="E113" s="31">
        <v>3300</v>
      </c>
      <c r="F113" s="31">
        <v>4170</v>
      </c>
      <c r="G113" s="31">
        <v>7490</v>
      </c>
      <c r="H113" s="31">
        <v>6770</v>
      </c>
      <c r="I113" s="31">
        <v>5360</v>
      </c>
      <c r="J113" s="31">
        <v>6860</v>
      </c>
      <c r="K113" s="31">
        <v>8410</v>
      </c>
      <c r="L113" s="31">
        <v>9610</v>
      </c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1"/>
      <c r="AP113" s="1"/>
      <c r="AQ113" s="1"/>
      <c r="AR113" s="1"/>
      <c r="AS113" s="1"/>
      <c r="AT113" s="1"/>
      <c r="AU113" s="1"/>
      <c r="AV113" s="1"/>
      <c r="AW113" s="1"/>
      <c r="AX113" s="1"/>
      <c r="AY113" s="1"/>
      <c r="AZ113" s="1"/>
      <c r="BA113" s="1"/>
      <c r="BB113" s="1"/>
      <c r="BC113" s="1"/>
      <c r="BD113" s="1"/>
      <c r="BE113" s="1"/>
      <c r="BF113" s="1"/>
      <c r="BG113" s="1"/>
      <c r="BH113" s="1"/>
      <c r="BI113" s="1"/>
      <c r="BJ113" s="1"/>
      <c r="BK113" s="1"/>
      <c r="BL113" s="1"/>
      <c r="BM113" s="1"/>
      <c r="BN113" s="1"/>
      <c r="BO113" s="1"/>
      <c r="BP113" s="1"/>
      <c r="BQ113" s="1"/>
      <c r="BR113" s="1"/>
    </row>
    <row r="114" spans="1:70">
      <c r="A114" s="1" t="s">
        <v>318</v>
      </c>
      <c r="B114" s="31">
        <v>400</v>
      </c>
      <c r="C114" s="31">
        <v>390</v>
      </c>
      <c r="D114" s="31">
        <v>260</v>
      </c>
      <c r="E114" s="31">
        <v>0</v>
      </c>
      <c r="F114" s="31">
        <v>0</v>
      </c>
      <c r="G114" s="31">
        <v>0</v>
      </c>
      <c r="H114" s="31">
        <v>0</v>
      </c>
      <c r="I114" s="31"/>
      <c r="J114" s="31"/>
      <c r="K114" s="31"/>
      <c r="L114" s="3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  <c r="AP114" s="1"/>
      <c r="AQ114" s="1"/>
      <c r="AR114" s="1"/>
      <c r="AS114" s="1"/>
      <c r="AT114" s="1"/>
      <c r="AU114" s="1"/>
      <c r="AV114" s="1"/>
      <c r="AW114" s="1"/>
      <c r="AX114" s="1"/>
      <c r="AY114" s="1"/>
      <c r="AZ114" s="1"/>
      <c r="BA114" s="1"/>
      <c r="BB114" s="1"/>
      <c r="BC114" s="1"/>
      <c r="BD114" s="1"/>
      <c r="BE114" s="1"/>
      <c r="BF114" s="1"/>
      <c r="BG114" s="1"/>
      <c r="BH114" s="1"/>
      <c r="BI114" s="1"/>
      <c r="BJ114" s="1"/>
      <c r="BK114" s="1"/>
      <c r="BL114" s="1"/>
      <c r="BM114" s="1"/>
      <c r="BN114" s="1"/>
      <c r="BO114" s="1"/>
      <c r="BP114" s="1"/>
      <c r="BQ114" s="1"/>
      <c r="BR114" s="1"/>
    </row>
    <row r="115" spans="1:70">
      <c r="A115" s="1" t="s">
        <v>319</v>
      </c>
      <c r="B115" s="31">
        <v>8050</v>
      </c>
      <c r="C115" s="31">
        <v>9190</v>
      </c>
      <c r="D115" s="31">
        <v>11700</v>
      </c>
      <c r="E115" s="31">
        <v>10420</v>
      </c>
      <c r="F115" s="31">
        <v>7790</v>
      </c>
      <c r="G115" s="31">
        <v>7670</v>
      </c>
      <c r="H115" s="31">
        <v>5900</v>
      </c>
      <c r="I115" s="31">
        <v>7920</v>
      </c>
      <c r="J115" s="31">
        <v>9770</v>
      </c>
      <c r="K115" s="31">
        <v>9800</v>
      </c>
      <c r="L115" s="31">
        <v>11840</v>
      </c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1"/>
      <c r="AP115" s="1"/>
      <c r="AQ115" s="1"/>
      <c r="AR115" s="1"/>
      <c r="AS115" s="1"/>
      <c r="AT115" s="1"/>
      <c r="AU115" s="1"/>
      <c r="AV115" s="1"/>
      <c r="AW115" s="1"/>
      <c r="AX115" s="1"/>
      <c r="AY115" s="1"/>
      <c r="AZ115" s="1"/>
      <c r="BA115" s="1"/>
      <c r="BB115" s="1"/>
      <c r="BC115" s="1"/>
      <c r="BD115" s="1"/>
      <c r="BE115" s="1"/>
      <c r="BF115" s="1"/>
      <c r="BG115" s="1"/>
      <c r="BH115" s="1"/>
      <c r="BI115" s="1"/>
      <c r="BJ115" s="1"/>
      <c r="BK115" s="1"/>
      <c r="BL115" s="1"/>
      <c r="BM115" s="1"/>
      <c r="BN115" s="1"/>
      <c r="BO115" s="1"/>
      <c r="BP115" s="1"/>
      <c r="BQ115" s="1"/>
      <c r="BR115" s="1"/>
    </row>
    <row r="116" spans="1:70">
      <c r="A116" s="1" t="s">
        <v>320</v>
      </c>
      <c r="B116" s="31">
        <v>4420</v>
      </c>
      <c r="C116" s="31">
        <v>4320</v>
      </c>
      <c r="D116" s="31">
        <v>3920</v>
      </c>
      <c r="E116" s="31">
        <v>4130</v>
      </c>
      <c r="F116" s="31">
        <v>0</v>
      </c>
      <c r="G116" s="31">
        <v>0</v>
      </c>
      <c r="H116" s="31">
        <v>0</v>
      </c>
      <c r="I116" s="31">
        <v>0</v>
      </c>
      <c r="J116" s="31">
        <v>0</v>
      </c>
      <c r="K116" s="31">
        <v>0</v>
      </c>
      <c r="L116" s="31">
        <v>0</v>
      </c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/>
      <c r="AP116" s="1"/>
      <c r="AQ116" s="1"/>
      <c r="AR116" s="1"/>
      <c r="AS116" s="1"/>
      <c r="AT116" s="1"/>
      <c r="AU116" s="1"/>
      <c r="AV116" s="1"/>
      <c r="AW116" s="1"/>
      <c r="AX116" s="1"/>
      <c r="AY116" s="1"/>
      <c r="AZ116" s="1"/>
      <c r="BA116" s="1"/>
      <c r="BB116" s="1"/>
      <c r="BC116" s="1"/>
      <c r="BD116" s="1"/>
      <c r="BE116" s="1"/>
      <c r="BF116" s="1"/>
      <c r="BG116" s="1"/>
      <c r="BH116" s="1"/>
      <c r="BI116" s="1"/>
      <c r="BJ116" s="1"/>
      <c r="BK116" s="1"/>
      <c r="BL116" s="1"/>
      <c r="BM116" s="1"/>
      <c r="BN116" s="1"/>
      <c r="BO116" s="1"/>
      <c r="BP116" s="1"/>
      <c r="BQ116" s="1"/>
      <c r="BR116" s="1"/>
    </row>
    <row r="117" spans="1:70">
      <c r="A117" s="1" t="s">
        <v>321</v>
      </c>
      <c r="B117" s="31">
        <v>21000</v>
      </c>
      <c r="C117" s="31">
        <v>21600</v>
      </c>
      <c r="D117" s="31">
        <v>29380</v>
      </c>
      <c r="E117" s="31">
        <v>29600</v>
      </c>
      <c r="F117" s="31">
        <v>90900</v>
      </c>
      <c r="G117" s="31">
        <v>94960</v>
      </c>
      <c r="H117" s="31">
        <v>93170</v>
      </c>
      <c r="I117" s="31">
        <v>88870</v>
      </c>
      <c r="J117" s="31">
        <v>90260</v>
      </c>
      <c r="K117" s="31">
        <v>108570</v>
      </c>
      <c r="L117" s="31">
        <v>129590</v>
      </c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  <c r="AP117" s="1"/>
      <c r="AQ117" s="1"/>
      <c r="AR117" s="1"/>
      <c r="AS117" s="1"/>
      <c r="AT117" s="1"/>
      <c r="AU117" s="1"/>
      <c r="AV117" s="1"/>
      <c r="AW117" s="1"/>
      <c r="AX117" s="1"/>
      <c r="AY117" s="1"/>
      <c r="AZ117" s="1"/>
      <c r="BA117" s="1"/>
      <c r="BB117" s="1"/>
      <c r="BC117" s="1"/>
      <c r="BD117" s="1"/>
      <c r="BE117" s="1"/>
      <c r="BF117" s="1"/>
      <c r="BG117" s="1"/>
      <c r="BH117" s="1"/>
      <c r="BI117" s="1"/>
      <c r="BJ117" s="1"/>
      <c r="BK117" s="1"/>
      <c r="BL117" s="1"/>
      <c r="BM117" s="1"/>
      <c r="BN117" s="1"/>
      <c r="BO117" s="1"/>
      <c r="BP117" s="1"/>
      <c r="BQ117" s="1"/>
      <c r="BR117" s="1"/>
    </row>
    <row r="118" spans="1:70">
      <c r="A118" s="1" t="s">
        <v>322</v>
      </c>
      <c r="B118" s="31">
        <v>176690</v>
      </c>
      <c r="C118" s="31">
        <v>166720</v>
      </c>
      <c r="D118" s="31">
        <v>207660</v>
      </c>
      <c r="E118" s="31">
        <v>250440</v>
      </c>
      <c r="F118" s="31">
        <v>361500</v>
      </c>
      <c r="G118" s="31">
        <v>436510</v>
      </c>
      <c r="H118" s="31">
        <v>516680</v>
      </c>
      <c r="I118" s="31">
        <v>524450</v>
      </c>
      <c r="J118" s="31">
        <v>551300</v>
      </c>
      <c r="K118" s="31">
        <v>638580</v>
      </c>
      <c r="L118" s="31">
        <v>738730</v>
      </c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P118" s="1"/>
      <c r="AQ118" s="1"/>
      <c r="AR118" s="1"/>
      <c r="AS118" s="1"/>
      <c r="AT118" s="1"/>
      <c r="AU118" s="1"/>
      <c r="AV118" s="1"/>
      <c r="AW118" s="1"/>
      <c r="AX118" s="1"/>
      <c r="AY118" s="1"/>
      <c r="AZ118" s="1"/>
      <c r="BA118" s="1"/>
      <c r="BB118" s="1"/>
      <c r="BC118" s="1"/>
      <c r="BD118" s="1"/>
      <c r="BE118" s="1"/>
      <c r="BF118" s="1"/>
      <c r="BG118" s="1"/>
      <c r="BH118" s="1"/>
      <c r="BI118" s="1"/>
      <c r="BJ118" s="1"/>
      <c r="BK118" s="1"/>
      <c r="BL118" s="1"/>
      <c r="BM118" s="1"/>
      <c r="BN118" s="1"/>
      <c r="BO118" s="1"/>
      <c r="BP118" s="1"/>
      <c r="BQ118" s="1"/>
      <c r="BR118" s="1"/>
    </row>
    <row r="119" spans="1:70">
      <c r="A119" s="1" t="s">
        <v>323</v>
      </c>
      <c r="B119" s="31">
        <v>1970</v>
      </c>
      <c r="C119" s="31">
        <v>1970</v>
      </c>
      <c r="D119" s="31">
        <v>1910</v>
      </c>
      <c r="E119" s="31">
        <v>3750</v>
      </c>
      <c r="F119" s="31">
        <v>3750</v>
      </c>
      <c r="G119" s="31">
        <v>3700</v>
      </c>
      <c r="H119" s="31">
        <v>3660</v>
      </c>
      <c r="I119" s="31">
        <v>3660</v>
      </c>
      <c r="J119" s="31">
        <v>3620</v>
      </c>
      <c r="K119" s="31">
        <v>3620</v>
      </c>
      <c r="L119" s="31">
        <v>3620</v>
      </c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  <c r="AP119" s="1"/>
      <c r="AQ119" s="1"/>
      <c r="AR119" s="1"/>
      <c r="AS119" s="1"/>
      <c r="AT119" s="1"/>
      <c r="AU119" s="1"/>
      <c r="AV119" s="1"/>
      <c r="AW119" s="1"/>
      <c r="AX119" s="1"/>
      <c r="AY119" s="1"/>
      <c r="AZ119" s="1"/>
      <c r="BA119" s="1"/>
      <c r="BB119" s="1"/>
      <c r="BC119" s="1"/>
      <c r="BD119" s="1"/>
      <c r="BE119" s="1"/>
      <c r="BF119" s="1"/>
      <c r="BG119" s="1"/>
      <c r="BH119" s="1"/>
      <c r="BI119" s="1"/>
      <c r="BJ119" s="1"/>
      <c r="BK119" s="1"/>
      <c r="BL119" s="1"/>
      <c r="BM119" s="1"/>
      <c r="BN119" s="1"/>
      <c r="BO119" s="1"/>
      <c r="BP119" s="1"/>
      <c r="BQ119" s="1"/>
      <c r="BR119" s="1"/>
    </row>
    <row r="120" spans="1:70">
      <c r="A120" s="1" t="s">
        <v>324</v>
      </c>
      <c r="B120" s="31">
        <v>50820</v>
      </c>
      <c r="C120" s="31">
        <v>50820</v>
      </c>
      <c r="D120" s="31">
        <v>0</v>
      </c>
      <c r="E120" s="31">
        <v>0</v>
      </c>
      <c r="F120" s="31">
        <v>0</v>
      </c>
      <c r="G120" s="31">
        <v>0</v>
      </c>
      <c r="H120" s="31">
        <v>0</v>
      </c>
      <c r="I120" s="31">
        <v>0</v>
      </c>
      <c r="J120" s="31">
        <v>0</v>
      </c>
      <c r="K120" s="31">
        <v>0</v>
      </c>
      <c r="L120" s="31">
        <v>0</v>
      </c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1"/>
      <c r="AP120" s="1"/>
      <c r="AQ120" s="1"/>
      <c r="AR120" s="1"/>
      <c r="AS120" s="1"/>
      <c r="AT120" s="1"/>
      <c r="AU120" s="1"/>
      <c r="AV120" s="1"/>
      <c r="AW120" s="1"/>
      <c r="AX120" s="1"/>
      <c r="AY120" s="1"/>
      <c r="AZ120" s="1"/>
      <c r="BA120" s="1"/>
      <c r="BB120" s="1"/>
      <c r="BC120" s="1"/>
      <c r="BD120" s="1"/>
      <c r="BE120" s="1"/>
      <c r="BF120" s="1"/>
      <c r="BG120" s="1"/>
      <c r="BH120" s="1"/>
      <c r="BI120" s="1"/>
      <c r="BJ120" s="1"/>
      <c r="BK120" s="1"/>
      <c r="BL120" s="1"/>
      <c r="BM120" s="1"/>
      <c r="BN120" s="1"/>
      <c r="BO120" s="1"/>
      <c r="BP120" s="1"/>
      <c r="BQ120" s="1"/>
      <c r="BR120" s="1"/>
    </row>
    <row r="121" spans="1:70">
      <c r="A121" s="1" t="s">
        <v>325</v>
      </c>
      <c r="B121" s="31">
        <v>14140</v>
      </c>
      <c r="C121" s="31">
        <v>15490</v>
      </c>
      <c r="D121" s="31">
        <v>27960</v>
      </c>
      <c r="E121" s="31">
        <v>25660</v>
      </c>
      <c r="F121" s="31">
        <v>39330</v>
      </c>
      <c r="G121" s="31">
        <v>54400</v>
      </c>
      <c r="H121" s="31">
        <v>98440</v>
      </c>
      <c r="I121" s="31">
        <v>145820</v>
      </c>
      <c r="J121" s="31">
        <v>193240</v>
      </c>
      <c r="K121" s="31">
        <v>48370</v>
      </c>
      <c r="L121" s="31">
        <v>61380</v>
      </c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  <c r="AP121" s="1"/>
      <c r="AQ121" s="1"/>
      <c r="AR121" s="1"/>
      <c r="AS121" s="1"/>
      <c r="AT121" s="1"/>
      <c r="AU121" s="1"/>
      <c r="AV121" s="1"/>
      <c r="AW121" s="1"/>
      <c r="AX121" s="1"/>
      <c r="AY121" s="1"/>
      <c r="AZ121" s="1"/>
      <c r="BA121" s="1"/>
      <c r="BB121" s="1"/>
      <c r="BC121" s="1"/>
      <c r="BD121" s="1"/>
      <c r="BE121" s="1"/>
      <c r="BF121" s="1"/>
      <c r="BG121" s="1"/>
      <c r="BH121" s="1"/>
      <c r="BI121" s="1"/>
      <c r="BJ121" s="1"/>
      <c r="BK121" s="1"/>
      <c r="BL121" s="1"/>
      <c r="BM121" s="1"/>
      <c r="BN121" s="1"/>
      <c r="BO121" s="1"/>
      <c r="BP121" s="1"/>
      <c r="BQ121" s="1"/>
      <c r="BR121" s="1"/>
    </row>
    <row r="122" spans="1:70">
      <c r="A122" s="1" t="s">
        <v>326</v>
      </c>
      <c r="B122" s="31">
        <v>664960</v>
      </c>
      <c r="C122" s="31">
        <v>814870</v>
      </c>
      <c r="D122" s="31">
        <v>842540</v>
      </c>
      <c r="E122" s="31">
        <v>886150</v>
      </c>
      <c r="F122" s="31">
        <v>819320</v>
      </c>
      <c r="G122" s="31">
        <v>827450</v>
      </c>
      <c r="H122" s="31">
        <v>810490</v>
      </c>
      <c r="I122" s="31">
        <v>775940</v>
      </c>
      <c r="J122" s="31">
        <v>729260</v>
      </c>
      <c r="K122" s="31">
        <v>916830</v>
      </c>
      <c r="L122" s="31">
        <v>1028760</v>
      </c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1"/>
      <c r="AP122" s="1"/>
      <c r="AQ122" s="1"/>
      <c r="AR122" s="1"/>
      <c r="AS122" s="1"/>
      <c r="AT122" s="1"/>
      <c r="AU122" s="1"/>
      <c r="AV122" s="1"/>
      <c r="AW122" s="1"/>
      <c r="AX122" s="1"/>
      <c r="AY122" s="1"/>
      <c r="AZ122" s="1"/>
      <c r="BA122" s="1"/>
      <c r="BB122" s="1"/>
      <c r="BC122" s="1"/>
      <c r="BD122" s="1"/>
      <c r="BE122" s="1"/>
      <c r="BF122" s="1"/>
      <c r="BG122" s="1"/>
      <c r="BH122" s="1"/>
      <c r="BI122" s="1"/>
      <c r="BJ122" s="1"/>
      <c r="BK122" s="1"/>
      <c r="BL122" s="1"/>
      <c r="BM122" s="1"/>
      <c r="BN122" s="1"/>
      <c r="BO122" s="1"/>
      <c r="BP122" s="1"/>
      <c r="BQ122" s="1"/>
      <c r="BR122" s="1"/>
    </row>
    <row r="123" spans="1:70">
      <c r="A123" s="1" t="s">
        <v>327</v>
      </c>
      <c r="B123" s="31">
        <v>731890</v>
      </c>
      <c r="C123" s="31">
        <v>883150</v>
      </c>
      <c r="D123" s="31">
        <v>872410</v>
      </c>
      <c r="E123" s="31">
        <v>915560</v>
      </c>
      <c r="F123" s="31">
        <v>862400</v>
      </c>
      <c r="G123" s="31">
        <v>885550</v>
      </c>
      <c r="H123" s="31">
        <v>912590</v>
      </c>
      <c r="I123" s="31">
        <v>925420</v>
      </c>
      <c r="J123" s="31">
        <v>926120</v>
      </c>
      <c r="K123" s="31">
        <v>968820</v>
      </c>
      <c r="L123" s="31">
        <v>1093760</v>
      </c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  <c r="AP123" s="1"/>
      <c r="AQ123" s="1"/>
      <c r="AR123" s="1"/>
      <c r="AS123" s="1"/>
      <c r="AT123" s="1"/>
      <c r="AU123" s="1"/>
      <c r="AV123" s="1"/>
      <c r="AW123" s="1"/>
      <c r="AX123" s="1"/>
      <c r="AY123" s="1"/>
      <c r="AZ123" s="1"/>
      <c r="BA123" s="1"/>
      <c r="BB123" s="1"/>
      <c r="BC123" s="1"/>
      <c r="BD123" s="1"/>
      <c r="BE123" s="1"/>
      <c r="BF123" s="1"/>
      <c r="BG123" s="1"/>
      <c r="BH123" s="1"/>
      <c r="BI123" s="1"/>
      <c r="BJ123" s="1"/>
      <c r="BK123" s="1"/>
      <c r="BL123" s="1"/>
      <c r="BM123" s="1"/>
      <c r="BN123" s="1"/>
      <c r="BO123" s="1"/>
      <c r="BP123" s="1"/>
      <c r="BQ123" s="1"/>
      <c r="BR123" s="1"/>
    </row>
    <row r="124" spans="1:70">
      <c r="A124" s="1" t="s">
        <v>228</v>
      </c>
      <c r="B124" s="31">
        <v>3540</v>
      </c>
      <c r="C124" s="31">
        <v>3660</v>
      </c>
      <c r="D124" s="31">
        <v>4020</v>
      </c>
      <c r="E124" s="31">
        <v>4530</v>
      </c>
      <c r="F124" s="31">
        <v>6230</v>
      </c>
      <c r="G124" s="31">
        <v>6750</v>
      </c>
      <c r="H124" s="31">
        <v>7070</v>
      </c>
      <c r="I124" s="31">
        <v>7820</v>
      </c>
      <c r="J124" s="31">
        <v>8300</v>
      </c>
      <c r="K124" s="31">
        <v>10150</v>
      </c>
      <c r="L124" s="31">
        <v>12380</v>
      </c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  <c r="AP124" s="1"/>
      <c r="AQ124" s="1"/>
      <c r="AR124" s="1"/>
      <c r="AS124" s="1"/>
      <c r="AT124" s="1"/>
      <c r="AU124" s="1"/>
      <c r="AV124" s="1"/>
      <c r="AW124" s="1"/>
      <c r="AX124" s="1"/>
      <c r="AY124" s="1"/>
      <c r="AZ124" s="1"/>
      <c r="BA124" s="1"/>
      <c r="BB124" s="1"/>
      <c r="BC124" s="1"/>
      <c r="BD124" s="1"/>
      <c r="BE124" s="1"/>
      <c r="BF124" s="1"/>
      <c r="BG124" s="1"/>
      <c r="BH124" s="1"/>
      <c r="BI124" s="1"/>
      <c r="BJ124" s="1"/>
      <c r="BK124" s="1"/>
      <c r="BL124" s="1"/>
      <c r="BM124" s="1"/>
      <c r="BN124" s="1"/>
      <c r="BO124" s="1"/>
      <c r="BP124" s="1"/>
      <c r="BQ124" s="1"/>
      <c r="BR124" s="1"/>
    </row>
    <row r="125" spans="1:70">
      <c r="A125" s="1" t="s">
        <v>328</v>
      </c>
      <c r="B125" s="31">
        <v>912120</v>
      </c>
      <c r="C125" s="31">
        <v>1053530</v>
      </c>
      <c r="D125" s="31">
        <v>1084090</v>
      </c>
      <c r="E125" s="31">
        <v>1170530</v>
      </c>
      <c r="F125" s="31">
        <v>1230130</v>
      </c>
      <c r="G125" s="31">
        <v>1328810</v>
      </c>
      <c r="H125" s="31">
        <v>1436340</v>
      </c>
      <c r="I125" s="31">
        <v>1457690</v>
      </c>
      <c r="J125" s="31">
        <v>1485720</v>
      </c>
      <c r="K125" s="31">
        <v>1617550</v>
      </c>
      <c r="L125" s="31">
        <v>1844870</v>
      </c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  <c r="AP125" s="1"/>
      <c r="AQ125" s="1"/>
      <c r="AR125" s="1"/>
      <c r="AS125" s="1"/>
      <c r="AT125" s="1"/>
      <c r="AU125" s="1"/>
      <c r="AV125" s="1"/>
      <c r="AW125" s="1"/>
      <c r="AX125" s="1"/>
      <c r="AY125" s="1"/>
      <c r="AZ125" s="1"/>
      <c r="BA125" s="1"/>
      <c r="BB125" s="1"/>
      <c r="BC125" s="1"/>
      <c r="BD125" s="1"/>
      <c r="BE125" s="1"/>
      <c r="BF125" s="1"/>
      <c r="BG125" s="1"/>
      <c r="BH125" s="1"/>
      <c r="BI125" s="1"/>
      <c r="BJ125" s="1"/>
      <c r="BK125" s="1"/>
      <c r="BL125" s="1"/>
      <c r="BM125" s="1"/>
      <c r="BN125" s="1"/>
      <c r="BO125" s="1"/>
      <c r="BP125" s="1"/>
      <c r="BQ125" s="1"/>
      <c r="BR125" s="1"/>
    </row>
    <row r="126" spans="1:70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  <c r="AP126" s="1"/>
      <c r="AQ126" s="1"/>
      <c r="AR126" s="1"/>
      <c r="AS126" s="1"/>
      <c r="AT126" s="1"/>
      <c r="AU126" s="1"/>
      <c r="AV126" s="1"/>
      <c r="AW126" s="1"/>
      <c r="AX126" s="1"/>
      <c r="AY126" s="1"/>
      <c r="AZ126" s="1"/>
      <c r="BA126" s="1"/>
      <c r="BB126" s="1"/>
      <c r="BC126" s="1"/>
      <c r="BD126" s="1"/>
      <c r="BE126" s="1"/>
      <c r="BF126" s="1"/>
      <c r="BG126" s="1"/>
      <c r="BH126" s="1"/>
      <c r="BI126" s="1"/>
      <c r="BJ126" s="1"/>
      <c r="BK126" s="1"/>
      <c r="BL126" s="1"/>
      <c r="BM126" s="1"/>
      <c r="BN126" s="1"/>
      <c r="BO126" s="1"/>
      <c r="BP126" s="1"/>
      <c r="BQ126" s="1"/>
      <c r="BR126" s="1"/>
    </row>
    <row r="127" spans="1:70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  <c r="AP127" s="1"/>
      <c r="AQ127" s="1"/>
      <c r="AR127" s="1"/>
      <c r="AS127" s="1"/>
      <c r="AT127" s="1"/>
      <c r="AU127" s="1"/>
      <c r="AV127" s="1"/>
      <c r="AW127" s="1"/>
      <c r="AX127" s="1"/>
      <c r="AY127" s="1"/>
      <c r="AZ127" s="1"/>
      <c r="BA127" s="1"/>
      <c r="BB127" s="1"/>
      <c r="BC127" s="1"/>
      <c r="BD127" s="1"/>
      <c r="BE127" s="1"/>
      <c r="BF127" s="1"/>
      <c r="BG127" s="1"/>
      <c r="BH127" s="1"/>
      <c r="BI127" s="1"/>
      <c r="BJ127" s="1"/>
      <c r="BK127" s="1"/>
      <c r="BL127" s="1"/>
      <c r="BM127" s="1"/>
      <c r="BN127" s="1"/>
      <c r="BO127" s="1"/>
      <c r="BP127" s="1"/>
      <c r="BQ127" s="1"/>
      <c r="BR127" s="1"/>
    </row>
    <row r="128" spans="1:70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  <c r="AP128" s="1"/>
      <c r="AQ128" s="1"/>
      <c r="AR128" s="1"/>
      <c r="AS128" s="1"/>
      <c r="AT128" s="1"/>
      <c r="AU128" s="1"/>
      <c r="AV128" s="1"/>
      <c r="AW128" s="1"/>
      <c r="AX128" s="1"/>
      <c r="AY128" s="1"/>
      <c r="AZ128" s="1"/>
      <c r="BA128" s="1"/>
      <c r="BB128" s="1"/>
      <c r="BC128" s="1"/>
      <c r="BD128" s="1"/>
      <c r="BE128" s="1"/>
      <c r="BF128" s="1"/>
      <c r="BG128" s="1"/>
      <c r="BH128" s="1"/>
      <c r="BI128" s="1"/>
      <c r="BJ128" s="1"/>
      <c r="BK128" s="1"/>
      <c r="BL128" s="1"/>
      <c r="BM128" s="1"/>
      <c r="BN128" s="1"/>
      <c r="BO128" s="1"/>
      <c r="BP128" s="1"/>
      <c r="BQ128" s="1"/>
      <c r="BR128" s="1"/>
    </row>
    <row r="129" spans="1:70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  <c r="AQ129" s="1"/>
      <c r="AR129" s="1"/>
      <c r="AS129" s="1"/>
      <c r="AT129" s="1"/>
      <c r="AU129" s="1"/>
      <c r="AV129" s="1"/>
      <c r="AW129" s="1"/>
      <c r="AX129" s="1"/>
      <c r="AY129" s="1"/>
      <c r="AZ129" s="1"/>
      <c r="BA129" s="1"/>
      <c r="BB129" s="1"/>
      <c r="BC129" s="1"/>
      <c r="BD129" s="1"/>
      <c r="BE129" s="1"/>
      <c r="BF129" s="1"/>
      <c r="BG129" s="1"/>
      <c r="BH129" s="1"/>
      <c r="BI129" s="1"/>
      <c r="BJ129" s="1"/>
      <c r="BK129" s="1"/>
      <c r="BL129" s="1"/>
      <c r="BM129" s="1"/>
      <c r="BN129" s="1"/>
      <c r="BO129" s="1"/>
      <c r="BP129" s="1"/>
      <c r="BQ129" s="1"/>
      <c r="BR129" s="1"/>
    </row>
    <row r="130" spans="1:70">
      <c r="A130" s="61" t="s">
        <v>329</v>
      </c>
      <c r="B130" s="61" t="s">
        <v>329</v>
      </c>
      <c r="C130" s="61" t="s">
        <v>329</v>
      </c>
      <c r="D130" s="61" t="s">
        <v>329</v>
      </c>
      <c r="E130" s="61" t="s">
        <v>329</v>
      </c>
      <c r="F130" s="61" t="s">
        <v>329</v>
      </c>
      <c r="G130" s="61" t="s">
        <v>329</v>
      </c>
      <c r="H130" s="61" t="s">
        <v>329</v>
      </c>
      <c r="I130" s="61" t="s">
        <v>329</v>
      </c>
      <c r="J130" s="61" t="s">
        <v>329</v>
      </c>
      <c r="K130" s="61" t="s">
        <v>329</v>
      </c>
      <c r="L130" s="61" t="s">
        <v>329</v>
      </c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  <c r="AR130" s="1"/>
      <c r="AS130" s="1"/>
      <c r="AT130" s="1"/>
      <c r="AU130" s="1"/>
      <c r="AV130" s="1"/>
      <c r="AW130" s="1"/>
      <c r="AX130" s="1"/>
      <c r="AY130" s="1"/>
      <c r="AZ130" s="1"/>
      <c r="BA130" s="1"/>
      <c r="BB130" s="1"/>
      <c r="BC130" s="1"/>
      <c r="BD130" s="1"/>
      <c r="BE130" s="1"/>
      <c r="BF130" s="1"/>
      <c r="BG130" s="1"/>
      <c r="BH130" s="1"/>
      <c r="BI130" s="1"/>
      <c r="BJ130" s="1"/>
      <c r="BK130" s="1"/>
      <c r="BL130" s="1"/>
      <c r="BM130" s="1"/>
      <c r="BN130" s="1"/>
      <c r="BO130" s="1"/>
      <c r="BP130" s="1"/>
      <c r="BQ130" s="1"/>
      <c r="BR130" s="1"/>
    </row>
    <row r="131" spans="1:70">
      <c r="A131" s="1"/>
      <c r="B131" s="9" t="s">
        <v>132</v>
      </c>
      <c r="C131" s="9" t="s">
        <v>133</v>
      </c>
      <c r="D131" s="9" t="s">
        <v>134</v>
      </c>
      <c r="E131" s="9" t="s">
        <v>135</v>
      </c>
      <c r="F131" s="9" t="s">
        <v>136</v>
      </c>
      <c r="G131" s="9" t="s">
        <v>137</v>
      </c>
      <c r="H131" s="9" t="s">
        <v>50</v>
      </c>
      <c r="I131" s="9" t="s">
        <v>51</v>
      </c>
      <c r="J131" s="9" t="s">
        <v>52</v>
      </c>
      <c r="K131" s="9" t="s">
        <v>53</v>
      </c>
      <c r="L131" s="9" t="s">
        <v>54</v>
      </c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  <c r="AQ131" s="1"/>
      <c r="AR131" s="1"/>
      <c r="AS131" s="1"/>
      <c r="AT131" s="1"/>
      <c r="AU131" s="1"/>
      <c r="AV131" s="1"/>
      <c r="AW131" s="1"/>
      <c r="AX131" s="1"/>
      <c r="AY131" s="1"/>
      <c r="AZ131" s="1"/>
      <c r="BA131" s="1"/>
      <c r="BB131" s="1"/>
      <c r="BC131" s="1"/>
      <c r="BD131" s="1"/>
      <c r="BE131" s="1"/>
      <c r="BF131" s="1"/>
      <c r="BG131" s="1"/>
      <c r="BH131" s="1"/>
      <c r="BI131" s="1"/>
      <c r="BJ131" s="1"/>
      <c r="BK131" s="1"/>
      <c r="BL131" s="1"/>
      <c r="BM131" s="1"/>
      <c r="BN131" s="1"/>
      <c r="BO131" s="1"/>
      <c r="BP131" s="1"/>
      <c r="BQ131" s="1"/>
      <c r="BR131" s="1"/>
    </row>
    <row r="132" spans="1:70">
      <c r="A132" s="1" t="s">
        <v>59</v>
      </c>
      <c r="B132" s="8">
        <v>1086462.1000000001</v>
      </c>
      <c r="C132" s="8">
        <v>1179660</v>
      </c>
      <c r="D132" s="8">
        <v>1231040</v>
      </c>
      <c r="E132" s="8">
        <v>1464630</v>
      </c>
      <c r="F132" s="8">
        <v>1569490</v>
      </c>
      <c r="G132" s="8">
        <v>1641770</v>
      </c>
      <c r="H132" s="8">
        <v>1917540</v>
      </c>
      <c r="I132" s="8">
        <v>2254580</v>
      </c>
      <c r="J132" s="8">
        <v>2408930</v>
      </c>
      <c r="K132" s="8">
        <v>2553240</v>
      </c>
      <c r="L132" s="8">
        <v>2670210</v>
      </c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"/>
      <c r="AR132" s="1"/>
      <c r="AS132" s="1"/>
      <c r="AT132" s="1"/>
      <c r="AU132" s="1"/>
      <c r="AV132" s="1"/>
      <c r="AW132" s="1"/>
      <c r="AX132" s="1"/>
      <c r="AY132" s="1"/>
      <c r="AZ132" s="1"/>
      <c r="BA132" s="1"/>
      <c r="BB132" s="1"/>
      <c r="BC132" s="1"/>
      <c r="BD132" s="1"/>
      <c r="BE132" s="1"/>
      <c r="BF132" s="1"/>
      <c r="BG132" s="1"/>
      <c r="BH132" s="1"/>
      <c r="BI132" s="1"/>
      <c r="BJ132" s="1"/>
      <c r="BK132" s="1"/>
      <c r="BL132" s="1"/>
      <c r="BM132" s="1"/>
      <c r="BN132" s="1"/>
      <c r="BO132" s="1"/>
      <c r="BP132" s="1"/>
      <c r="BQ132" s="1"/>
      <c r="BR132" s="1"/>
    </row>
    <row r="133" spans="1:70">
      <c r="A133" s="1" t="s">
        <v>71</v>
      </c>
      <c r="B133" s="8">
        <v>353843</v>
      </c>
      <c r="C133" s="8">
        <v>387223</v>
      </c>
      <c r="D133" s="8">
        <v>394998</v>
      </c>
      <c r="E133" s="8">
        <v>424285</v>
      </c>
      <c r="F133" s="8">
        <v>448464</v>
      </c>
      <c r="G133" s="8">
        <v>488649</v>
      </c>
      <c r="H133" s="8">
        <v>592195</v>
      </c>
      <c r="I133" s="8">
        <v>614795</v>
      </c>
      <c r="J133" s="8">
        <v>601546</v>
      </c>
      <c r="K133" s="8">
        <v>607979</v>
      </c>
      <c r="L133" s="8">
        <v>584519</v>
      </c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  <c r="AQ133" s="1"/>
      <c r="AR133" s="1"/>
      <c r="AS133" s="1"/>
      <c r="AT133" s="1"/>
      <c r="AU133" s="1"/>
      <c r="AV133" s="1"/>
      <c r="AW133" s="1"/>
      <c r="AX133" s="1"/>
      <c r="AY133" s="1"/>
      <c r="AZ133" s="1"/>
      <c r="BA133" s="1"/>
      <c r="BB133" s="1"/>
      <c r="BC133" s="1"/>
      <c r="BD133" s="1"/>
      <c r="BE133" s="1"/>
      <c r="BF133" s="1"/>
      <c r="BG133" s="1"/>
      <c r="BH133" s="1"/>
      <c r="BI133" s="1"/>
      <c r="BJ133" s="1"/>
      <c r="BK133" s="1"/>
      <c r="BL133" s="1"/>
      <c r="BM133" s="1"/>
      <c r="BN133" s="1"/>
      <c r="BO133" s="1"/>
      <c r="BP133" s="1"/>
      <c r="BQ133" s="1"/>
      <c r="BR133" s="1"/>
    </row>
    <row r="134" spans="1:70">
      <c r="A134" s="1" t="s">
        <v>330</v>
      </c>
      <c r="B134" s="8">
        <v>34187</v>
      </c>
      <c r="C134" s="8">
        <v>33380</v>
      </c>
      <c r="D134" s="8">
        <v>7775</v>
      </c>
      <c r="E134" s="8">
        <v>29287</v>
      </c>
      <c r="F134" s="8">
        <v>24179</v>
      </c>
      <c r="G134" s="8">
        <v>40185</v>
      </c>
      <c r="H134" s="8">
        <v>103546</v>
      </c>
      <c r="I134" s="8">
        <v>22600</v>
      </c>
      <c r="J134" s="8">
        <v>-13249</v>
      </c>
      <c r="K134" s="8">
        <v>6433</v>
      </c>
      <c r="L134" s="8">
        <v>-23460</v>
      </c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1"/>
      <c r="AS134" s="1"/>
      <c r="AT134" s="1"/>
      <c r="AU134" s="1"/>
      <c r="AV134" s="1"/>
      <c r="AW134" s="1"/>
      <c r="AX134" s="1"/>
      <c r="AY134" s="1"/>
      <c r="AZ134" s="1"/>
      <c r="BA134" s="1"/>
      <c r="BB134" s="1"/>
      <c r="BC134" s="1"/>
      <c r="BD134" s="1"/>
      <c r="BE134" s="1"/>
      <c r="BF134" s="1"/>
      <c r="BG134" s="1"/>
      <c r="BH134" s="1"/>
      <c r="BI134" s="1"/>
      <c r="BJ134" s="1"/>
      <c r="BK134" s="1"/>
      <c r="BL134" s="1"/>
      <c r="BM134" s="1"/>
      <c r="BN134" s="1"/>
      <c r="BO134" s="1"/>
      <c r="BP134" s="1"/>
      <c r="BQ134" s="1"/>
      <c r="BR134" s="1"/>
    </row>
    <row r="135" spans="1:70">
      <c r="A135" s="1" t="s">
        <v>72</v>
      </c>
      <c r="B135" s="33">
        <v>0.14699999999999999</v>
      </c>
      <c r="C135" s="33">
        <v>0.105</v>
      </c>
      <c r="D135" s="33">
        <v>0.11</v>
      </c>
      <c r="E135" s="33">
        <v>0.113</v>
      </c>
      <c r="F135" s="33">
        <v>0.121</v>
      </c>
      <c r="G135" s="33">
        <v>7.1999999999999995E-2</v>
      </c>
      <c r="H135" s="33">
        <v>0.17399999999999999</v>
      </c>
      <c r="I135" s="33">
        <v>0.20100000000000001</v>
      </c>
      <c r="J135" s="33">
        <v>0.125</v>
      </c>
      <c r="K135" s="33">
        <v>0.13300000000000001</v>
      </c>
      <c r="L135" s="33">
        <v>0.13700000000000001</v>
      </c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  <c r="AT135" s="1"/>
      <c r="AU135" s="1"/>
      <c r="AV135" s="1"/>
      <c r="AW135" s="1"/>
      <c r="AX135" s="1"/>
      <c r="AY135" s="1"/>
      <c r="AZ135" s="1"/>
      <c r="BA135" s="1"/>
      <c r="BB135" s="1"/>
      <c r="BC135" s="1"/>
      <c r="BD135" s="1"/>
      <c r="BE135" s="1"/>
      <c r="BF135" s="1"/>
      <c r="BG135" s="1"/>
      <c r="BH135" s="1"/>
      <c r="BI135" s="1"/>
      <c r="BJ135" s="1"/>
      <c r="BK135" s="1"/>
      <c r="BL135" s="1"/>
      <c r="BM135" s="1"/>
      <c r="BN135" s="1"/>
      <c r="BO135" s="1"/>
      <c r="BP135" s="1"/>
      <c r="BQ135" s="1"/>
      <c r="BR135" s="1"/>
    </row>
    <row r="136" spans="1:70">
      <c r="A136" s="1" t="s">
        <v>331</v>
      </c>
      <c r="B136" s="33">
        <v>0.33800000000000002</v>
      </c>
      <c r="C136" s="33">
        <v>0.34700000000000003</v>
      </c>
      <c r="D136" s="33">
        <v>0.35299999999999998</v>
      </c>
      <c r="E136" s="33">
        <v>0.35899999999999999</v>
      </c>
      <c r="F136" s="33">
        <v>0.36200000000000004</v>
      </c>
      <c r="G136" s="33">
        <v>0.36499999999999999</v>
      </c>
      <c r="H136" s="33">
        <v>0.35600000000000004</v>
      </c>
      <c r="I136" s="33">
        <v>0.35700000000000004</v>
      </c>
      <c r="J136" s="33">
        <v>0.35600000000000004</v>
      </c>
      <c r="K136" s="33">
        <v>0.35200000000000004</v>
      </c>
      <c r="L136" s="33">
        <v>0.35200000000000004</v>
      </c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  <c r="AU136" s="1"/>
      <c r="AV136" s="1"/>
      <c r="AW136" s="1"/>
      <c r="AX136" s="1"/>
      <c r="AY136" s="1"/>
      <c r="AZ136" s="1"/>
      <c r="BA136" s="1"/>
      <c r="BB136" s="1"/>
      <c r="BC136" s="1"/>
      <c r="BD136" s="1"/>
      <c r="BE136" s="1"/>
      <c r="BF136" s="1"/>
      <c r="BG136" s="1"/>
      <c r="BH136" s="1"/>
      <c r="BI136" s="1"/>
      <c r="BJ136" s="1"/>
      <c r="BK136" s="1"/>
      <c r="BL136" s="1"/>
      <c r="BM136" s="1"/>
      <c r="BN136" s="1"/>
      <c r="BO136" s="1"/>
      <c r="BP136" s="1"/>
      <c r="BQ136" s="1"/>
      <c r="BR136" s="1"/>
    </row>
    <row r="137" spans="1:70">
      <c r="A137" s="1" t="s">
        <v>332</v>
      </c>
      <c r="B137" s="33">
        <v>0.11899999999999999</v>
      </c>
      <c r="C137" s="33">
        <v>8.3000000000000004E-2</v>
      </c>
      <c r="D137" s="33">
        <v>6.7000000000000004E-2</v>
      </c>
      <c r="E137" s="33">
        <v>0.114</v>
      </c>
      <c r="F137" s="33">
        <v>7.0999999999999994E-2</v>
      </c>
      <c r="G137" s="33">
        <v>-8.0000000000000002E-3</v>
      </c>
      <c r="H137" s="33">
        <v>0.154</v>
      </c>
      <c r="I137" s="33">
        <v>0.13700000000000001</v>
      </c>
      <c r="J137" s="33">
        <v>3.4000000000000002E-2</v>
      </c>
      <c r="K137" s="33">
        <v>4.2000000000000003E-2</v>
      </c>
      <c r="L137" s="33">
        <v>-2.4E-2</v>
      </c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/>
      <c r="AS137" s="1"/>
      <c r="AT137" s="1"/>
      <c r="AU137" s="1"/>
      <c r="AV137" s="1"/>
      <c r="AW137" s="1"/>
      <c r="AX137" s="1"/>
      <c r="AY137" s="1"/>
      <c r="AZ137" s="1"/>
      <c r="BA137" s="1"/>
      <c r="BB137" s="1"/>
      <c r="BC137" s="1"/>
      <c r="BD137" s="1"/>
      <c r="BE137" s="1"/>
      <c r="BF137" s="1"/>
      <c r="BG137" s="1"/>
      <c r="BH137" s="1"/>
      <c r="BI137" s="1"/>
      <c r="BJ137" s="1"/>
      <c r="BK137" s="1"/>
      <c r="BL137" s="1"/>
      <c r="BM137" s="1"/>
      <c r="BN137" s="1"/>
      <c r="BO137" s="1"/>
      <c r="BP137" s="1"/>
      <c r="BQ137" s="1"/>
      <c r="BR137" s="1"/>
    </row>
    <row r="138" spans="1:70">
      <c r="A138" s="1" t="s">
        <v>73</v>
      </c>
      <c r="B138" s="8"/>
      <c r="C138" s="8"/>
      <c r="D138" s="8"/>
      <c r="E138" s="8"/>
      <c r="F138" s="8">
        <v>27</v>
      </c>
      <c r="G138" s="8">
        <v>31.6</v>
      </c>
      <c r="H138" s="8">
        <v>34.6</v>
      </c>
      <c r="I138" s="8">
        <v>34.1</v>
      </c>
      <c r="J138" s="8">
        <v>42.7</v>
      </c>
      <c r="K138" s="8">
        <v>39.4</v>
      </c>
      <c r="L138" s="8">
        <v>40.700000000000003</v>
      </c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  <c r="AU138" s="1"/>
      <c r="AV138" s="1"/>
      <c r="AW138" s="1"/>
      <c r="AX138" s="1"/>
      <c r="AY138" s="1"/>
      <c r="AZ138" s="1"/>
      <c r="BA138" s="1"/>
      <c r="BB138" s="1"/>
      <c r="BC138" s="1"/>
      <c r="BD138" s="1"/>
      <c r="BE138" s="1"/>
      <c r="BF138" s="1"/>
      <c r="BG138" s="1"/>
      <c r="BH138" s="1"/>
      <c r="BI138" s="1"/>
      <c r="BJ138" s="1"/>
      <c r="BK138" s="1"/>
      <c r="BL138" s="1"/>
      <c r="BM138" s="1"/>
      <c r="BN138" s="1"/>
      <c r="BO138" s="1"/>
      <c r="BP138" s="1"/>
      <c r="BQ138" s="1"/>
      <c r="BR138" s="1"/>
    </row>
    <row r="139" spans="1:70">
      <c r="A139" s="1" t="s">
        <v>144</v>
      </c>
      <c r="B139" s="8"/>
      <c r="C139" s="8"/>
      <c r="D139" s="8"/>
      <c r="E139" s="8"/>
      <c r="F139" s="8"/>
      <c r="G139" s="8"/>
      <c r="H139" s="8"/>
      <c r="I139" s="8"/>
      <c r="J139" s="8"/>
      <c r="K139" s="8"/>
      <c r="L139" s="8">
        <v>2.2999999999999998</v>
      </c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  <c r="AU139" s="1"/>
      <c r="AV139" s="1"/>
      <c r="AW139" s="1"/>
      <c r="AX139" s="1"/>
      <c r="AY139" s="1"/>
      <c r="AZ139" s="1"/>
      <c r="BA139" s="1"/>
      <c r="BB139" s="1"/>
      <c r="BC139" s="1"/>
      <c r="BD139" s="1"/>
      <c r="BE139" s="1"/>
      <c r="BF139" s="1"/>
      <c r="BG139" s="1"/>
      <c r="BH139" s="1"/>
      <c r="BI139" s="1"/>
      <c r="BJ139" s="1"/>
      <c r="BK139" s="1"/>
      <c r="BL139" s="1"/>
      <c r="BM139" s="1"/>
      <c r="BN139" s="1"/>
      <c r="BO139" s="1"/>
      <c r="BP139" s="1"/>
      <c r="BQ139" s="1"/>
      <c r="BR139" s="1"/>
    </row>
    <row r="140" spans="1:70">
      <c r="A140" s="1" t="s">
        <v>333</v>
      </c>
      <c r="B140" s="33">
        <v>0.53300000000000003</v>
      </c>
      <c r="C140" s="33">
        <v>0.54</v>
      </c>
      <c r="D140" s="33">
        <v>0.51600000000000001</v>
      </c>
      <c r="E140" s="33">
        <v>0.51</v>
      </c>
      <c r="F140" s="33">
        <v>0.504</v>
      </c>
      <c r="G140" s="33">
        <v>0.497</v>
      </c>
      <c r="H140" s="33">
        <v>0.505</v>
      </c>
      <c r="I140" s="33">
        <v>0.53400000000000003</v>
      </c>
      <c r="J140" s="33">
        <v>0.51100000000000001</v>
      </c>
      <c r="K140" s="33">
        <v>0.48199999999999998</v>
      </c>
      <c r="L140" s="33">
        <v>0.48599999999999999</v>
      </c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  <c r="AT140" s="1"/>
      <c r="AU140" s="1"/>
      <c r="AV140" s="1"/>
      <c r="AW140" s="1"/>
      <c r="AX140" s="1"/>
      <c r="AY140" s="1"/>
      <c r="AZ140" s="1"/>
      <c r="BA140" s="1"/>
      <c r="BB140" s="1"/>
      <c r="BC140" s="1"/>
      <c r="BD140" s="1"/>
      <c r="BE140" s="1"/>
      <c r="BF140" s="1"/>
      <c r="BG140" s="1"/>
      <c r="BH140" s="1"/>
      <c r="BI140" s="1"/>
      <c r="BJ140" s="1"/>
      <c r="BK140" s="1"/>
      <c r="BL140" s="1"/>
      <c r="BM140" s="1"/>
      <c r="BN140" s="1"/>
      <c r="BO140" s="1"/>
      <c r="BP140" s="1"/>
      <c r="BQ140" s="1"/>
      <c r="BR140" s="1"/>
    </row>
    <row r="141" spans="1:70">
      <c r="A141" s="1" t="s">
        <v>334</v>
      </c>
      <c r="B141" s="33">
        <v>1.9E-2</v>
      </c>
      <c r="C141" s="33">
        <v>2.1000000000000001E-2</v>
      </c>
      <c r="D141" s="33">
        <v>2.1000000000000001E-2</v>
      </c>
      <c r="E141" s="33">
        <v>0.02</v>
      </c>
      <c r="F141" s="33">
        <v>1.9E-2</v>
      </c>
      <c r="G141" s="33">
        <v>1.6E-2</v>
      </c>
      <c r="H141" s="33">
        <v>1.7000000000000001E-2</v>
      </c>
      <c r="I141" s="33">
        <v>1.7999999999999999E-2</v>
      </c>
      <c r="J141" s="33">
        <v>0.02</v>
      </c>
      <c r="K141" s="33">
        <v>1.9E-2</v>
      </c>
      <c r="L141" s="33">
        <v>1.9E-2</v>
      </c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1"/>
      <c r="AU141" s="1"/>
      <c r="AV141" s="1"/>
      <c r="AW141" s="1"/>
      <c r="AX141" s="1"/>
      <c r="AY141" s="1"/>
      <c r="AZ141" s="1"/>
      <c r="BA141" s="1"/>
      <c r="BB141" s="1"/>
      <c r="BC141" s="1"/>
      <c r="BD141" s="1"/>
      <c r="BE141" s="1"/>
      <c r="BF141" s="1"/>
      <c r="BG141" s="1"/>
      <c r="BH141" s="1"/>
      <c r="BI141" s="1"/>
      <c r="BJ141" s="1"/>
      <c r="BK141" s="1"/>
      <c r="BL141" s="1"/>
      <c r="BM141" s="1"/>
      <c r="BN141" s="1"/>
      <c r="BO141" s="1"/>
      <c r="BP141" s="1"/>
      <c r="BQ141" s="1"/>
      <c r="BR141" s="1"/>
    </row>
    <row r="142" spans="1:70">
      <c r="A142" s="1" t="s">
        <v>335</v>
      </c>
      <c r="B142" s="33">
        <v>0.158</v>
      </c>
      <c r="C142" s="33">
        <v>0.13900000000000001</v>
      </c>
      <c r="D142" s="33">
        <v>0.14299999999999999</v>
      </c>
      <c r="E142" s="33">
        <v>0.156</v>
      </c>
      <c r="F142" s="33">
        <v>0.159</v>
      </c>
      <c r="G142" s="33">
        <v>0.156</v>
      </c>
      <c r="H142" s="33">
        <v>0.159</v>
      </c>
      <c r="I142" s="33">
        <v>0.15</v>
      </c>
      <c r="J142" s="33">
        <v>0.16500000000000001</v>
      </c>
      <c r="K142" s="33">
        <v>0.16800000000000001</v>
      </c>
      <c r="L142" s="33">
        <v>0.17399999999999999</v>
      </c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  <c r="AU142" s="1"/>
      <c r="AV142" s="1"/>
      <c r="AW142" s="1"/>
      <c r="AX142" s="1"/>
      <c r="AY142" s="1"/>
      <c r="AZ142" s="1"/>
      <c r="BA142" s="1"/>
      <c r="BB142" s="1"/>
      <c r="BC142" s="1"/>
      <c r="BD142" s="1"/>
      <c r="BE142" s="1"/>
      <c r="BF142" s="1"/>
      <c r="BG142" s="1"/>
      <c r="BH142" s="1"/>
      <c r="BI142" s="1"/>
      <c r="BJ142" s="1"/>
      <c r="BK142" s="1"/>
      <c r="BL142" s="1"/>
      <c r="BM142" s="1"/>
      <c r="BN142" s="1"/>
      <c r="BO142" s="1"/>
      <c r="BP142" s="1"/>
      <c r="BQ142" s="1"/>
      <c r="BR142" s="1"/>
    </row>
    <row r="143" spans="1:70">
      <c r="A143" s="1" t="s">
        <v>336</v>
      </c>
      <c r="B143" s="33">
        <v>0.11</v>
      </c>
      <c r="C143" s="33">
        <v>0.115</v>
      </c>
      <c r="D143" s="33">
        <v>0.13400000000000001</v>
      </c>
      <c r="E143" s="33">
        <v>0.14099999999999999</v>
      </c>
      <c r="F143" s="33">
        <v>0.14699999999999999</v>
      </c>
      <c r="G143" s="33">
        <v>0.16300000000000001</v>
      </c>
      <c r="H143" s="33">
        <v>0.16</v>
      </c>
      <c r="I143" s="33">
        <v>0.14899999999999999</v>
      </c>
      <c r="J143" s="33">
        <v>0.14899999999999999</v>
      </c>
      <c r="K143" s="33">
        <v>0.14299999999999999</v>
      </c>
      <c r="L143" s="33">
        <v>0.154</v>
      </c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"/>
      <c r="AT143" s="1"/>
      <c r="AU143" s="1"/>
      <c r="AV143" s="1"/>
      <c r="AW143" s="1"/>
      <c r="AX143" s="1"/>
      <c r="AY143" s="1"/>
      <c r="AZ143" s="1"/>
      <c r="BA143" s="1"/>
      <c r="BB143" s="1"/>
      <c r="BC143" s="1"/>
      <c r="BD143" s="1"/>
      <c r="BE143" s="1"/>
      <c r="BF143" s="1"/>
      <c r="BG143" s="1"/>
      <c r="BH143" s="1"/>
      <c r="BI143" s="1"/>
      <c r="BJ143" s="1"/>
      <c r="BK143" s="1"/>
      <c r="BL143" s="1"/>
      <c r="BM143" s="1"/>
      <c r="BN143" s="1"/>
      <c r="BO143" s="1"/>
      <c r="BP143" s="1"/>
      <c r="BQ143" s="1"/>
      <c r="BR143" s="1"/>
    </row>
    <row r="144" spans="1:70">
      <c r="A144" s="1" t="s">
        <v>337</v>
      </c>
      <c r="B144" s="33">
        <v>6.2E-2</v>
      </c>
      <c r="C144" s="33">
        <v>6.3E-2</v>
      </c>
      <c r="D144" s="33">
        <v>6.4000000000000001E-2</v>
      </c>
      <c r="E144" s="33">
        <v>5.7000000000000002E-2</v>
      </c>
      <c r="F144" s="33">
        <v>5.7000000000000002E-2</v>
      </c>
      <c r="G144" s="33">
        <v>5.0999999999999997E-2</v>
      </c>
      <c r="H144" s="33">
        <v>5.0999999999999997E-2</v>
      </c>
      <c r="I144" s="33">
        <v>0.05</v>
      </c>
      <c r="J144" s="33">
        <v>5.6000000000000001E-2</v>
      </c>
      <c r="K144" s="33">
        <v>8.5999999999999993E-2</v>
      </c>
      <c r="L144" s="33">
        <v>5.8999999999999997E-2</v>
      </c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  <c r="AU144" s="1"/>
      <c r="AV144" s="1"/>
      <c r="AW144" s="1"/>
      <c r="AX144" s="1"/>
      <c r="AY144" s="1"/>
      <c r="AZ144" s="1"/>
      <c r="BA144" s="1"/>
      <c r="BB144" s="1"/>
      <c r="BC144" s="1"/>
      <c r="BD144" s="1"/>
      <c r="BE144" s="1"/>
      <c r="BF144" s="1"/>
      <c r="BG144" s="1"/>
      <c r="BH144" s="1"/>
      <c r="BI144" s="1"/>
      <c r="BJ144" s="1"/>
      <c r="BK144" s="1"/>
      <c r="BL144" s="1"/>
      <c r="BM144" s="1"/>
      <c r="BN144" s="1"/>
      <c r="BO144" s="1"/>
      <c r="BP144" s="1"/>
      <c r="BQ144" s="1"/>
      <c r="BR144" s="1"/>
    </row>
    <row r="145" spans="1:70">
      <c r="A145" s="1" t="s">
        <v>338</v>
      </c>
      <c r="B145" s="33">
        <v>9.5000000000000001E-2</v>
      </c>
      <c r="C145" s="33">
        <v>9.7000000000000003E-2</v>
      </c>
      <c r="D145" s="33">
        <v>9.7000000000000003E-2</v>
      </c>
      <c r="E145" s="33">
        <v>9.5000000000000001E-2</v>
      </c>
      <c r="F145" s="33">
        <v>9.2999999999999999E-2</v>
      </c>
      <c r="G145" s="33">
        <v>9.6000000000000002E-2</v>
      </c>
      <c r="H145" s="33">
        <v>8.7999999999999995E-2</v>
      </c>
      <c r="I145" s="33">
        <v>0.08</v>
      </c>
      <c r="J145" s="33">
        <v>7.8E-2</v>
      </c>
      <c r="K145" s="33">
        <v>0.08</v>
      </c>
      <c r="L145" s="33">
        <v>8.3000000000000004E-2</v>
      </c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  <c r="AU145" s="1"/>
      <c r="AV145" s="1"/>
      <c r="AW145" s="1"/>
      <c r="AX145" s="1"/>
      <c r="AY145" s="1"/>
      <c r="AZ145" s="1"/>
      <c r="BA145" s="1"/>
      <c r="BB145" s="1"/>
      <c r="BC145" s="1"/>
      <c r="BD145" s="1"/>
      <c r="BE145" s="1"/>
      <c r="BF145" s="1"/>
      <c r="BG145" s="1"/>
      <c r="BH145" s="1"/>
      <c r="BI145" s="1"/>
      <c r="BJ145" s="1"/>
      <c r="BK145" s="1"/>
      <c r="BL145" s="1"/>
      <c r="BM145" s="1"/>
      <c r="BN145" s="1"/>
      <c r="BO145" s="1"/>
      <c r="BP145" s="1"/>
      <c r="BQ145" s="1"/>
      <c r="BR145" s="1"/>
    </row>
    <row r="146" spans="1:70">
      <c r="A146" s="1" t="s">
        <v>339</v>
      </c>
      <c r="B146" s="33">
        <v>2.3E-2</v>
      </c>
      <c r="C146" s="33">
        <v>2.5000000000000001E-2</v>
      </c>
      <c r="D146" s="33">
        <v>2.5000000000000001E-2</v>
      </c>
      <c r="E146" s="33">
        <v>2.1000000000000001E-2</v>
      </c>
      <c r="F146" s="33">
        <v>2.1000000000000001E-2</v>
      </c>
      <c r="G146" s="33">
        <v>2.1000000000000001E-2</v>
      </c>
      <c r="H146" s="33">
        <v>0.02</v>
      </c>
      <c r="I146" s="33">
        <v>1.9E-2</v>
      </c>
      <c r="J146" s="33">
        <v>2.1000000000000001E-2</v>
      </c>
      <c r="K146" s="33">
        <v>2.1999999999999999E-2</v>
      </c>
      <c r="L146" s="33">
        <v>2.5000000000000001E-2</v>
      </c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  <c r="AU146" s="1"/>
      <c r="AV146" s="1"/>
      <c r="AW146" s="1"/>
      <c r="AX146" s="1"/>
      <c r="AY146" s="1"/>
      <c r="AZ146" s="1"/>
      <c r="BA146" s="1"/>
      <c r="BB146" s="1"/>
      <c r="BC146" s="1"/>
      <c r="BD146" s="1"/>
      <c r="BE146" s="1"/>
      <c r="BF146" s="1"/>
      <c r="BG146" s="1"/>
      <c r="BH146" s="1"/>
      <c r="BI146" s="1"/>
      <c r="BJ146" s="1"/>
      <c r="BK146" s="1"/>
      <c r="BL146" s="1"/>
      <c r="BM146" s="1"/>
      <c r="BN146" s="1"/>
      <c r="BO146" s="1"/>
      <c r="BP146" s="1"/>
      <c r="BQ146" s="1"/>
      <c r="BR146" s="1"/>
    </row>
    <row r="147" spans="1:70">
      <c r="A147" s="1" t="s">
        <v>340</v>
      </c>
      <c r="B147" s="33">
        <v>0.56992832141184779</v>
      </c>
      <c r="C147" s="33">
        <v>0.56999999999999995</v>
      </c>
      <c r="D147" s="33">
        <v>0.54579999999999995</v>
      </c>
      <c r="E147" s="33">
        <v>0.53620000000000001</v>
      </c>
      <c r="F147" s="33">
        <v>0.52990000000000004</v>
      </c>
      <c r="G147" s="33">
        <v>0.52010000000000001</v>
      </c>
      <c r="H147" s="33">
        <v>0.52969999999999995</v>
      </c>
      <c r="I147" s="33">
        <v>0.5595</v>
      </c>
      <c r="J147" s="33">
        <v>0.53300000000000003</v>
      </c>
      <c r="K147" s="33">
        <v>0.49987499999999996</v>
      </c>
      <c r="L147" s="33">
        <v>0.49451250000000002</v>
      </c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1"/>
      <c r="AT147" s="1"/>
      <c r="AU147" s="1"/>
      <c r="AV147" s="1"/>
      <c r="AW147" s="1"/>
      <c r="AX147" s="1"/>
      <c r="AY147" s="1"/>
      <c r="AZ147" s="1"/>
      <c r="BA147" s="1"/>
      <c r="BB147" s="1"/>
      <c r="BC147" s="1"/>
      <c r="BD147" s="1"/>
      <c r="BE147" s="1"/>
      <c r="BF147" s="1"/>
      <c r="BG147" s="1"/>
      <c r="BH147" s="1"/>
      <c r="BI147" s="1"/>
      <c r="BJ147" s="1"/>
      <c r="BK147" s="1"/>
      <c r="BL147" s="1"/>
      <c r="BM147" s="1"/>
      <c r="BN147" s="1"/>
      <c r="BO147" s="1"/>
      <c r="BP147" s="1"/>
      <c r="BQ147" s="1"/>
      <c r="BR147" s="1"/>
    </row>
    <row r="148" spans="1:70">
      <c r="A148" s="1" t="s">
        <v>341</v>
      </c>
      <c r="B148" s="33">
        <v>0.13995193458665919</v>
      </c>
      <c r="C148" s="33">
        <v>0.121</v>
      </c>
      <c r="D148" s="33">
        <v>0.1241</v>
      </c>
      <c r="E148" s="33">
        <v>0.1389</v>
      </c>
      <c r="F148" s="33">
        <v>0.14030000000000001</v>
      </c>
      <c r="G148" s="33">
        <v>0.1353</v>
      </c>
      <c r="H148" s="33">
        <v>0.13639999999999999</v>
      </c>
      <c r="I148" s="33">
        <v>0.12839999999999999</v>
      </c>
      <c r="J148" s="33">
        <v>0.1439</v>
      </c>
      <c r="K148" s="33">
        <v>0.14655000000000001</v>
      </c>
      <c r="L148" s="33">
        <v>0.1522625</v>
      </c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  <c r="AT148" s="1"/>
      <c r="AU148" s="1"/>
      <c r="AV148" s="1"/>
      <c r="AW148" s="1"/>
      <c r="AX148" s="1"/>
      <c r="AY148" s="1"/>
      <c r="AZ148" s="1"/>
      <c r="BA148" s="1"/>
      <c r="BB148" s="1"/>
      <c r="BC148" s="1"/>
      <c r="BD148" s="1"/>
      <c r="BE148" s="1"/>
      <c r="BF148" s="1"/>
      <c r="BG148" s="1"/>
      <c r="BH148" s="1"/>
      <c r="BI148" s="1"/>
      <c r="BJ148" s="1"/>
      <c r="BK148" s="1"/>
      <c r="BL148" s="1"/>
      <c r="BM148" s="1"/>
      <c r="BN148" s="1"/>
      <c r="BO148" s="1"/>
      <c r="BP148" s="1"/>
      <c r="BQ148" s="1"/>
      <c r="BR148" s="1"/>
    </row>
    <row r="149" spans="1:70">
      <c r="A149" s="1" t="s">
        <v>342</v>
      </c>
      <c r="B149" s="33">
        <v>7.672258652422452E-2</v>
      </c>
      <c r="C149" s="33">
        <v>0.08</v>
      </c>
      <c r="D149" s="33">
        <v>9.4200000000000006E-2</v>
      </c>
      <c r="E149" s="33">
        <v>0.1009</v>
      </c>
      <c r="F149" s="33">
        <v>0.1066</v>
      </c>
      <c r="G149" s="33">
        <v>0.1202</v>
      </c>
      <c r="H149" s="33">
        <v>0.1183</v>
      </c>
      <c r="I149" s="33">
        <v>0.1076</v>
      </c>
      <c r="J149" s="33">
        <v>0.1111</v>
      </c>
      <c r="K149" s="33">
        <v>0.10945000000000001</v>
      </c>
      <c r="L149" s="33">
        <v>0.11723</v>
      </c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  <c r="AU149" s="1"/>
      <c r="AV149" s="1"/>
      <c r="AW149" s="1"/>
      <c r="AX149" s="1"/>
      <c r="AY149" s="1"/>
      <c r="AZ149" s="1"/>
      <c r="BA149" s="1"/>
      <c r="BB149" s="1"/>
      <c r="BC149" s="1"/>
      <c r="BD149" s="1"/>
      <c r="BE149" s="1"/>
      <c r="BF149" s="1"/>
      <c r="BG149" s="1"/>
      <c r="BH149" s="1"/>
      <c r="BI149" s="1"/>
      <c r="BJ149" s="1"/>
      <c r="BK149" s="1"/>
      <c r="BL149" s="1"/>
      <c r="BM149" s="1"/>
      <c r="BN149" s="1"/>
      <c r="BO149" s="1"/>
      <c r="BP149" s="1"/>
      <c r="BQ149" s="1"/>
      <c r="BR149" s="1"/>
    </row>
    <row r="150" spans="1:70">
      <c r="A150" s="1" t="s">
        <v>187</v>
      </c>
      <c r="B150" s="33">
        <v>0.21339715747726823</v>
      </c>
      <c r="C150" s="33">
        <v>0.22900000000000009</v>
      </c>
      <c r="D150" s="33">
        <v>0.23599999999999999</v>
      </c>
      <c r="E150" s="33">
        <v>0.22399999999999998</v>
      </c>
      <c r="F150" s="33">
        <v>0.22319999999999995</v>
      </c>
      <c r="G150" s="33">
        <v>0.22440000000000004</v>
      </c>
      <c r="H150" s="33">
        <v>0.21560000000000012</v>
      </c>
      <c r="I150" s="33">
        <v>0.20452470221275235</v>
      </c>
      <c r="J150" s="33">
        <v>0.21207335130266294</v>
      </c>
      <c r="K150" s="33">
        <v>0.24414999999999998</v>
      </c>
      <c r="L150" s="33">
        <v>0.23599999999999999</v>
      </c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  <c r="AT150" s="1"/>
      <c r="AU150" s="1"/>
      <c r="AV150" s="1"/>
      <c r="AW150" s="1"/>
      <c r="AX150" s="1"/>
      <c r="AY150" s="1"/>
      <c r="AZ150" s="1"/>
      <c r="BA150" s="1"/>
      <c r="BB150" s="1"/>
      <c r="BC150" s="1"/>
      <c r="BD150" s="1"/>
      <c r="BE150" s="1"/>
      <c r="BF150" s="1"/>
      <c r="BG150" s="1"/>
      <c r="BH150" s="1"/>
      <c r="BI150" s="1"/>
      <c r="BJ150" s="1"/>
      <c r="BK150" s="1"/>
      <c r="BL150" s="1"/>
      <c r="BM150" s="1"/>
      <c r="BN150" s="1"/>
      <c r="BO150" s="1"/>
      <c r="BP150" s="1"/>
      <c r="BQ150" s="1"/>
      <c r="BR150" s="1"/>
    </row>
    <row r="151" spans="1:70">
      <c r="A151" s="1" t="s">
        <v>343</v>
      </c>
      <c r="B151" s="8">
        <v>65.676637680936167</v>
      </c>
      <c r="C151" s="8">
        <v>67.130764999999997</v>
      </c>
      <c r="D151" s="8">
        <v>64.489999999999995</v>
      </c>
      <c r="E151" s="8">
        <v>70.069999999999993</v>
      </c>
      <c r="F151" s="8">
        <v>71.23</v>
      </c>
      <c r="G151" s="8">
        <v>74.06</v>
      </c>
      <c r="H151" s="8">
        <v>74.61</v>
      </c>
      <c r="I151" s="8">
        <v>80.739999999999995</v>
      </c>
      <c r="J151" s="8">
        <v>82.83</v>
      </c>
      <c r="K151" s="8">
        <v>84.59</v>
      </c>
      <c r="L151" s="8">
        <v>88.94</v>
      </c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1"/>
      <c r="AU151" s="1"/>
      <c r="AV151" s="1"/>
      <c r="AW151" s="1"/>
      <c r="AX151" s="1"/>
      <c r="AY151" s="1"/>
      <c r="AZ151" s="1"/>
      <c r="BA151" s="1"/>
      <c r="BB151" s="1"/>
      <c r="BC151" s="1"/>
      <c r="BD151" s="1"/>
      <c r="BE151" s="1"/>
      <c r="BF151" s="1"/>
      <c r="BG151" s="1"/>
      <c r="BH151" s="1"/>
      <c r="BI151" s="1"/>
      <c r="BJ151" s="1"/>
      <c r="BK151" s="1"/>
      <c r="BL151" s="1"/>
      <c r="BM151" s="1"/>
      <c r="BN151" s="1"/>
      <c r="BO151" s="1"/>
      <c r="BP151" s="1"/>
      <c r="BQ151" s="1"/>
      <c r="BR151" s="1"/>
    </row>
    <row r="152" spans="1:70">
      <c r="A152" s="1" t="s">
        <v>344</v>
      </c>
      <c r="B152" s="8">
        <v>98.658158049401919</v>
      </c>
      <c r="C152" s="8">
        <v>87.346491999999998</v>
      </c>
      <c r="D152" s="8">
        <v>86.05</v>
      </c>
      <c r="E152" s="8">
        <v>91.6</v>
      </c>
      <c r="F152" s="8">
        <v>90.15</v>
      </c>
      <c r="G152" s="8">
        <v>97.32</v>
      </c>
      <c r="H152" s="8">
        <v>101.5</v>
      </c>
      <c r="I152" s="8">
        <v>96.98</v>
      </c>
      <c r="J152" s="8">
        <v>104.07</v>
      </c>
      <c r="K152" s="8">
        <v>108.26</v>
      </c>
      <c r="L152" s="8">
        <v>119.42</v>
      </c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  <c r="AS152" s="1"/>
      <c r="AT152" s="1"/>
      <c r="AU152" s="1"/>
      <c r="AV152" s="1"/>
      <c r="AW152" s="1"/>
      <c r="AX152" s="1"/>
      <c r="AY152" s="1"/>
      <c r="AZ152" s="1"/>
      <c r="BA152" s="1"/>
      <c r="BB152" s="1"/>
      <c r="BC152" s="1"/>
      <c r="BD152" s="1"/>
      <c r="BE152" s="1"/>
      <c r="BF152" s="1"/>
      <c r="BG152" s="1"/>
      <c r="BH152" s="1"/>
      <c r="BI152" s="1"/>
      <c r="BJ152" s="1"/>
      <c r="BK152" s="1"/>
      <c r="BL152" s="1"/>
      <c r="BM152" s="1"/>
      <c r="BN152" s="1"/>
      <c r="BO152" s="1"/>
      <c r="BP152" s="1"/>
      <c r="BQ152" s="1"/>
      <c r="BR152" s="1"/>
    </row>
    <row r="153" spans="1:70">
      <c r="A153" s="1" t="s">
        <v>345</v>
      </c>
      <c r="B153" s="8">
        <v>72.54087096248054</v>
      </c>
      <c r="C153" s="8">
        <v>73.265561000000005</v>
      </c>
      <c r="D153" s="8">
        <v>76.16</v>
      </c>
      <c r="E153" s="8">
        <v>80.819999999999993</v>
      </c>
      <c r="F153" s="8">
        <v>78.94</v>
      </c>
      <c r="G153" s="8">
        <v>86.69</v>
      </c>
      <c r="H153" s="8">
        <v>86.36</v>
      </c>
      <c r="I153" s="8">
        <v>84.01</v>
      </c>
      <c r="J153" s="8">
        <v>89.8</v>
      </c>
      <c r="K153" s="8">
        <v>90.81</v>
      </c>
      <c r="L153" s="8">
        <v>103.26</v>
      </c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S153" s="1"/>
      <c r="AT153" s="1"/>
      <c r="AU153" s="1"/>
      <c r="AV153" s="1"/>
      <c r="AW153" s="1"/>
      <c r="AX153" s="1"/>
      <c r="AY153" s="1"/>
      <c r="AZ153" s="1"/>
      <c r="BA153" s="1"/>
      <c r="BB153" s="1"/>
      <c r="BC153" s="1"/>
      <c r="BD153" s="1"/>
      <c r="BE153" s="1"/>
      <c r="BF153" s="1"/>
      <c r="BG153" s="1"/>
      <c r="BH153" s="1"/>
      <c r="BI153" s="1"/>
      <c r="BJ153" s="1"/>
      <c r="BK153" s="1"/>
      <c r="BL153" s="1"/>
      <c r="BM153" s="1"/>
      <c r="BN153" s="1"/>
      <c r="BO153" s="1"/>
      <c r="BP153" s="1"/>
      <c r="BQ153" s="1"/>
      <c r="BR153" s="1"/>
    </row>
    <row r="154" spans="1:70">
      <c r="A154" s="1" t="s">
        <v>346</v>
      </c>
      <c r="B154" s="8">
        <v>829</v>
      </c>
      <c r="C154" s="8">
        <v>897</v>
      </c>
      <c r="D154" s="8">
        <v>963</v>
      </c>
      <c r="E154" s="8">
        <v>1008</v>
      </c>
      <c r="F154" s="8">
        <v>1072</v>
      </c>
      <c r="G154" s="8">
        <v>1096</v>
      </c>
      <c r="H154" s="8">
        <v>1182</v>
      </c>
      <c r="I154" s="8">
        <v>1241</v>
      </c>
      <c r="J154" s="8">
        <v>1294</v>
      </c>
      <c r="K154" s="8">
        <v>1332</v>
      </c>
      <c r="L154" s="8">
        <v>1397</v>
      </c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  <c r="AT154" s="1"/>
      <c r="AU154" s="1"/>
      <c r="AV154" s="1"/>
      <c r="AW154" s="1"/>
      <c r="AX154" s="1"/>
      <c r="AY154" s="1"/>
      <c r="AZ154" s="1"/>
      <c r="BA154" s="1"/>
      <c r="BB154" s="1"/>
      <c r="BC154" s="1"/>
      <c r="BD154" s="1"/>
      <c r="BE154" s="1"/>
      <c r="BF154" s="1"/>
      <c r="BG154" s="1"/>
      <c r="BH154" s="1"/>
      <c r="BI154" s="1"/>
      <c r="BJ154" s="1"/>
      <c r="BK154" s="1"/>
      <c r="BL154" s="1"/>
      <c r="BM154" s="1"/>
      <c r="BN154" s="1"/>
      <c r="BO154" s="1"/>
      <c r="BP154" s="1"/>
      <c r="BQ154" s="1"/>
      <c r="BR154" s="1"/>
    </row>
    <row r="155" spans="1:70">
      <c r="A155" s="1" t="s">
        <v>347</v>
      </c>
      <c r="B155" s="8">
        <v>429</v>
      </c>
      <c r="C155" s="8">
        <v>459</v>
      </c>
      <c r="D155" s="8">
        <v>495</v>
      </c>
      <c r="E155" s="8">
        <v>532</v>
      </c>
      <c r="F155" s="8">
        <v>565</v>
      </c>
      <c r="G155" s="8">
        <v>569</v>
      </c>
      <c r="H155" s="8">
        <v>638</v>
      </c>
      <c r="I155" s="8">
        <v>665</v>
      </c>
      <c r="J155" s="8">
        <v>693</v>
      </c>
      <c r="K155" s="8">
        <v>723</v>
      </c>
      <c r="L155" s="8">
        <v>738</v>
      </c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  <c r="AR155" s="1"/>
      <c r="AS155" s="1"/>
      <c r="AT155" s="1"/>
      <c r="AU155" s="1"/>
      <c r="AV155" s="1"/>
      <c r="AW155" s="1"/>
      <c r="AX155" s="1"/>
      <c r="AY155" s="1"/>
      <c r="AZ155" s="1"/>
      <c r="BA155" s="1"/>
      <c r="BB155" s="1"/>
      <c r="BC155" s="1"/>
      <c r="BD155" s="1"/>
      <c r="BE155" s="1"/>
      <c r="BF155" s="1"/>
      <c r="BG155" s="1"/>
      <c r="BH155" s="1"/>
      <c r="BI155" s="1"/>
      <c r="BJ155" s="1"/>
      <c r="BK155" s="1"/>
      <c r="BL155" s="1"/>
      <c r="BM155" s="1"/>
      <c r="BN155" s="1"/>
      <c r="BO155" s="1"/>
      <c r="BP155" s="1"/>
      <c r="BQ155" s="1"/>
      <c r="BR155" s="1"/>
    </row>
    <row r="156" spans="1:70">
      <c r="A156" s="1" t="s">
        <v>348</v>
      </c>
      <c r="B156" s="8">
        <v>298</v>
      </c>
      <c r="C156" s="8">
        <v>310</v>
      </c>
      <c r="D156" s="8">
        <v>350</v>
      </c>
      <c r="E156" s="8">
        <v>371</v>
      </c>
      <c r="F156" s="8">
        <v>391</v>
      </c>
      <c r="G156" s="8">
        <v>387</v>
      </c>
      <c r="H156" s="8">
        <v>439</v>
      </c>
      <c r="I156" s="8">
        <v>461</v>
      </c>
      <c r="J156" s="8">
        <v>487</v>
      </c>
      <c r="K156" s="8">
        <v>493</v>
      </c>
      <c r="L156" s="8">
        <v>499</v>
      </c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1"/>
      <c r="AU156" s="1"/>
      <c r="AV156" s="1"/>
      <c r="AW156" s="1"/>
      <c r="AX156" s="1"/>
      <c r="AY156" s="1"/>
      <c r="AZ156" s="1"/>
      <c r="BA156" s="1"/>
      <c r="BB156" s="1"/>
      <c r="BC156" s="1"/>
      <c r="BD156" s="1"/>
      <c r="BE156" s="1"/>
      <c r="BF156" s="1"/>
      <c r="BG156" s="1"/>
      <c r="BH156" s="1"/>
      <c r="BI156" s="1"/>
      <c r="BJ156" s="1"/>
      <c r="BK156" s="1"/>
      <c r="BL156" s="1"/>
      <c r="BM156" s="1"/>
      <c r="BN156" s="1"/>
      <c r="BO156" s="1"/>
      <c r="BP156" s="1"/>
      <c r="BQ156" s="1"/>
      <c r="BR156" s="1"/>
    </row>
    <row r="157" spans="1:70">
      <c r="A157" s="1" t="s">
        <v>349</v>
      </c>
      <c r="B157" s="8">
        <v>173</v>
      </c>
      <c r="C157" s="8">
        <v>190</v>
      </c>
      <c r="D157" s="8">
        <v>207</v>
      </c>
      <c r="E157" s="8">
        <v>215</v>
      </c>
      <c r="F157" s="8">
        <v>240</v>
      </c>
      <c r="G157" s="8">
        <v>228</v>
      </c>
      <c r="H157" s="8">
        <v>268</v>
      </c>
      <c r="I157" s="8">
        <v>291</v>
      </c>
      <c r="J157" s="8">
        <v>301</v>
      </c>
      <c r="K157" s="8">
        <v>298</v>
      </c>
      <c r="L157" s="8">
        <v>311</v>
      </c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  <c r="AR157" s="1"/>
      <c r="AS157" s="1"/>
      <c r="AT157" s="1"/>
      <c r="AU157" s="1"/>
      <c r="AV157" s="1"/>
      <c r="AW157" s="1"/>
      <c r="AX157" s="1"/>
      <c r="AY157" s="1"/>
      <c r="AZ157" s="1"/>
      <c r="BA157" s="1"/>
      <c r="BB157" s="1"/>
      <c r="BC157" s="1"/>
      <c r="BD157" s="1"/>
      <c r="BE157" s="1"/>
      <c r="BF157" s="1"/>
      <c r="BG157" s="1"/>
      <c r="BH157" s="1"/>
      <c r="BI157" s="1"/>
      <c r="BJ157" s="1"/>
      <c r="BK157" s="1"/>
      <c r="BL157" s="1"/>
      <c r="BM157" s="1"/>
      <c r="BN157" s="1"/>
      <c r="BO157" s="1"/>
      <c r="BP157" s="1"/>
      <c r="BQ157" s="1"/>
      <c r="BR157" s="1"/>
    </row>
    <row r="158" spans="1:70">
      <c r="A158" s="1" t="s">
        <v>350</v>
      </c>
      <c r="B158" s="8">
        <v>73</v>
      </c>
      <c r="C158" s="8">
        <v>84</v>
      </c>
      <c r="D158" s="8">
        <v>97</v>
      </c>
      <c r="E158" s="8">
        <v>99</v>
      </c>
      <c r="F158" s="8">
        <v>105</v>
      </c>
      <c r="G158" s="8">
        <v>101</v>
      </c>
      <c r="H158" s="8">
        <v>120</v>
      </c>
      <c r="I158" s="8">
        <v>133</v>
      </c>
      <c r="J158" s="8">
        <v>139</v>
      </c>
      <c r="K158" s="8">
        <v>130</v>
      </c>
      <c r="L158" s="8">
        <v>139</v>
      </c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  <c r="AR158" s="1"/>
      <c r="AS158" s="1"/>
      <c r="AT158" s="1"/>
      <c r="AU158" s="1"/>
      <c r="AV158" s="1"/>
      <c r="AW158" s="1"/>
      <c r="AX158" s="1"/>
      <c r="AY158" s="1"/>
      <c r="AZ158" s="1"/>
      <c r="BA158" s="1"/>
      <c r="BB158" s="1"/>
      <c r="BC158" s="1"/>
      <c r="BD158" s="1"/>
      <c r="BE158" s="1"/>
      <c r="BF158" s="1"/>
      <c r="BG158" s="1"/>
      <c r="BH158" s="1"/>
      <c r="BI158" s="1"/>
      <c r="BJ158" s="1"/>
      <c r="BK158" s="1"/>
      <c r="BL158" s="1"/>
      <c r="BM158" s="1"/>
      <c r="BN158" s="1"/>
      <c r="BO158" s="1"/>
      <c r="BP158" s="1"/>
      <c r="BQ158" s="1"/>
      <c r="BR158" s="1"/>
    </row>
    <row r="159" spans="1:70">
      <c r="A159" s="1" t="s">
        <v>351</v>
      </c>
      <c r="B159" s="8">
        <v>37</v>
      </c>
      <c r="C159" s="8">
        <v>35</v>
      </c>
      <c r="D159" s="8">
        <v>38</v>
      </c>
      <c r="E159" s="8">
        <v>44</v>
      </c>
      <c r="F159" s="8">
        <v>49</v>
      </c>
      <c r="G159" s="8">
        <v>48</v>
      </c>
      <c r="H159" s="8">
        <v>58</v>
      </c>
      <c r="I159" s="8">
        <v>60</v>
      </c>
      <c r="J159" s="8">
        <v>62</v>
      </c>
      <c r="K159" s="8">
        <v>64</v>
      </c>
      <c r="L159" s="8">
        <v>66</v>
      </c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  <c r="AU159" s="1"/>
      <c r="AV159" s="1"/>
      <c r="AW159" s="1"/>
      <c r="AX159" s="1"/>
      <c r="AY159" s="1"/>
      <c r="AZ159" s="1"/>
      <c r="BA159" s="1"/>
      <c r="BB159" s="1"/>
      <c r="BC159" s="1"/>
      <c r="BD159" s="1"/>
      <c r="BE159" s="1"/>
      <c r="BF159" s="1"/>
      <c r="BG159" s="1"/>
      <c r="BH159" s="1"/>
      <c r="BI159" s="1"/>
      <c r="BJ159" s="1"/>
      <c r="BK159" s="1"/>
      <c r="BL159" s="1"/>
      <c r="BM159" s="1"/>
      <c r="BN159" s="1"/>
      <c r="BO159" s="1"/>
      <c r="BP159" s="1"/>
      <c r="BQ159" s="1"/>
      <c r="BR159" s="1"/>
    </row>
    <row r="160" spans="1:70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  <c r="AT160" s="1"/>
      <c r="AU160" s="1"/>
      <c r="AV160" s="1"/>
      <c r="AW160" s="1"/>
      <c r="AX160" s="1"/>
      <c r="AY160" s="1"/>
      <c r="AZ160" s="1"/>
      <c r="BA160" s="1"/>
      <c r="BB160" s="1"/>
      <c r="BC160" s="1"/>
      <c r="BD160" s="1"/>
      <c r="BE160" s="1"/>
      <c r="BF160" s="1"/>
      <c r="BG160" s="1"/>
      <c r="BH160" s="1"/>
      <c r="BI160" s="1"/>
      <c r="BJ160" s="1"/>
      <c r="BK160" s="1"/>
      <c r="BL160" s="1"/>
      <c r="BM160" s="1"/>
      <c r="BN160" s="1"/>
      <c r="BO160" s="1"/>
      <c r="BP160" s="1"/>
      <c r="BQ160" s="1"/>
      <c r="BR160" s="1"/>
    </row>
    <row r="161" spans="1:70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  <c r="AT161" s="1"/>
      <c r="AU161" s="1"/>
      <c r="AV161" s="1"/>
      <c r="AW161" s="1"/>
      <c r="AX161" s="1"/>
      <c r="AY161" s="1"/>
      <c r="AZ161" s="1"/>
      <c r="BA161" s="1"/>
      <c r="BB161" s="1"/>
      <c r="BC161" s="1"/>
      <c r="BD161" s="1"/>
      <c r="BE161" s="1"/>
      <c r="BF161" s="1"/>
      <c r="BG161" s="1"/>
      <c r="BH161" s="1"/>
      <c r="BI161" s="1"/>
      <c r="BJ161" s="1"/>
      <c r="BK161" s="1"/>
      <c r="BL161" s="1"/>
      <c r="BM161" s="1"/>
      <c r="BN161" s="1"/>
      <c r="BO161" s="1"/>
      <c r="BP161" s="1"/>
      <c r="BQ161" s="1"/>
      <c r="BR161" s="1"/>
    </row>
    <row r="162" spans="1:70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S162" s="1"/>
      <c r="AT162" s="1"/>
      <c r="AU162" s="1"/>
      <c r="AV162" s="1"/>
      <c r="AW162" s="1"/>
      <c r="AX162" s="1"/>
      <c r="AY162" s="1"/>
      <c r="AZ162" s="1"/>
      <c r="BA162" s="1"/>
      <c r="BB162" s="1"/>
      <c r="BC162" s="1"/>
      <c r="BD162" s="1"/>
      <c r="BE162" s="1"/>
      <c r="BF162" s="1"/>
      <c r="BG162" s="1"/>
      <c r="BH162" s="1"/>
      <c r="BI162" s="1"/>
      <c r="BJ162" s="1"/>
      <c r="BK162" s="1"/>
      <c r="BL162" s="1"/>
      <c r="BM162" s="1"/>
      <c r="BN162" s="1"/>
      <c r="BO162" s="1"/>
      <c r="BP162" s="1"/>
      <c r="BQ162" s="1"/>
      <c r="BR162" s="1"/>
    </row>
    <row r="163" spans="1:70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  <c r="AT163" s="1"/>
      <c r="AU163" s="1"/>
      <c r="AV163" s="1"/>
      <c r="AW163" s="1"/>
      <c r="AX163" s="1"/>
      <c r="AY163" s="1"/>
      <c r="AZ163" s="1"/>
      <c r="BA163" s="1"/>
      <c r="BB163" s="1"/>
      <c r="BC163" s="1"/>
      <c r="BD163" s="1"/>
      <c r="BE163" s="1"/>
      <c r="BF163" s="1"/>
      <c r="BG163" s="1"/>
      <c r="BH163" s="1"/>
      <c r="BI163" s="1"/>
      <c r="BJ163" s="1"/>
      <c r="BK163" s="1"/>
      <c r="BL163" s="1"/>
      <c r="BM163" s="1"/>
      <c r="BN163" s="1"/>
      <c r="BO163" s="1"/>
      <c r="BP163" s="1"/>
      <c r="BQ163" s="1"/>
      <c r="BR163" s="1"/>
    </row>
    <row r="164" spans="1:70">
      <c r="A164" s="61" t="s">
        <v>352</v>
      </c>
      <c r="B164" s="61" t="s">
        <v>352</v>
      </c>
      <c r="C164" s="61" t="s">
        <v>352</v>
      </c>
      <c r="D164" s="61" t="s">
        <v>352</v>
      </c>
      <c r="E164" s="61" t="s">
        <v>352</v>
      </c>
      <c r="F164" s="61" t="s">
        <v>352</v>
      </c>
      <c r="G164" s="61" t="s">
        <v>352</v>
      </c>
      <c r="H164" s="61" t="s">
        <v>352</v>
      </c>
      <c r="I164" s="61" t="s">
        <v>352</v>
      </c>
      <c r="J164" s="61" t="s">
        <v>352</v>
      </c>
      <c r="K164" s="61" t="s">
        <v>352</v>
      </c>
      <c r="L164" s="61" t="s">
        <v>352</v>
      </c>
      <c r="M164" s="61" t="s">
        <v>352</v>
      </c>
      <c r="N164" s="61" t="s">
        <v>352</v>
      </c>
      <c r="O164" s="61" t="s">
        <v>352</v>
      </c>
      <c r="P164" s="61" t="s">
        <v>352</v>
      </c>
      <c r="Q164" s="61" t="s">
        <v>352</v>
      </c>
      <c r="R164" s="61" t="s">
        <v>352</v>
      </c>
      <c r="S164" s="61" t="s">
        <v>352</v>
      </c>
      <c r="T164" s="61" t="s">
        <v>352</v>
      </c>
      <c r="U164" s="61" t="s">
        <v>352</v>
      </c>
      <c r="V164" s="61" t="s">
        <v>352</v>
      </c>
      <c r="W164" s="61" t="s">
        <v>352</v>
      </c>
      <c r="X164" s="61" t="s">
        <v>352</v>
      </c>
      <c r="Y164" s="61" t="s">
        <v>352</v>
      </c>
      <c r="Z164" s="61" t="s">
        <v>352</v>
      </c>
      <c r="AA164" s="61" t="s">
        <v>352</v>
      </c>
      <c r="AB164" s="61" t="s">
        <v>352</v>
      </c>
      <c r="AC164" s="61" t="s">
        <v>352</v>
      </c>
      <c r="AD164" s="61" t="s">
        <v>352</v>
      </c>
      <c r="AE164" s="61" t="s">
        <v>352</v>
      </c>
      <c r="AF164" s="61" t="s">
        <v>352</v>
      </c>
      <c r="AG164" s="61" t="s">
        <v>352</v>
      </c>
      <c r="AH164" s="61" t="s">
        <v>352</v>
      </c>
      <c r="AI164" s="61" t="s">
        <v>352</v>
      </c>
      <c r="AJ164" s="61" t="s">
        <v>352</v>
      </c>
      <c r="AK164" s="61" t="s">
        <v>352</v>
      </c>
      <c r="AL164" s="61" t="s">
        <v>352</v>
      </c>
      <c r="AM164" s="61" t="s">
        <v>352</v>
      </c>
      <c r="AN164" s="61" t="s">
        <v>352</v>
      </c>
      <c r="AO164" s="61" t="s">
        <v>352</v>
      </c>
      <c r="AP164" s="61" t="s">
        <v>352</v>
      </c>
      <c r="AQ164" s="61" t="s">
        <v>352</v>
      </c>
      <c r="AR164" s="61" t="s">
        <v>352</v>
      </c>
      <c r="AS164" s="61" t="s">
        <v>352</v>
      </c>
      <c r="AT164" s="61" t="s">
        <v>352</v>
      </c>
      <c r="AU164" s="1"/>
      <c r="AV164" s="1"/>
      <c r="AW164" s="1"/>
      <c r="AX164" s="1"/>
      <c r="AY164" s="1"/>
      <c r="AZ164" s="1"/>
      <c r="BA164" s="1"/>
      <c r="BB164" s="1"/>
      <c r="BC164" s="1"/>
      <c r="BD164" s="1"/>
      <c r="BE164" s="1"/>
      <c r="BF164" s="1"/>
      <c r="BG164" s="1"/>
      <c r="BH164" s="1"/>
      <c r="BI164" s="1"/>
      <c r="BJ164" s="1"/>
      <c r="BK164" s="1"/>
      <c r="BL164" s="1"/>
      <c r="BM164" s="1"/>
      <c r="BN164" s="1"/>
      <c r="BO164" s="1"/>
      <c r="BP164" s="1"/>
      <c r="BQ164" s="1"/>
      <c r="BR164" s="1"/>
    </row>
    <row r="165" spans="1:70">
      <c r="A165" s="1"/>
      <c r="B165" s="9" t="s">
        <v>232</v>
      </c>
      <c r="C165" s="9" t="s">
        <v>233</v>
      </c>
      <c r="D165" s="9" t="s">
        <v>234</v>
      </c>
      <c r="E165" s="9" t="s">
        <v>235</v>
      </c>
      <c r="F165" s="9" t="s">
        <v>236</v>
      </c>
      <c r="G165" s="9" t="s">
        <v>237</v>
      </c>
      <c r="H165" s="9" t="s">
        <v>238</v>
      </c>
      <c r="I165" s="9" t="s">
        <v>239</v>
      </c>
      <c r="J165" s="9" t="s">
        <v>240</v>
      </c>
      <c r="K165" s="9" t="s">
        <v>241</v>
      </c>
      <c r="L165" s="9" t="s">
        <v>242</v>
      </c>
      <c r="M165" s="9" t="s">
        <v>243</v>
      </c>
      <c r="N165" s="9" t="s">
        <v>244</v>
      </c>
      <c r="O165" s="9" t="s">
        <v>245</v>
      </c>
      <c r="P165" s="9" t="s">
        <v>246</v>
      </c>
      <c r="Q165" s="9" t="s">
        <v>247</v>
      </c>
      <c r="R165" s="9" t="s">
        <v>248</v>
      </c>
      <c r="S165" s="9" t="s">
        <v>249</v>
      </c>
      <c r="T165" s="9" t="s">
        <v>250</v>
      </c>
      <c r="U165" s="9" t="s">
        <v>251</v>
      </c>
      <c r="V165" s="9" t="s">
        <v>252</v>
      </c>
      <c r="W165" s="9" t="s">
        <v>253</v>
      </c>
      <c r="X165" s="9" t="s">
        <v>254</v>
      </c>
      <c r="Y165" s="9" t="s">
        <v>255</v>
      </c>
      <c r="Z165" s="9" t="s">
        <v>256</v>
      </c>
      <c r="AA165" s="9" t="s">
        <v>257</v>
      </c>
      <c r="AB165" s="9" t="s">
        <v>258</v>
      </c>
      <c r="AC165" s="9" t="s">
        <v>259</v>
      </c>
      <c r="AD165" s="9" t="s">
        <v>260</v>
      </c>
      <c r="AE165" s="9" t="s">
        <v>261</v>
      </c>
      <c r="AF165" s="9" t="s">
        <v>262</v>
      </c>
      <c r="AG165" s="9" t="s">
        <v>263</v>
      </c>
      <c r="AH165" s="9" t="s">
        <v>264</v>
      </c>
      <c r="AI165" s="9" t="s">
        <v>265</v>
      </c>
      <c r="AJ165" s="9" t="s">
        <v>266</v>
      </c>
      <c r="AK165" s="9" t="s">
        <v>267</v>
      </c>
      <c r="AL165" s="9" t="s">
        <v>268</v>
      </c>
      <c r="AM165" s="9" t="s">
        <v>269</v>
      </c>
      <c r="AN165" s="9" t="s">
        <v>270</v>
      </c>
      <c r="AO165" s="9" t="s">
        <v>271</v>
      </c>
      <c r="AP165" s="9" t="s">
        <v>272</v>
      </c>
      <c r="AQ165" s="9" t="s">
        <v>273</v>
      </c>
      <c r="AR165" s="9" t="s">
        <v>274</v>
      </c>
      <c r="AS165" s="9" t="s">
        <v>275</v>
      </c>
      <c r="AT165" s="9" t="s">
        <v>276</v>
      </c>
      <c r="AU165" s="1"/>
      <c r="AV165" s="1"/>
      <c r="AW165" s="1"/>
      <c r="AX165" s="1"/>
      <c r="AY165" s="1"/>
      <c r="AZ165" s="1"/>
      <c r="BA165" s="1"/>
      <c r="BB165" s="1"/>
      <c r="BC165" s="1"/>
      <c r="BD165" s="1"/>
      <c r="BE165" s="1"/>
      <c r="BF165" s="1"/>
      <c r="BG165" s="1"/>
      <c r="BH165" s="1"/>
      <c r="BI165" s="1"/>
      <c r="BJ165" s="1"/>
      <c r="BK165" s="1"/>
      <c r="BL165" s="1"/>
      <c r="BM165" s="1"/>
      <c r="BN165" s="1"/>
      <c r="BO165" s="1"/>
      <c r="BP165" s="1"/>
      <c r="BQ165" s="1"/>
      <c r="BR165" s="1"/>
    </row>
    <row r="166" spans="1:70">
      <c r="A166" s="1" t="s">
        <v>71</v>
      </c>
      <c r="B166" s="8">
        <v>324935</v>
      </c>
      <c r="C166" s="8">
        <v>335620</v>
      </c>
      <c r="D166" s="8">
        <v>344691</v>
      </c>
      <c r="E166" s="8">
        <v>353843</v>
      </c>
      <c r="F166" s="8">
        <v>362079</v>
      </c>
      <c r="G166" s="8">
        <v>371519</v>
      </c>
      <c r="H166" s="8">
        <v>378497</v>
      </c>
      <c r="I166" s="8">
        <v>387223</v>
      </c>
      <c r="J166" s="8">
        <v>385809</v>
      </c>
      <c r="K166" s="8">
        <v>389213</v>
      </c>
      <c r="L166" s="8">
        <v>390880</v>
      </c>
      <c r="M166" s="8">
        <v>394998</v>
      </c>
      <c r="N166" s="8">
        <v>400875</v>
      </c>
      <c r="O166" s="8">
        <v>411102</v>
      </c>
      <c r="P166" s="8">
        <v>417929</v>
      </c>
      <c r="Q166" s="8">
        <v>424285</v>
      </c>
      <c r="R166" s="8">
        <v>436641</v>
      </c>
      <c r="S166" s="8">
        <v>450738</v>
      </c>
      <c r="T166" s="8">
        <v>446675</v>
      </c>
      <c r="U166" s="8">
        <v>448464</v>
      </c>
      <c r="V166" s="8">
        <v>443676</v>
      </c>
      <c r="W166" s="8">
        <v>453540</v>
      </c>
      <c r="X166" s="8">
        <v>469261</v>
      </c>
      <c r="Y166" s="8">
        <v>488649</v>
      </c>
      <c r="Z166" s="8">
        <v>509058</v>
      </c>
      <c r="AA166" s="8">
        <v>528748</v>
      </c>
      <c r="AB166" s="8">
        <v>556986</v>
      </c>
      <c r="AC166" s="8">
        <v>592195</v>
      </c>
      <c r="AD166" s="8">
        <v>606331</v>
      </c>
      <c r="AE166" s="8">
        <v>616171</v>
      </c>
      <c r="AF166" s="8">
        <v>613974</v>
      </c>
      <c r="AG166" s="8">
        <v>614795</v>
      </c>
      <c r="AH166" s="8">
        <v>615318</v>
      </c>
      <c r="AI166" s="8">
        <v>608985</v>
      </c>
      <c r="AJ166" s="8">
        <v>603305</v>
      </c>
      <c r="AK166" s="8">
        <v>601546</v>
      </c>
      <c r="AL166" s="8">
        <v>606998</v>
      </c>
      <c r="AM166" s="8">
        <v>612724</v>
      </c>
      <c r="AN166" s="8">
        <v>607354</v>
      </c>
      <c r="AO166" s="8">
        <v>607979</v>
      </c>
      <c r="AP166" s="8">
        <v>613069</v>
      </c>
      <c r="AQ166" s="8">
        <v>593314</v>
      </c>
      <c r="AR166" s="8">
        <v>582163</v>
      </c>
      <c r="AS166" s="8">
        <v>584519</v>
      </c>
      <c r="AT166" s="8">
        <v>593798</v>
      </c>
      <c r="AU166" s="1"/>
      <c r="AV166" s="1"/>
      <c r="AW166" s="1"/>
      <c r="AX166" s="1"/>
      <c r="AY166" s="1"/>
      <c r="AZ166" s="1"/>
      <c r="BA166" s="1"/>
      <c r="BB166" s="1"/>
      <c r="BC166" s="1"/>
      <c r="BD166" s="1"/>
      <c r="BE166" s="1"/>
      <c r="BF166" s="1"/>
      <c r="BG166" s="1"/>
      <c r="BH166" s="1"/>
      <c r="BI166" s="1"/>
      <c r="BJ166" s="1"/>
      <c r="BK166" s="1"/>
      <c r="BL166" s="1"/>
      <c r="BM166" s="1"/>
      <c r="BN166" s="1"/>
      <c r="BO166" s="1"/>
      <c r="BP166" s="1"/>
      <c r="BQ166" s="1"/>
      <c r="BR166" s="1"/>
    </row>
    <row r="167" spans="1:70">
      <c r="A167" s="1" t="s">
        <v>72</v>
      </c>
      <c r="B167" s="33">
        <v>0.15129999999999999</v>
      </c>
      <c r="C167" s="33">
        <v>0.1552</v>
      </c>
      <c r="D167" s="33">
        <v>0.153</v>
      </c>
      <c r="E167" s="33">
        <v>0.14699999999999999</v>
      </c>
      <c r="F167" s="33">
        <v>0.12509999999999999</v>
      </c>
      <c r="G167" s="33">
        <v>0.11899999999999999</v>
      </c>
      <c r="H167" s="33">
        <v>0.113</v>
      </c>
      <c r="I167" s="33">
        <v>0.105</v>
      </c>
      <c r="J167" s="33">
        <v>0.11600000000000001</v>
      </c>
      <c r="K167" s="33">
        <v>0.113</v>
      </c>
      <c r="L167" s="33">
        <v>0.111</v>
      </c>
      <c r="M167" s="33">
        <v>0.11</v>
      </c>
      <c r="N167" s="33">
        <v>0.109</v>
      </c>
      <c r="O167" s="33">
        <v>0.109</v>
      </c>
      <c r="P167" s="33">
        <v>0.112</v>
      </c>
      <c r="Q167" s="33">
        <v>0.113</v>
      </c>
      <c r="R167" s="33">
        <v>0.115</v>
      </c>
      <c r="S167" s="33">
        <v>0.11600000000000001</v>
      </c>
      <c r="T167" s="33">
        <v>0.122</v>
      </c>
      <c r="U167" s="33">
        <v>0.121</v>
      </c>
      <c r="V167" s="33">
        <v>0.111</v>
      </c>
      <c r="W167" s="33">
        <v>8.8999999999999996E-2</v>
      </c>
      <c r="X167" s="33">
        <v>7.5999999999999998E-2</v>
      </c>
      <c r="Y167" s="33">
        <v>7.1999999999999995E-2</v>
      </c>
      <c r="Z167" s="33">
        <v>8.5999999999999993E-2</v>
      </c>
      <c r="AA167" s="33">
        <v>0.11899999999999999</v>
      </c>
      <c r="AB167" s="33">
        <v>0.153</v>
      </c>
      <c r="AC167" s="33">
        <v>0.17399999999999999</v>
      </c>
      <c r="AD167" s="33">
        <v>0.19700000000000001</v>
      </c>
      <c r="AE167" s="33">
        <v>0.215</v>
      </c>
      <c r="AF167" s="33">
        <v>0.21299999999999999</v>
      </c>
      <c r="AG167" s="33">
        <v>0.20100000000000001</v>
      </c>
      <c r="AH167" s="33">
        <v>0.17799999999999999</v>
      </c>
      <c r="AI167" s="33">
        <v>0.14899999999999999</v>
      </c>
      <c r="AJ167" s="33">
        <v>0.13300000000000001</v>
      </c>
      <c r="AK167" s="33">
        <v>0.125</v>
      </c>
      <c r="AL167" s="33">
        <v>0.121</v>
      </c>
      <c r="AM167" s="33">
        <v>0.123</v>
      </c>
      <c r="AN167" s="33">
        <v>0.13</v>
      </c>
      <c r="AO167" s="33">
        <v>0.13300000000000001</v>
      </c>
      <c r="AP167" s="33">
        <v>0.13800000000000001</v>
      </c>
      <c r="AQ167" s="33"/>
      <c r="AR167" s="33"/>
      <c r="AS167" s="33"/>
      <c r="AT167" s="33">
        <v>0.13600000000000001</v>
      </c>
      <c r="AU167" s="1"/>
      <c r="AV167" s="1"/>
      <c r="AW167" s="1"/>
      <c r="AX167" s="1"/>
      <c r="AY167" s="1"/>
      <c r="AZ167" s="1"/>
      <c r="BA167" s="1"/>
      <c r="BB167" s="1"/>
      <c r="BC167" s="1"/>
      <c r="BD167" s="1"/>
      <c r="BE167" s="1"/>
      <c r="BF167" s="1"/>
      <c r="BG167" s="1"/>
      <c r="BH167" s="1"/>
      <c r="BI167" s="1"/>
      <c r="BJ167" s="1"/>
      <c r="BK167" s="1"/>
      <c r="BL167" s="1"/>
      <c r="BM167" s="1"/>
      <c r="BN167" s="1"/>
      <c r="BO167" s="1"/>
      <c r="BP167" s="1"/>
      <c r="BQ167" s="1"/>
      <c r="BR167" s="1"/>
    </row>
    <row r="168" spans="1:70">
      <c r="A168" s="1" t="s">
        <v>340</v>
      </c>
      <c r="B168" s="33">
        <v>0.56899999999999995</v>
      </c>
      <c r="C168" s="33">
        <v>0.56599999999999995</v>
      </c>
      <c r="D168" s="33">
        <v>0.57099999999999995</v>
      </c>
      <c r="E168" s="33">
        <v>0.57399999999999995</v>
      </c>
      <c r="F168" s="33">
        <v>0.56499999999999995</v>
      </c>
      <c r="G168" s="33">
        <v>0.56899999999999995</v>
      </c>
      <c r="H168" s="33">
        <v>0.58199999999999996</v>
      </c>
      <c r="I168" s="33">
        <v>0.56259999999999999</v>
      </c>
      <c r="J168" s="33">
        <v>0.55620000000000003</v>
      </c>
      <c r="K168" s="33">
        <v>0.54710000000000003</v>
      </c>
      <c r="L168" s="33">
        <v>0.54790000000000005</v>
      </c>
      <c r="M168" s="33">
        <v>0.53320000000000001</v>
      </c>
      <c r="N168" s="33">
        <v>0.53820000000000001</v>
      </c>
      <c r="O168" s="33">
        <v>0.53839999999999999</v>
      </c>
      <c r="P168" s="33">
        <v>0.5373</v>
      </c>
      <c r="Q168" s="33">
        <v>0.53129999999999999</v>
      </c>
      <c r="R168" s="33">
        <v>0.53159999999999996</v>
      </c>
      <c r="S168" s="33">
        <v>0.53159999999999996</v>
      </c>
      <c r="T168" s="33">
        <v>0.52700000000000002</v>
      </c>
      <c r="U168" s="33">
        <v>0.52929999999999999</v>
      </c>
      <c r="V168" s="33">
        <v>0.54039999999999999</v>
      </c>
      <c r="W168" s="33">
        <v>0.52070000000000005</v>
      </c>
      <c r="X168" s="33">
        <v>0.51229999999999998</v>
      </c>
      <c r="Y168" s="33">
        <v>0.50929999999999997</v>
      </c>
      <c r="Z168" s="33">
        <v>0.51690000000000003</v>
      </c>
      <c r="AA168" s="33">
        <v>0.52859999999999996</v>
      </c>
      <c r="AB168" s="33">
        <v>0.53120000000000001</v>
      </c>
      <c r="AC168" s="33">
        <v>0.54090000000000005</v>
      </c>
      <c r="AD168" s="33">
        <v>0.55589999999999995</v>
      </c>
      <c r="AE168" s="33">
        <v>0.56920000000000004</v>
      </c>
      <c r="AF168" s="33">
        <v>0.56369999999999998</v>
      </c>
      <c r="AG168" s="33">
        <v>0.5494</v>
      </c>
      <c r="AH168" s="33">
        <v>0.54420000000000002</v>
      </c>
      <c r="AI168" s="33">
        <v>0.53959999999999997</v>
      </c>
      <c r="AJ168" s="33">
        <v>0.52910000000000001</v>
      </c>
      <c r="AK168" s="33">
        <v>0.51939999999999997</v>
      </c>
      <c r="AL168" s="33">
        <v>0.51500000000000001</v>
      </c>
      <c r="AM168" s="33">
        <v>0.49320000000000003</v>
      </c>
      <c r="AN168" s="33">
        <v>0.49430000000000002</v>
      </c>
      <c r="AO168" s="33">
        <v>0.497</v>
      </c>
      <c r="AP168" s="33">
        <v>0.49730000000000002</v>
      </c>
      <c r="AQ168" s="33">
        <v>0.49790000000000001</v>
      </c>
      <c r="AR168" s="33">
        <v>0.49340000000000001</v>
      </c>
      <c r="AS168" s="33">
        <v>0.48945</v>
      </c>
      <c r="AT168" s="33">
        <v>0.48651</v>
      </c>
      <c r="AU168" s="1"/>
      <c r="AV168" s="1"/>
      <c r="AW168" s="1"/>
      <c r="AX168" s="1"/>
      <c r="AY168" s="1"/>
      <c r="AZ168" s="1"/>
      <c r="BA168" s="1"/>
      <c r="BB168" s="1"/>
      <c r="BC168" s="1"/>
      <c r="BD168" s="1"/>
      <c r="BE168" s="1"/>
      <c r="BF168" s="1"/>
      <c r="BG168" s="1"/>
      <c r="BH168" s="1"/>
      <c r="BI168" s="1"/>
      <c r="BJ168" s="1"/>
      <c r="BK168" s="1"/>
      <c r="BL168" s="1"/>
      <c r="BM168" s="1"/>
      <c r="BN168" s="1"/>
      <c r="BO168" s="1"/>
      <c r="BP168" s="1"/>
      <c r="BQ168" s="1"/>
      <c r="BR168" s="1"/>
    </row>
    <row r="169" spans="1:70">
      <c r="A169" s="1" t="s">
        <v>341</v>
      </c>
      <c r="B169" s="33">
        <v>0.14199999999999999</v>
      </c>
      <c r="C169" s="33">
        <v>0.14499999999999999</v>
      </c>
      <c r="D169" s="33">
        <v>0.14099999999999999</v>
      </c>
      <c r="E169" s="33">
        <v>0.13200000000000001</v>
      </c>
      <c r="F169" s="33">
        <v>0.13</v>
      </c>
      <c r="G169" s="33">
        <v>0.12</v>
      </c>
      <c r="H169" s="33">
        <v>0.114</v>
      </c>
      <c r="I169" s="33">
        <v>0.1186</v>
      </c>
      <c r="J169" s="33">
        <v>0.1198</v>
      </c>
      <c r="K169" s="33">
        <v>0.122</v>
      </c>
      <c r="L169" s="33">
        <v>0.12280000000000001</v>
      </c>
      <c r="M169" s="33">
        <v>0.13100000000000001</v>
      </c>
      <c r="N169" s="33">
        <v>0.1356</v>
      </c>
      <c r="O169" s="33">
        <v>0.13819999999999999</v>
      </c>
      <c r="P169" s="33">
        <v>0.1391</v>
      </c>
      <c r="Q169" s="33">
        <v>0.14249999999999999</v>
      </c>
      <c r="R169" s="33">
        <v>0.1401</v>
      </c>
      <c r="S169" s="33">
        <v>0.13789999999999999</v>
      </c>
      <c r="T169" s="33">
        <v>0.14180000000000001</v>
      </c>
      <c r="U169" s="33">
        <v>0.14119999999999999</v>
      </c>
      <c r="V169" s="33">
        <v>0.13300000000000001</v>
      </c>
      <c r="W169" s="33">
        <v>0.13519999999999999</v>
      </c>
      <c r="X169" s="33">
        <v>0.13450000000000001</v>
      </c>
      <c r="Y169" s="33">
        <v>0.13800000000000001</v>
      </c>
      <c r="Z169" s="33">
        <v>0.14019999999999999</v>
      </c>
      <c r="AA169" s="33">
        <v>0.13700000000000001</v>
      </c>
      <c r="AB169" s="33">
        <v>0.13400000000000001</v>
      </c>
      <c r="AC169" s="33">
        <v>0.1346</v>
      </c>
      <c r="AD169" s="33">
        <v>0.12759999999999999</v>
      </c>
      <c r="AE169" s="33">
        <v>0.1229</v>
      </c>
      <c r="AF169" s="33">
        <v>0.12690000000000001</v>
      </c>
      <c r="AG169" s="33">
        <v>0.1356</v>
      </c>
      <c r="AH169" s="33">
        <v>0.1419</v>
      </c>
      <c r="AI169" s="33">
        <v>0.1434</v>
      </c>
      <c r="AJ169" s="33">
        <v>0.14349999999999999</v>
      </c>
      <c r="AK169" s="33">
        <v>0.1467</v>
      </c>
      <c r="AL169" s="33">
        <v>0.14630000000000001</v>
      </c>
      <c r="AM169" s="33">
        <v>0.14860000000000001</v>
      </c>
      <c r="AN169" s="33">
        <v>0.14430000000000001</v>
      </c>
      <c r="AO169" s="33">
        <v>0.14699999999999999</v>
      </c>
      <c r="AP169" s="33">
        <v>0.1578</v>
      </c>
      <c r="AQ169" s="33">
        <v>0.15160000000000001</v>
      </c>
      <c r="AR169" s="33">
        <v>0.1482</v>
      </c>
      <c r="AS169" s="33">
        <v>0.15145</v>
      </c>
      <c r="AT169" s="33">
        <v>0.15099000000000001</v>
      </c>
      <c r="AU169" s="1"/>
      <c r="AV169" s="1"/>
      <c r="AW169" s="1"/>
      <c r="AX169" s="1"/>
      <c r="AY169" s="1"/>
      <c r="AZ169" s="1"/>
      <c r="BA169" s="1"/>
      <c r="BB169" s="1"/>
      <c r="BC169" s="1"/>
      <c r="BD169" s="1"/>
      <c r="BE169" s="1"/>
      <c r="BF169" s="1"/>
      <c r="BG169" s="1"/>
      <c r="BH169" s="1"/>
      <c r="BI169" s="1"/>
      <c r="BJ169" s="1"/>
      <c r="BK169" s="1"/>
      <c r="BL169" s="1"/>
      <c r="BM169" s="1"/>
      <c r="BN169" s="1"/>
      <c r="BO169" s="1"/>
      <c r="BP169" s="1"/>
      <c r="BQ169" s="1"/>
      <c r="BR169" s="1"/>
    </row>
    <row r="170" spans="1:70">
      <c r="A170" s="1" t="s">
        <v>342</v>
      </c>
      <c r="B170" s="33">
        <v>7.6999999999999999E-2</v>
      </c>
      <c r="C170" s="33">
        <v>7.4999999999999997E-2</v>
      </c>
      <c r="D170" s="33">
        <v>7.5999999999999998E-2</v>
      </c>
      <c r="E170" s="33">
        <v>7.9000000000000001E-2</v>
      </c>
      <c r="F170" s="33">
        <v>0.08</v>
      </c>
      <c r="G170" s="33">
        <v>8.2000000000000003E-2</v>
      </c>
      <c r="H170" s="33">
        <v>7.9000000000000001E-2</v>
      </c>
      <c r="I170" s="33">
        <v>0.08</v>
      </c>
      <c r="J170" s="33">
        <v>8.5699999999999998E-2</v>
      </c>
      <c r="K170" s="33">
        <v>9.3299999999999994E-2</v>
      </c>
      <c r="L170" s="33">
        <v>9.5200000000000007E-2</v>
      </c>
      <c r="M170" s="33">
        <v>0.1021</v>
      </c>
      <c r="N170" s="33">
        <v>0.10150000000000001</v>
      </c>
      <c r="O170" s="33">
        <v>0.1012</v>
      </c>
      <c r="P170" s="33">
        <v>9.9699999999999997E-2</v>
      </c>
      <c r="Q170" s="33">
        <v>0.1013</v>
      </c>
      <c r="R170" s="33">
        <v>0.104</v>
      </c>
      <c r="S170" s="33">
        <v>0.1057</v>
      </c>
      <c r="T170" s="33">
        <v>0.1071</v>
      </c>
      <c r="U170" s="33">
        <v>0.1095</v>
      </c>
      <c r="V170" s="33">
        <v>0.1111</v>
      </c>
      <c r="W170" s="33">
        <v>0.1206</v>
      </c>
      <c r="X170" s="33">
        <v>0.12189999999999999</v>
      </c>
      <c r="Y170" s="33">
        <v>0.12620000000000001</v>
      </c>
      <c r="Z170" s="33">
        <v>0.12520000000000001</v>
      </c>
      <c r="AA170" s="33">
        <v>0.1179</v>
      </c>
      <c r="AB170" s="33">
        <v>0.11799999999999999</v>
      </c>
      <c r="AC170" s="33">
        <v>0.1128</v>
      </c>
      <c r="AD170" s="33">
        <v>0.1103</v>
      </c>
      <c r="AE170" s="33">
        <v>0.1031</v>
      </c>
      <c r="AF170" s="33">
        <v>0.10639999999999999</v>
      </c>
      <c r="AG170" s="33">
        <v>0.11070000000000001</v>
      </c>
      <c r="AH170" s="33">
        <v>0.1099</v>
      </c>
      <c r="AI170" s="33">
        <v>0.11119999999999999</v>
      </c>
      <c r="AJ170" s="33">
        <v>0.1114</v>
      </c>
      <c r="AK170" s="33">
        <v>0.1118</v>
      </c>
      <c r="AL170" s="33">
        <v>0.11020000000000001</v>
      </c>
      <c r="AM170" s="33">
        <v>0.1115</v>
      </c>
      <c r="AN170" s="33">
        <v>0.10639999999999999</v>
      </c>
      <c r="AO170" s="33">
        <v>0.10970000000000001</v>
      </c>
      <c r="AP170" s="33">
        <v>0.11650000000000001</v>
      </c>
      <c r="AQ170" s="33">
        <v>0.1173</v>
      </c>
      <c r="AR170" s="33">
        <v>0.11650000000000001</v>
      </c>
      <c r="AS170" s="33">
        <v>0.11862</v>
      </c>
      <c r="AT170" s="33">
        <v>0.11879000000000001</v>
      </c>
      <c r="AU170" s="1"/>
      <c r="AV170" s="1"/>
      <c r="AW170" s="1"/>
      <c r="AX170" s="1"/>
      <c r="AY170" s="1"/>
      <c r="AZ170" s="1"/>
      <c r="BA170" s="1"/>
      <c r="BB170" s="1"/>
      <c r="BC170" s="1"/>
      <c r="BD170" s="1"/>
      <c r="BE170" s="1"/>
      <c r="BF170" s="1"/>
      <c r="BG170" s="1"/>
      <c r="BH170" s="1"/>
      <c r="BI170" s="1"/>
      <c r="BJ170" s="1"/>
      <c r="BK170" s="1"/>
      <c r="BL170" s="1"/>
      <c r="BM170" s="1"/>
      <c r="BN170" s="1"/>
      <c r="BO170" s="1"/>
      <c r="BP170" s="1"/>
      <c r="BQ170" s="1"/>
      <c r="BR170" s="1"/>
    </row>
    <row r="171" spans="1:70">
      <c r="A171" s="1" t="s">
        <v>187</v>
      </c>
      <c r="B171" s="33">
        <v>0.21199999999999999</v>
      </c>
      <c r="C171" s="33">
        <v>0.214</v>
      </c>
      <c r="D171" s="33">
        <v>0.21199999999999999</v>
      </c>
      <c r="E171" s="33">
        <v>0.215</v>
      </c>
      <c r="F171" s="33">
        <v>0.22500000000000001</v>
      </c>
      <c r="G171" s="33">
        <v>0.22900000000000001</v>
      </c>
      <c r="H171" s="33">
        <v>0.22500000000000001</v>
      </c>
      <c r="I171" s="33">
        <v>0.23880000000000001</v>
      </c>
      <c r="J171" s="33">
        <v>0.23830000000000001</v>
      </c>
      <c r="K171" s="33">
        <v>0.23769999999999999</v>
      </c>
      <c r="L171" s="33">
        <v>0.23409999999999997</v>
      </c>
      <c r="M171" s="33">
        <v>0.23370000000000002</v>
      </c>
      <c r="N171" s="33">
        <v>0.22470000000000001</v>
      </c>
      <c r="O171" s="33">
        <v>0.22220000000000001</v>
      </c>
      <c r="P171" s="33">
        <v>0.22389999999999999</v>
      </c>
      <c r="Q171" s="33">
        <v>0.22489999999999999</v>
      </c>
      <c r="R171" s="33">
        <v>0.2243</v>
      </c>
      <c r="S171" s="33">
        <v>0.2248</v>
      </c>
      <c r="T171" s="33">
        <v>0.22409999999999999</v>
      </c>
      <c r="U171" s="33">
        <v>0.22</v>
      </c>
      <c r="V171" s="33">
        <v>0.2155</v>
      </c>
      <c r="W171" s="33">
        <v>0.2235</v>
      </c>
      <c r="X171" s="33">
        <v>0.23130000000000001</v>
      </c>
      <c r="Y171" s="33">
        <v>0.22650000000000001</v>
      </c>
      <c r="Z171" s="33">
        <v>0.21759999999999999</v>
      </c>
      <c r="AA171" s="33">
        <v>0.21640000000000001</v>
      </c>
      <c r="AB171" s="33">
        <v>0.21679999999999999</v>
      </c>
      <c r="AC171" s="33">
        <v>0.2117</v>
      </c>
      <c r="AD171" s="33">
        <v>0.20619999999999999</v>
      </c>
      <c r="AE171" s="33">
        <v>0.20480000000000001</v>
      </c>
      <c r="AF171" s="33">
        <v>0.20300000000000001</v>
      </c>
      <c r="AG171" s="33">
        <v>0.20430000000000001</v>
      </c>
      <c r="AH171" s="33">
        <v>0.2039</v>
      </c>
      <c r="AI171" s="33">
        <v>0.20580000000000001</v>
      </c>
      <c r="AJ171" s="33">
        <v>0.21609999999999999</v>
      </c>
      <c r="AK171" s="33">
        <v>0.22209999999999999</v>
      </c>
      <c r="AL171" s="33">
        <v>0.22850000000000001</v>
      </c>
      <c r="AM171" s="33">
        <v>0.24679999999999999</v>
      </c>
      <c r="AN171" s="33">
        <v>0.255</v>
      </c>
      <c r="AO171" s="33">
        <v>0.24629999999999999</v>
      </c>
      <c r="AP171" s="33">
        <v>0.22839999999999999</v>
      </c>
      <c r="AQ171" s="33">
        <v>0.23319999999999999</v>
      </c>
      <c r="AR171" s="33">
        <v>0.2419</v>
      </c>
      <c r="AS171" s="33">
        <v>0.24049999999999999</v>
      </c>
      <c r="AT171" s="33">
        <v>0.2437</v>
      </c>
      <c r="AU171" s="1"/>
      <c r="AV171" s="1"/>
      <c r="AW171" s="1"/>
      <c r="AX171" s="1"/>
      <c r="AY171" s="1"/>
      <c r="AZ171" s="1"/>
      <c r="BA171" s="1"/>
      <c r="BB171" s="1"/>
      <c r="BC171" s="1"/>
      <c r="BD171" s="1"/>
      <c r="BE171" s="1"/>
      <c r="BF171" s="1"/>
      <c r="BG171" s="1"/>
      <c r="BH171" s="1"/>
      <c r="BI171" s="1"/>
      <c r="BJ171" s="1"/>
      <c r="BK171" s="1"/>
      <c r="BL171" s="1"/>
      <c r="BM171" s="1"/>
      <c r="BN171" s="1"/>
      <c r="BO171" s="1"/>
      <c r="BP171" s="1"/>
      <c r="BQ171" s="1"/>
      <c r="BR171" s="1"/>
    </row>
    <row r="172" spans="1:70">
      <c r="A172" s="1" t="s">
        <v>343</v>
      </c>
      <c r="B172" s="8">
        <v>63.59</v>
      </c>
      <c r="C172" s="8">
        <v>65.357658999999998</v>
      </c>
      <c r="D172" s="8">
        <v>66.010312999999996</v>
      </c>
      <c r="E172" s="8">
        <v>67.626765000000006</v>
      </c>
      <c r="F172" s="8">
        <v>67.176616999999993</v>
      </c>
      <c r="G172" s="8">
        <v>66.946419000000006</v>
      </c>
      <c r="H172" s="8">
        <v>67.778831999999994</v>
      </c>
      <c r="I172" s="8">
        <v>66.578436999999994</v>
      </c>
      <c r="J172" s="8">
        <v>64.44</v>
      </c>
      <c r="K172" s="8">
        <v>64.45</v>
      </c>
      <c r="L172" s="8">
        <v>64.56</v>
      </c>
      <c r="M172" s="8">
        <v>64.510000000000005</v>
      </c>
      <c r="N172" s="8">
        <v>67.83</v>
      </c>
      <c r="O172" s="8">
        <v>70.67</v>
      </c>
      <c r="P172" s="8">
        <v>71.12</v>
      </c>
      <c r="Q172" s="8">
        <v>70.430000000000007</v>
      </c>
      <c r="R172" s="8">
        <v>69.599999999999994</v>
      </c>
      <c r="S172" s="8">
        <v>70.650000000000006</v>
      </c>
      <c r="T172" s="8">
        <v>71.349999999999994</v>
      </c>
      <c r="U172" s="8">
        <v>73.38</v>
      </c>
      <c r="V172" s="8">
        <v>75.75</v>
      </c>
      <c r="W172" s="8">
        <v>74</v>
      </c>
      <c r="X172" s="8">
        <v>73.680000000000007</v>
      </c>
      <c r="Y172" s="8">
        <v>72.97</v>
      </c>
      <c r="Z172" s="8">
        <v>73.790000000000006</v>
      </c>
      <c r="AA172" s="8">
        <v>74.010000000000005</v>
      </c>
      <c r="AB172" s="8">
        <v>74.930000000000007</v>
      </c>
      <c r="AC172" s="8">
        <v>75.55</v>
      </c>
      <c r="AD172" s="8">
        <v>77.81</v>
      </c>
      <c r="AE172" s="8">
        <v>80.42</v>
      </c>
      <c r="AF172" s="8">
        <v>82.3</v>
      </c>
      <c r="AG172" s="8">
        <v>82.23</v>
      </c>
      <c r="AH172" s="8">
        <v>82.18</v>
      </c>
      <c r="AI172" s="8">
        <v>82.79</v>
      </c>
      <c r="AJ172" s="8">
        <v>83.21</v>
      </c>
      <c r="AK172" s="8">
        <v>83.16</v>
      </c>
      <c r="AL172" s="8">
        <v>83.43</v>
      </c>
      <c r="AM172" s="8">
        <v>83.78</v>
      </c>
      <c r="AN172" s="8">
        <v>84.85</v>
      </c>
      <c r="AO172" s="8">
        <v>86.37</v>
      </c>
      <c r="AP172" s="8">
        <v>85.49</v>
      </c>
      <c r="AQ172" s="8">
        <v>88.13</v>
      </c>
      <c r="AR172" s="8">
        <v>89.34</v>
      </c>
      <c r="AS172" s="8">
        <v>92.77</v>
      </c>
      <c r="AT172" s="8">
        <v>94.79</v>
      </c>
      <c r="AU172" s="1"/>
      <c r="AV172" s="1"/>
      <c r="AW172" s="1"/>
      <c r="AX172" s="1"/>
      <c r="AY172" s="1"/>
      <c r="AZ172" s="1"/>
      <c r="BA172" s="1"/>
      <c r="BB172" s="1"/>
      <c r="BC172" s="1"/>
      <c r="BD172" s="1"/>
      <c r="BE172" s="1"/>
      <c r="BF172" s="1"/>
      <c r="BG172" s="1"/>
      <c r="BH172" s="1"/>
      <c r="BI172" s="1"/>
      <c r="BJ172" s="1"/>
      <c r="BK172" s="1"/>
      <c r="BL172" s="1"/>
      <c r="BM172" s="1"/>
      <c r="BN172" s="1"/>
      <c r="BO172" s="1"/>
      <c r="BP172" s="1"/>
      <c r="BQ172" s="1"/>
      <c r="BR172" s="1"/>
    </row>
    <row r="173" spans="1:70">
      <c r="A173" s="1" t="s">
        <v>344</v>
      </c>
      <c r="B173" s="8">
        <v>98.24</v>
      </c>
      <c r="C173" s="8">
        <v>100.90685999999999</v>
      </c>
      <c r="D173" s="8">
        <v>99.617379</v>
      </c>
      <c r="E173" s="8">
        <v>96.002161000000001</v>
      </c>
      <c r="F173" s="8">
        <v>95.458969999999994</v>
      </c>
      <c r="G173" s="8">
        <v>87.771199999999993</v>
      </c>
      <c r="H173" s="8">
        <v>83.788280999999998</v>
      </c>
      <c r="I173" s="8">
        <v>82.867152000000004</v>
      </c>
      <c r="J173" s="8">
        <v>82.61</v>
      </c>
      <c r="K173" s="8">
        <v>84.83</v>
      </c>
      <c r="L173" s="8">
        <v>85.87</v>
      </c>
      <c r="M173" s="8">
        <v>90.51</v>
      </c>
      <c r="N173" s="8">
        <v>90.95</v>
      </c>
      <c r="O173" s="8">
        <v>92.29</v>
      </c>
      <c r="P173" s="8">
        <v>90.84</v>
      </c>
      <c r="Q173" s="8">
        <v>92.37</v>
      </c>
      <c r="R173" s="8">
        <v>88.77</v>
      </c>
      <c r="S173" s="8">
        <v>86.3</v>
      </c>
      <c r="T173" s="8">
        <v>92.91</v>
      </c>
      <c r="U173" s="8">
        <v>92.66</v>
      </c>
      <c r="V173" s="8">
        <v>93.96</v>
      </c>
      <c r="W173" s="8">
        <v>96.15</v>
      </c>
      <c r="X173" s="8">
        <v>98.13</v>
      </c>
      <c r="Y173" s="8">
        <v>100.69</v>
      </c>
      <c r="Z173" s="8">
        <v>103.13</v>
      </c>
      <c r="AA173" s="8">
        <v>101.69</v>
      </c>
      <c r="AB173" s="8">
        <v>100.9</v>
      </c>
      <c r="AC173" s="8">
        <v>100.48</v>
      </c>
      <c r="AD173" s="8">
        <v>96.68</v>
      </c>
      <c r="AE173" s="8">
        <v>92.46</v>
      </c>
      <c r="AF173" s="8">
        <v>98.05</v>
      </c>
      <c r="AG173" s="8">
        <v>100.44</v>
      </c>
      <c r="AH173" s="8">
        <v>103.06</v>
      </c>
      <c r="AI173" s="8">
        <v>103.81</v>
      </c>
      <c r="AJ173" s="8">
        <v>104.24</v>
      </c>
      <c r="AK173" s="8">
        <v>105.13</v>
      </c>
      <c r="AL173" s="8">
        <v>105.43</v>
      </c>
      <c r="AM173" s="8">
        <v>110.23</v>
      </c>
      <c r="AN173" s="8">
        <v>107.72</v>
      </c>
      <c r="AO173" s="8">
        <v>109.68</v>
      </c>
      <c r="AP173" s="8">
        <v>115.8</v>
      </c>
      <c r="AQ173" s="8">
        <v>118.11</v>
      </c>
      <c r="AR173" s="8">
        <v>118.87</v>
      </c>
      <c r="AS173" s="8">
        <v>124.72</v>
      </c>
      <c r="AT173" s="8">
        <v>126.8</v>
      </c>
      <c r="AU173" s="1"/>
      <c r="AV173" s="1"/>
      <c r="AW173" s="1"/>
      <c r="AX173" s="1"/>
      <c r="AY173" s="1"/>
      <c r="AZ173" s="1"/>
      <c r="BA173" s="1"/>
      <c r="BB173" s="1"/>
      <c r="BC173" s="1"/>
      <c r="BD173" s="1"/>
      <c r="BE173" s="1"/>
      <c r="BF173" s="1"/>
      <c r="BG173" s="1"/>
      <c r="BH173" s="1"/>
      <c r="BI173" s="1"/>
      <c r="BJ173" s="1"/>
      <c r="BK173" s="1"/>
      <c r="BL173" s="1"/>
      <c r="BM173" s="1"/>
      <c r="BN173" s="1"/>
      <c r="BO173" s="1"/>
      <c r="BP173" s="1"/>
      <c r="BQ173" s="1"/>
      <c r="BR173" s="1"/>
    </row>
    <row r="174" spans="1:70">
      <c r="A174" s="1" t="s">
        <v>345</v>
      </c>
      <c r="B174" s="8">
        <v>70.3</v>
      </c>
      <c r="C174" s="8">
        <v>73.184740000000005</v>
      </c>
      <c r="D174" s="8">
        <v>71.777427000000003</v>
      </c>
      <c r="E174" s="8">
        <v>74.775602000000006</v>
      </c>
      <c r="F174" s="8">
        <v>75.244434999999996</v>
      </c>
      <c r="G174" s="8">
        <v>74.784504999999996</v>
      </c>
      <c r="H174" s="8">
        <v>72.176395999999997</v>
      </c>
      <c r="I174" s="8">
        <v>71.104736000000003</v>
      </c>
      <c r="J174" s="8">
        <v>71.78</v>
      </c>
      <c r="K174" s="8">
        <v>76.22</v>
      </c>
      <c r="L174" s="8">
        <v>76.22</v>
      </c>
      <c r="M174" s="8">
        <v>79.739999999999995</v>
      </c>
      <c r="N174" s="8">
        <v>79.77</v>
      </c>
      <c r="O174" s="8">
        <v>82.56</v>
      </c>
      <c r="P174" s="8">
        <v>81.31</v>
      </c>
      <c r="Q174" s="8">
        <v>79.64</v>
      </c>
      <c r="R174" s="8">
        <v>78.28</v>
      </c>
      <c r="S174" s="8">
        <v>78.069999999999993</v>
      </c>
      <c r="T174" s="8">
        <v>79.03</v>
      </c>
      <c r="U174" s="8">
        <v>80.2</v>
      </c>
      <c r="V174" s="8">
        <v>83.67</v>
      </c>
      <c r="W174" s="8">
        <v>87.04</v>
      </c>
      <c r="X174" s="8">
        <v>88.26</v>
      </c>
      <c r="Y174" s="8">
        <v>87.38</v>
      </c>
      <c r="Z174" s="8">
        <v>89.1</v>
      </c>
      <c r="AA174" s="8">
        <v>87.1</v>
      </c>
      <c r="AB174" s="8">
        <v>85.38</v>
      </c>
      <c r="AC174" s="8">
        <v>84.27</v>
      </c>
      <c r="AD174" s="8">
        <v>82.38</v>
      </c>
      <c r="AE174" s="8">
        <v>79.86</v>
      </c>
      <c r="AF174" s="8">
        <v>85.06</v>
      </c>
      <c r="AG174" s="8">
        <v>88.44</v>
      </c>
      <c r="AH174" s="8">
        <v>89.53</v>
      </c>
      <c r="AI174" s="8">
        <v>89.53</v>
      </c>
      <c r="AJ174" s="8">
        <v>90.06</v>
      </c>
      <c r="AK174" s="8">
        <v>90.07</v>
      </c>
      <c r="AL174" s="8">
        <v>89.71</v>
      </c>
      <c r="AM174" s="8">
        <v>92.41</v>
      </c>
      <c r="AN174" s="8">
        <v>89.62</v>
      </c>
      <c r="AO174" s="8">
        <v>91.46</v>
      </c>
      <c r="AP174" s="8">
        <v>98.04</v>
      </c>
      <c r="AQ174" s="8">
        <v>102.7</v>
      </c>
      <c r="AR174" s="8">
        <v>104</v>
      </c>
      <c r="AS174" s="8">
        <v>108.08</v>
      </c>
      <c r="AT174" s="8">
        <v>109.76</v>
      </c>
      <c r="AU174" s="1"/>
      <c r="AV174" s="1"/>
      <c r="AW174" s="1"/>
      <c r="AX174" s="1"/>
      <c r="AY174" s="1"/>
      <c r="AZ174" s="1"/>
      <c r="BA174" s="1"/>
      <c r="BB174" s="1"/>
      <c r="BC174" s="1"/>
      <c r="BD174" s="1"/>
      <c r="BE174" s="1"/>
      <c r="BF174" s="1"/>
      <c r="BG174" s="1"/>
      <c r="BH174" s="1"/>
      <c r="BI174" s="1"/>
      <c r="BJ174" s="1"/>
      <c r="BK174" s="1"/>
      <c r="BL174" s="1"/>
      <c r="BM174" s="1"/>
      <c r="BN174" s="1"/>
      <c r="BO174" s="1"/>
      <c r="BP174" s="1"/>
      <c r="BQ174" s="1"/>
      <c r="BR174" s="1"/>
    </row>
    <row r="175" spans="1:70">
      <c r="A175" s="1" t="s">
        <v>144</v>
      </c>
      <c r="B175" s="8"/>
      <c r="C175" s="8"/>
      <c r="D175" s="8"/>
      <c r="E175" s="8"/>
      <c r="F175" s="8"/>
      <c r="G175" s="8"/>
      <c r="H175" s="8"/>
      <c r="I175" s="8"/>
      <c r="J175" s="8"/>
      <c r="K175" s="8"/>
      <c r="L175" s="8"/>
      <c r="M175" s="8"/>
      <c r="N175" s="8"/>
      <c r="O175" s="8"/>
      <c r="P175" s="8"/>
      <c r="Q175" s="8"/>
      <c r="R175" s="8"/>
      <c r="S175" s="8"/>
      <c r="T175" s="8"/>
      <c r="U175" s="8"/>
      <c r="V175" s="8"/>
      <c r="W175" s="8"/>
      <c r="X175" s="8"/>
      <c r="Y175" s="8"/>
      <c r="Z175" s="8"/>
      <c r="AA175" s="8"/>
      <c r="AB175" s="8"/>
      <c r="AC175" s="8"/>
      <c r="AD175" s="8"/>
      <c r="AE175" s="8"/>
      <c r="AF175" s="8"/>
      <c r="AG175" s="8"/>
      <c r="AH175" s="8"/>
      <c r="AI175" s="8"/>
      <c r="AJ175" s="8"/>
      <c r="AK175" s="8"/>
      <c r="AL175" s="8"/>
      <c r="AM175" s="8"/>
      <c r="AN175" s="8"/>
      <c r="AO175" s="8"/>
      <c r="AP175" s="8"/>
      <c r="AQ175" s="8"/>
      <c r="AR175" s="8"/>
      <c r="AS175" s="8"/>
      <c r="AT175" s="8">
        <v>2.6</v>
      </c>
      <c r="AU175" s="1"/>
      <c r="AV175" s="1"/>
      <c r="AW175" s="1"/>
      <c r="AX175" s="1"/>
      <c r="AY175" s="1"/>
      <c r="AZ175" s="1"/>
      <c r="BA175" s="1"/>
      <c r="BB175" s="1"/>
      <c r="BC175" s="1"/>
      <c r="BD175" s="1"/>
      <c r="BE175" s="1"/>
      <c r="BF175" s="1"/>
      <c r="BG175" s="1"/>
      <c r="BH175" s="1"/>
      <c r="BI175" s="1"/>
      <c r="BJ175" s="1"/>
      <c r="BK175" s="1"/>
      <c r="BL175" s="1"/>
      <c r="BM175" s="1"/>
      <c r="BN175" s="1"/>
      <c r="BO175" s="1"/>
      <c r="BP175" s="1"/>
      <c r="BQ175" s="1"/>
      <c r="BR175" s="1"/>
    </row>
    <row r="176" spans="1:70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1"/>
      <c r="AT176" s="1"/>
      <c r="AU176" s="1"/>
      <c r="AV176" s="1"/>
      <c r="AW176" s="1"/>
      <c r="AX176" s="1"/>
      <c r="AY176" s="1"/>
      <c r="AZ176" s="1"/>
      <c r="BA176" s="1"/>
      <c r="BB176" s="1"/>
      <c r="BC176" s="1"/>
      <c r="BD176" s="1"/>
      <c r="BE176" s="1"/>
      <c r="BF176" s="1"/>
      <c r="BG176" s="1"/>
      <c r="BH176" s="1"/>
      <c r="BI176" s="1"/>
      <c r="BJ176" s="1"/>
      <c r="BK176" s="1"/>
      <c r="BL176" s="1"/>
      <c r="BM176" s="1"/>
      <c r="BN176" s="1"/>
      <c r="BO176" s="1"/>
      <c r="BP176" s="1"/>
      <c r="BQ176" s="1"/>
      <c r="BR176" s="1"/>
    </row>
    <row r="177" spans="1:70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  <c r="AR177" s="1"/>
      <c r="AS177" s="1"/>
      <c r="AT177" s="1"/>
      <c r="AU177" s="1"/>
      <c r="AV177" s="1"/>
      <c r="AW177" s="1"/>
      <c r="AX177" s="1"/>
      <c r="AY177" s="1"/>
      <c r="AZ177" s="1"/>
      <c r="BA177" s="1"/>
      <c r="BB177" s="1"/>
      <c r="BC177" s="1"/>
      <c r="BD177" s="1"/>
      <c r="BE177" s="1"/>
      <c r="BF177" s="1"/>
      <c r="BG177" s="1"/>
      <c r="BH177" s="1"/>
      <c r="BI177" s="1"/>
      <c r="BJ177" s="1"/>
      <c r="BK177" s="1"/>
      <c r="BL177" s="1"/>
      <c r="BM177" s="1"/>
      <c r="BN177" s="1"/>
      <c r="BO177" s="1"/>
      <c r="BP177" s="1"/>
      <c r="BQ177" s="1"/>
      <c r="BR177" s="1"/>
    </row>
    <row r="178" spans="1:70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  <c r="AR178" s="1"/>
      <c r="AS178" s="1"/>
      <c r="AT178" s="1"/>
      <c r="AU178" s="1"/>
      <c r="AV178" s="1"/>
      <c r="AW178" s="1"/>
      <c r="AX178" s="1"/>
      <c r="AY178" s="1"/>
      <c r="AZ178" s="1"/>
      <c r="BA178" s="1"/>
      <c r="BB178" s="1"/>
      <c r="BC178" s="1"/>
      <c r="BD178" s="1"/>
      <c r="BE178" s="1"/>
      <c r="BF178" s="1"/>
      <c r="BG178" s="1"/>
      <c r="BH178" s="1"/>
      <c r="BI178" s="1"/>
      <c r="BJ178" s="1"/>
      <c r="BK178" s="1"/>
      <c r="BL178" s="1"/>
      <c r="BM178" s="1"/>
      <c r="BN178" s="1"/>
      <c r="BO178" s="1"/>
      <c r="BP178" s="1"/>
      <c r="BQ178" s="1"/>
      <c r="BR178" s="1"/>
    </row>
    <row r="179" spans="1:70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  <c r="AT179" s="1"/>
      <c r="AU179" s="1"/>
      <c r="AV179" s="1"/>
      <c r="AW179" s="1"/>
      <c r="AX179" s="1"/>
      <c r="AY179" s="1"/>
      <c r="AZ179" s="1"/>
      <c r="BA179" s="1"/>
      <c r="BB179" s="1"/>
      <c r="BC179" s="1"/>
      <c r="BD179" s="1"/>
      <c r="BE179" s="1"/>
      <c r="BF179" s="1"/>
      <c r="BG179" s="1"/>
      <c r="BH179" s="1"/>
      <c r="BI179" s="1"/>
      <c r="BJ179" s="1"/>
      <c r="BK179" s="1"/>
      <c r="BL179" s="1"/>
      <c r="BM179" s="1"/>
      <c r="BN179" s="1"/>
      <c r="BO179" s="1"/>
      <c r="BP179" s="1"/>
      <c r="BQ179" s="1"/>
      <c r="BR179" s="1"/>
    </row>
    <row r="180" spans="1:70">
      <c r="A180" s="61" t="s">
        <v>353</v>
      </c>
      <c r="B180" s="61" t="s">
        <v>353</v>
      </c>
      <c r="C180" s="61" t="s">
        <v>353</v>
      </c>
      <c r="D180" s="61" t="s">
        <v>353</v>
      </c>
      <c r="E180" s="61" t="s">
        <v>353</v>
      </c>
      <c r="F180" s="61" t="s">
        <v>353</v>
      </c>
      <c r="G180" s="61" t="s">
        <v>353</v>
      </c>
      <c r="H180" s="61" t="s">
        <v>353</v>
      </c>
      <c r="I180" s="61" t="s">
        <v>353</v>
      </c>
      <c r="J180" s="61" t="s">
        <v>353</v>
      </c>
      <c r="K180" s="61" t="s">
        <v>353</v>
      </c>
      <c r="L180" s="61" t="s">
        <v>353</v>
      </c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  <c r="AR180" s="1"/>
      <c r="AS180" s="1"/>
      <c r="AT180" s="1"/>
      <c r="AU180" s="1"/>
      <c r="AV180" s="1"/>
      <c r="AW180" s="1"/>
      <c r="AX180" s="1"/>
      <c r="AY180" s="1"/>
      <c r="AZ180" s="1"/>
      <c r="BA180" s="1"/>
      <c r="BB180" s="1"/>
      <c r="BC180" s="1"/>
      <c r="BD180" s="1"/>
      <c r="BE180" s="1"/>
      <c r="BF180" s="1"/>
      <c r="BG180" s="1"/>
      <c r="BH180" s="1"/>
      <c r="BI180" s="1"/>
      <c r="BJ180" s="1"/>
      <c r="BK180" s="1"/>
      <c r="BL180" s="1"/>
      <c r="BM180" s="1"/>
      <c r="BN180" s="1"/>
      <c r="BO180" s="1"/>
      <c r="BP180" s="1"/>
      <c r="BQ180" s="1"/>
      <c r="BR180" s="1"/>
    </row>
    <row r="181" spans="1:70">
      <c r="A181" s="1"/>
      <c r="B181" s="9" t="s">
        <v>132</v>
      </c>
      <c r="C181" s="9" t="s">
        <v>133</v>
      </c>
      <c r="D181" s="9" t="s">
        <v>134</v>
      </c>
      <c r="E181" s="9" t="s">
        <v>135</v>
      </c>
      <c r="F181" s="9" t="s">
        <v>136</v>
      </c>
      <c r="G181" s="9" t="s">
        <v>137</v>
      </c>
      <c r="H181" s="9" t="s">
        <v>50</v>
      </c>
      <c r="I181" s="9" t="s">
        <v>51</v>
      </c>
      <c r="J181" s="9" t="s">
        <v>52</v>
      </c>
      <c r="K181" s="9" t="s">
        <v>53</v>
      </c>
      <c r="L181" s="9" t="s">
        <v>54</v>
      </c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  <c r="AS181" s="1"/>
      <c r="AT181" s="1"/>
      <c r="AU181" s="1"/>
      <c r="AV181" s="1"/>
      <c r="AW181" s="1"/>
      <c r="AX181" s="1"/>
      <c r="AY181" s="1"/>
      <c r="AZ181" s="1"/>
      <c r="BA181" s="1"/>
      <c r="BB181" s="1"/>
      <c r="BC181" s="1"/>
      <c r="BD181" s="1"/>
      <c r="BE181" s="1"/>
      <c r="BF181" s="1"/>
      <c r="BG181" s="1"/>
      <c r="BH181" s="1"/>
      <c r="BI181" s="1"/>
      <c r="BJ181" s="1"/>
      <c r="BK181" s="1"/>
      <c r="BL181" s="1"/>
      <c r="BM181" s="1"/>
      <c r="BN181" s="1"/>
      <c r="BO181" s="1"/>
      <c r="BP181" s="1"/>
      <c r="BQ181" s="1"/>
      <c r="BR181" s="1"/>
    </row>
    <row r="182" spans="1:70">
      <c r="A182" s="1" t="s">
        <v>354</v>
      </c>
      <c r="B182" s="31">
        <v>191154.4</v>
      </c>
      <c r="C182" s="31">
        <v>252230</v>
      </c>
      <c r="D182" s="31">
        <v>250670</v>
      </c>
      <c r="E182" s="31">
        <v>285930</v>
      </c>
      <c r="F182" s="31">
        <v>323690</v>
      </c>
      <c r="G182" s="31">
        <v>388020</v>
      </c>
      <c r="H182" s="31">
        <v>399490</v>
      </c>
      <c r="I182" s="31">
        <v>419650</v>
      </c>
      <c r="J182" s="31">
        <v>443380</v>
      </c>
      <c r="K182" s="31">
        <v>489080</v>
      </c>
      <c r="L182" s="31">
        <v>520940</v>
      </c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"/>
      <c r="AT182" s="1"/>
      <c r="AU182" s="1"/>
      <c r="AV182" s="1"/>
      <c r="AW182" s="1"/>
      <c r="AX182" s="1"/>
      <c r="AY182" s="1"/>
      <c r="AZ182" s="1"/>
      <c r="BA182" s="1"/>
      <c r="BB182" s="1"/>
      <c r="BC182" s="1"/>
      <c r="BD182" s="1"/>
      <c r="BE182" s="1"/>
      <c r="BF182" s="1"/>
      <c r="BG182" s="1"/>
      <c r="BH182" s="1"/>
      <c r="BI182" s="1"/>
      <c r="BJ182" s="1"/>
      <c r="BK182" s="1"/>
      <c r="BL182" s="1"/>
      <c r="BM182" s="1"/>
      <c r="BN182" s="1"/>
      <c r="BO182" s="1"/>
      <c r="BP182" s="1"/>
      <c r="BQ182" s="1"/>
      <c r="BR182" s="1"/>
    </row>
    <row r="183" spans="1:70">
      <c r="A183" s="1" t="s">
        <v>355</v>
      </c>
      <c r="B183" s="31">
        <v>-52086.7</v>
      </c>
      <c r="C183" s="31">
        <v>-167320</v>
      </c>
      <c r="D183" s="31">
        <v>28860</v>
      </c>
      <c r="E183" s="31">
        <v>15960</v>
      </c>
      <c r="F183" s="31">
        <v>85650</v>
      </c>
      <c r="G183" s="31">
        <v>-81290</v>
      </c>
      <c r="H183" s="31">
        <v>-8970</v>
      </c>
      <c r="I183" s="31">
        <v>390</v>
      </c>
      <c r="J183" s="31">
        <v>60260</v>
      </c>
      <c r="K183" s="31">
        <v>-23180</v>
      </c>
      <c r="L183" s="31">
        <v>-128450</v>
      </c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Q183" s="1"/>
      <c r="AR183" s="1"/>
      <c r="AS183" s="1"/>
      <c r="AT183" s="1"/>
      <c r="AU183" s="1"/>
      <c r="AV183" s="1"/>
      <c r="AW183" s="1"/>
      <c r="AX183" s="1"/>
      <c r="AY183" s="1"/>
      <c r="AZ183" s="1"/>
      <c r="BA183" s="1"/>
      <c r="BB183" s="1"/>
      <c r="BC183" s="1"/>
      <c r="BD183" s="1"/>
      <c r="BE183" s="1"/>
      <c r="BF183" s="1"/>
      <c r="BG183" s="1"/>
      <c r="BH183" s="1"/>
      <c r="BI183" s="1"/>
      <c r="BJ183" s="1"/>
      <c r="BK183" s="1"/>
      <c r="BL183" s="1"/>
      <c r="BM183" s="1"/>
      <c r="BN183" s="1"/>
      <c r="BO183" s="1"/>
      <c r="BP183" s="1"/>
      <c r="BQ183" s="1"/>
      <c r="BR183" s="1"/>
    </row>
    <row r="184" spans="1:70">
      <c r="A184" s="1" t="s">
        <v>356</v>
      </c>
      <c r="B184" s="31">
        <v>-96161.200000000012</v>
      </c>
      <c r="C184" s="31">
        <v>-110260</v>
      </c>
      <c r="D184" s="31">
        <v>-268850</v>
      </c>
      <c r="E184" s="31">
        <v>-278970</v>
      </c>
      <c r="F184" s="31">
        <v>-399150</v>
      </c>
      <c r="G184" s="31">
        <v>-326340</v>
      </c>
      <c r="H184" s="31">
        <v>-335810</v>
      </c>
      <c r="I184" s="31">
        <v>-478780</v>
      </c>
      <c r="J184" s="31">
        <v>-485360</v>
      </c>
      <c r="K184" s="31">
        <v>-474380</v>
      </c>
      <c r="L184" s="31">
        <v>-421330</v>
      </c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  <c r="AS184" s="1"/>
      <c r="AT184" s="1"/>
      <c r="AU184" s="1"/>
      <c r="AV184" s="1"/>
      <c r="AW184" s="1"/>
      <c r="AX184" s="1"/>
      <c r="AY184" s="1"/>
      <c r="AZ184" s="1"/>
      <c r="BA184" s="1"/>
      <c r="BB184" s="1"/>
      <c r="BC184" s="1"/>
      <c r="BD184" s="1"/>
      <c r="BE184" s="1"/>
      <c r="BF184" s="1"/>
      <c r="BG184" s="1"/>
      <c r="BH184" s="1"/>
      <c r="BI184" s="1"/>
      <c r="BJ184" s="1"/>
      <c r="BK184" s="1"/>
      <c r="BL184" s="1"/>
      <c r="BM184" s="1"/>
      <c r="BN184" s="1"/>
      <c r="BO184" s="1"/>
      <c r="BP184" s="1"/>
      <c r="BQ184" s="1"/>
      <c r="BR184" s="1"/>
    </row>
    <row r="185" spans="1:70">
      <c r="A185" s="1" t="s">
        <v>357</v>
      </c>
      <c r="B185" s="31">
        <v>1395.2</v>
      </c>
      <c r="C185" s="31">
        <v>-1630</v>
      </c>
      <c r="D185" s="31">
        <v>2180</v>
      </c>
      <c r="E185" s="31">
        <v>490</v>
      </c>
      <c r="F185" s="31">
        <v>4030</v>
      </c>
      <c r="G185" s="31">
        <v>1730</v>
      </c>
      <c r="H185" s="31">
        <v>1590</v>
      </c>
      <c r="I185" s="31">
        <v>5090</v>
      </c>
      <c r="J185" s="31">
        <v>650</v>
      </c>
      <c r="K185" s="31">
        <v>1740</v>
      </c>
      <c r="L185" s="31">
        <v>9590</v>
      </c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1"/>
      <c r="AT185" s="1"/>
      <c r="AU185" s="1"/>
      <c r="AV185" s="1"/>
      <c r="AW185" s="1"/>
      <c r="AX185" s="1"/>
      <c r="AY185" s="1"/>
      <c r="AZ185" s="1"/>
      <c r="BA185" s="1"/>
      <c r="BB185" s="1"/>
      <c r="BC185" s="1"/>
      <c r="BD185" s="1"/>
      <c r="BE185" s="1"/>
      <c r="BF185" s="1"/>
      <c r="BG185" s="1"/>
      <c r="BH185" s="1"/>
      <c r="BI185" s="1"/>
      <c r="BJ185" s="1"/>
      <c r="BK185" s="1"/>
      <c r="BL185" s="1"/>
      <c r="BM185" s="1"/>
      <c r="BN185" s="1"/>
      <c r="BO185" s="1"/>
      <c r="BP185" s="1"/>
      <c r="BQ185" s="1"/>
      <c r="BR185" s="1"/>
    </row>
    <row r="186" spans="1:70">
      <c r="A186" s="1" t="s">
        <v>358</v>
      </c>
      <c r="B186" s="31">
        <v>18648.3</v>
      </c>
      <c r="C186" s="31">
        <v>62950</v>
      </c>
      <c r="D186" s="31">
        <v>35970</v>
      </c>
      <c r="E186" s="31">
        <v>48830</v>
      </c>
      <c r="F186" s="31">
        <v>72240</v>
      </c>
      <c r="G186" s="31">
        <v>86460</v>
      </c>
      <c r="H186" s="31">
        <v>68580</v>
      </c>
      <c r="I186" s="31">
        <v>124880</v>
      </c>
      <c r="J186" s="31">
        <v>71230</v>
      </c>
      <c r="K186" s="31">
        <v>90160</v>
      </c>
      <c r="L186" s="31">
        <v>83420</v>
      </c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  <c r="AR186" s="1"/>
      <c r="AS186" s="1"/>
      <c r="AT186" s="1"/>
      <c r="AU186" s="1"/>
      <c r="AV186" s="1"/>
      <c r="AW186" s="1"/>
      <c r="AX186" s="1"/>
      <c r="AY186" s="1"/>
      <c r="AZ186" s="1"/>
      <c r="BA186" s="1"/>
      <c r="BB186" s="1"/>
      <c r="BC186" s="1"/>
      <c r="BD186" s="1"/>
      <c r="BE186" s="1"/>
      <c r="BF186" s="1"/>
      <c r="BG186" s="1"/>
      <c r="BH186" s="1"/>
      <c r="BI186" s="1"/>
      <c r="BJ186" s="1"/>
      <c r="BK186" s="1"/>
      <c r="BL186" s="1"/>
      <c r="BM186" s="1"/>
      <c r="BN186" s="1"/>
      <c r="BO186" s="1"/>
      <c r="BP186" s="1"/>
      <c r="BQ186" s="1"/>
      <c r="BR186" s="1"/>
    </row>
    <row r="187" spans="1:70">
      <c r="A187" s="1" t="s">
        <v>69</v>
      </c>
      <c r="B187" s="31">
        <v>62950</v>
      </c>
      <c r="C187" s="31">
        <v>35970</v>
      </c>
      <c r="D187" s="31">
        <v>48830</v>
      </c>
      <c r="E187" s="31">
        <v>72240</v>
      </c>
      <c r="F187" s="31">
        <v>86460</v>
      </c>
      <c r="G187" s="31">
        <v>68580</v>
      </c>
      <c r="H187" s="31">
        <v>124880</v>
      </c>
      <c r="I187" s="31">
        <v>71230</v>
      </c>
      <c r="J187" s="31">
        <v>90160</v>
      </c>
      <c r="K187" s="31">
        <v>83420</v>
      </c>
      <c r="L187" s="31">
        <v>64170</v>
      </c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  <c r="AQ187" s="1"/>
      <c r="AR187" s="1"/>
      <c r="AS187" s="1"/>
      <c r="AT187" s="1"/>
      <c r="AU187" s="1"/>
      <c r="AV187" s="1"/>
      <c r="AW187" s="1"/>
      <c r="AX187" s="1"/>
      <c r="AY187" s="1"/>
      <c r="AZ187" s="1"/>
      <c r="BA187" s="1"/>
      <c r="BB187" s="1"/>
      <c r="BC187" s="1"/>
      <c r="BD187" s="1"/>
      <c r="BE187" s="1"/>
      <c r="BF187" s="1"/>
      <c r="BG187" s="1"/>
      <c r="BH187" s="1"/>
      <c r="BI187" s="1"/>
      <c r="BJ187" s="1"/>
      <c r="BK187" s="1"/>
      <c r="BL187" s="1"/>
      <c r="BM187" s="1"/>
      <c r="BN187" s="1"/>
      <c r="BO187" s="1"/>
      <c r="BP187" s="1"/>
      <c r="BQ187" s="1"/>
      <c r="BR187" s="1"/>
    </row>
    <row r="188" spans="1:70">
      <c r="A188" s="1" t="s">
        <v>359</v>
      </c>
      <c r="B188" s="31"/>
      <c r="C188" s="31">
        <v>-79460</v>
      </c>
      <c r="D188" s="31">
        <v>-76090</v>
      </c>
      <c r="E188" s="31">
        <v>-99580</v>
      </c>
      <c r="F188" s="31">
        <v>-58460</v>
      </c>
      <c r="G188" s="31">
        <v>-90920</v>
      </c>
      <c r="H188" s="31">
        <v>-114860</v>
      </c>
      <c r="I188" s="31">
        <v>-129660</v>
      </c>
      <c r="J188" s="31">
        <v>-124890</v>
      </c>
      <c r="K188" s="31">
        <v>-155860</v>
      </c>
      <c r="L188" s="31">
        <v>-143840</v>
      </c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/>
      <c r="AS188" s="1"/>
      <c r="AT188" s="1"/>
      <c r="AU188" s="1"/>
      <c r="AV188" s="1"/>
      <c r="AW188" s="1"/>
      <c r="AX188" s="1"/>
      <c r="AY188" s="1"/>
      <c r="AZ188" s="1"/>
      <c r="BA188" s="1"/>
      <c r="BB188" s="1"/>
      <c r="BC188" s="1"/>
      <c r="BD188" s="1"/>
      <c r="BE188" s="1"/>
      <c r="BF188" s="1"/>
      <c r="BG188" s="1"/>
      <c r="BH188" s="1"/>
      <c r="BI188" s="1"/>
      <c r="BJ188" s="1"/>
      <c r="BK188" s="1"/>
      <c r="BL188" s="1"/>
      <c r="BM188" s="1"/>
      <c r="BN188" s="1"/>
      <c r="BO188" s="1"/>
      <c r="BP188" s="1"/>
      <c r="BQ188" s="1"/>
      <c r="BR188" s="1"/>
    </row>
    <row r="189" spans="1:70">
      <c r="A189" s="1" t="s">
        <v>360</v>
      </c>
      <c r="B189" s="31"/>
      <c r="C189" s="31">
        <v>-19890</v>
      </c>
      <c r="D189" s="31">
        <v>-18620</v>
      </c>
      <c r="E189" s="31">
        <v>-20530</v>
      </c>
      <c r="F189" s="31">
        <v>-25380</v>
      </c>
      <c r="G189" s="31">
        <v>-27190</v>
      </c>
      <c r="H189" s="31">
        <v>-24830</v>
      </c>
      <c r="I189" s="31">
        <v>-25320</v>
      </c>
      <c r="J189" s="31">
        <v>-22020</v>
      </c>
      <c r="K189" s="31">
        <v>-29170</v>
      </c>
      <c r="L189" s="31">
        <v>-36700</v>
      </c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/>
      <c r="AS189" s="1"/>
      <c r="AT189" s="1"/>
      <c r="AU189" s="1"/>
      <c r="AV189" s="1"/>
      <c r="AW189" s="1"/>
      <c r="AX189" s="1"/>
      <c r="AY189" s="1"/>
      <c r="AZ189" s="1"/>
      <c r="BA189" s="1"/>
      <c r="BB189" s="1"/>
      <c r="BC189" s="1"/>
      <c r="BD189" s="1"/>
      <c r="BE189" s="1"/>
      <c r="BF189" s="1"/>
      <c r="BG189" s="1"/>
      <c r="BH189" s="1"/>
      <c r="BI189" s="1"/>
      <c r="BJ189" s="1"/>
      <c r="BK189" s="1"/>
      <c r="BL189" s="1"/>
      <c r="BM189" s="1"/>
      <c r="BN189" s="1"/>
      <c r="BO189" s="1"/>
      <c r="BP189" s="1"/>
      <c r="BQ189" s="1"/>
      <c r="BR189" s="1"/>
    </row>
    <row r="190" spans="1:70">
      <c r="A190" s="1" t="s">
        <v>361</v>
      </c>
      <c r="B190" s="31"/>
      <c r="C190" s="31">
        <v>0</v>
      </c>
      <c r="D190" s="31">
        <v>0</v>
      </c>
      <c r="E190" s="31">
        <v>0</v>
      </c>
      <c r="F190" s="31">
        <v>-5190</v>
      </c>
      <c r="G190" s="31">
        <v>-1010</v>
      </c>
      <c r="H190" s="31">
        <v>-150</v>
      </c>
      <c r="I190" s="31">
        <v>-2130</v>
      </c>
      <c r="J190" s="31">
        <v>-300</v>
      </c>
      <c r="K190" s="31">
        <v>-760</v>
      </c>
      <c r="L190" s="31">
        <v>-1090</v>
      </c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  <c r="AQ190" s="1"/>
      <c r="AR190" s="1"/>
      <c r="AS190" s="1"/>
      <c r="AT190" s="1"/>
      <c r="AU190" s="1"/>
      <c r="AV190" s="1"/>
      <c r="AW190" s="1"/>
      <c r="AX190" s="1"/>
      <c r="AY190" s="1"/>
      <c r="AZ190" s="1"/>
      <c r="BA190" s="1"/>
      <c r="BB190" s="1"/>
      <c r="BC190" s="1"/>
      <c r="BD190" s="1"/>
      <c r="BE190" s="1"/>
      <c r="BF190" s="1"/>
      <c r="BG190" s="1"/>
      <c r="BH190" s="1"/>
      <c r="BI190" s="1"/>
      <c r="BJ190" s="1"/>
      <c r="BK190" s="1"/>
      <c r="BL190" s="1"/>
      <c r="BM190" s="1"/>
      <c r="BN190" s="1"/>
      <c r="BO190" s="1"/>
      <c r="BP190" s="1"/>
      <c r="BQ190" s="1"/>
      <c r="BR190" s="1"/>
    </row>
    <row r="191" spans="1:70">
      <c r="A191" s="1" t="s">
        <v>362</v>
      </c>
      <c r="B191" s="31"/>
      <c r="C191" s="31">
        <v>-10</v>
      </c>
      <c r="D191" s="31">
        <v>0</v>
      </c>
      <c r="E191" s="31">
        <v>-1780</v>
      </c>
      <c r="F191" s="31">
        <v>-1920</v>
      </c>
      <c r="G191" s="31">
        <v>-3560</v>
      </c>
      <c r="H191" s="31">
        <v>-4970</v>
      </c>
      <c r="I191" s="31">
        <v>-3550</v>
      </c>
      <c r="J191" s="31">
        <v>-4420</v>
      </c>
      <c r="K191" s="31">
        <v>-9440</v>
      </c>
      <c r="L191" s="31">
        <v>-3670</v>
      </c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  <c r="AQ191" s="1"/>
      <c r="AR191" s="1"/>
      <c r="AS191" s="1"/>
      <c r="AT191" s="1"/>
      <c r="AU191" s="1"/>
      <c r="AV191" s="1"/>
      <c r="AW191" s="1"/>
      <c r="AX191" s="1"/>
      <c r="AY191" s="1"/>
      <c r="AZ191" s="1"/>
      <c r="BA191" s="1"/>
      <c r="BB191" s="1"/>
      <c r="BC191" s="1"/>
      <c r="BD191" s="1"/>
      <c r="BE191" s="1"/>
      <c r="BF191" s="1"/>
      <c r="BG191" s="1"/>
      <c r="BH191" s="1"/>
      <c r="BI191" s="1"/>
      <c r="BJ191" s="1"/>
      <c r="BK191" s="1"/>
      <c r="BL191" s="1"/>
      <c r="BM191" s="1"/>
      <c r="BN191" s="1"/>
      <c r="BO191" s="1"/>
      <c r="BP191" s="1"/>
      <c r="BQ191" s="1"/>
      <c r="BR191" s="1"/>
    </row>
    <row r="192" spans="1:70">
      <c r="A192" s="1" t="s">
        <v>363</v>
      </c>
      <c r="B192" s="31">
        <v>-95244.1</v>
      </c>
      <c r="C192" s="31">
        <v>-109470</v>
      </c>
      <c r="D192" s="31">
        <v>-107260</v>
      </c>
      <c r="E192" s="31">
        <v>-114240</v>
      </c>
      <c r="F192" s="31">
        <v>-376340</v>
      </c>
      <c r="G192" s="31">
        <v>-108500</v>
      </c>
      <c r="H192" s="31">
        <v>-133170</v>
      </c>
      <c r="I192" s="31">
        <v>-413470</v>
      </c>
      <c r="J192" s="31">
        <v>-251370</v>
      </c>
      <c r="K192" s="31">
        <v>-448640</v>
      </c>
      <c r="L192" s="31">
        <v>-394370</v>
      </c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  <c r="AS192" s="1"/>
      <c r="AT192" s="1"/>
      <c r="AU192" s="1"/>
      <c r="AV192" s="1"/>
      <c r="AW192" s="1"/>
      <c r="AX192" s="1"/>
      <c r="AY192" s="1"/>
      <c r="AZ192" s="1"/>
      <c r="BA192" s="1"/>
      <c r="BB192" s="1"/>
      <c r="BC192" s="1"/>
      <c r="BD192" s="1"/>
      <c r="BE192" s="1"/>
      <c r="BF192" s="1"/>
      <c r="BG192" s="1"/>
      <c r="BH192" s="1"/>
      <c r="BI192" s="1"/>
      <c r="BJ192" s="1"/>
      <c r="BK192" s="1"/>
      <c r="BL192" s="1"/>
      <c r="BM192" s="1"/>
      <c r="BN192" s="1"/>
      <c r="BO192" s="1"/>
      <c r="BP192" s="1"/>
      <c r="BQ192" s="1"/>
      <c r="BR192" s="1"/>
    </row>
    <row r="193" spans="1:70">
      <c r="A193" s="1" t="s">
        <v>364</v>
      </c>
      <c r="B193" s="31"/>
      <c r="C193" s="31">
        <v>-660</v>
      </c>
      <c r="D193" s="31">
        <v>-240</v>
      </c>
      <c r="E193" s="31">
        <v>-130</v>
      </c>
      <c r="F193" s="31">
        <v>-10620</v>
      </c>
      <c r="G193" s="31">
        <v>-13360</v>
      </c>
      <c r="H193" s="31">
        <v>-14170</v>
      </c>
      <c r="I193" s="31">
        <v>-15150</v>
      </c>
      <c r="J193" s="31">
        <v>-16140</v>
      </c>
      <c r="K193" s="31">
        <v>-16640</v>
      </c>
      <c r="L193" s="31">
        <v>-18610</v>
      </c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  <c r="AR193" s="1"/>
      <c r="AS193" s="1"/>
      <c r="AT193" s="1"/>
      <c r="AU193" s="1"/>
      <c r="AV193" s="1"/>
      <c r="AW193" s="1"/>
      <c r="AX193" s="1"/>
      <c r="AY193" s="1"/>
      <c r="AZ193" s="1"/>
      <c r="BA193" s="1"/>
      <c r="BB193" s="1"/>
      <c r="BC193" s="1"/>
      <c r="BD193" s="1"/>
      <c r="BE193" s="1"/>
      <c r="BF193" s="1"/>
      <c r="BG193" s="1"/>
      <c r="BH193" s="1"/>
      <c r="BI193" s="1"/>
      <c r="BJ193" s="1"/>
      <c r="BK193" s="1"/>
      <c r="BL193" s="1"/>
      <c r="BM193" s="1"/>
      <c r="BN193" s="1"/>
      <c r="BO193" s="1"/>
      <c r="BP193" s="1"/>
      <c r="BQ193" s="1"/>
      <c r="BR193" s="1"/>
    </row>
    <row r="194" spans="1:70">
      <c r="A194" s="1" t="s">
        <v>365</v>
      </c>
      <c r="B194" s="31"/>
      <c r="C194" s="31">
        <v>-200</v>
      </c>
      <c r="D194" s="31">
        <v>-400</v>
      </c>
      <c r="E194" s="31">
        <v>-1860</v>
      </c>
      <c r="F194" s="31">
        <v>-9240</v>
      </c>
      <c r="G194" s="31">
        <v>-6340</v>
      </c>
      <c r="H194" s="31">
        <v>-6980</v>
      </c>
      <c r="I194" s="31">
        <v>-7790</v>
      </c>
      <c r="J194" s="31">
        <v>-6990</v>
      </c>
      <c r="K194" s="31">
        <v>-8400</v>
      </c>
      <c r="L194" s="31">
        <v>-9010</v>
      </c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  <c r="AR194" s="1"/>
      <c r="AS194" s="1"/>
      <c r="AT194" s="1"/>
      <c r="AU194" s="1"/>
      <c r="AV194" s="1"/>
      <c r="AW194" s="1"/>
      <c r="AX194" s="1"/>
      <c r="AY194" s="1"/>
      <c r="AZ194" s="1"/>
      <c r="BA194" s="1"/>
      <c r="BB194" s="1"/>
      <c r="BC194" s="1"/>
      <c r="BD194" s="1"/>
      <c r="BE194" s="1"/>
      <c r="BF194" s="1"/>
      <c r="BG194" s="1"/>
      <c r="BH194" s="1"/>
      <c r="BI194" s="1"/>
      <c r="BJ194" s="1"/>
      <c r="BK194" s="1"/>
      <c r="BL194" s="1"/>
      <c r="BM194" s="1"/>
      <c r="BN194" s="1"/>
      <c r="BO194" s="1"/>
      <c r="BP194" s="1"/>
      <c r="BQ194" s="1"/>
      <c r="BR194" s="1"/>
    </row>
    <row r="195" spans="1:70">
      <c r="A195" s="1" t="s">
        <v>366</v>
      </c>
      <c r="B195" s="31">
        <v>0</v>
      </c>
      <c r="C195" s="31">
        <v>0</v>
      </c>
      <c r="D195" s="31">
        <v>-160000</v>
      </c>
      <c r="E195" s="31">
        <v>-160000</v>
      </c>
      <c r="F195" s="31">
        <v>0</v>
      </c>
      <c r="G195" s="31">
        <v>-160000</v>
      </c>
      <c r="H195" s="31">
        <v>-180000</v>
      </c>
      <c r="I195" s="31">
        <v>0</v>
      </c>
      <c r="J195" s="31">
        <v>-170000</v>
      </c>
      <c r="K195" s="31">
        <v>0</v>
      </c>
      <c r="L195" s="31">
        <v>0</v>
      </c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  <c r="AS195" s="1"/>
      <c r="AT195" s="1"/>
      <c r="AU195" s="1"/>
      <c r="AV195" s="1"/>
      <c r="AW195" s="1"/>
      <c r="AX195" s="1"/>
      <c r="AY195" s="1"/>
      <c r="AZ195" s="1"/>
      <c r="BA195" s="1"/>
      <c r="BB195" s="1"/>
      <c r="BC195" s="1"/>
      <c r="BD195" s="1"/>
      <c r="BE195" s="1"/>
      <c r="BF195" s="1"/>
      <c r="BG195" s="1"/>
      <c r="BH195" s="1"/>
      <c r="BI195" s="1"/>
      <c r="BJ195" s="1"/>
      <c r="BK195" s="1"/>
      <c r="BL195" s="1"/>
      <c r="BM195" s="1"/>
      <c r="BN195" s="1"/>
      <c r="BO195" s="1"/>
      <c r="BP195" s="1"/>
      <c r="BQ195" s="1"/>
      <c r="BR195" s="1"/>
    </row>
    <row r="196" spans="1:70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  <c r="AR196" s="1"/>
      <c r="AS196" s="1"/>
      <c r="AT196" s="1"/>
      <c r="AU196" s="1"/>
      <c r="AV196" s="1"/>
      <c r="AW196" s="1"/>
      <c r="AX196" s="1"/>
      <c r="AY196" s="1"/>
      <c r="AZ196" s="1"/>
      <c r="BA196" s="1"/>
      <c r="BB196" s="1"/>
      <c r="BC196" s="1"/>
      <c r="BD196" s="1"/>
      <c r="BE196" s="1"/>
      <c r="BF196" s="1"/>
      <c r="BG196" s="1"/>
      <c r="BH196" s="1"/>
      <c r="BI196" s="1"/>
      <c r="BJ196" s="1"/>
      <c r="BK196" s="1"/>
      <c r="BL196" s="1"/>
      <c r="BM196" s="1"/>
      <c r="BN196" s="1"/>
      <c r="BO196" s="1"/>
      <c r="BP196" s="1"/>
      <c r="BQ196" s="1"/>
      <c r="BR196" s="1"/>
    </row>
    <row r="197" spans="1:70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  <c r="AR197" s="1"/>
      <c r="AS197" s="1"/>
      <c r="AT197" s="1"/>
      <c r="AU197" s="1"/>
      <c r="AV197" s="1"/>
      <c r="AW197" s="1"/>
      <c r="AX197" s="1"/>
      <c r="AY197" s="1"/>
      <c r="AZ197" s="1"/>
      <c r="BA197" s="1"/>
      <c r="BB197" s="1"/>
      <c r="BC197" s="1"/>
      <c r="BD197" s="1"/>
      <c r="BE197" s="1"/>
      <c r="BF197" s="1"/>
      <c r="BG197" s="1"/>
      <c r="BH197" s="1"/>
      <c r="BI197" s="1"/>
      <c r="BJ197" s="1"/>
      <c r="BK197" s="1"/>
      <c r="BL197" s="1"/>
      <c r="BM197" s="1"/>
      <c r="BN197" s="1"/>
      <c r="BO197" s="1"/>
      <c r="BP197" s="1"/>
      <c r="BQ197" s="1"/>
      <c r="BR197" s="1"/>
    </row>
    <row r="198" spans="1:70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  <c r="AS198" s="1"/>
      <c r="AT198" s="1"/>
      <c r="AU198" s="1"/>
      <c r="AV198" s="1"/>
      <c r="AW198" s="1"/>
      <c r="AX198" s="1"/>
      <c r="AY198" s="1"/>
      <c r="AZ198" s="1"/>
      <c r="BA198" s="1"/>
      <c r="BB198" s="1"/>
      <c r="BC198" s="1"/>
      <c r="BD198" s="1"/>
      <c r="BE198" s="1"/>
      <c r="BF198" s="1"/>
      <c r="BG198" s="1"/>
      <c r="BH198" s="1"/>
      <c r="BI198" s="1"/>
      <c r="BJ198" s="1"/>
      <c r="BK198" s="1"/>
      <c r="BL198" s="1"/>
      <c r="BM198" s="1"/>
      <c r="BN198" s="1"/>
      <c r="BO198" s="1"/>
      <c r="BP198" s="1"/>
      <c r="BQ198" s="1"/>
      <c r="BR198" s="1"/>
    </row>
    <row r="199" spans="1:70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  <c r="AQ199" s="1"/>
      <c r="AR199" s="1"/>
      <c r="AS199" s="1"/>
      <c r="AT199" s="1"/>
      <c r="AU199" s="1"/>
      <c r="AV199" s="1"/>
      <c r="AW199" s="1"/>
      <c r="AX199" s="1"/>
      <c r="AY199" s="1"/>
      <c r="AZ199" s="1"/>
      <c r="BA199" s="1"/>
      <c r="BB199" s="1"/>
      <c r="BC199" s="1"/>
      <c r="BD199" s="1"/>
      <c r="BE199" s="1"/>
      <c r="BF199" s="1"/>
      <c r="BG199" s="1"/>
      <c r="BH199" s="1"/>
      <c r="BI199" s="1"/>
      <c r="BJ199" s="1"/>
      <c r="BK199" s="1"/>
      <c r="BL199" s="1"/>
      <c r="BM199" s="1"/>
      <c r="BN199" s="1"/>
      <c r="BO199" s="1"/>
      <c r="BP199" s="1"/>
      <c r="BQ199" s="1"/>
      <c r="BR199" s="1"/>
    </row>
    <row r="200" spans="1:70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  <c r="AR200" s="1"/>
      <c r="AS200" s="1"/>
      <c r="AT200" s="1"/>
      <c r="AU200" s="1"/>
      <c r="AV200" s="1"/>
      <c r="AW200" s="1"/>
      <c r="AX200" s="1"/>
      <c r="AY200" s="1"/>
      <c r="AZ200" s="1"/>
      <c r="BA200" s="1"/>
      <c r="BB200" s="1"/>
      <c r="BC200" s="1"/>
      <c r="BD200" s="1"/>
      <c r="BE200" s="1"/>
      <c r="BF200" s="1"/>
      <c r="BG200" s="1"/>
      <c r="BH200" s="1"/>
      <c r="BI200" s="1"/>
      <c r="BJ200" s="1"/>
      <c r="BK200" s="1"/>
      <c r="BL200" s="1"/>
      <c r="BM200" s="1"/>
      <c r="BN200" s="1"/>
      <c r="BO200" s="1"/>
      <c r="BP200" s="1"/>
      <c r="BQ200" s="1"/>
      <c r="BR200" s="1"/>
    </row>
    <row r="201" spans="1:70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  <c r="AP201" s="1"/>
      <c r="AQ201" s="1"/>
      <c r="AR201" s="1"/>
      <c r="AS201" s="1"/>
      <c r="AT201" s="1"/>
      <c r="AU201" s="1"/>
      <c r="AV201" s="1"/>
      <c r="AW201" s="1"/>
      <c r="AX201" s="1"/>
      <c r="AY201" s="1"/>
      <c r="AZ201" s="1"/>
      <c r="BA201" s="1"/>
      <c r="BB201" s="1"/>
      <c r="BC201" s="1"/>
      <c r="BD201" s="1"/>
      <c r="BE201" s="1"/>
      <c r="BF201" s="1"/>
      <c r="BG201" s="1"/>
      <c r="BH201" s="1"/>
      <c r="BI201" s="1"/>
      <c r="BJ201" s="1"/>
      <c r="BK201" s="1"/>
      <c r="BL201" s="1"/>
      <c r="BM201" s="1"/>
      <c r="BN201" s="1"/>
      <c r="BO201" s="1"/>
      <c r="BP201" s="1"/>
      <c r="BQ201" s="1"/>
      <c r="BR201" s="1"/>
    </row>
    <row r="202" spans="1:70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  <c r="AQ202" s="1"/>
      <c r="AR202" s="1"/>
      <c r="AS202" s="1"/>
      <c r="AT202" s="1"/>
      <c r="AU202" s="1"/>
      <c r="AV202" s="1"/>
      <c r="AW202" s="1"/>
      <c r="AX202" s="1"/>
      <c r="AY202" s="1"/>
      <c r="AZ202" s="1"/>
      <c r="BA202" s="1"/>
      <c r="BB202" s="1"/>
      <c r="BC202" s="1"/>
      <c r="BD202" s="1"/>
      <c r="BE202" s="1"/>
      <c r="BF202" s="1"/>
      <c r="BG202" s="1"/>
      <c r="BH202" s="1"/>
      <c r="BI202" s="1"/>
      <c r="BJ202" s="1"/>
      <c r="BK202" s="1"/>
      <c r="BL202" s="1"/>
      <c r="BM202" s="1"/>
      <c r="BN202" s="1"/>
      <c r="BO202" s="1"/>
      <c r="BP202" s="1"/>
      <c r="BQ202" s="1"/>
      <c r="BR202" s="1"/>
    </row>
    <row r="203" spans="1:70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  <c r="AR203" s="1"/>
      <c r="AS203" s="1"/>
      <c r="AT203" s="1"/>
      <c r="AU203" s="1"/>
      <c r="AV203" s="1"/>
      <c r="AW203" s="1"/>
      <c r="AX203" s="1"/>
      <c r="AY203" s="1"/>
      <c r="AZ203" s="1"/>
      <c r="BA203" s="1"/>
      <c r="BB203" s="1"/>
      <c r="BC203" s="1"/>
      <c r="BD203" s="1"/>
      <c r="BE203" s="1"/>
      <c r="BF203" s="1"/>
      <c r="BG203" s="1"/>
      <c r="BH203" s="1"/>
      <c r="BI203" s="1"/>
      <c r="BJ203" s="1"/>
      <c r="BK203" s="1"/>
      <c r="BL203" s="1"/>
      <c r="BM203" s="1"/>
      <c r="BN203" s="1"/>
      <c r="BO203" s="1"/>
      <c r="BP203" s="1"/>
      <c r="BQ203" s="1"/>
      <c r="BR203" s="1"/>
    </row>
    <row r="204" spans="1:70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  <c r="AQ204" s="1"/>
      <c r="AR204" s="1"/>
      <c r="AS204" s="1"/>
      <c r="AT204" s="1"/>
      <c r="AU204" s="1"/>
      <c r="AV204" s="1"/>
      <c r="AW204" s="1"/>
      <c r="AX204" s="1"/>
      <c r="AY204" s="1"/>
      <c r="AZ204" s="1"/>
      <c r="BA204" s="1"/>
      <c r="BB204" s="1"/>
      <c r="BC204" s="1"/>
      <c r="BD204" s="1"/>
      <c r="BE204" s="1"/>
      <c r="BF204" s="1"/>
      <c r="BG204" s="1"/>
      <c r="BH204" s="1"/>
      <c r="BI204" s="1"/>
      <c r="BJ204" s="1"/>
      <c r="BK204" s="1"/>
      <c r="BL204" s="1"/>
      <c r="BM204" s="1"/>
      <c r="BN204" s="1"/>
      <c r="BO204" s="1"/>
      <c r="BP204" s="1"/>
      <c r="BQ204" s="1"/>
      <c r="BR204" s="1"/>
    </row>
    <row r="205" spans="1:70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  <c r="AQ205" s="1"/>
      <c r="AR205" s="1"/>
      <c r="AS205" s="1"/>
      <c r="AT205" s="1"/>
      <c r="AU205" s="1"/>
      <c r="AV205" s="1"/>
      <c r="AW205" s="1"/>
      <c r="AX205" s="1"/>
      <c r="AY205" s="1"/>
      <c r="AZ205" s="1"/>
      <c r="BA205" s="1"/>
      <c r="BB205" s="1"/>
      <c r="BC205" s="1"/>
      <c r="BD205" s="1"/>
      <c r="BE205" s="1"/>
      <c r="BF205" s="1"/>
      <c r="BG205" s="1"/>
      <c r="BH205" s="1"/>
      <c r="BI205" s="1"/>
      <c r="BJ205" s="1"/>
      <c r="BK205" s="1"/>
      <c r="BL205" s="1"/>
      <c r="BM205" s="1"/>
      <c r="BN205" s="1"/>
      <c r="BO205" s="1"/>
      <c r="BP205" s="1"/>
      <c r="BQ205" s="1"/>
      <c r="BR205" s="1"/>
    </row>
    <row r="206" spans="1:70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  <c r="AP206" s="1"/>
      <c r="AQ206" s="1"/>
      <c r="AR206" s="1"/>
      <c r="AS206" s="1"/>
      <c r="AT206" s="1"/>
      <c r="AU206" s="1"/>
      <c r="AV206" s="1"/>
      <c r="AW206" s="1"/>
      <c r="AX206" s="1"/>
      <c r="AY206" s="1"/>
      <c r="AZ206" s="1"/>
      <c r="BA206" s="1"/>
      <c r="BB206" s="1"/>
      <c r="BC206" s="1"/>
      <c r="BD206" s="1"/>
      <c r="BE206" s="1"/>
      <c r="BF206" s="1"/>
      <c r="BG206" s="1"/>
      <c r="BH206" s="1"/>
      <c r="BI206" s="1"/>
      <c r="BJ206" s="1"/>
      <c r="BK206" s="1"/>
      <c r="BL206" s="1"/>
      <c r="BM206" s="1"/>
      <c r="BN206" s="1"/>
      <c r="BO206" s="1"/>
      <c r="BP206" s="1"/>
      <c r="BQ206" s="1"/>
      <c r="BR206" s="1"/>
    </row>
    <row r="207" spans="1:70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  <c r="AP207" s="1"/>
      <c r="AQ207" s="1"/>
      <c r="AR207" s="1"/>
      <c r="AS207" s="1"/>
      <c r="AT207" s="1"/>
      <c r="AU207" s="1"/>
      <c r="AV207" s="1"/>
      <c r="AW207" s="1"/>
      <c r="AX207" s="1"/>
      <c r="AY207" s="1"/>
      <c r="AZ207" s="1"/>
      <c r="BA207" s="1"/>
      <c r="BB207" s="1"/>
      <c r="BC207" s="1"/>
      <c r="BD207" s="1"/>
      <c r="BE207" s="1"/>
      <c r="BF207" s="1"/>
      <c r="BG207" s="1"/>
      <c r="BH207" s="1"/>
      <c r="BI207" s="1"/>
      <c r="BJ207" s="1"/>
      <c r="BK207" s="1"/>
      <c r="BL207" s="1"/>
      <c r="BM207" s="1"/>
      <c r="BN207" s="1"/>
      <c r="BO207" s="1"/>
      <c r="BP207" s="1"/>
      <c r="BQ207" s="1"/>
      <c r="BR207" s="1"/>
    </row>
    <row r="208" spans="1:70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  <c r="AR208" s="1"/>
      <c r="AS208" s="1"/>
      <c r="AT208" s="1"/>
      <c r="AU208" s="1"/>
      <c r="AV208" s="1"/>
      <c r="AW208" s="1"/>
      <c r="AX208" s="1"/>
      <c r="AY208" s="1"/>
      <c r="AZ208" s="1"/>
      <c r="BA208" s="1"/>
      <c r="BB208" s="1"/>
      <c r="BC208" s="1"/>
      <c r="BD208" s="1"/>
      <c r="BE208" s="1"/>
      <c r="BF208" s="1"/>
      <c r="BG208" s="1"/>
      <c r="BH208" s="1"/>
      <c r="BI208" s="1"/>
      <c r="BJ208" s="1"/>
      <c r="BK208" s="1"/>
      <c r="BL208" s="1"/>
      <c r="BM208" s="1"/>
      <c r="BN208" s="1"/>
      <c r="BO208" s="1"/>
      <c r="BP208" s="1"/>
      <c r="BQ208" s="1"/>
      <c r="BR208" s="1"/>
    </row>
    <row r="209" spans="1:70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1"/>
      <c r="AR209" s="1"/>
      <c r="AS209" s="1"/>
      <c r="AT209" s="1"/>
      <c r="AU209" s="1"/>
      <c r="AV209" s="1"/>
      <c r="AW209" s="1"/>
      <c r="AX209" s="1"/>
      <c r="AY209" s="1"/>
      <c r="AZ209" s="1"/>
      <c r="BA209" s="1"/>
      <c r="BB209" s="1"/>
      <c r="BC209" s="1"/>
      <c r="BD209" s="1"/>
      <c r="BE209" s="1"/>
      <c r="BF209" s="1"/>
      <c r="BG209" s="1"/>
      <c r="BH209" s="1"/>
      <c r="BI209" s="1"/>
      <c r="BJ209" s="1"/>
      <c r="BK209" s="1"/>
      <c r="BL209" s="1"/>
      <c r="BM209" s="1"/>
      <c r="BN209" s="1"/>
      <c r="BO209" s="1"/>
      <c r="BP209" s="1"/>
      <c r="BQ209" s="1"/>
      <c r="BR209" s="1"/>
    </row>
    <row r="210" spans="1:70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"/>
      <c r="AQ210" s="1"/>
      <c r="AR210" s="1"/>
      <c r="AS210" s="1"/>
      <c r="AT210" s="1"/>
      <c r="AU210" s="1"/>
      <c r="AV210" s="1"/>
      <c r="AW210" s="1"/>
      <c r="AX210" s="1"/>
      <c r="AY210" s="1"/>
      <c r="AZ210" s="1"/>
      <c r="BA210" s="1"/>
      <c r="BB210" s="1"/>
      <c r="BC210" s="1"/>
      <c r="BD210" s="1"/>
      <c r="BE210" s="1"/>
      <c r="BF210" s="1"/>
      <c r="BG210" s="1"/>
      <c r="BH210" s="1"/>
      <c r="BI210" s="1"/>
      <c r="BJ210" s="1"/>
      <c r="BK210" s="1"/>
      <c r="BL210" s="1"/>
      <c r="BM210" s="1"/>
      <c r="BN210" s="1"/>
      <c r="BO210" s="1"/>
      <c r="BP210" s="1"/>
      <c r="BQ210" s="1"/>
      <c r="BR210" s="1"/>
    </row>
    <row r="211" spans="1:70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  <c r="AR211" s="1"/>
      <c r="AS211" s="1"/>
      <c r="AT211" s="1"/>
      <c r="AU211" s="1"/>
      <c r="AV211" s="1"/>
      <c r="AW211" s="1"/>
      <c r="AX211" s="1"/>
      <c r="AY211" s="1"/>
      <c r="AZ211" s="1"/>
      <c r="BA211" s="1"/>
      <c r="BB211" s="1"/>
      <c r="BC211" s="1"/>
      <c r="BD211" s="1"/>
      <c r="BE211" s="1"/>
      <c r="BF211" s="1"/>
      <c r="BG211" s="1"/>
      <c r="BH211" s="1"/>
      <c r="BI211" s="1"/>
      <c r="BJ211" s="1"/>
      <c r="BK211" s="1"/>
      <c r="BL211" s="1"/>
      <c r="BM211" s="1"/>
      <c r="BN211" s="1"/>
      <c r="BO211" s="1"/>
      <c r="BP211" s="1"/>
      <c r="BQ211" s="1"/>
      <c r="BR211" s="1"/>
    </row>
    <row r="212" spans="1:70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  <c r="AQ212" s="1"/>
      <c r="AR212" s="1"/>
      <c r="AS212" s="1"/>
      <c r="AT212" s="1"/>
      <c r="AU212" s="1"/>
      <c r="AV212" s="1"/>
      <c r="AW212" s="1"/>
      <c r="AX212" s="1"/>
      <c r="AY212" s="1"/>
      <c r="AZ212" s="1"/>
      <c r="BA212" s="1"/>
      <c r="BB212" s="1"/>
      <c r="BC212" s="1"/>
      <c r="BD212" s="1"/>
      <c r="BE212" s="1"/>
      <c r="BF212" s="1"/>
      <c r="BG212" s="1"/>
      <c r="BH212" s="1"/>
      <c r="BI212" s="1"/>
      <c r="BJ212" s="1"/>
      <c r="BK212" s="1"/>
      <c r="BL212" s="1"/>
      <c r="BM212" s="1"/>
      <c r="BN212" s="1"/>
      <c r="BO212" s="1"/>
      <c r="BP212" s="1"/>
      <c r="BQ212" s="1"/>
      <c r="BR212" s="1"/>
    </row>
    <row r="213" spans="1:70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  <c r="AQ213" s="1"/>
      <c r="AR213" s="1"/>
      <c r="AS213" s="1"/>
      <c r="AT213" s="1"/>
      <c r="AU213" s="1"/>
      <c r="AV213" s="1"/>
      <c r="AW213" s="1"/>
      <c r="AX213" s="1"/>
      <c r="AY213" s="1"/>
      <c r="AZ213" s="1"/>
      <c r="BA213" s="1"/>
      <c r="BB213" s="1"/>
      <c r="BC213" s="1"/>
      <c r="BD213" s="1"/>
      <c r="BE213" s="1"/>
      <c r="BF213" s="1"/>
      <c r="BG213" s="1"/>
      <c r="BH213" s="1"/>
      <c r="BI213" s="1"/>
      <c r="BJ213" s="1"/>
      <c r="BK213" s="1"/>
      <c r="BL213" s="1"/>
      <c r="BM213" s="1"/>
      <c r="BN213" s="1"/>
      <c r="BO213" s="1"/>
      <c r="BP213" s="1"/>
      <c r="BQ213" s="1"/>
      <c r="BR213" s="1"/>
    </row>
    <row r="214" spans="1:70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"/>
      <c r="AQ214" s="1"/>
      <c r="AR214" s="1"/>
      <c r="AS214" s="1"/>
      <c r="AT214" s="1"/>
      <c r="AU214" s="1"/>
      <c r="AV214" s="1"/>
      <c r="AW214" s="1"/>
      <c r="AX214" s="1"/>
      <c r="AY214" s="1"/>
      <c r="AZ214" s="1"/>
      <c r="BA214" s="1"/>
      <c r="BB214" s="1"/>
      <c r="BC214" s="1"/>
      <c r="BD214" s="1"/>
      <c r="BE214" s="1"/>
      <c r="BF214" s="1"/>
      <c r="BG214" s="1"/>
      <c r="BH214" s="1"/>
      <c r="BI214" s="1"/>
      <c r="BJ214" s="1"/>
      <c r="BK214" s="1"/>
      <c r="BL214" s="1"/>
      <c r="BM214" s="1"/>
      <c r="BN214" s="1"/>
      <c r="BO214" s="1"/>
      <c r="BP214" s="1"/>
      <c r="BQ214" s="1"/>
      <c r="BR214" s="1"/>
    </row>
    <row r="215" spans="1:70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  <c r="AQ215" s="1"/>
      <c r="AR215" s="1"/>
      <c r="AS215" s="1"/>
      <c r="AT215" s="1"/>
      <c r="AU215" s="1"/>
      <c r="AV215" s="1"/>
      <c r="AW215" s="1"/>
      <c r="AX215" s="1"/>
      <c r="AY215" s="1"/>
      <c r="AZ215" s="1"/>
      <c r="BA215" s="1"/>
      <c r="BB215" s="1"/>
      <c r="BC215" s="1"/>
      <c r="BD215" s="1"/>
      <c r="BE215" s="1"/>
      <c r="BF215" s="1"/>
      <c r="BG215" s="1"/>
      <c r="BH215" s="1"/>
      <c r="BI215" s="1"/>
      <c r="BJ215" s="1"/>
      <c r="BK215" s="1"/>
      <c r="BL215" s="1"/>
      <c r="BM215" s="1"/>
      <c r="BN215" s="1"/>
      <c r="BO215" s="1"/>
      <c r="BP215" s="1"/>
      <c r="BQ215" s="1"/>
      <c r="BR215" s="1"/>
    </row>
    <row r="216" spans="1:70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  <c r="AP216" s="1"/>
      <c r="AQ216" s="1"/>
      <c r="AR216" s="1"/>
      <c r="AS216" s="1"/>
      <c r="AT216" s="1"/>
      <c r="AU216" s="1"/>
      <c r="AV216" s="1"/>
      <c r="AW216" s="1"/>
      <c r="AX216" s="1"/>
      <c r="AY216" s="1"/>
      <c r="AZ216" s="1"/>
      <c r="BA216" s="1"/>
      <c r="BB216" s="1"/>
      <c r="BC216" s="1"/>
      <c r="BD216" s="1"/>
      <c r="BE216" s="1"/>
      <c r="BF216" s="1"/>
      <c r="BG216" s="1"/>
      <c r="BH216" s="1"/>
      <c r="BI216" s="1"/>
      <c r="BJ216" s="1"/>
      <c r="BK216" s="1"/>
      <c r="BL216" s="1"/>
      <c r="BM216" s="1"/>
      <c r="BN216" s="1"/>
      <c r="BO216" s="1"/>
      <c r="BP216" s="1"/>
      <c r="BQ216" s="1"/>
      <c r="BR216" s="1"/>
    </row>
    <row r="217" spans="1:70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  <c r="AQ217" s="1"/>
      <c r="AR217" s="1"/>
      <c r="AS217" s="1"/>
      <c r="AT217" s="1"/>
      <c r="AU217" s="1"/>
      <c r="AV217" s="1"/>
      <c r="AW217" s="1"/>
      <c r="AX217" s="1"/>
      <c r="AY217" s="1"/>
      <c r="AZ217" s="1"/>
      <c r="BA217" s="1"/>
      <c r="BB217" s="1"/>
      <c r="BC217" s="1"/>
      <c r="BD217" s="1"/>
      <c r="BE217" s="1"/>
      <c r="BF217" s="1"/>
      <c r="BG217" s="1"/>
      <c r="BH217" s="1"/>
      <c r="BI217" s="1"/>
      <c r="BJ217" s="1"/>
      <c r="BK217" s="1"/>
      <c r="BL217" s="1"/>
      <c r="BM217" s="1"/>
      <c r="BN217" s="1"/>
      <c r="BO217" s="1"/>
      <c r="BP217" s="1"/>
      <c r="BQ217" s="1"/>
      <c r="BR217" s="1"/>
    </row>
    <row r="218" spans="1:70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  <c r="AP218" s="1"/>
      <c r="AQ218" s="1"/>
      <c r="AR218" s="1"/>
      <c r="AS218" s="1"/>
      <c r="AT218" s="1"/>
      <c r="AU218" s="1"/>
      <c r="AV218" s="1"/>
      <c r="AW218" s="1"/>
      <c r="AX218" s="1"/>
      <c r="AY218" s="1"/>
      <c r="AZ218" s="1"/>
      <c r="BA218" s="1"/>
      <c r="BB218" s="1"/>
      <c r="BC218" s="1"/>
      <c r="BD218" s="1"/>
      <c r="BE218" s="1"/>
      <c r="BF218" s="1"/>
      <c r="BG218" s="1"/>
      <c r="BH218" s="1"/>
      <c r="BI218" s="1"/>
      <c r="BJ218" s="1"/>
      <c r="BK218" s="1"/>
      <c r="BL218" s="1"/>
      <c r="BM218" s="1"/>
      <c r="BN218" s="1"/>
      <c r="BO218" s="1"/>
      <c r="BP218" s="1"/>
      <c r="BQ218" s="1"/>
      <c r="BR218" s="1"/>
    </row>
    <row r="219" spans="1:70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  <c r="AR219" s="1"/>
      <c r="AS219" s="1"/>
      <c r="AT219" s="1"/>
      <c r="AU219" s="1"/>
      <c r="AV219" s="1"/>
      <c r="AW219" s="1"/>
      <c r="AX219" s="1"/>
      <c r="AY219" s="1"/>
      <c r="AZ219" s="1"/>
      <c r="BA219" s="1"/>
      <c r="BB219" s="1"/>
      <c r="BC219" s="1"/>
      <c r="BD219" s="1"/>
      <c r="BE219" s="1"/>
      <c r="BF219" s="1"/>
      <c r="BG219" s="1"/>
      <c r="BH219" s="1"/>
      <c r="BI219" s="1"/>
      <c r="BJ219" s="1"/>
      <c r="BK219" s="1"/>
      <c r="BL219" s="1"/>
      <c r="BM219" s="1"/>
      <c r="BN219" s="1"/>
      <c r="BO219" s="1"/>
      <c r="BP219" s="1"/>
      <c r="BQ219" s="1"/>
      <c r="BR219" s="1"/>
    </row>
    <row r="220" spans="1:70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1"/>
      <c r="AR220" s="1"/>
      <c r="AS220" s="1"/>
      <c r="AT220" s="1"/>
      <c r="AU220" s="1"/>
      <c r="AV220" s="1"/>
      <c r="AW220" s="1"/>
      <c r="AX220" s="1"/>
      <c r="AY220" s="1"/>
      <c r="AZ220" s="1"/>
      <c r="BA220" s="1"/>
      <c r="BB220" s="1"/>
      <c r="BC220" s="1"/>
      <c r="BD220" s="1"/>
      <c r="BE220" s="1"/>
      <c r="BF220" s="1"/>
      <c r="BG220" s="1"/>
      <c r="BH220" s="1"/>
      <c r="BI220" s="1"/>
      <c r="BJ220" s="1"/>
      <c r="BK220" s="1"/>
      <c r="BL220" s="1"/>
      <c r="BM220" s="1"/>
      <c r="BN220" s="1"/>
      <c r="BO220" s="1"/>
      <c r="BP220" s="1"/>
      <c r="BQ220" s="1"/>
      <c r="BR220" s="1"/>
    </row>
    <row r="221" spans="1:70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1"/>
      <c r="AR221" s="1"/>
      <c r="AS221" s="1"/>
      <c r="AT221" s="1"/>
      <c r="AU221" s="1"/>
      <c r="AV221" s="1"/>
      <c r="AW221" s="1"/>
      <c r="AX221" s="1"/>
      <c r="AY221" s="1"/>
      <c r="AZ221" s="1"/>
      <c r="BA221" s="1"/>
      <c r="BB221" s="1"/>
      <c r="BC221" s="1"/>
      <c r="BD221" s="1"/>
      <c r="BE221" s="1"/>
      <c r="BF221" s="1"/>
      <c r="BG221" s="1"/>
      <c r="BH221" s="1"/>
      <c r="BI221" s="1"/>
      <c r="BJ221" s="1"/>
      <c r="BK221" s="1"/>
      <c r="BL221" s="1"/>
      <c r="BM221" s="1"/>
      <c r="BN221" s="1"/>
      <c r="BO221" s="1"/>
      <c r="BP221" s="1"/>
      <c r="BQ221" s="1"/>
      <c r="BR221" s="1"/>
    </row>
    <row r="222" spans="1:70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  <c r="AP222" s="1"/>
      <c r="AQ222" s="1"/>
      <c r="AR222" s="1"/>
      <c r="AS222" s="1"/>
      <c r="AT222" s="1"/>
      <c r="AU222" s="1"/>
      <c r="AV222" s="1"/>
      <c r="AW222" s="1"/>
      <c r="AX222" s="1"/>
      <c r="AY222" s="1"/>
      <c r="AZ222" s="1"/>
      <c r="BA222" s="1"/>
      <c r="BB222" s="1"/>
      <c r="BC222" s="1"/>
      <c r="BD222" s="1"/>
      <c r="BE222" s="1"/>
      <c r="BF222" s="1"/>
      <c r="BG222" s="1"/>
      <c r="BH222" s="1"/>
      <c r="BI222" s="1"/>
      <c r="BJ222" s="1"/>
      <c r="BK222" s="1"/>
      <c r="BL222" s="1"/>
      <c r="BM222" s="1"/>
      <c r="BN222" s="1"/>
      <c r="BO222" s="1"/>
      <c r="BP222" s="1"/>
      <c r="BQ222" s="1"/>
      <c r="BR222" s="1"/>
    </row>
    <row r="223" spans="1:70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1"/>
      <c r="AR223" s="1"/>
      <c r="AS223" s="1"/>
      <c r="AT223" s="1"/>
      <c r="AU223" s="1"/>
      <c r="AV223" s="1"/>
      <c r="AW223" s="1"/>
      <c r="AX223" s="1"/>
      <c r="AY223" s="1"/>
      <c r="AZ223" s="1"/>
      <c r="BA223" s="1"/>
      <c r="BB223" s="1"/>
      <c r="BC223" s="1"/>
      <c r="BD223" s="1"/>
      <c r="BE223" s="1"/>
      <c r="BF223" s="1"/>
      <c r="BG223" s="1"/>
      <c r="BH223" s="1"/>
      <c r="BI223" s="1"/>
      <c r="BJ223" s="1"/>
      <c r="BK223" s="1"/>
      <c r="BL223" s="1"/>
      <c r="BM223" s="1"/>
      <c r="BN223" s="1"/>
      <c r="BO223" s="1"/>
      <c r="BP223" s="1"/>
      <c r="BQ223" s="1"/>
      <c r="BR223" s="1"/>
    </row>
    <row r="224" spans="1:70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  <c r="AQ224" s="1"/>
      <c r="AR224" s="1"/>
      <c r="AS224" s="1"/>
      <c r="AT224" s="1"/>
      <c r="AU224" s="1"/>
      <c r="AV224" s="1"/>
      <c r="AW224" s="1"/>
      <c r="AX224" s="1"/>
      <c r="AY224" s="1"/>
      <c r="AZ224" s="1"/>
      <c r="BA224" s="1"/>
      <c r="BB224" s="1"/>
      <c r="BC224" s="1"/>
      <c r="BD224" s="1"/>
      <c r="BE224" s="1"/>
      <c r="BF224" s="1"/>
      <c r="BG224" s="1"/>
      <c r="BH224" s="1"/>
      <c r="BI224" s="1"/>
      <c r="BJ224" s="1"/>
      <c r="BK224" s="1"/>
      <c r="BL224" s="1"/>
      <c r="BM224" s="1"/>
      <c r="BN224" s="1"/>
      <c r="BO224" s="1"/>
      <c r="BP224" s="1"/>
      <c r="BQ224" s="1"/>
      <c r="BR224" s="1"/>
    </row>
    <row r="225" spans="1:70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  <c r="AP225" s="1"/>
      <c r="AQ225" s="1"/>
      <c r="AR225" s="1"/>
      <c r="AS225" s="1"/>
      <c r="AT225" s="1"/>
      <c r="AU225" s="1"/>
      <c r="AV225" s="1"/>
      <c r="AW225" s="1"/>
      <c r="AX225" s="1"/>
      <c r="AY225" s="1"/>
      <c r="AZ225" s="1"/>
      <c r="BA225" s="1"/>
      <c r="BB225" s="1"/>
      <c r="BC225" s="1"/>
      <c r="BD225" s="1"/>
      <c r="BE225" s="1"/>
      <c r="BF225" s="1"/>
      <c r="BG225" s="1"/>
      <c r="BH225" s="1"/>
      <c r="BI225" s="1"/>
      <c r="BJ225" s="1"/>
      <c r="BK225" s="1"/>
      <c r="BL225" s="1"/>
      <c r="BM225" s="1"/>
      <c r="BN225" s="1"/>
      <c r="BO225" s="1"/>
      <c r="BP225" s="1"/>
      <c r="BQ225" s="1"/>
      <c r="BR225" s="1"/>
    </row>
    <row r="226" spans="1:70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  <c r="AP226" s="1"/>
      <c r="AQ226" s="1"/>
      <c r="AR226" s="1"/>
      <c r="AS226" s="1"/>
      <c r="AT226" s="1"/>
      <c r="AU226" s="1"/>
      <c r="AV226" s="1"/>
      <c r="AW226" s="1"/>
      <c r="AX226" s="1"/>
      <c r="AY226" s="1"/>
      <c r="AZ226" s="1"/>
      <c r="BA226" s="1"/>
      <c r="BB226" s="1"/>
      <c r="BC226" s="1"/>
      <c r="BD226" s="1"/>
      <c r="BE226" s="1"/>
      <c r="BF226" s="1"/>
      <c r="BG226" s="1"/>
      <c r="BH226" s="1"/>
      <c r="BI226" s="1"/>
      <c r="BJ226" s="1"/>
      <c r="BK226" s="1"/>
      <c r="BL226" s="1"/>
      <c r="BM226" s="1"/>
      <c r="BN226" s="1"/>
      <c r="BO226" s="1"/>
      <c r="BP226" s="1"/>
      <c r="BQ226" s="1"/>
      <c r="BR226" s="1"/>
    </row>
    <row r="227" spans="1:70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  <c r="AQ227" s="1"/>
      <c r="AR227" s="1"/>
      <c r="AS227" s="1"/>
      <c r="AT227" s="1"/>
      <c r="AU227" s="1"/>
      <c r="AV227" s="1"/>
      <c r="AW227" s="1"/>
      <c r="AX227" s="1"/>
      <c r="AY227" s="1"/>
      <c r="AZ227" s="1"/>
      <c r="BA227" s="1"/>
      <c r="BB227" s="1"/>
      <c r="BC227" s="1"/>
      <c r="BD227" s="1"/>
      <c r="BE227" s="1"/>
      <c r="BF227" s="1"/>
      <c r="BG227" s="1"/>
      <c r="BH227" s="1"/>
      <c r="BI227" s="1"/>
      <c r="BJ227" s="1"/>
      <c r="BK227" s="1"/>
      <c r="BL227" s="1"/>
      <c r="BM227" s="1"/>
      <c r="BN227" s="1"/>
      <c r="BO227" s="1"/>
      <c r="BP227" s="1"/>
      <c r="BQ227" s="1"/>
      <c r="BR227" s="1"/>
    </row>
    <row r="228" spans="1:70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  <c r="AP228" s="1"/>
      <c r="AQ228" s="1"/>
      <c r="AR228" s="1"/>
      <c r="AS228" s="1"/>
      <c r="AT228" s="1"/>
      <c r="AU228" s="1"/>
      <c r="AV228" s="1"/>
      <c r="AW228" s="1"/>
      <c r="AX228" s="1"/>
      <c r="AY228" s="1"/>
      <c r="AZ228" s="1"/>
      <c r="BA228" s="1"/>
      <c r="BB228" s="1"/>
      <c r="BC228" s="1"/>
      <c r="BD228" s="1"/>
      <c r="BE228" s="1"/>
      <c r="BF228" s="1"/>
      <c r="BG228" s="1"/>
      <c r="BH228" s="1"/>
      <c r="BI228" s="1"/>
      <c r="BJ228" s="1"/>
      <c r="BK228" s="1"/>
      <c r="BL228" s="1"/>
      <c r="BM228" s="1"/>
      <c r="BN228" s="1"/>
      <c r="BO228" s="1"/>
      <c r="BP228" s="1"/>
      <c r="BQ228" s="1"/>
      <c r="BR228" s="1"/>
    </row>
    <row r="229" spans="1:70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  <c r="AP229" s="1"/>
      <c r="AQ229" s="1"/>
      <c r="AR229" s="1"/>
      <c r="AS229" s="1"/>
      <c r="AT229" s="1"/>
      <c r="AU229" s="1"/>
      <c r="AV229" s="1"/>
      <c r="AW229" s="1"/>
      <c r="AX229" s="1"/>
      <c r="AY229" s="1"/>
      <c r="AZ229" s="1"/>
      <c r="BA229" s="1"/>
      <c r="BB229" s="1"/>
      <c r="BC229" s="1"/>
      <c r="BD229" s="1"/>
      <c r="BE229" s="1"/>
      <c r="BF229" s="1"/>
      <c r="BG229" s="1"/>
      <c r="BH229" s="1"/>
      <c r="BI229" s="1"/>
      <c r="BJ229" s="1"/>
      <c r="BK229" s="1"/>
      <c r="BL229" s="1"/>
      <c r="BM229" s="1"/>
      <c r="BN229" s="1"/>
      <c r="BO229" s="1"/>
      <c r="BP229" s="1"/>
      <c r="BQ229" s="1"/>
      <c r="BR229" s="1"/>
    </row>
    <row r="230" spans="1:70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  <c r="AQ230" s="1"/>
      <c r="AR230" s="1"/>
      <c r="AS230" s="1"/>
      <c r="AT230" s="1"/>
      <c r="AU230" s="1"/>
      <c r="AV230" s="1"/>
      <c r="AW230" s="1"/>
      <c r="AX230" s="1"/>
      <c r="AY230" s="1"/>
      <c r="AZ230" s="1"/>
      <c r="BA230" s="1"/>
      <c r="BB230" s="1"/>
      <c r="BC230" s="1"/>
      <c r="BD230" s="1"/>
      <c r="BE230" s="1"/>
      <c r="BF230" s="1"/>
      <c r="BG230" s="1"/>
      <c r="BH230" s="1"/>
      <c r="BI230" s="1"/>
      <c r="BJ230" s="1"/>
      <c r="BK230" s="1"/>
      <c r="BL230" s="1"/>
      <c r="BM230" s="1"/>
      <c r="BN230" s="1"/>
      <c r="BO230" s="1"/>
      <c r="BP230" s="1"/>
      <c r="BQ230" s="1"/>
      <c r="BR230" s="1"/>
    </row>
    <row r="231" spans="1:70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  <c r="AP231" s="1"/>
      <c r="AQ231" s="1"/>
      <c r="AR231" s="1"/>
      <c r="AS231" s="1"/>
      <c r="AT231" s="1"/>
      <c r="AU231" s="1"/>
      <c r="AV231" s="1"/>
      <c r="AW231" s="1"/>
      <c r="AX231" s="1"/>
      <c r="AY231" s="1"/>
      <c r="AZ231" s="1"/>
      <c r="BA231" s="1"/>
      <c r="BB231" s="1"/>
      <c r="BC231" s="1"/>
      <c r="BD231" s="1"/>
      <c r="BE231" s="1"/>
      <c r="BF231" s="1"/>
      <c r="BG231" s="1"/>
      <c r="BH231" s="1"/>
      <c r="BI231" s="1"/>
      <c r="BJ231" s="1"/>
      <c r="BK231" s="1"/>
      <c r="BL231" s="1"/>
      <c r="BM231" s="1"/>
      <c r="BN231" s="1"/>
      <c r="BO231" s="1"/>
      <c r="BP231" s="1"/>
      <c r="BQ231" s="1"/>
      <c r="BR231" s="1"/>
    </row>
    <row r="232" spans="1:70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  <c r="AP232" s="1"/>
      <c r="AQ232" s="1"/>
      <c r="AR232" s="1"/>
      <c r="AS232" s="1"/>
      <c r="AT232" s="1"/>
      <c r="AU232" s="1"/>
      <c r="AV232" s="1"/>
      <c r="AW232" s="1"/>
      <c r="AX232" s="1"/>
      <c r="AY232" s="1"/>
      <c r="AZ232" s="1"/>
      <c r="BA232" s="1"/>
      <c r="BB232" s="1"/>
      <c r="BC232" s="1"/>
      <c r="BD232" s="1"/>
      <c r="BE232" s="1"/>
      <c r="BF232" s="1"/>
      <c r="BG232" s="1"/>
      <c r="BH232" s="1"/>
      <c r="BI232" s="1"/>
      <c r="BJ232" s="1"/>
      <c r="BK232" s="1"/>
      <c r="BL232" s="1"/>
      <c r="BM232" s="1"/>
      <c r="BN232" s="1"/>
      <c r="BO232" s="1"/>
      <c r="BP232" s="1"/>
      <c r="BQ232" s="1"/>
      <c r="BR232" s="1"/>
    </row>
    <row r="233" spans="1:70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  <c r="AP233" s="1"/>
      <c r="AQ233" s="1"/>
      <c r="AR233" s="1"/>
      <c r="AS233" s="1"/>
      <c r="AT233" s="1"/>
      <c r="AU233" s="1"/>
      <c r="AV233" s="1"/>
      <c r="AW233" s="1"/>
      <c r="AX233" s="1"/>
      <c r="AY233" s="1"/>
      <c r="AZ233" s="1"/>
      <c r="BA233" s="1"/>
      <c r="BB233" s="1"/>
      <c r="BC233" s="1"/>
      <c r="BD233" s="1"/>
      <c r="BE233" s="1"/>
      <c r="BF233" s="1"/>
      <c r="BG233" s="1"/>
      <c r="BH233" s="1"/>
      <c r="BI233" s="1"/>
      <c r="BJ233" s="1"/>
      <c r="BK233" s="1"/>
      <c r="BL233" s="1"/>
      <c r="BM233" s="1"/>
      <c r="BN233" s="1"/>
      <c r="BO233" s="1"/>
      <c r="BP233" s="1"/>
      <c r="BQ233" s="1"/>
      <c r="BR233" s="1"/>
    </row>
    <row r="234" spans="1:70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  <c r="AQ234" s="1"/>
      <c r="AR234" s="1"/>
      <c r="AS234" s="1"/>
      <c r="AT234" s="1"/>
      <c r="AU234" s="1"/>
      <c r="AV234" s="1"/>
      <c r="AW234" s="1"/>
      <c r="AX234" s="1"/>
      <c r="AY234" s="1"/>
      <c r="AZ234" s="1"/>
      <c r="BA234" s="1"/>
      <c r="BB234" s="1"/>
      <c r="BC234" s="1"/>
      <c r="BD234" s="1"/>
      <c r="BE234" s="1"/>
      <c r="BF234" s="1"/>
      <c r="BG234" s="1"/>
      <c r="BH234" s="1"/>
      <c r="BI234" s="1"/>
      <c r="BJ234" s="1"/>
      <c r="BK234" s="1"/>
      <c r="BL234" s="1"/>
      <c r="BM234" s="1"/>
      <c r="BN234" s="1"/>
      <c r="BO234" s="1"/>
      <c r="BP234" s="1"/>
      <c r="BQ234" s="1"/>
      <c r="BR234" s="1"/>
    </row>
    <row r="235" spans="1:70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  <c r="AP235" s="1"/>
      <c r="AQ235" s="1"/>
      <c r="AR235" s="1"/>
      <c r="AS235" s="1"/>
      <c r="AT235" s="1"/>
      <c r="AU235" s="1"/>
      <c r="AV235" s="1"/>
      <c r="AW235" s="1"/>
      <c r="AX235" s="1"/>
      <c r="AY235" s="1"/>
      <c r="AZ235" s="1"/>
      <c r="BA235" s="1"/>
      <c r="BB235" s="1"/>
      <c r="BC235" s="1"/>
      <c r="BD235" s="1"/>
      <c r="BE235" s="1"/>
      <c r="BF235" s="1"/>
      <c r="BG235" s="1"/>
      <c r="BH235" s="1"/>
      <c r="BI235" s="1"/>
      <c r="BJ235" s="1"/>
      <c r="BK235" s="1"/>
      <c r="BL235" s="1"/>
      <c r="BM235" s="1"/>
      <c r="BN235" s="1"/>
      <c r="BO235" s="1"/>
      <c r="BP235" s="1"/>
      <c r="BQ235" s="1"/>
      <c r="BR235" s="1"/>
    </row>
    <row r="236" spans="1:70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  <c r="AQ236" s="1"/>
      <c r="AR236" s="1"/>
      <c r="AS236" s="1"/>
      <c r="AT236" s="1"/>
      <c r="AU236" s="1"/>
      <c r="AV236" s="1"/>
      <c r="AW236" s="1"/>
      <c r="AX236" s="1"/>
      <c r="AY236" s="1"/>
      <c r="AZ236" s="1"/>
      <c r="BA236" s="1"/>
      <c r="BB236" s="1"/>
      <c r="BC236" s="1"/>
      <c r="BD236" s="1"/>
      <c r="BE236" s="1"/>
      <c r="BF236" s="1"/>
      <c r="BG236" s="1"/>
      <c r="BH236" s="1"/>
      <c r="BI236" s="1"/>
      <c r="BJ236" s="1"/>
      <c r="BK236" s="1"/>
      <c r="BL236" s="1"/>
      <c r="BM236" s="1"/>
      <c r="BN236" s="1"/>
      <c r="BO236" s="1"/>
      <c r="BP236" s="1"/>
      <c r="BQ236" s="1"/>
      <c r="BR236" s="1"/>
    </row>
    <row r="237" spans="1:70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  <c r="AP237" s="1"/>
      <c r="AQ237" s="1"/>
      <c r="AR237" s="1"/>
      <c r="AS237" s="1"/>
      <c r="AT237" s="1"/>
      <c r="AU237" s="1"/>
      <c r="AV237" s="1"/>
      <c r="AW237" s="1"/>
      <c r="AX237" s="1"/>
      <c r="AY237" s="1"/>
      <c r="AZ237" s="1"/>
      <c r="BA237" s="1"/>
      <c r="BB237" s="1"/>
      <c r="BC237" s="1"/>
      <c r="BD237" s="1"/>
      <c r="BE237" s="1"/>
      <c r="BF237" s="1"/>
      <c r="BG237" s="1"/>
      <c r="BH237" s="1"/>
      <c r="BI237" s="1"/>
      <c r="BJ237" s="1"/>
      <c r="BK237" s="1"/>
      <c r="BL237" s="1"/>
      <c r="BM237" s="1"/>
      <c r="BN237" s="1"/>
      <c r="BO237" s="1"/>
      <c r="BP237" s="1"/>
      <c r="BQ237" s="1"/>
      <c r="BR237" s="1"/>
    </row>
    <row r="238" spans="1:70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  <c r="AQ238" s="1"/>
      <c r="AR238" s="1"/>
      <c r="AS238" s="1"/>
      <c r="AT238" s="1"/>
      <c r="AU238" s="1"/>
      <c r="AV238" s="1"/>
      <c r="AW238" s="1"/>
      <c r="AX238" s="1"/>
      <c r="AY238" s="1"/>
      <c r="AZ238" s="1"/>
      <c r="BA238" s="1"/>
      <c r="BB238" s="1"/>
      <c r="BC238" s="1"/>
      <c r="BD238" s="1"/>
      <c r="BE238" s="1"/>
      <c r="BF238" s="1"/>
      <c r="BG238" s="1"/>
      <c r="BH238" s="1"/>
      <c r="BI238" s="1"/>
      <c r="BJ238" s="1"/>
      <c r="BK238" s="1"/>
      <c r="BL238" s="1"/>
      <c r="BM238" s="1"/>
      <c r="BN238" s="1"/>
      <c r="BO238" s="1"/>
      <c r="BP238" s="1"/>
      <c r="BQ238" s="1"/>
      <c r="BR238" s="1"/>
    </row>
    <row r="239" spans="1:70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  <c r="AP239" s="1"/>
      <c r="AQ239" s="1"/>
      <c r="AR239" s="1"/>
      <c r="AS239" s="1"/>
      <c r="AT239" s="1"/>
      <c r="AU239" s="1"/>
      <c r="AV239" s="1"/>
      <c r="AW239" s="1"/>
      <c r="AX239" s="1"/>
      <c r="AY239" s="1"/>
      <c r="AZ239" s="1"/>
      <c r="BA239" s="1"/>
      <c r="BB239" s="1"/>
      <c r="BC239" s="1"/>
      <c r="BD239" s="1"/>
      <c r="BE239" s="1"/>
      <c r="BF239" s="1"/>
      <c r="BG239" s="1"/>
      <c r="BH239" s="1"/>
      <c r="BI239" s="1"/>
      <c r="BJ239" s="1"/>
      <c r="BK239" s="1"/>
      <c r="BL239" s="1"/>
      <c r="BM239" s="1"/>
      <c r="BN239" s="1"/>
      <c r="BO239" s="1"/>
      <c r="BP239" s="1"/>
      <c r="BQ239" s="1"/>
      <c r="BR239" s="1"/>
    </row>
    <row r="240" spans="1:70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  <c r="AQ240" s="1"/>
      <c r="AR240" s="1"/>
      <c r="AS240" s="1"/>
      <c r="AT240" s="1"/>
      <c r="AU240" s="1"/>
      <c r="AV240" s="1"/>
      <c r="AW240" s="1"/>
      <c r="AX240" s="1"/>
      <c r="AY240" s="1"/>
      <c r="AZ240" s="1"/>
      <c r="BA240" s="1"/>
      <c r="BB240" s="1"/>
      <c r="BC240" s="1"/>
      <c r="BD240" s="1"/>
      <c r="BE240" s="1"/>
      <c r="BF240" s="1"/>
      <c r="BG240" s="1"/>
      <c r="BH240" s="1"/>
      <c r="BI240" s="1"/>
      <c r="BJ240" s="1"/>
      <c r="BK240" s="1"/>
      <c r="BL240" s="1"/>
      <c r="BM240" s="1"/>
      <c r="BN240" s="1"/>
      <c r="BO240" s="1"/>
      <c r="BP240" s="1"/>
      <c r="BQ240" s="1"/>
      <c r="BR240" s="1"/>
    </row>
    <row r="241" spans="1:70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  <c r="AP241" s="1"/>
      <c r="AQ241" s="1"/>
      <c r="AR241" s="1"/>
      <c r="AS241" s="1"/>
      <c r="AT241" s="1"/>
      <c r="AU241" s="1"/>
      <c r="AV241" s="1"/>
      <c r="AW241" s="1"/>
      <c r="AX241" s="1"/>
      <c r="AY241" s="1"/>
      <c r="AZ241" s="1"/>
      <c r="BA241" s="1"/>
      <c r="BB241" s="1"/>
      <c r="BC241" s="1"/>
      <c r="BD241" s="1"/>
      <c r="BE241" s="1"/>
      <c r="BF241" s="1"/>
      <c r="BG241" s="1"/>
      <c r="BH241" s="1"/>
      <c r="BI241" s="1"/>
      <c r="BJ241" s="1"/>
      <c r="BK241" s="1"/>
      <c r="BL241" s="1"/>
      <c r="BM241" s="1"/>
      <c r="BN241" s="1"/>
      <c r="BO241" s="1"/>
      <c r="BP241" s="1"/>
      <c r="BQ241" s="1"/>
      <c r="BR241" s="1"/>
    </row>
    <row r="242" spans="1:70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  <c r="AQ242" s="1"/>
      <c r="AR242" s="1"/>
      <c r="AS242" s="1"/>
      <c r="AT242" s="1"/>
      <c r="AU242" s="1"/>
      <c r="AV242" s="1"/>
      <c r="AW242" s="1"/>
      <c r="AX242" s="1"/>
      <c r="AY242" s="1"/>
      <c r="AZ242" s="1"/>
      <c r="BA242" s="1"/>
      <c r="BB242" s="1"/>
      <c r="BC242" s="1"/>
      <c r="BD242" s="1"/>
      <c r="BE242" s="1"/>
      <c r="BF242" s="1"/>
      <c r="BG242" s="1"/>
      <c r="BH242" s="1"/>
      <c r="BI242" s="1"/>
      <c r="BJ242" s="1"/>
      <c r="BK242" s="1"/>
      <c r="BL242" s="1"/>
      <c r="BM242" s="1"/>
      <c r="BN242" s="1"/>
      <c r="BO242" s="1"/>
      <c r="BP242" s="1"/>
      <c r="BQ242" s="1"/>
      <c r="BR242" s="1"/>
    </row>
    <row r="243" spans="1:70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  <c r="AP243" s="1"/>
      <c r="AQ243" s="1"/>
      <c r="AR243" s="1"/>
      <c r="AS243" s="1"/>
      <c r="AT243" s="1"/>
      <c r="AU243" s="1"/>
      <c r="AV243" s="1"/>
      <c r="AW243" s="1"/>
      <c r="AX243" s="1"/>
      <c r="AY243" s="1"/>
      <c r="AZ243" s="1"/>
      <c r="BA243" s="1"/>
      <c r="BB243" s="1"/>
      <c r="BC243" s="1"/>
      <c r="BD243" s="1"/>
      <c r="BE243" s="1"/>
      <c r="BF243" s="1"/>
      <c r="BG243" s="1"/>
      <c r="BH243" s="1"/>
      <c r="BI243" s="1"/>
      <c r="BJ243" s="1"/>
      <c r="BK243" s="1"/>
      <c r="BL243" s="1"/>
      <c r="BM243" s="1"/>
      <c r="BN243" s="1"/>
      <c r="BO243" s="1"/>
      <c r="BP243" s="1"/>
      <c r="BQ243" s="1"/>
      <c r="BR243" s="1"/>
    </row>
    <row r="244" spans="1:70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"/>
      <c r="AQ244" s="1"/>
      <c r="AR244" s="1"/>
      <c r="AS244" s="1"/>
      <c r="AT244" s="1"/>
      <c r="AU244" s="1"/>
      <c r="AV244" s="1"/>
      <c r="AW244" s="1"/>
      <c r="AX244" s="1"/>
      <c r="AY244" s="1"/>
      <c r="AZ244" s="1"/>
      <c r="BA244" s="1"/>
      <c r="BB244" s="1"/>
      <c r="BC244" s="1"/>
      <c r="BD244" s="1"/>
      <c r="BE244" s="1"/>
      <c r="BF244" s="1"/>
      <c r="BG244" s="1"/>
      <c r="BH244" s="1"/>
      <c r="BI244" s="1"/>
      <c r="BJ244" s="1"/>
      <c r="BK244" s="1"/>
      <c r="BL244" s="1"/>
      <c r="BM244" s="1"/>
      <c r="BN244" s="1"/>
      <c r="BO244" s="1"/>
      <c r="BP244" s="1"/>
      <c r="BQ244" s="1"/>
      <c r="BR244" s="1"/>
    </row>
    <row r="245" spans="1:70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"/>
      <c r="AQ245" s="1"/>
      <c r="AR245" s="1"/>
      <c r="AS245" s="1"/>
      <c r="AT245" s="1"/>
      <c r="AU245" s="1"/>
      <c r="AV245" s="1"/>
      <c r="AW245" s="1"/>
      <c r="AX245" s="1"/>
      <c r="AY245" s="1"/>
      <c r="AZ245" s="1"/>
      <c r="BA245" s="1"/>
      <c r="BB245" s="1"/>
      <c r="BC245" s="1"/>
      <c r="BD245" s="1"/>
      <c r="BE245" s="1"/>
      <c r="BF245" s="1"/>
      <c r="BG245" s="1"/>
      <c r="BH245" s="1"/>
      <c r="BI245" s="1"/>
      <c r="BJ245" s="1"/>
      <c r="BK245" s="1"/>
      <c r="BL245" s="1"/>
      <c r="BM245" s="1"/>
      <c r="BN245" s="1"/>
      <c r="BO245" s="1"/>
      <c r="BP245" s="1"/>
      <c r="BQ245" s="1"/>
      <c r="BR245" s="1"/>
    </row>
    <row r="246" spans="1:70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  <c r="AP246" s="1"/>
      <c r="AQ246" s="1"/>
      <c r="AR246" s="1"/>
      <c r="AS246" s="1"/>
      <c r="AT246" s="1"/>
      <c r="AU246" s="1"/>
      <c r="AV246" s="1"/>
      <c r="AW246" s="1"/>
      <c r="AX246" s="1"/>
      <c r="AY246" s="1"/>
      <c r="AZ246" s="1"/>
      <c r="BA246" s="1"/>
      <c r="BB246" s="1"/>
      <c r="BC246" s="1"/>
      <c r="BD246" s="1"/>
      <c r="BE246" s="1"/>
      <c r="BF246" s="1"/>
      <c r="BG246" s="1"/>
      <c r="BH246" s="1"/>
      <c r="BI246" s="1"/>
      <c r="BJ246" s="1"/>
      <c r="BK246" s="1"/>
      <c r="BL246" s="1"/>
      <c r="BM246" s="1"/>
      <c r="BN246" s="1"/>
      <c r="BO246" s="1"/>
      <c r="BP246" s="1"/>
      <c r="BQ246" s="1"/>
      <c r="BR246" s="1"/>
    </row>
    <row r="247" spans="1:70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  <c r="AP247" s="1"/>
      <c r="AQ247" s="1"/>
      <c r="AR247" s="1"/>
      <c r="AS247" s="1"/>
      <c r="AT247" s="1"/>
      <c r="AU247" s="1"/>
      <c r="AV247" s="1"/>
      <c r="AW247" s="1"/>
      <c r="AX247" s="1"/>
      <c r="AY247" s="1"/>
      <c r="AZ247" s="1"/>
      <c r="BA247" s="1"/>
      <c r="BB247" s="1"/>
      <c r="BC247" s="1"/>
      <c r="BD247" s="1"/>
      <c r="BE247" s="1"/>
      <c r="BF247" s="1"/>
      <c r="BG247" s="1"/>
      <c r="BH247" s="1"/>
      <c r="BI247" s="1"/>
      <c r="BJ247" s="1"/>
      <c r="BK247" s="1"/>
      <c r="BL247" s="1"/>
      <c r="BM247" s="1"/>
      <c r="BN247" s="1"/>
      <c r="BO247" s="1"/>
      <c r="BP247" s="1"/>
      <c r="BQ247" s="1"/>
      <c r="BR247" s="1"/>
    </row>
    <row r="248" spans="1:70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  <c r="AQ248" s="1"/>
      <c r="AR248" s="1"/>
      <c r="AS248" s="1"/>
      <c r="AT248" s="1"/>
      <c r="AU248" s="1"/>
      <c r="AV248" s="1"/>
      <c r="AW248" s="1"/>
      <c r="AX248" s="1"/>
      <c r="AY248" s="1"/>
      <c r="AZ248" s="1"/>
      <c r="BA248" s="1"/>
      <c r="BB248" s="1"/>
      <c r="BC248" s="1"/>
      <c r="BD248" s="1"/>
      <c r="BE248" s="1"/>
      <c r="BF248" s="1"/>
      <c r="BG248" s="1"/>
      <c r="BH248" s="1"/>
      <c r="BI248" s="1"/>
      <c r="BJ248" s="1"/>
      <c r="BK248" s="1"/>
      <c r="BL248" s="1"/>
      <c r="BM248" s="1"/>
      <c r="BN248" s="1"/>
      <c r="BO248" s="1"/>
      <c r="BP248" s="1"/>
      <c r="BQ248" s="1"/>
      <c r="BR248" s="1"/>
    </row>
    <row r="249" spans="1:70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"/>
      <c r="AQ249" s="1"/>
      <c r="AR249" s="1"/>
      <c r="AS249" s="1"/>
      <c r="AT249" s="1"/>
      <c r="AU249" s="1"/>
      <c r="AV249" s="1"/>
      <c r="AW249" s="1"/>
      <c r="AX249" s="1"/>
      <c r="AY249" s="1"/>
      <c r="AZ249" s="1"/>
      <c r="BA249" s="1"/>
      <c r="BB249" s="1"/>
      <c r="BC249" s="1"/>
      <c r="BD249" s="1"/>
      <c r="BE249" s="1"/>
      <c r="BF249" s="1"/>
      <c r="BG249" s="1"/>
      <c r="BH249" s="1"/>
      <c r="BI249" s="1"/>
      <c r="BJ249" s="1"/>
      <c r="BK249" s="1"/>
      <c r="BL249" s="1"/>
      <c r="BM249" s="1"/>
      <c r="BN249" s="1"/>
      <c r="BO249" s="1"/>
      <c r="BP249" s="1"/>
      <c r="BQ249" s="1"/>
      <c r="BR249" s="1"/>
    </row>
    <row r="250" spans="1:70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  <c r="AQ250" s="1"/>
      <c r="AR250" s="1"/>
      <c r="AS250" s="1"/>
      <c r="AT250" s="1"/>
      <c r="AU250" s="1"/>
      <c r="AV250" s="1"/>
      <c r="AW250" s="1"/>
      <c r="AX250" s="1"/>
      <c r="AY250" s="1"/>
      <c r="AZ250" s="1"/>
      <c r="BA250" s="1"/>
      <c r="BB250" s="1"/>
      <c r="BC250" s="1"/>
      <c r="BD250" s="1"/>
      <c r="BE250" s="1"/>
      <c r="BF250" s="1"/>
      <c r="BG250" s="1"/>
      <c r="BH250" s="1"/>
      <c r="BI250" s="1"/>
      <c r="BJ250" s="1"/>
      <c r="BK250" s="1"/>
      <c r="BL250" s="1"/>
      <c r="BM250" s="1"/>
      <c r="BN250" s="1"/>
      <c r="BO250" s="1"/>
      <c r="BP250" s="1"/>
      <c r="BQ250" s="1"/>
      <c r="BR250" s="1"/>
    </row>
    <row r="251" spans="1:70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"/>
      <c r="AQ251" s="1"/>
      <c r="AR251" s="1"/>
      <c r="AS251" s="1"/>
      <c r="AT251" s="1"/>
      <c r="AU251" s="1"/>
      <c r="AV251" s="1"/>
      <c r="AW251" s="1"/>
      <c r="AX251" s="1"/>
      <c r="AY251" s="1"/>
      <c r="AZ251" s="1"/>
      <c r="BA251" s="1"/>
      <c r="BB251" s="1"/>
      <c r="BC251" s="1"/>
      <c r="BD251" s="1"/>
      <c r="BE251" s="1"/>
      <c r="BF251" s="1"/>
      <c r="BG251" s="1"/>
      <c r="BH251" s="1"/>
      <c r="BI251" s="1"/>
      <c r="BJ251" s="1"/>
      <c r="BK251" s="1"/>
      <c r="BL251" s="1"/>
      <c r="BM251" s="1"/>
      <c r="BN251" s="1"/>
      <c r="BO251" s="1"/>
      <c r="BP251" s="1"/>
      <c r="BQ251" s="1"/>
      <c r="BR251" s="1"/>
    </row>
    <row r="252" spans="1:70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  <c r="AP252" s="1"/>
      <c r="AQ252" s="1"/>
      <c r="AR252" s="1"/>
      <c r="AS252" s="1"/>
      <c r="AT252" s="1"/>
      <c r="AU252" s="1"/>
      <c r="AV252" s="1"/>
      <c r="AW252" s="1"/>
      <c r="AX252" s="1"/>
      <c r="AY252" s="1"/>
      <c r="AZ252" s="1"/>
      <c r="BA252" s="1"/>
      <c r="BB252" s="1"/>
      <c r="BC252" s="1"/>
      <c r="BD252" s="1"/>
      <c r="BE252" s="1"/>
      <c r="BF252" s="1"/>
      <c r="BG252" s="1"/>
      <c r="BH252" s="1"/>
      <c r="BI252" s="1"/>
      <c r="BJ252" s="1"/>
      <c r="BK252" s="1"/>
      <c r="BL252" s="1"/>
      <c r="BM252" s="1"/>
      <c r="BN252" s="1"/>
      <c r="BO252" s="1"/>
      <c r="BP252" s="1"/>
      <c r="BQ252" s="1"/>
      <c r="BR252" s="1"/>
    </row>
    <row r="253" spans="1:70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  <c r="AP253" s="1"/>
      <c r="AQ253" s="1"/>
      <c r="AR253" s="1"/>
      <c r="AS253" s="1"/>
      <c r="AT253" s="1"/>
      <c r="AU253" s="1"/>
      <c r="AV253" s="1"/>
      <c r="AW253" s="1"/>
      <c r="AX253" s="1"/>
      <c r="AY253" s="1"/>
      <c r="AZ253" s="1"/>
      <c r="BA253" s="1"/>
      <c r="BB253" s="1"/>
      <c r="BC253" s="1"/>
      <c r="BD253" s="1"/>
      <c r="BE253" s="1"/>
      <c r="BF253" s="1"/>
      <c r="BG253" s="1"/>
      <c r="BH253" s="1"/>
      <c r="BI253" s="1"/>
      <c r="BJ253" s="1"/>
      <c r="BK253" s="1"/>
      <c r="BL253" s="1"/>
      <c r="BM253" s="1"/>
      <c r="BN253" s="1"/>
      <c r="BO253" s="1"/>
      <c r="BP253" s="1"/>
      <c r="BQ253" s="1"/>
      <c r="BR253" s="1"/>
    </row>
    <row r="254" spans="1:70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1"/>
      <c r="AP254" s="1"/>
      <c r="AQ254" s="1"/>
      <c r="AR254" s="1"/>
      <c r="AS254" s="1"/>
      <c r="AT254" s="1"/>
      <c r="AU254" s="1"/>
      <c r="AV254" s="1"/>
      <c r="AW254" s="1"/>
      <c r="AX254" s="1"/>
      <c r="AY254" s="1"/>
      <c r="AZ254" s="1"/>
      <c r="BA254" s="1"/>
      <c r="BB254" s="1"/>
      <c r="BC254" s="1"/>
      <c r="BD254" s="1"/>
      <c r="BE254" s="1"/>
      <c r="BF254" s="1"/>
      <c r="BG254" s="1"/>
      <c r="BH254" s="1"/>
      <c r="BI254" s="1"/>
      <c r="BJ254" s="1"/>
      <c r="BK254" s="1"/>
      <c r="BL254" s="1"/>
      <c r="BM254" s="1"/>
      <c r="BN254" s="1"/>
      <c r="BO254" s="1"/>
      <c r="BP254" s="1"/>
      <c r="BQ254" s="1"/>
      <c r="BR254" s="1"/>
    </row>
    <row r="255" spans="1:70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  <c r="AP255" s="1"/>
      <c r="AQ255" s="1"/>
      <c r="AR255" s="1"/>
      <c r="AS255" s="1"/>
      <c r="AT255" s="1"/>
      <c r="AU255" s="1"/>
      <c r="AV255" s="1"/>
      <c r="AW255" s="1"/>
      <c r="AX255" s="1"/>
      <c r="AY255" s="1"/>
      <c r="AZ255" s="1"/>
      <c r="BA255" s="1"/>
      <c r="BB255" s="1"/>
      <c r="BC255" s="1"/>
      <c r="BD255" s="1"/>
      <c r="BE255" s="1"/>
      <c r="BF255" s="1"/>
      <c r="BG255" s="1"/>
      <c r="BH255" s="1"/>
      <c r="BI255" s="1"/>
      <c r="BJ255" s="1"/>
      <c r="BK255" s="1"/>
      <c r="BL255" s="1"/>
      <c r="BM255" s="1"/>
      <c r="BN255" s="1"/>
      <c r="BO255" s="1"/>
      <c r="BP255" s="1"/>
      <c r="BQ255" s="1"/>
      <c r="BR255" s="1"/>
    </row>
    <row r="256" spans="1:70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  <c r="AP256" s="1"/>
      <c r="AQ256" s="1"/>
      <c r="AR256" s="1"/>
      <c r="AS256" s="1"/>
      <c r="AT256" s="1"/>
      <c r="AU256" s="1"/>
      <c r="AV256" s="1"/>
      <c r="AW256" s="1"/>
      <c r="AX256" s="1"/>
      <c r="AY256" s="1"/>
      <c r="AZ256" s="1"/>
      <c r="BA256" s="1"/>
      <c r="BB256" s="1"/>
      <c r="BC256" s="1"/>
      <c r="BD256" s="1"/>
      <c r="BE256" s="1"/>
      <c r="BF256" s="1"/>
      <c r="BG256" s="1"/>
      <c r="BH256" s="1"/>
      <c r="BI256" s="1"/>
      <c r="BJ256" s="1"/>
      <c r="BK256" s="1"/>
      <c r="BL256" s="1"/>
      <c r="BM256" s="1"/>
      <c r="BN256" s="1"/>
      <c r="BO256" s="1"/>
      <c r="BP256" s="1"/>
      <c r="BQ256" s="1"/>
      <c r="BR256" s="1"/>
    </row>
    <row r="257" spans="1:70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1"/>
      <c r="AP257" s="1"/>
      <c r="AQ257" s="1"/>
      <c r="AR257" s="1"/>
      <c r="AS257" s="1"/>
      <c r="AT257" s="1"/>
      <c r="AU257" s="1"/>
      <c r="AV257" s="1"/>
      <c r="AW257" s="1"/>
      <c r="AX257" s="1"/>
      <c r="AY257" s="1"/>
      <c r="AZ257" s="1"/>
      <c r="BA257" s="1"/>
      <c r="BB257" s="1"/>
      <c r="BC257" s="1"/>
      <c r="BD257" s="1"/>
      <c r="BE257" s="1"/>
      <c r="BF257" s="1"/>
      <c r="BG257" s="1"/>
      <c r="BH257" s="1"/>
      <c r="BI257" s="1"/>
      <c r="BJ257" s="1"/>
      <c r="BK257" s="1"/>
      <c r="BL257" s="1"/>
      <c r="BM257" s="1"/>
      <c r="BN257" s="1"/>
      <c r="BO257" s="1"/>
      <c r="BP257" s="1"/>
      <c r="BQ257" s="1"/>
      <c r="BR257" s="1"/>
    </row>
    <row r="258" spans="1:70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  <c r="AP258" s="1"/>
      <c r="AQ258" s="1"/>
      <c r="AR258" s="1"/>
      <c r="AS258" s="1"/>
      <c r="AT258" s="1"/>
      <c r="AU258" s="1"/>
      <c r="AV258" s="1"/>
      <c r="AW258" s="1"/>
      <c r="AX258" s="1"/>
      <c r="AY258" s="1"/>
      <c r="AZ258" s="1"/>
      <c r="BA258" s="1"/>
      <c r="BB258" s="1"/>
      <c r="BC258" s="1"/>
      <c r="BD258" s="1"/>
      <c r="BE258" s="1"/>
      <c r="BF258" s="1"/>
      <c r="BG258" s="1"/>
      <c r="BH258" s="1"/>
      <c r="BI258" s="1"/>
      <c r="BJ258" s="1"/>
      <c r="BK258" s="1"/>
      <c r="BL258" s="1"/>
      <c r="BM258" s="1"/>
      <c r="BN258" s="1"/>
      <c r="BO258" s="1"/>
      <c r="BP258" s="1"/>
      <c r="BQ258" s="1"/>
      <c r="BR258" s="1"/>
    </row>
    <row r="259" spans="1:70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1"/>
      <c r="AP259" s="1"/>
      <c r="AQ259" s="1"/>
      <c r="AR259" s="1"/>
      <c r="AS259" s="1"/>
      <c r="AT259" s="1"/>
      <c r="AU259" s="1"/>
      <c r="AV259" s="1"/>
      <c r="AW259" s="1"/>
      <c r="AX259" s="1"/>
      <c r="AY259" s="1"/>
      <c r="AZ259" s="1"/>
      <c r="BA259" s="1"/>
      <c r="BB259" s="1"/>
      <c r="BC259" s="1"/>
      <c r="BD259" s="1"/>
      <c r="BE259" s="1"/>
      <c r="BF259" s="1"/>
      <c r="BG259" s="1"/>
      <c r="BH259" s="1"/>
      <c r="BI259" s="1"/>
      <c r="BJ259" s="1"/>
      <c r="BK259" s="1"/>
      <c r="BL259" s="1"/>
      <c r="BM259" s="1"/>
      <c r="BN259" s="1"/>
      <c r="BO259" s="1"/>
      <c r="BP259" s="1"/>
      <c r="BQ259" s="1"/>
      <c r="BR259" s="1"/>
    </row>
    <row r="260" spans="1:70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1"/>
      <c r="AP260" s="1"/>
      <c r="AQ260" s="1"/>
      <c r="AR260" s="1"/>
      <c r="AS260" s="1"/>
      <c r="AT260" s="1"/>
      <c r="AU260" s="1"/>
      <c r="AV260" s="1"/>
      <c r="AW260" s="1"/>
      <c r="AX260" s="1"/>
      <c r="AY260" s="1"/>
      <c r="AZ260" s="1"/>
      <c r="BA260" s="1"/>
      <c r="BB260" s="1"/>
      <c r="BC260" s="1"/>
      <c r="BD260" s="1"/>
      <c r="BE260" s="1"/>
      <c r="BF260" s="1"/>
      <c r="BG260" s="1"/>
      <c r="BH260" s="1"/>
      <c r="BI260" s="1"/>
      <c r="BJ260" s="1"/>
      <c r="BK260" s="1"/>
      <c r="BL260" s="1"/>
      <c r="BM260" s="1"/>
      <c r="BN260" s="1"/>
      <c r="BO260" s="1"/>
      <c r="BP260" s="1"/>
      <c r="BQ260" s="1"/>
      <c r="BR260" s="1"/>
    </row>
    <row r="261" spans="1:70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  <c r="AP261" s="1"/>
      <c r="AQ261" s="1"/>
      <c r="AR261" s="1"/>
      <c r="AS261" s="1"/>
      <c r="AT261" s="1"/>
      <c r="AU261" s="1"/>
      <c r="AV261" s="1"/>
      <c r="AW261" s="1"/>
      <c r="AX261" s="1"/>
      <c r="AY261" s="1"/>
      <c r="AZ261" s="1"/>
      <c r="BA261" s="1"/>
      <c r="BB261" s="1"/>
      <c r="BC261" s="1"/>
      <c r="BD261" s="1"/>
      <c r="BE261" s="1"/>
      <c r="BF261" s="1"/>
      <c r="BG261" s="1"/>
      <c r="BH261" s="1"/>
      <c r="BI261" s="1"/>
      <c r="BJ261" s="1"/>
      <c r="BK261" s="1"/>
      <c r="BL261" s="1"/>
      <c r="BM261" s="1"/>
      <c r="BN261" s="1"/>
      <c r="BO261" s="1"/>
      <c r="BP261" s="1"/>
      <c r="BQ261" s="1"/>
      <c r="BR261" s="1"/>
    </row>
    <row r="262" spans="1:70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  <c r="AP262" s="1"/>
      <c r="AQ262" s="1"/>
      <c r="AR262" s="1"/>
      <c r="AS262" s="1"/>
      <c r="AT262" s="1"/>
      <c r="AU262" s="1"/>
      <c r="AV262" s="1"/>
      <c r="AW262" s="1"/>
      <c r="AX262" s="1"/>
      <c r="AY262" s="1"/>
      <c r="AZ262" s="1"/>
      <c r="BA262" s="1"/>
      <c r="BB262" s="1"/>
      <c r="BC262" s="1"/>
      <c r="BD262" s="1"/>
      <c r="BE262" s="1"/>
      <c r="BF262" s="1"/>
      <c r="BG262" s="1"/>
      <c r="BH262" s="1"/>
      <c r="BI262" s="1"/>
      <c r="BJ262" s="1"/>
      <c r="BK262" s="1"/>
      <c r="BL262" s="1"/>
      <c r="BM262" s="1"/>
      <c r="BN262" s="1"/>
      <c r="BO262" s="1"/>
      <c r="BP262" s="1"/>
      <c r="BQ262" s="1"/>
      <c r="BR262" s="1"/>
    </row>
    <row r="263" spans="1:70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  <c r="AP263" s="1"/>
      <c r="AQ263" s="1"/>
      <c r="AR263" s="1"/>
      <c r="AS263" s="1"/>
      <c r="AT263" s="1"/>
      <c r="AU263" s="1"/>
      <c r="AV263" s="1"/>
      <c r="AW263" s="1"/>
      <c r="AX263" s="1"/>
      <c r="AY263" s="1"/>
      <c r="AZ263" s="1"/>
      <c r="BA263" s="1"/>
      <c r="BB263" s="1"/>
      <c r="BC263" s="1"/>
      <c r="BD263" s="1"/>
      <c r="BE263" s="1"/>
      <c r="BF263" s="1"/>
      <c r="BG263" s="1"/>
      <c r="BH263" s="1"/>
      <c r="BI263" s="1"/>
      <c r="BJ263" s="1"/>
      <c r="BK263" s="1"/>
      <c r="BL263" s="1"/>
      <c r="BM263" s="1"/>
      <c r="BN263" s="1"/>
      <c r="BO263" s="1"/>
      <c r="BP263" s="1"/>
      <c r="BQ263" s="1"/>
      <c r="BR263" s="1"/>
    </row>
    <row r="264" spans="1:70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1"/>
      <c r="AP264" s="1"/>
      <c r="AQ264" s="1"/>
      <c r="AR264" s="1"/>
      <c r="AS264" s="1"/>
      <c r="AT264" s="1"/>
      <c r="AU264" s="1"/>
      <c r="AV264" s="1"/>
      <c r="AW264" s="1"/>
      <c r="AX264" s="1"/>
      <c r="AY264" s="1"/>
      <c r="AZ264" s="1"/>
      <c r="BA264" s="1"/>
      <c r="BB264" s="1"/>
      <c r="BC264" s="1"/>
      <c r="BD264" s="1"/>
      <c r="BE264" s="1"/>
      <c r="BF264" s="1"/>
      <c r="BG264" s="1"/>
      <c r="BH264" s="1"/>
      <c r="BI264" s="1"/>
      <c r="BJ264" s="1"/>
      <c r="BK264" s="1"/>
      <c r="BL264" s="1"/>
      <c r="BM264" s="1"/>
      <c r="BN264" s="1"/>
      <c r="BO264" s="1"/>
      <c r="BP264" s="1"/>
      <c r="BQ264" s="1"/>
      <c r="BR264" s="1"/>
    </row>
    <row r="265" spans="1:70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1"/>
      <c r="AP265" s="1"/>
      <c r="AQ265" s="1"/>
      <c r="AR265" s="1"/>
      <c r="AS265" s="1"/>
      <c r="AT265" s="1"/>
      <c r="AU265" s="1"/>
      <c r="AV265" s="1"/>
      <c r="AW265" s="1"/>
      <c r="AX265" s="1"/>
      <c r="AY265" s="1"/>
      <c r="AZ265" s="1"/>
      <c r="BA265" s="1"/>
      <c r="BB265" s="1"/>
      <c r="BC265" s="1"/>
      <c r="BD265" s="1"/>
      <c r="BE265" s="1"/>
      <c r="BF265" s="1"/>
      <c r="BG265" s="1"/>
      <c r="BH265" s="1"/>
      <c r="BI265" s="1"/>
      <c r="BJ265" s="1"/>
      <c r="BK265" s="1"/>
      <c r="BL265" s="1"/>
      <c r="BM265" s="1"/>
      <c r="BN265" s="1"/>
      <c r="BO265" s="1"/>
      <c r="BP265" s="1"/>
      <c r="BQ265" s="1"/>
      <c r="BR265" s="1"/>
    </row>
    <row r="266" spans="1:70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  <c r="AP266" s="1"/>
      <c r="AQ266" s="1"/>
      <c r="AR266" s="1"/>
      <c r="AS266" s="1"/>
      <c r="AT266" s="1"/>
      <c r="AU266" s="1"/>
      <c r="AV266" s="1"/>
      <c r="AW266" s="1"/>
      <c r="AX266" s="1"/>
      <c r="AY266" s="1"/>
      <c r="AZ266" s="1"/>
      <c r="BA266" s="1"/>
      <c r="BB266" s="1"/>
      <c r="BC266" s="1"/>
      <c r="BD266" s="1"/>
      <c r="BE266" s="1"/>
      <c r="BF266" s="1"/>
      <c r="BG266" s="1"/>
      <c r="BH266" s="1"/>
      <c r="BI266" s="1"/>
      <c r="BJ266" s="1"/>
      <c r="BK266" s="1"/>
      <c r="BL266" s="1"/>
      <c r="BM266" s="1"/>
      <c r="BN266" s="1"/>
      <c r="BO266" s="1"/>
      <c r="BP266" s="1"/>
      <c r="BQ266" s="1"/>
      <c r="BR266" s="1"/>
    </row>
    <row r="267" spans="1:70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  <c r="AP267" s="1"/>
      <c r="AQ267" s="1"/>
      <c r="AR267" s="1"/>
      <c r="AS267" s="1"/>
      <c r="AT267" s="1"/>
      <c r="AU267" s="1"/>
      <c r="AV267" s="1"/>
      <c r="AW267" s="1"/>
      <c r="AX267" s="1"/>
      <c r="AY267" s="1"/>
      <c r="AZ267" s="1"/>
      <c r="BA267" s="1"/>
      <c r="BB267" s="1"/>
      <c r="BC267" s="1"/>
      <c r="BD267" s="1"/>
      <c r="BE267" s="1"/>
      <c r="BF267" s="1"/>
      <c r="BG267" s="1"/>
      <c r="BH267" s="1"/>
      <c r="BI267" s="1"/>
      <c r="BJ267" s="1"/>
      <c r="BK267" s="1"/>
      <c r="BL267" s="1"/>
      <c r="BM267" s="1"/>
      <c r="BN267" s="1"/>
      <c r="BO267" s="1"/>
      <c r="BP267" s="1"/>
      <c r="BQ267" s="1"/>
      <c r="BR267" s="1"/>
    </row>
    <row r="268" spans="1:70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1"/>
      <c r="AP268" s="1"/>
      <c r="AQ268" s="1"/>
      <c r="AR268" s="1"/>
      <c r="AS268" s="1"/>
      <c r="AT268" s="1"/>
      <c r="AU268" s="1"/>
      <c r="AV268" s="1"/>
      <c r="AW268" s="1"/>
      <c r="AX268" s="1"/>
      <c r="AY268" s="1"/>
      <c r="AZ268" s="1"/>
      <c r="BA268" s="1"/>
      <c r="BB268" s="1"/>
      <c r="BC268" s="1"/>
      <c r="BD268" s="1"/>
      <c r="BE268" s="1"/>
      <c r="BF268" s="1"/>
      <c r="BG268" s="1"/>
      <c r="BH268" s="1"/>
      <c r="BI268" s="1"/>
      <c r="BJ268" s="1"/>
      <c r="BK268" s="1"/>
      <c r="BL268" s="1"/>
      <c r="BM268" s="1"/>
      <c r="BN268" s="1"/>
      <c r="BO268" s="1"/>
      <c r="BP268" s="1"/>
      <c r="BQ268" s="1"/>
      <c r="BR268" s="1"/>
    </row>
    <row r="269" spans="1:70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  <c r="AO269" s="1"/>
      <c r="AP269" s="1"/>
      <c r="AQ269" s="1"/>
      <c r="AR269" s="1"/>
      <c r="AS269" s="1"/>
      <c r="AT269" s="1"/>
      <c r="AU269" s="1"/>
      <c r="AV269" s="1"/>
      <c r="AW269" s="1"/>
      <c r="AX269" s="1"/>
      <c r="AY269" s="1"/>
      <c r="AZ269" s="1"/>
      <c r="BA269" s="1"/>
      <c r="BB269" s="1"/>
      <c r="BC269" s="1"/>
      <c r="BD269" s="1"/>
      <c r="BE269" s="1"/>
      <c r="BF269" s="1"/>
      <c r="BG269" s="1"/>
      <c r="BH269" s="1"/>
      <c r="BI269" s="1"/>
      <c r="BJ269" s="1"/>
      <c r="BK269" s="1"/>
      <c r="BL269" s="1"/>
      <c r="BM269" s="1"/>
      <c r="BN269" s="1"/>
      <c r="BO269" s="1"/>
      <c r="BP269" s="1"/>
      <c r="BQ269" s="1"/>
      <c r="BR269" s="1"/>
    </row>
    <row r="270" spans="1:70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  <c r="AP270" s="1"/>
      <c r="AQ270" s="1"/>
      <c r="AR270" s="1"/>
      <c r="AS270" s="1"/>
      <c r="AT270" s="1"/>
      <c r="AU270" s="1"/>
      <c r="AV270" s="1"/>
      <c r="AW270" s="1"/>
      <c r="AX270" s="1"/>
      <c r="AY270" s="1"/>
      <c r="AZ270" s="1"/>
      <c r="BA270" s="1"/>
      <c r="BB270" s="1"/>
      <c r="BC270" s="1"/>
      <c r="BD270" s="1"/>
      <c r="BE270" s="1"/>
      <c r="BF270" s="1"/>
      <c r="BG270" s="1"/>
      <c r="BH270" s="1"/>
      <c r="BI270" s="1"/>
      <c r="BJ270" s="1"/>
      <c r="BK270" s="1"/>
      <c r="BL270" s="1"/>
      <c r="BM270" s="1"/>
      <c r="BN270" s="1"/>
      <c r="BO270" s="1"/>
      <c r="BP270" s="1"/>
      <c r="BQ270" s="1"/>
      <c r="BR270" s="1"/>
    </row>
    <row r="271" spans="1:70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  <c r="AO271" s="1"/>
      <c r="AP271" s="1"/>
      <c r="AQ271" s="1"/>
      <c r="AR271" s="1"/>
      <c r="AS271" s="1"/>
      <c r="AT271" s="1"/>
      <c r="AU271" s="1"/>
      <c r="AV271" s="1"/>
      <c r="AW271" s="1"/>
      <c r="AX271" s="1"/>
      <c r="AY271" s="1"/>
      <c r="AZ271" s="1"/>
      <c r="BA271" s="1"/>
      <c r="BB271" s="1"/>
      <c r="BC271" s="1"/>
      <c r="BD271" s="1"/>
      <c r="BE271" s="1"/>
      <c r="BF271" s="1"/>
      <c r="BG271" s="1"/>
      <c r="BH271" s="1"/>
      <c r="BI271" s="1"/>
      <c r="BJ271" s="1"/>
      <c r="BK271" s="1"/>
      <c r="BL271" s="1"/>
      <c r="BM271" s="1"/>
      <c r="BN271" s="1"/>
      <c r="BO271" s="1"/>
      <c r="BP271" s="1"/>
      <c r="BQ271" s="1"/>
      <c r="BR271" s="1"/>
    </row>
    <row r="272" spans="1:70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  <c r="AO272" s="1"/>
      <c r="AP272" s="1"/>
      <c r="AQ272" s="1"/>
      <c r="AR272" s="1"/>
      <c r="AS272" s="1"/>
      <c r="AT272" s="1"/>
      <c r="AU272" s="1"/>
      <c r="AV272" s="1"/>
      <c r="AW272" s="1"/>
      <c r="AX272" s="1"/>
      <c r="AY272" s="1"/>
      <c r="AZ272" s="1"/>
      <c r="BA272" s="1"/>
      <c r="BB272" s="1"/>
      <c r="BC272" s="1"/>
      <c r="BD272" s="1"/>
      <c r="BE272" s="1"/>
      <c r="BF272" s="1"/>
      <c r="BG272" s="1"/>
      <c r="BH272" s="1"/>
      <c r="BI272" s="1"/>
      <c r="BJ272" s="1"/>
      <c r="BK272" s="1"/>
      <c r="BL272" s="1"/>
      <c r="BM272" s="1"/>
      <c r="BN272" s="1"/>
      <c r="BO272" s="1"/>
      <c r="BP272" s="1"/>
      <c r="BQ272" s="1"/>
      <c r="BR272" s="1"/>
    </row>
    <row r="273" spans="1:70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  <c r="AO273" s="1"/>
      <c r="AP273" s="1"/>
      <c r="AQ273" s="1"/>
      <c r="AR273" s="1"/>
      <c r="AS273" s="1"/>
      <c r="AT273" s="1"/>
      <c r="AU273" s="1"/>
      <c r="AV273" s="1"/>
      <c r="AW273" s="1"/>
      <c r="AX273" s="1"/>
      <c r="AY273" s="1"/>
      <c r="AZ273" s="1"/>
      <c r="BA273" s="1"/>
      <c r="BB273" s="1"/>
      <c r="BC273" s="1"/>
      <c r="BD273" s="1"/>
      <c r="BE273" s="1"/>
      <c r="BF273" s="1"/>
      <c r="BG273" s="1"/>
      <c r="BH273" s="1"/>
      <c r="BI273" s="1"/>
      <c r="BJ273" s="1"/>
      <c r="BK273" s="1"/>
      <c r="BL273" s="1"/>
      <c r="BM273" s="1"/>
      <c r="BN273" s="1"/>
      <c r="BO273" s="1"/>
      <c r="BP273" s="1"/>
      <c r="BQ273" s="1"/>
      <c r="BR273" s="1"/>
    </row>
    <row r="274" spans="1:70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  <c r="AO274" s="1"/>
      <c r="AP274" s="1"/>
      <c r="AQ274" s="1"/>
      <c r="AR274" s="1"/>
      <c r="AS274" s="1"/>
      <c r="AT274" s="1"/>
      <c r="AU274" s="1"/>
      <c r="AV274" s="1"/>
      <c r="AW274" s="1"/>
      <c r="AX274" s="1"/>
      <c r="AY274" s="1"/>
      <c r="AZ274" s="1"/>
      <c r="BA274" s="1"/>
      <c r="BB274" s="1"/>
      <c r="BC274" s="1"/>
      <c r="BD274" s="1"/>
      <c r="BE274" s="1"/>
      <c r="BF274" s="1"/>
      <c r="BG274" s="1"/>
      <c r="BH274" s="1"/>
      <c r="BI274" s="1"/>
      <c r="BJ274" s="1"/>
      <c r="BK274" s="1"/>
      <c r="BL274" s="1"/>
      <c r="BM274" s="1"/>
      <c r="BN274" s="1"/>
      <c r="BO274" s="1"/>
      <c r="BP274" s="1"/>
      <c r="BQ274" s="1"/>
      <c r="BR274" s="1"/>
    </row>
    <row r="275" spans="1:70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1"/>
      <c r="AP275" s="1"/>
      <c r="AQ275" s="1"/>
      <c r="AR275" s="1"/>
      <c r="AS275" s="1"/>
      <c r="AT275" s="1"/>
      <c r="AU275" s="1"/>
      <c r="AV275" s="1"/>
      <c r="AW275" s="1"/>
      <c r="AX275" s="1"/>
      <c r="AY275" s="1"/>
      <c r="AZ275" s="1"/>
      <c r="BA275" s="1"/>
      <c r="BB275" s="1"/>
      <c r="BC275" s="1"/>
      <c r="BD275" s="1"/>
      <c r="BE275" s="1"/>
      <c r="BF275" s="1"/>
      <c r="BG275" s="1"/>
      <c r="BH275" s="1"/>
      <c r="BI275" s="1"/>
      <c r="BJ275" s="1"/>
      <c r="BK275" s="1"/>
      <c r="BL275" s="1"/>
      <c r="BM275" s="1"/>
      <c r="BN275" s="1"/>
      <c r="BO275" s="1"/>
      <c r="BP275" s="1"/>
      <c r="BQ275" s="1"/>
      <c r="BR275" s="1"/>
    </row>
    <row r="276" spans="1:70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  <c r="AO276" s="1"/>
      <c r="AP276" s="1"/>
      <c r="AQ276" s="1"/>
      <c r="AR276" s="1"/>
      <c r="AS276" s="1"/>
      <c r="AT276" s="1"/>
      <c r="AU276" s="1"/>
      <c r="AV276" s="1"/>
      <c r="AW276" s="1"/>
      <c r="AX276" s="1"/>
      <c r="AY276" s="1"/>
      <c r="AZ276" s="1"/>
      <c r="BA276" s="1"/>
      <c r="BB276" s="1"/>
      <c r="BC276" s="1"/>
      <c r="BD276" s="1"/>
      <c r="BE276" s="1"/>
      <c r="BF276" s="1"/>
      <c r="BG276" s="1"/>
      <c r="BH276" s="1"/>
      <c r="BI276" s="1"/>
      <c r="BJ276" s="1"/>
      <c r="BK276" s="1"/>
      <c r="BL276" s="1"/>
      <c r="BM276" s="1"/>
      <c r="BN276" s="1"/>
      <c r="BO276" s="1"/>
      <c r="BP276" s="1"/>
      <c r="BQ276" s="1"/>
      <c r="BR276" s="1"/>
    </row>
    <row r="277" spans="1:70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  <c r="AO277" s="1"/>
      <c r="AP277" s="1"/>
      <c r="AQ277" s="1"/>
      <c r="AR277" s="1"/>
      <c r="AS277" s="1"/>
      <c r="AT277" s="1"/>
      <c r="AU277" s="1"/>
      <c r="AV277" s="1"/>
      <c r="AW277" s="1"/>
      <c r="AX277" s="1"/>
      <c r="AY277" s="1"/>
      <c r="AZ277" s="1"/>
      <c r="BA277" s="1"/>
      <c r="BB277" s="1"/>
      <c r="BC277" s="1"/>
      <c r="BD277" s="1"/>
      <c r="BE277" s="1"/>
      <c r="BF277" s="1"/>
      <c r="BG277" s="1"/>
      <c r="BH277" s="1"/>
      <c r="BI277" s="1"/>
      <c r="BJ277" s="1"/>
      <c r="BK277" s="1"/>
      <c r="BL277" s="1"/>
      <c r="BM277" s="1"/>
      <c r="BN277" s="1"/>
      <c r="BO277" s="1"/>
      <c r="BP277" s="1"/>
      <c r="BQ277" s="1"/>
      <c r="BR277" s="1"/>
    </row>
    <row r="278" spans="1:70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O278" s="1"/>
      <c r="AP278" s="1"/>
      <c r="AQ278" s="1"/>
      <c r="AR278" s="1"/>
      <c r="AS278" s="1"/>
      <c r="AT278" s="1"/>
      <c r="AU278" s="1"/>
      <c r="AV278" s="1"/>
      <c r="AW278" s="1"/>
      <c r="AX278" s="1"/>
      <c r="AY278" s="1"/>
      <c r="AZ278" s="1"/>
      <c r="BA278" s="1"/>
      <c r="BB278" s="1"/>
      <c r="BC278" s="1"/>
      <c r="BD278" s="1"/>
      <c r="BE278" s="1"/>
      <c r="BF278" s="1"/>
      <c r="BG278" s="1"/>
      <c r="BH278" s="1"/>
      <c r="BI278" s="1"/>
      <c r="BJ278" s="1"/>
      <c r="BK278" s="1"/>
      <c r="BL278" s="1"/>
      <c r="BM278" s="1"/>
      <c r="BN278" s="1"/>
      <c r="BO278" s="1"/>
      <c r="BP278" s="1"/>
      <c r="BQ278" s="1"/>
      <c r="BR278" s="1"/>
    </row>
    <row r="279" spans="1:70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  <c r="AO279" s="1"/>
      <c r="AP279" s="1"/>
      <c r="AQ279" s="1"/>
      <c r="AR279" s="1"/>
      <c r="AS279" s="1"/>
      <c r="AT279" s="1"/>
      <c r="AU279" s="1"/>
      <c r="AV279" s="1"/>
      <c r="AW279" s="1"/>
      <c r="AX279" s="1"/>
      <c r="AY279" s="1"/>
      <c r="AZ279" s="1"/>
      <c r="BA279" s="1"/>
      <c r="BB279" s="1"/>
      <c r="BC279" s="1"/>
      <c r="BD279" s="1"/>
      <c r="BE279" s="1"/>
      <c r="BF279" s="1"/>
      <c r="BG279" s="1"/>
      <c r="BH279" s="1"/>
      <c r="BI279" s="1"/>
      <c r="BJ279" s="1"/>
      <c r="BK279" s="1"/>
      <c r="BL279" s="1"/>
      <c r="BM279" s="1"/>
      <c r="BN279" s="1"/>
      <c r="BO279" s="1"/>
      <c r="BP279" s="1"/>
      <c r="BQ279" s="1"/>
      <c r="BR279" s="1"/>
    </row>
    <row r="280" spans="1:70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  <c r="AO280" s="1"/>
      <c r="AP280" s="1"/>
      <c r="AQ280" s="1"/>
      <c r="AR280" s="1"/>
      <c r="AS280" s="1"/>
      <c r="AT280" s="1"/>
      <c r="AU280" s="1"/>
      <c r="AV280" s="1"/>
      <c r="AW280" s="1"/>
      <c r="AX280" s="1"/>
      <c r="AY280" s="1"/>
      <c r="AZ280" s="1"/>
      <c r="BA280" s="1"/>
      <c r="BB280" s="1"/>
      <c r="BC280" s="1"/>
      <c r="BD280" s="1"/>
      <c r="BE280" s="1"/>
      <c r="BF280" s="1"/>
      <c r="BG280" s="1"/>
      <c r="BH280" s="1"/>
      <c r="BI280" s="1"/>
      <c r="BJ280" s="1"/>
      <c r="BK280" s="1"/>
      <c r="BL280" s="1"/>
      <c r="BM280" s="1"/>
      <c r="BN280" s="1"/>
      <c r="BO280" s="1"/>
      <c r="BP280" s="1"/>
      <c r="BQ280" s="1"/>
      <c r="BR280" s="1"/>
    </row>
    <row r="281" spans="1:70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  <c r="AO281" s="1"/>
      <c r="AP281" s="1"/>
      <c r="AQ281" s="1"/>
      <c r="AR281" s="1"/>
      <c r="AS281" s="1"/>
      <c r="AT281" s="1"/>
      <c r="AU281" s="1"/>
      <c r="AV281" s="1"/>
      <c r="AW281" s="1"/>
      <c r="AX281" s="1"/>
      <c r="AY281" s="1"/>
      <c r="AZ281" s="1"/>
      <c r="BA281" s="1"/>
      <c r="BB281" s="1"/>
      <c r="BC281" s="1"/>
      <c r="BD281" s="1"/>
      <c r="BE281" s="1"/>
      <c r="BF281" s="1"/>
      <c r="BG281" s="1"/>
      <c r="BH281" s="1"/>
      <c r="BI281" s="1"/>
      <c r="BJ281" s="1"/>
      <c r="BK281" s="1"/>
      <c r="BL281" s="1"/>
      <c r="BM281" s="1"/>
      <c r="BN281" s="1"/>
      <c r="BO281" s="1"/>
      <c r="BP281" s="1"/>
      <c r="BQ281" s="1"/>
      <c r="BR281" s="1"/>
    </row>
    <row r="282" spans="1:70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  <c r="AO282" s="1"/>
      <c r="AP282" s="1"/>
      <c r="AQ282" s="1"/>
      <c r="AR282" s="1"/>
      <c r="AS282" s="1"/>
      <c r="AT282" s="1"/>
      <c r="AU282" s="1"/>
      <c r="AV282" s="1"/>
      <c r="AW282" s="1"/>
      <c r="AX282" s="1"/>
      <c r="AY282" s="1"/>
      <c r="AZ282" s="1"/>
      <c r="BA282" s="1"/>
      <c r="BB282" s="1"/>
      <c r="BC282" s="1"/>
      <c r="BD282" s="1"/>
      <c r="BE282" s="1"/>
      <c r="BF282" s="1"/>
      <c r="BG282" s="1"/>
      <c r="BH282" s="1"/>
      <c r="BI282" s="1"/>
      <c r="BJ282" s="1"/>
      <c r="BK282" s="1"/>
      <c r="BL282" s="1"/>
      <c r="BM282" s="1"/>
      <c r="BN282" s="1"/>
      <c r="BO282" s="1"/>
      <c r="BP282" s="1"/>
      <c r="BQ282" s="1"/>
      <c r="BR282" s="1"/>
    </row>
    <row r="283" spans="1:70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  <c r="AO283" s="1"/>
      <c r="AP283" s="1"/>
      <c r="AQ283" s="1"/>
      <c r="AR283" s="1"/>
      <c r="AS283" s="1"/>
      <c r="AT283" s="1"/>
      <c r="AU283" s="1"/>
      <c r="AV283" s="1"/>
      <c r="AW283" s="1"/>
      <c r="AX283" s="1"/>
      <c r="AY283" s="1"/>
      <c r="AZ283" s="1"/>
      <c r="BA283" s="1"/>
      <c r="BB283" s="1"/>
      <c r="BC283" s="1"/>
      <c r="BD283" s="1"/>
      <c r="BE283" s="1"/>
      <c r="BF283" s="1"/>
      <c r="BG283" s="1"/>
      <c r="BH283" s="1"/>
      <c r="BI283" s="1"/>
      <c r="BJ283" s="1"/>
      <c r="BK283" s="1"/>
      <c r="BL283" s="1"/>
      <c r="BM283" s="1"/>
      <c r="BN283" s="1"/>
      <c r="BO283" s="1"/>
      <c r="BP283" s="1"/>
      <c r="BQ283" s="1"/>
      <c r="BR283" s="1"/>
    </row>
    <row r="284" spans="1:70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  <c r="AO284" s="1"/>
      <c r="AP284" s="1"/>
      <c r="AQ284" s="1"/>
      <c r="AR284" s="1"/>
      <c r="AS284" s="1"/>
      <c r="AT284" s="1"/>
      <c r="AU284" s="1"/>
      <c r="AV284" s="1"/>
      <c r="AW284" s="1"/>
      <c r="AX284" s="1"/>
      <c r="AY284" s="1"/>
      <c r="AZ284" s="1"/>
      <c r="BA284" s="1"/>
      <c r="BB284" s="1"/>
      <c r="BC284" s="1"/>
      <c r="BD284" s="1"/>
      <c r="BE284" s="1"/>
      <c r="BF284" s="1"/>
      <c r="BG284" s="1"/>
      <c r="BH284" s="1"/>
      <c r="BI284" s="1"/>
      <c r="BJ284" s="1"/>
      <c r="BK284" s="1"/>
      <c r="BL284" s="1"/>
      <c r="BM284" s="1"/>
      <c r="BN284" s="1"/>
      <c r="BO284" s="1"/>
      <c r="BP284" s="1"/>
      <c r="BQ284" s="1"/>
      <c r="BR284" s="1"/>
    </row>
    <row r="285" spans="1:70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  <c r="AO285" s="1"/>
      <c r="AP285" s="1"/>
      <c r="AQ285" s="1"/>
      <c r="AR285" s="1"/>
      <c r="AS285" s="1"/>
      <c r="AT285" s="1"/>
      <c r="AU285" s="1"/>
      <c r="AV285" s="1"/>
      <c r="AW285" s="1"/>
      <c r="AX285" s="1"/>
      <c r="AY285" s="1"/>
      <c r="AZ285" s="1"/>
      <c r="BA285" s="1"/>
      <c r="BB285" s="1"/>
      <c r="BC285" s="1"/>
      <c r="BD285" s="1"/>
      <c r="BE285" s="1"/>
      <c r="BF285" s="1"/>
      <c r="BG285" s="1"/>
      <c r="BH285" s="1"/>
      <c r="BI285" s="1"/>
      <c r="BJ285" s="1"/>
      <c r="BK285" s="1"/>
      <c r="BL285" s="1"/>
      <c r="BM285" s="1"/>
      <c r="BN285" s="1"/>
      <c r="BO285" s="1"/>
      <c r="BP285" s="1"/>
      <c r="BQ285" s="1"/>
      <c r="BR285" s="1"/>
    </row>
    <row r="286" spans="1:70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  <c r="AO286" s="1"/>
      <c r="AP286" s="1"/>
      <c r="AQ286" s="1"/>
      <c r="AR286" s="1"/>
      <c r="AS286" s="1"/>
      <c r="AT286" s="1"/>
      <c r="AU286" s="1"/>
      <c r="AV286" s="1"/>
      <c r="AW286" s="1"/>
      <c r="AX286" s="1"/>
      <c r="AY286" s="1"/>
      <c r="AZ286" s="1"/>
      <c r="BA286" s="1"/>
      <c r="BB286" s="1"/>
      <c r="BC286" s="1"/>
      <c r="BD286" s="1"/>
      <c r="BE286" s="1"/>
      <c r="BF286" s="1"/>
      <c r="BG286" s="1"/>
      <c r="BH286" s="1"/>
      <c r="BI286" s="1"/>
      <c r="BJ286" s="1"/>
      <c r="BK286" s="1"/>
      <c r="BL286" s="1"/>
      <c r="BM286" s="1"/>
      <c r="BN286" s="1"/>
      <c r="BO286" s="1"/>
      <c r="BP286" s="1"/>
      <c r="BQ286" s="1"/>
      <c r="BR286" s="1"/>
    </row>
    <row r="287" spans="1:70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  <c r="AO287" s="1"/>
      <c r="AP287" s="1"/>
      <c r="AQ287" s="1"/>
      <c r="AR287" s="1"/>
      <c r="AS287" s="1"/>
      <c r="AT287" s="1"/>
      <c r="AU287" s="1"/>
      <c r="AV287" s="1"/>
      <c r="AW287" s="1"/>
      <c r="AX287" s="1"/>
      <c r="AY287" s="1"/>
      <c r="AZ287" s="1"/>
      <c r="BA287" s="1"/>
      <c r="BB287" s="1"/>
      <c r="BC287" s="1"/>
      <c r="BD287" s="1"/>
      <c r="BE287" s="1"/>
      <c r="BF287" s="1"/>
      <c r="BG287" s="1"/>
      <c r="BH287" s="1"/>
      <c r="BI287" s="1"/>
      <c r="BJ287" s="1"/>
      <c r="BK287" s="1"/>
      <c r="BL287" s="1"/>
      <c r="BM287" s="1"/>
      <c r="BN287" s="1"/>
      <c r="BO287" s="1"/>
      <c r="BP287" s="1"/>
      <c r="BQ287" s="1"/>
      <c r="BR287" s="1"/>
    </row>
    <row r="288" spans="1:70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1"/>
      <c r="AP288" s="1"/>
      <c r="AQ288" s="1"/>
      <c r="AR288" s="1"/>
      <c r="AS288" s="1"/>
      <c r="AT288" s="1"/>
      <c r="AU288" s="1"/>
      <c r="AV288" s="1"/>
      <c r="AW288" s="1"/>
      <c r="AX288" s="1"/>
      <c r="AY288" s="1"/>
      <c r="AZ288" s="1"/>
      <c r="BA288" s="1"/>
      <c r="BB288" s="1"/>
      <c r="BC288" s="1"/>
      <c r="BD288" s="1"/>
      <c r="BE288" s="1"/>
      <c r="BF288" s="1"/>
      <c r="BG288" s="1"/>
      <c r="BH288" s="1"/>
      <c r="BI288" s="1"/>
      <c r="BJ288" s="1"/>
      <c r="BK288" s="1"/>
      <c r="BL288" s="1"/>
      <c r="BM288" s="1"/>
      <c r="BN288" s="1"/>
      <c r="BO288" s="1"/>
      <c r="BP288" s="1"/>
      <c r="BQ288" s="1"/>
      <c r="BR288" s="1"/>
    </row>
    <row r="289" spans="1:70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  <c r="AO289" s="1"/>
      <c r="AP289" s="1"/>
      <c r="AQ289" s="1"/>
      <c r="AR289" s="1"/>
      <c r="AS289" s="1"/>
      <c r="AT289" s="1"/>
      <c r="AU289" s="1"/>
      <c r="AV289" s="1"/>
      <c r="AW289" s="1"/>
      <c r="AX289" s="1"/>
      <c r="AY289" s="1"/>
      <c r="AZ289" s="1"/>
      <c r="BA289" s="1"/>
      <c r="BB289" s="1"/>
      <c r="BC289" s="1"/>
      <c r="BD289" s="1"/>
      <c r="BE289" s="1"/>
      <c r="BF289" s="1"/>
      <c r="BG289" s="1"/>
      <c r="BH289" s="1"/>
      <c r="BI289" s="1"/>
      <c r="BJ289" s="1"/>
      <c r="BK289" s="1"/>
      <c r="BL289" s="1"/>
      <c r="BM289" s="1"/>
      <c r="BN289" s="1"/>
      <c r="BO289" s="1"/>
      <c r="BP289" s="1"/>
      <c r="BQ289" s="1"/>
      <c r="BR289" s="1"/>
    </row>
    <row r="290" spans="1:70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  <c r="AO290" s="1"/>
      <c r="AP290" s="1"/>
      <c r="AQ290" s="1"/>
      <c r="AR290" s="1"/>
      <c r="AS290" s="1"/>
      <c r="AT290" s="1"/>
      <c r="AU290" s="1"/>
      <c r="AV290" s="1"/>
      <c r="AW290" s="1"/>
      <c r="AX290" s="1"/>
      <c r="AY290" s="1"/>
      <c r="AZ290" s="1"/>
      <c r="BA290" s="1"/>
      <c r="BB290" s="1"/>
      <c r="BC290" s="1"/>
      <c r="BD290" s="1"/>
      <c r="BE290" s="1"/>
      <c r="BF290" s="1"/>
      <c r="BG290" s="1"/>
      <c r="BH290" s="1"/>
      <c r="BI290" s="1"/>
      <c r="BJ290" s="1"/>
      <c r="BK290" s="1"/>
      <c r="BL290" s="1"/>
      <c r="BM290" s="1"/>
      <c r="BN290" s="1"/>
      <c r="BO290" s="1"/>
      <c r="BP290" s="1"/>
      <c r="BQ290" s="1"/>
      <c r="BR290" s="1"/>
    </row>
    <row r="291" spans="1:70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  <c r="AO291" s="1"/>
      <c r="AP291" s="1"/>
      <c r="AQ291" s="1"/>
      <c r="AR291" s="1"/>
      <c r="AS291" s="1"/>
      <c r="AT291" s="1"/>
      <c r="AU291" s="1"/>
      <c r="AV291" s="1"/>
      <c r="AW291" s="1"/>
      <c r="AX291" s="1"/>
      <c r="AY291" s="1"/>
      <c r="AZ291" s="1"/>
      <c r="BA291" s="1"/>
      <c r="BB291" s="1"/>
      <c r="BC291" s="1"/>
      <c r="BD291" s="1"/>
      <c r="BE291" s="1"/>
      <c r="BF291" s="1"/>
      <c r="BG291" s="1"/>
      <c r="BH291" s="1"/>
      <c r="BI291" s="1"/>
      <c r="BJ291" s="1"/>
      <c r="BK291" s="1"/>
      <c r="BL291" s="1"/>
      <c r="BM291" s="1"/>
      <c r="BN291" s="1"/>
      <c r="BO291" s="1"/>
      <c r="BP291" s="1"/>
      <c r="BQ291" s="1"/>
      <c r="BR291" s="1"/>
    </row>
    <row r="292" spans="1:70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  <c r="AO292" s="1"/>
      <c r="AP292" s="1"/>
      <c r="AQ292" s="1"/>
      <c r="AR292" s="1"/>
      <c r="AS292" s="1"/>
      <c r="AT292" s="1"/>
      <c r="AU292" s="1"/>
      <c r="AV292" s="1"/>
      <c r="AW292" s="1"/>
      <c r="AX292" s="1"/>
      <c r="AY292" s="1"/>
      <c r="AZ292" s="1"/>
      <c r="BA292" s="1"/>
      <c r="BB292" s="1"/>
      <c r="BC292" s="1"/>
      <c r="BD292" s="1"/>
      <c r="BE292" s="1"/>
      <c r="BF292" s="1"/>
      <c r="BG292" s="1"/>
      <c r="BH292" s="1"/>
      <c r="BI292" s="1"/>
      <c r="BJ292" s="1"/>
      <c r="BK292" s="1"/>
      <c r="BL292" s="1"/>
      <c r="BM292" s="1"/>
      <c r="BN292" s="1"/>
      <c r="BO292" s="1"/>
      <c r="BP292" s="1"/>
      <c r="BQ292" s="1"/>
      <c r="BR292" s="1"/>
    </row>
    <row r="293" spans="1:70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  <c r="AO293" s="1"/>
      <c r="AP293" s="1"/>
      <c r="AQ293" s="1"/>
      <c r="AR293" s="1"/>
      <c r="AS293" s="1"/>
      <c r="AT293" s="1"/>
      <c r="AU293" s="1"/>
      <c r="AV293" s="1"/>
      <c r="AW293" s="1"/>
      <c r="AX293" s="1"/>
      <c r="AY293" s="1"/>
      <c r="AZ293" s="1"/>
      <c r="BA293" s="1"/>
      <c r="BB293" s="1"/>
      <c r="BC293" s="1"/>
      <c r="BD293" s="1"/>
      <c r="BE293" s="1"/>
      <c r="BF293" s="1"/>
      <c r="BG293" s="1"/>
      <c r="BH293" s="1"/>
      <c r="BI293" s="1"/>
      <c r="BJ293" s="1"/>
      <c r="BK293" s="1"/>
      <c r="BL293" s="1"/>
      <c r="BM293" s="1"/>
      <c r="BN293" s="1"/>
      <c r="BO293" s="1"/>
      <c r="BP293" s="1"/>
      <c r="BQ293" s="1"/>
      <c r="BR293" s="1"/>
    </row>
    <row r="294" spans="1:70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  <c r="AO294" s="1"/>
      <c r="AP294" s="1"/>
      <c r="AQ294" s="1"/>
      <c r="AR294" s="1"/>
      <c r="AS294" s="1"/>
      <c r="AT294" s="1"/>
      <c r="AU294" s="1"/>
      <c r="AV294" s="1"/>
      <c r="AW294" s="1"/>
      <c r="AX294" s="1"/>
      <c r="AY294" s="1"/>
      <c r="AZ294" s="1"/>
      <c r="BA294" s="1"/>
      <c r="BB294" s="1"/>
      <c r="BC294" s="1"/>
      <c r="BD294" s="1"/>
      <c r="BE294" s="1"/>
      <c r="BF294" s="1"/>
      <c r="BG294" s="1"/>
      <c r="BH294" s="1"/>
      <c r="BI294" s="1"/>
      <c r="BJ294" s="1"/>
      <c r="BK294" s="1"/>
      <c r="BL294" s="1"/>
      <c r="BM294" s="1"/>
      <c r="BN294" s="1"/>
      <c r="BO294" s="1"/>
      <c r="BP294" s="1"/>
      <c r="BQ294" s="1"/>
      <c r="BR294" s="1"/>
    </row>
    <row r="295" spans="1:70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  <c r="AO295" s="1"/>
      <c r="AP295" s="1"/>
      <c r="AQ295" s="1"/>
      <c r="AR295" s="1"/>
      <c r="AS295" s="1"/>
      <c r="AT295" s="1"/>
      <c r="AU295" s="1"/>
      <c r="AV295" s="1"/>
      <c r="AW295" s="1"/>
      <c r="AX295" s="1"/>
      <c r="AY295" s="1"/>
      <c r="AZ295" s="1"/>
      <c r="BA295" s="1"/>
      <c r="BB295" s="1"/>
      <c r="BC295" s="1"/>
      <c r="BD295" s="1"/>
      <c r="BE295" s="1"/>
      <c r="BF295" s="1"/>
      <c r="BG295" s="1"/>
      <c r="BH295" s="1"/>
      <c r="BI295" s="1"/>
      <c r="BJ295" s="1"/>
      <c r="BK295" s="1"/>
      <c r="BL295" s="1"/>
      <c r="BM295" s="1"/>
      <c r="BN295" s="1"/>
      <c r="BO295" s="1"/>
      <c r="BP295" s="1"/>
      <c r="BQ295" s="1"/>
      <c r="BR295" s="1"/>
    </row>
    <row r="296" spans="1:70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  <c r="AP296" s="1"/>
      <c r="AQ296" s="1"/>
      <c r="AR296" s="1"/>
      <c r="AS296" s="1"/>
      <c r="AT296" s="1"/>
      <c r="AU296" s="1"/>
      <c r="AV296" s="1"/>
      <c r="AW296" s="1"/>
      <c r="AX296" s="1"/>
      <c r="AY296" s="1"/>
      <c r="AZ296" s="1"/>
      <c r="BA296" s="1"/>
      <c r="BB296" s="1"/>
      <c r="BC296" s="1"/>
      <c r="BD296" s="1"/>
      <c r="BE296" s="1"/>
      <c r="BF296" s="1"/>
      <c r="BG296" s="1"/>
      <c r="BH296" s="1"/>
      <c r="BI296" s="1"/>
      <c r="BJ296" s="1"/>
      <c r="BK296" s="1"/>
      <c r="BL296" s="1"/>
      <c r="BM296" s="1"/>
      <c r="BN296" s="1"/>
      <c r="BO296" s="1"/>
      <c r="BP296" s="1"/>
      <c r="BQ296" s="1"/>
      <c r="BR296" s="1"/>
    </row>
    <row r="297" spans="1:70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  <c r="AO297" s="1"/>
      <c r="AP297" s="1"/>
      <c r="AQ297" s="1"/>
      <c r="AR297" s="1"/>
      <c r="AS297" s="1"/>
      <c r="AT297" s="1"/>
      <c r="AU297" s="1"/>
      <c r="AV297" s="1"/>
      <c r="AW297" s="1"/>
      <c r="AX297" s="1"/>
      <c r="AY297" s="1"/>
      <c r="AZ297" s="1"/>
      <c r="BA297" s="1"/>
      <c r="BB297" s="1"/>
      <c r="BC297" s="1"/>
      <c r="BD297" s="1"/>
      <c r="BE297" s="1"/>
      <c r="BF297" s="1"/>
      <c r="BG297" s="1"/>
      <c r="BH297" s="1"/>
      <c r="BI297" s="1"/>
      <c r="BJ297" s="1"/>
      <c r="BK297" s="1"/>
      <c r="BL297" s="1"/>
      <c r="BM297" s="1"/>
      <c r="BN297" s="1"/>
      <c r="BO297" s="1"/>
      <c r="BP297" s="1"/>
      <c r="BQ297" s="1"/>
      <c r="BR297" s="1"/>
    </row>
    <row r="298" spans="1:70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  <c r="AO298" s="1"/>
      <c r="AP298" s="1"/>
      <c r="AQ298" s="1"/>
      <c r="AR298" s="1"/>
      <c r="AS298" s="1"/>
      <c r="AT298" s="1"/>
      <c r="AU298" s="1"/>
      <c r="AV298" s="1"/>
      <c r="AW298" s="1"/>
      <c r="AX298" s="1"/>
      <c r="AY298" s="1"/>
      <c r="AZ298" s="1"/>
      <c r="BA298" s="1"/>
      <c r="BB298" s="1"/>
      <c r="BC298" s="1"/>
      <c r="BD298" s="1"/>
      <c r="BE298" s="1"/>
      <c r="BF298" s="1"/>
      <c r="BG298" s="1"/>
      <c r="BH298" s="1"/>
      <c r="BI298" s="1"/>
      <c r="BJ298" s="1"/>
      <c r="BK298" s="1"/>
      <c r="BL298" s="1"/>
      <c r="BM298" s="1"/>
      <c r="BN298" s="1"/>
      <c r="BO298" s="1"/>
      <c r="BP298" s="1"/>
      <c r="BQ298" s="1"/>
      <c r="BR298" s="1"/>
    </row>
    <row r="299" spans="1:70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  <c r="AO299" s="1"/>
      <c r="AP299" s="1"/>
      <c r="AQ299" s="1"/>
      <c r="AR299" s="1"/>
      <c r="AS299" s="1"/>
      <c r="AT299" s="1"/>
      <c r="AU299" s="1"/>
      <c r="AV299" s="1"/>
      <c r="AW299" s="1"/>
      <c r="AX299" s="1"/>
      <c r="AY299" s="1"/>
      <c r="AZ299" s="1"/>
      <c r="BA299" s="1"/>
      <c r="BB299" s="1"/>
      <c r="BC299" s="1"/>
      <c r="BD299" s="1"/>
      <c r="BE299" s="1"/>
      <c r="BF299" s="1"/>
      <c r="BG299" s="1"/>
      <c r="BH299" s="1"/>
      <c r="BI299" s="1"/>
      <c r="BJ299" s="1"/>
      <c r="BK299" s="1"/>
      <c r="BL299" s="1"/>
      <c r="BM299" s="1"/>
      <c r="BN299" s="1"/>
      <c r="BO299" s="1"/>
      <c r="BP299" s="1"/>
      <c r="BQ299" s="1"/>
      <c r="BR299" s="1"/>
    </row>
    <row r="300" spans="1:70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  <c r="AO300" s="1"/>
      <c r="AP300" s="1"/>
      <c r="AQ300" s="1"/>
      <c r="AR300" s="1"/>
      <c r="AS300" s="1"/>
      <c r="AT300" s="1"/>
      <c r="AU300" s="1"/>
      <c r="AV300" s="1"/>
      <c r="AW300" s="1"/>
      <c r="AX300" s="1"/>
      <c r="AY300" s="1"/>
      <c r="AZ300" s="1"/>
      <c r="BA300" s="1"/>
      <c r="BB300" s="1"/>
      <c r="BC300" s="1"/>
      <c r="BD300" s="1"/>
      <c r="BE300" s="1"/>
      <c r="BF300" s="1"/>
      <c r="BG300" s="1"/>
      <c r="BH300" s="1"/>
      <c r="BI300" s="1"/>
      <c r="BJ300" s="1"/>
      <c r="BK300" s="1"/>
      <c r="BL300" s="1"/>
      <c r="BM300" s="1"/>
      <c r="BN300" s="1"/>
      <c r="BO300" s="1"/>
      <c r="BP300" s="1"/>
      <c r="BQ300" s="1"/>
      <c r="BR300" s="1"/>
    </row>
    <row r="301" spans="1:70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  <c r="AM301" s="1"/>
      <c r="AN301" s="1"/>
      <c r="AO301" s="1"/>
      <c r="AP301" s="1"/>
      <c r="AQ301" s="1"/>
      <c r="AR301" s="1"/>
      <c r="AS301" s="1"/>
      <c r="AT301" s="1"/>
      <c r="AU301" s="1"/>
      <c r="AV301" s="1"/>
      <c r="AW301" s="1"/>
      <c r="AX301" s="1"/>
      <c r="AY301" s="1"/>
      <c r="AZ301" s="1"/>
      <c r="BA301" s="1"/>
      <c r="BB301" s="1"/>
      <c r="BC301" s="1"/>
      <c r="BD301" s="1"/>
      <c r="BE301" s="1"/>
      <c r="BF301" s="1"/>
      <c r="BG301" s="1"/>
      <c r="BH301" s="1"/>
      <c r="BI301" s="1"/>
      <c r="BJ301" s="1"/>
      <c r="BK301" s="1"/>
      <c r="BL301" s="1"/>
      <c r="BM301" s="1"/>
      <c r="BN301" s="1"/>
      <c r="BO301" s="1"/>
      <c r="BP301" s="1"/>
      <c r="BQ301" s="1"/>
      <c r="BR301" s="1"/>
    </row>
    <row r="302" spans="1:70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  <c r="AM302" s="1"/>
      <c r="AN302" s="1"/>
      <c r="AO302" s="1"/>
      <c r="AP302" s="1"/>
      <c r="AQ302" s="1"/>
      <c r="AR302" s="1"/>
      <c r="AS302" s="1"/>
      <c r="AT302" s="1"/>
      <c r="AU302" s="1"/>
      <c r="AV302" s="1"/>
      <c r="AW302" s="1"/>
      <c r="AX302" s="1"/>
      <c r="AY302" s="1"/>
      <c r="AZ302" s="1"/>
      <c r="BA302" s="1"/>
      <c r="BB302" s="1"/>
      <c r="BC302" s="1"/>
      <c r="BD302" s="1"/>
      <c r="BE302" s="1"/>
      <c r="BF302" s="1"/>
      <c r="BG302" s="1"/>
      <c r="BH302" s="1"/>
      <c r="BI302" s="1"/>
      <c r="BJ302" s="1"/>
      <c r="BK302" s="1"/>
      <c r="BL302" s="1"/>
      <c r="BM302" s="1"/>
      <c r="BN302" s="1"/>
      <c r="BO302" s="1"/>
      <c r="BP302" s="1"/>
      <c r="BQ302" s="1"/>
      <c r="BR302" s="1"/>
    </row>
    <row r="303" spans="1:70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  <c r="AM303" s="1"/>
      <c r="AN303" s="1"/>
      <c r="AO303" s="1"/>
      <c r="AP303" s="1"/>
      <c r="AQ303" s="1"/>
      <c r="AR303" s="1"/>
      <c r="AS303" s="1"/>
      <c r="AT303" s="1"/>
      <c r="AU303" s="1"/>
      <c r="AV303" s="1"/>
      <c r="AW303" s="1"/>
      <c r="AX303" s="1"/>
      <c r="AY303" s="1"/>
      <c r="AZ303" s="1"/>
      <c r="BA303" s="1"/>
      <c r="BB303" s="1"/>
      <c r="BC303" s="1"/>
      <c r="BD303" s="1"/>
      <c r="BE303" s="1"/>
      <c r="BF303" s="1"/>
      <c r="BG303" s="1"/>
      <c r="BH303" s="1"/>
      <c r="BI303" s="1"/>
      <c r="BJ303" s="1"/>
      <c r="BK303" s="1"/>
      <c r="BL303" s="1"/>
      <c r="BM303" s="1"/>
      <c r="BN303" s="1"/>
      <c r="BO303" s="1"/>
      <c r="BP303" s="1"/>
      <c r="BQ303" s="1"/>
      <c r="BR303" s="1"/>
    </row>
    <row r="304" spans="1:70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  <c r="AM304" s="1"/>
      <c r="AN304" s="1"/>
      <c r="AO304" s="1"/>
      <c r="AP304" s="1"/>
      <c r="AQ304" s="1"/>
      <c r="AR304" s="1"/>
      <c r="AS304" s="1"/>
      <c r="AT304" s="1"/>
      <c r="AU304" s="1"/>
      <c r="AV304" s="1"/>
      <c r="AW304" s="1"/>
      <c r="AX304" s="1"/>
      <c r="AY304" s="1"/>
      <c r="AZ304" s="1"/>
      <c r="BA304" s="1"/>
      <c r="BB304" s="1"/>
      <c r="BC304" s="1"/>
      <c r="BD304" s="1"/>
      <c r="BE304" s="1"/>
      <c r="BF304" s="1"/>
      <c r="BG304" s="1"/>
      <c r="BH304" s="1"/>
      <c r="BI304" s="1"/>
      <c r="BJ304" s="1"/>
      <c r="BK304" s="1"/>
      <c r="BL304" s="1"/>
      <c r="BM304" s="1"/>
      <c r="BN304" s="1"/>
      <c r="BO304" s="1"/>
      <c r="BP304" s="1"/>
      <c r="BQ304" s="1"/>
      <c r="BR304" s="1"/>
    </row>
    <row r="305" spans="1:70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  <c r="AM305" s="1"/>
      <c r="AN305" s="1"/>
      <c r="AO305" s="1"/>
      <c r="AP305" s="1"/>
      <c r="AQ305" s="1"/>
      <c r="AR305" s="1"/>
      <c r="AS305" s="1"/>
      <c r="AT305" s="1"/>
      <c r="AU305" s="1"/>
      <c r="AV305" s="1"/>
      <c r="AW305" s="1"/>
      <c r="AX305" s="1"/>
      <c r="AY305" s="1"/>
      <c r="AZ305" s="1"/>
      <c r="BA305" s="1"/>
      <c r="BB305" s="1"/>
      <c r="BC305" s="1"/>
      <c r="BD305" s="1"/>
      <c r="BE305" s="1"/>
      <c r="BF305" s="1"/>
      <c r="BG305" s="1"/>
      <c r="BH305" s="1"/>
      <c r="BI305" s="1"/>
      <c r="BJ305" s="1"/>
      <c r="BK305" s="1"/>
      <c r="BL305" s="1"/>
      <c r="BM305" s="1"/>
      <c r="BN305" s="1"/>
      <c r="BO305" s="1"/>
      <c r="BP305" s="1"/>
      <c r="BQ305" s="1"/>
      <c r="BR305" s="1"/>
    </row>
    <row r="306" spans="1:70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  <c r="AM306" s="1"/>
      <c r="AN306" s="1"/>
      <c r="AO306" s="1"/>
      <c r="AP306" s="1"/>
      <c r="AQ306" s="1"/>
      <c r="AR306" s="1"/>
      <c r="AS306" s="1"/>
      <c r="AT306" s="1"/>
      <c r="AU306" s="1"/>
      <c r="AV306" s="1"/>
      <c r="AW306" s="1"/>
      <c r="AX306" s="1"/>
      <c r="AY306" s="1"/>
      <c r="AZ306" s="1"/>
      <c r="BA306" s="1"/>
      <c r="BB306" s="1"/>
      <c r="BC306" s="1"/>
      <c r="BD306" s="1"/>
      <c r="BE306" s="1"/>
      <c r="BF306" s="1"/>
      <c r="BG306" s="1"/>
      <c r="BH306" s="1"/>
      <c r="BI306" s="1"/>
      <c r="BJ306" s="1"/>
      <c r="BK306" s="1"/>
      <c r="BL306" s="1"/>
      <c r="BM306" s="1"/>
      <c r="BN306" s="1"/>
      <c r="BO306" s="1"/>
      <c r="BP306" s="1"/>
      <c r="BQ306" s="1"/>
      <c r="BR306" s="1"/>
    </row>
    <row r="307" spans="1:70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  <c r="AM307" s="1"/>
      <c r="AN307" s="1"/>
      <c r="AO307" s="1"/>
      <c r="AP307" s="1"/>
      <c r="AQ307" s="1"/>
      <c r="AR307" s="1"/>
      <c r="AS307" s="1"/>
      <c r="AT307" s="1"/>
      <c r="AU307" s="1"/>
      <c r="AV307" s="1"/>
      <c r="AW307" s="1"/>
      <c r="AX307" s="1"/>
      <c r="AY307" s="1"/>
      <c r="AZ307" s="1"/>
      <c r="BA307" s="1"/>
      <c r="BB307" s="1"/>
      <c r="BC307" s="1"/>
      <c r="BD307" s="1"/>
      <c r="BE307" s="1"/>
      <c r="BF307" s="1"/>
      <c r="BG307" s="1"/>
      <c r="BH307" s="1"/>
      <c r="BI307" s="1"/>
      <c r="BJ307" s="1"/>
      <c r="BK307" s="1"/>
      <c r="BL307" s="1"/>
      <c r="BM307" s="1"/>
      <c r="BN307" s="1"/>
      <c r="BO307" s="1"/>
      <c r="BP307" s="1"/>
      <c r="BQ307" s="1"/>
      <c r="BR307" s="1"/>
    </row>
    <row r="308" spans="1:70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  <c r="AM308" s="1"/>
      <c r="AN308" s="1"/>
      <c r="AO308" s="1"/>
      <c r="AP308" s="1"/>
      <c r="AQ308" s="1"/>
      <c r="AR308" s="1"/>
      <c r="AS308" s="1"/>
      <c r="AT308" s="1"/>
      <c r="AU308" s="1"/>
      <c r="AV308" s="1"/>
      <c r="AW308" s="1"/>
      <c r="AX308" s="1"/>
      <c r="AY308" s="1"/>
      <c r="AZ308" s="1"/>
      <c r="BA308" s="1"/>
      <c r="BB308" s="1"/>
      <c r="BC308" s="1"/>
      <c r="BD308" s="1"/>
      <c r="BE308" s="1"/>
      <c r="BF308" s="1"/>
      <c r="BG308" s="1"/>
      <c r="BH308" s="1"/>
      <c r="BI308" s="1"/>
      <c r="BJ308" s="1"/>
      <c r="BK308" s="1"/>
      <c r="BL308" s="1"/>
      <c r="BM308" s="1"/>
      <c r="BN308" s="1"/>
      <c r="BO308" s="1"/>
      <c r="BP308" s="1"/>
      <c r="BQ308" s="1"/>
      <c r="BR308" s="1"/>
    </row>
    <row r="309" spans="1:70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  <c r="AM309" s="1"/>
      <c r="AN309" s="1"/>
      <c r="AO309" s="1"/>
      <c r="AP309" s="1"/>
      <c r="AQ309" s="1"/>
      <c r="AR309" s="1"/>
      <c r="AS309" s="1"/>
      <c r="AT309" s="1"/>
      <c r="AU309" s="1"/>
      <c r="AV309" s="1"/>
      <c r="AW309" s="1"/>
      <c r="AX309" s="1"/>
      <c r="AY309" s="1"/>
      <c r="AZ309" s="1"/>
      <c r="BA309" s="1"/>
      <c r="BB309" s="1"/>
      <c r="BC309" s="1"/>
      <c r="BD309" s="1"/>
      <c r="BE309" s="1"/>
      <c r="BF309" s="1"/>
      <c r="BG309" s="1"/>
      <c r="BH309" s="1"/>
      <c r="BI309" s="1"/>
      <c r="BJ309" s="1"/>
      <c r="BK309" s="1"/>
      <c r="BL309" s="1"/>
      <c r="BM309" s="1"/>
      <c r="BN309" s="1"/>
      <c r="BO309" s="1"/>
      <c r="BP309" s="1"/>
      <c r="BQ309" s="1"/>
      <c r="BR309" s="1"/>
    </row>
    <row r="310" spans="1:70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  <c r="AM310" s="1"/>
      <c r="AN310" s="1"/>
      <c r="AO310" s="1"/>
      <c r="AP310" s="1"/>
      <c r="AQ310" s="1"/>
      <c r="AR310" s="1"/>
      <c r="AS310" s="1"/>
      <c r="AT310" s="1"/>
      <c r="AU310" s="1"/>
      <c r="AV310" s="1"/>
      <c r="AW310" s="1"/>
      <c r="AX310" s="1"/>
      <c r="AY310" s="1"/>
      <c r="AZ310" s="1"/>
      <c r="BA310" s="1"/>
      <c r="BB310" s="1"/>
      <c r="BC310" s="1"/>
      <c r="BD310" s="1"/>
      <c r="BE310" s="1"/>
      <c r="BF310" s="1"/>
      <c r="BG310" s="1"/>
      <c r="BH310" s="1"/>
      <c r="BI310" s="1"/>
      <c r="BJ310" s="1"/>
      <c r="BK310" s="1"/>
      <c r="BL310" s="1"/>
      <c r="BM310" s="1"/>
      <c r="BN310" s="1"/>
      <c r="BO310" s="1"/>
      <c r="BP310" s="1"/>
      <c r="BQ310" s="1"/>
      <c r="BR310" s="1"/>
    </row>
    <row r="311" spans="1:70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  <c r="AM311" s="1"/>
      <c r="AN311" s="1"/>
      <c r="AO311" s="1"/>
      <c r="AP311" s="1"/>
      <c r="AQ311" s="1"/>
      <c r="AR311" s="1"/>
      <c r="AS311" s="1"/>
      <c r="AT311" s="1"/>
      <c r="AU311" s="1"/>
      <c r="AV311" s="1"/>
      <c r="AW311" s="1"/>
      <c r="AX311" s="1"/>
      <c r="AY311" s="1"/>
      <c r="AZ311" s="1"/>
      <c r="BA311" s="1"/>
      <c r="BB311" s="1"/>
      <c r="BC311" s="1"/>
      <c r="BD311" s="1"/>
      <c r="BE311" s="1"/>
      <c r="BF311" s="1"/>
      <c r="BG311" s="1"/>
      <c r="BH311" s="1"/>
      <c r="BI311" s="1"/>
      <c r="BJ311" s="1"/>
      <c r="BK311" s="1"/>
      <c r="BL311" s="1"/>
      <c r="BM311" s="1"/>
      <c r="BN311" s="1"/>
      <c r="BO311" s="1"/>
      <c r="BP311" s="1"/>
      <c r="BQ311" s="1"/>
      <c r="BR311" s="1"/>
    </row>
    <row r="312" spans="1:70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  <c r="AM312" s="1"/>
      <c r="AN312" s="1"/>
      <c r="AO312" s="1"/>
      <c r="AP312" s="1"/>
      <c r="AQ312" s="1"/>
      <c r="AR312" s="1"/>
      <c r="AS312" s="1"/>
      <c r="AT312" s="1"/>
      <c r="AU312" s="1"/>
      <c r="AV312" s="1"/>
      <c r="AW312" s="1"/>
      <c r="AX312" s="1"/>
      <c r="AY312" s="1"/>
      <c r="AZ312" s="1"/>
      <c r="BA312" s="1"/>
      <c r="BB312" s="1"/>
      <c r="BC312" s="1"/>
      <c r="BD312" s="1"/>
      <c r="BE312" s="1"/>
      <c r="BF312" s="1"/>
      <c r="BG312" s="1"/>
      <c r="BH312" s="1"/>
      <c r="BI312" s="1"/>
      <c r="BJ312" s="1"/>
      <c r="BK312" s="1"/>
      <c r="BL312" s="1"/>
      <c r="BM312" s="1"/>
      <c r="BN312" s="1"/>
      <c r="BO312" s="1"/>
      <c r="BP312" s="1"/>
      <c r="BQ312" s="1"/>
      <c r="BR312" s="1"/>
    </row>
    <row r="313" spans="1:70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  <c r="AM313" s="1"/>
      <c r="AN313" s="1"/>
      <c r="AO313" s="1"/>
      <c r="AP313" s="1"/>
      <c r="AQ313" s="1"/>
      <c r="AR313" s="1"/>
      <c r="AS313" s="1"/>
      <c r="AT313" s="1"/>
      <c r="AU313" s="1"/>
      <c r="AV313" s="1"/>
      <c r="AW313" s="1"/>
      <c r="AX313" s="1"/>
      <c r="AY313" s="1"/>
      <c r="AZ313" s="1"/>
      <c r="BA313" s="1"/>
      <c r="BB313" s="1"/>
      <c r="BC313" s="1"/>
      <c r="BD313" s="1"/>
      <c r="BE313" s="1"/>
      <c r="BF313" s="1"/>
      <c r="BG313" s="1"/>
      <c r="BH313" s="1"/>
      <c r="BI313" s="1"/>
      <c r="BJ313" s="1"/>
      <c r="BK313" s="1"/>
      <c r="BL313" s="1"/>
      <c r="BM313" s="1"/>
      <c r="BN313" s="1"/>
      <c r="BO313" s="1"/>
      <c r="BP313" s="1"/>
      <c r="BQ313" s="1"/>
      <c r="BR313" s="1"/>
    </row>
    <row r="314" spans="1:70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  <c r="AM314" s="1"/>
      <c r="AN314" s="1"/>
      <c r="AO314" s="1"/>
      <c r="AP314" s="1"/>
      <c r="AQ314" s="1"/>
      <c r="AR314" s="1"/>
      <c r="AS314" s="1"/>
      <c r="AT314" s="1"/>
      <c r="AU314" s="1"/>
      <c r="AV314" s="1"/>
      <c r="AW314" s="1"/>
      <c r="AX314" s="1"/>
      <c r="AY314" s="1"/>
      <c r="AZ314" s="1"/>
      <c r="BA314" s="1"/>
      <c r="BB314" s="1"/>
      <c r="BC314" s="1"/>
      <c r="BD314" s="1"/>
      <c r="BE314" s="1"/>
      <c r="BF314" s="1"/>
      <c r="BG314" s="1"/>
      <c r="BH314" s="1"/>
      <c r="BI314" s="1"/>
      <c r="BJ314" s="1"/>
      <c r="BK314" s="1"/>
      <c r="BL314" s="1"/>
      <c r="BM314" s="1"/>
      <c r="BN314" s="1"/>
      <c r="BO314" s="1"/>
      <c r="BP314" s="1"/>
      <c r="BQ314" s="1"/>
      <c r="BR314" s="1"/>
    </row>
    <row r="315" spans="1:70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  <c r="AM315" s="1"/>
      <c r="AN315" s="1"/>
      <c r="AO315" s="1"/>
      <c r="AP315" s="1"/>
      <c r="AQ315" s="1"/>
      <c r="AR315" s="1"/>
      <c r="AS315" s="1"/>
      <c r="AT315" s="1"/>
      <c r="AU315" s="1"/>
      <c r="AV315" s="1"/>
      <c r="AW315" s="1"/>
      <c r="AX315" s="1"/>
      <c r="AY315" s="1"/>
      <c r="AZ315" s="1"/>
      <c r="BA315" s="1"/>
      <c r="BB315" s="1"/>
      <c r="BC315" s="1"/>
      <c r="BD315" s="1"/>
      <c r="BE315" s="1"/>
      <c r="BF315" s="1"/>
      <c r="BG315" s="1"/>
      <c r="BH315" s="1"/>
      <c r="BI315" s="1"/>
      <c r="BJ315" s="1"/>
      <c r="BK315" s="1"/>
      <c r="BL315" s="1"/>
      <c r="BM315" s="1"/>
      <c r="BN315" s="1"/>
      <c r="BO315" s="1"/>
      <c r="BP315" s="1"/>
      <c r="BQ315" s="1"/>
      <c r="BR315" s="1"/>
    </row>
    <row r="316" spans="1:70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  <c r="AM316" s="1"/>
      <c r="AN316" s="1"/>
      <c r="AO316" s="1"/>
      <c r="AP316" s="1"/>
      <c r="AQ316" s="1"/>
      <c r="AR316" s="1"/>
      <c r="AS316" s="1"/>
      <c r="AT316" s="1"/>
      <c r="AU316" s="1"/>
      <c r="AV316" s="1"/>
      <c r="AW316" s="1"/>
      <c r="AX316" s="1"/>
      <c r="AY316" s="1"/>
      <c r="AZ316" s="1"/>
      <c r="BA316" s="1"/>
      <c r="BB316" s="1"/>
      <c r="BC316" s="1"/>
      <c r="BD316" s="1"/>
      <c r="BE316" s="1"/>
      <c r="BF316" s="1"/>
      <c r="BG316" s="1"/>
      <c r="BH316" s="1"/>
      <c r="BI316" s="1"/>
      <c r="BJ316" s="1"/>
      <c r="BK316" s="1"/>
      <c r="BL316" s="1"/>
      <c r="BM316" s="1"/>
      <c r="BN316" s="1"/>
      <c r="BO316" s="1"/>
      <c r="BP316" s="1"/>
      <c r="BQ316" s="1"/>
      <c r="BR316" s="1"/>
    </row>
    <row r="317" spans="1:70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  <c r="AM317" s="1"/>
      <c r="AN317" s="1"/>
      <c r="AO317" s="1"/>
      <c r="AP317" s="1"/>
      <c r="AQ317" s="1"/>
      <c r="AR317" s="1"/>
      <c r="AS317" s="1"/>
      <c r="AT317" s="1"/>
      <c r="AU317" s="1"/>
      <c r="AV317" s="1"/>
      <c r="AW317" s="1"/>
      <c r="AX317" s="1"/>
      <c r="AY317" s="1"/>
      <c r="AZ317" s="1"/>
      <c r="BA317" s="1"/>
      <c r="BB317" s="1"/>
      <c r="BC317" s="1"/>
      <c r="BD317" s="1"/>
      <c r="BE317" s="1"/>
      <c r="BF317" s="1"/>
      <c r="BG317" s="1"/>
      <c r="BH317" s="1"/>
      <c r="BI317" s="1"/>
      <c r="BJ317" s="1"/>
      <c r="BK317" s="1"/>
      <c r="BL317" s="1"/>
      <c r="BM317" s="1"/>
      <c r="BN317" s="1"/>
      <c r="BO317" s="1"/>
      <c r="BP317" s="1"/>
      <c r="BQ317" s="1"/>
      <c r="BR317" s="1"/>
    </row>
    <row r="318" spans="1:70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  <c r="AM318" s="1"/>
      <c r="AN318" s="1"/>
      <c r="AO318" s="1"/>
      <c r="AP318" s="1"/>
      <c r="AQ318" s="1"/>
      <c r="AR318" s="1"/>
      <c r="AS318" s="1"/>
      <c r="AT318" s="1"/>
      <c r="AU318" s="1"/>
      <c r="AV318" s="1"/>
      <c r="AW318" s="1"/>
      <c r="AX318" s="1"/>
      <c r="AY318" s="1"/>
      <c r="AZ318" s="1"/>
      <c r="BA318" s="1"/>
      <c r="BB318" s="1"/>
      <c r="BC318" s="1"/>
      <c r="BD318" s="1"/>
      <c r="BE318" s="1"/>
      <c r="BF318" s="1"/>
      <c r="BG318" s="1"/>
      <c r="BH318" s="1"/>
      <c r="BI318" s="1"/>
      <c r="BJ318" s="1"/>
      <c r="BK318" s="1"/>
      <c r="BL318" s="1"/>
      <c r="BM318" s="1"/>
      <c r="BN318" s="1"/>
      <c r="BO318" s="1"/>
      <c r="BP318" s="1"/>
      <c r="BQ318" s="1"/>
      <c r="BR318" s="1"/>
    </row>
    <row r="319" spans="1:70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  <c r="AM319" s="1"/>
      <c r="AN319" s="1"/>
      <c r="AO319" s="1"/>
      <c r="AP319" s="1"/>
      <c r="AQ319" s="1"/>
      <c r="AR319" s="1"/>
      <c r="AS319" s="1"/>
      <c r="AT319" s="1"/>
      <c r="AU319" s="1"/>
      <c r="AV319" s="1"/>
      <c r="AW319" s="1"/>
      <c r="AX319" s="1"/>
      <c r="AY319" s="1"/>
      <c r="AZ319" s="1"/>
      <c r="BA319" s="1"/>
      <c r="BB319" s="1"/>
      <c r="BC319" s="1"/>
      <c r="BD319" s="1"/>
      <c r="BE319" s="1"/>
      <c r="BF319" s="1"/>
      <c r="BG319" s="1"/>
      <c r="BH319" s="1"/>
      <c r="BI319" s="1"/>
      <c r="BJ319" s="1"/>
      <c r="BK319" s="1"/>
      <c r="BL319" s="1"/>
      <c r="BM319" s="1"/>
      <c r="BN319" s="1"/>
      <c r="BO319" s="1"/>
      <c r="BP319" s="1"/>
      <c r="BQ319" s="1"/>
      <c r="BR319" s="1"/>
    </row>
    <row r="320" spans="1:70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  <c r="AM320" s="1"/>
      <c r="AN320" s="1"/>
      <c r="AO320" s="1"/>
      <c r="AP320" s="1"/>
      <c r="AQ320" s="1"/>
      <c r="AR320" s="1"/>
      <c r="AS320" s="1"/>
      <c r="AT320" s="1"/>
      <c r="AU320" s="1"/>
      <c r="AV320" s="1"/>
      <c r="AW320" s="1"/>
      <c r="AX320" s="1"/>
      <c r="AY320" s="1"/>
      <c r="AZ320" s="1"/>
      <c r="BA320" s="1"/>
      <c r="BB320" s="1"/>
      <c r="BC320" s="1"/>
      <c r="BD320" s="1"/>
      <c r="BE320" s="1"/>
      <c r="BF320" s="1"/>
      <c r="BG320" s="1"/>
      <c r="BH320" s="1"/>
      <c r="BI320" s="1"/>
      <c r="BJ320" s="1"/>
      <c r="BK320" s="1"/>
      <c r="BL320" s="1"/>
      <c r="BM320" s="1"/>
      <c r="BN320" s="1"/>
      <c r="BO320" s="1"/>
      <c r="BP320" s="1"/>
      <c r="BQ320" s="1"/>
      <c r="BR320" s="1"/>
    </row>
    <row r="321" spans="1:70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  <c r="AM321" s="1"/>
      <c r="AN321" s="1"/>
      <c r="AO321" s="1"/>
      <c r="AP321" s="1"/>
      <c r="AQ321" s="1"/>
      <c r="AR321" s="1"/>
      <c r="AS321" s="1"/>
      <c r="AT321" s="1"/>
      <c r="AU321" s="1"/>
      <c r="AV321" s="1"/>
      <c r="AW321" s="1"/>
      <c r="AX321" s="1"/>
      <c r="AY321" s="1"/>
      <c r="AZ321" s="1"/>
      <c r="BA321" s="1"/>
      <c r="BB321" s="1"/>
      <c r="BC321" s="1"/>
      <c r="BD321" s="1"/>
      <c r="BE321" s="1"/>
      <c r="BF321" s="1"/>
      <c r="BG321" s="1"/>
      <c r="BH321" s="1"/>
      <c r="BI321" s="1"/>
      <c r="BJ321" s="1"/>
      <c r="BK321" s="1"/>
      <c r="BL321" s="1"/>
      <c r="BM321" s="1"/>
      <c r="BN321" s="1"/>
      <c r="BO321" s="1"/>
      <c r="BP321" s="1"/>
      <c r="BQ321" s="1"/>
      <c r="BR321" s="1"/>
    </row>
    <row r="322" spans="1:70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  <c r="AM322" s="1"/>
      <c r="AN322" s="1"/>
      <c r="AO322" s="1"/>
      <c r="AP322" s="1"/>
      <c r="AQ322" s="1"/>
      <c r="AR322" s="1"/>
      <c r="AS322" s="1"/>
      <c r="AT322" s="1"/>
      <c r="AU322" s="1"/>
      <c r="AV322" s="1"/>
      <c r="AW322" s="1"/>
      <c r="AX322" s="1"/>
      <c r="AY322" s="1"/>
      <c r="AZ322" s="1"/>
      <c r="BA322" s="1"/>
      <c r="BB322" s="1"/>
      <c r="BC322" s="1"/>
      <c r="BD322" s="1"/>
      <c r="BE322" s="1"/>
      <c r="BF322" s="1"/>
      <c r="BG322" s="1"/>
      <c r="BH322" s="1"/>
      <c r="BI322" s="1"/>
      <c r="BJ322" s="1"/>
      <c r="BK322" s="1"/>
      <c r="BL322" s="1"/>
      <c r="BM322" s="1"/>
      <c r="BN322" s="1"/>
      <c r="BO322" s="1"/>
      <c r="BP322" s="1"/>
      <c r="BQ322" s="1"/>
      <c r="BR322" s="1"/>
    </row>
    <row r="323" spans="1:70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  <c r="AM323" s="1"/>
      <c r="AN323" s="1"/>
      <c r="AO323" s="1"/>
      <c r="AP323" s="1"/>
      <c r="AQ323" s="1"/>
      <c r="AR323" s="1"/>
      <c r="AS323" s="1"/>
      <c r="AT323" s="1"/>
      <c r="AU323" s="1"/>
      <c r="AV323" s="1"/>
      <c r="AW323" s="1"/>
      <c r="AX323" s="1"/>
      <c r="AY323" s="1"/>
      <c r="AZ323" s="1"/>
      <c r="BA323" s="1"/>
      <c r="BB323" s="1"/>
      <c r="BC323" s="1"/>
      <c r="BD323" s="1"/>
      <c r="BE323" s="1"/>
      <c r="BF323" s="1"/>
      <c r="BG323" s="1"/>
      <c r="BH323" s="1"/>
      <c r="BI323" s="1"/>
      <c r="BJ323" s="1"/>
      <c r="BK323" s="1"/>
      <c r="BL323" s="1"/>
      <c r="BM323" s="1"/>
      <c r="BN323" s="1"/>
      <c r="BO323" s="1"/>
      <c r="BP323" s="1"/>
      <c r="BQ323" s="1"/>
      <c r="BR323" s="1"/>
    </row>
    <row r="324" spans="1:70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  <c r="AM324" s="1"/>
      <c r="AN324" s="1"/>
      <c r="AO324" s="1"/>
      <c r="AP324" s="1"/>
      <c r="AQ324" s="1"/>
      <c r="AR324" s="1"/>
      <c r="AS324" s="1"/>
      <c r="AT324" s="1"/>
      <c r="AU324" s="1"/>
      <c r="AV324" s="1"/>
      <c r="AW324" s="1"/>
      <c r="AX324" s="1"/>
      <c r="AY324" s="1"/>
      <c r="AZ324" s="1"/>
      <c r="BA324" s="1"/>
      <c r="BB324" s="1"/>
      <c r="BC324" s="1"/>
      <c r="BD324" s="1"/>
      <c r="BE324" s="1"/>
      <c r="BF324" s="1"/>
      <c r="BG324" s="1"/>
      <c r="BH324" s="1"/>
      <c r="BI324" s="1"/>
      <c r="BJ324" s="1"/>
      <c r="BK324" s="1"/>
      <c r="BL324" s="1"/>
      <c r="BM324" s="1"/>
      <c r="BN324" s="1"/>
      <c r="BO324" s="1"/>
      <c r="BP324" s="1"/>
      <c r="BQ324" s="1"/>
      <c r="BR324" s="1"/>
    </row>
    <row r="325" spans="1:70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  <c r="AM325" s="1"/>
      <c r="AN325" s="1"/>
      <c r="AO325" s="1"/>
      <c r="AP325" s="1"/>
      <c r="AQ325" s="1"/>
      <c r="AR325" s="1"/>
      <c r="AS325" s="1"/>
      <c r="AT325" s="1"/>
      <c r="AU325" s="1"/>
      <c r="AV325" s="1"/>
      <c r="AW325" s="1"/>
      <c r="AX325" s="1"/>
      <c r="AY325" s="1"/>
      <c r="AZ325" s="1"/>
      <c r="BA325" s="1"/>
      <c r="BB325" s="1"/>
      <c r="BC325" s="1"/>
      <c r="BD325" s="1"/>
      <c r="BE325" s="1"/>
      <c r="BF325" s="1"/>
      <c r="BG325" s="1"/>
      <c r="BH325" s="1"/>
      <c r="BI325" s="1"/>
      <c r="BJ325" s="1"/>
      <c r="BK325" s="1"/>
      <c r="BL325" s="1"/>
      <c r="BM325" s="1"/>
      <c r="BN325" s="1"/>
      <c r="BO325" s="1"/>
      <c r="BP325" s="1"/>
      <c r="BQ325" s="1"/>
      <c r="BR325" s="1"/>
    </row>
    <row r="326" spans="1:70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  <c r="AM326" s="1"/>
      <c r="AN326" s="1"/>
      <c r="AO326" s="1"/>
      <c r="AP326" s="1"/>
      <c r="AQ326" s="1"/>
      <c r="AR326" s="1"/>
      <c r="AS326" s="1"/>
      <c r="AT326" s="1"/>
      <c r="AU326" s="1"/>
      <c r="AV326" s="1"/>
      <c r="AW326" s="1"/>
      <c r="AX326" s="1"/>
      <c r="AY326" s="1"/>
      <c r="AZ326" s="1"/>
      <c r="BA326" s="1"/>
      <c r="BB326" s="1"/>
      <c r="BC326" s="1"/>
      <c r="BD326" s="1"/>
      <c r="BE326" s="1"/>
      <c r="BF326" s="1"/>
      <c r="BG326" s="1"/>
      <c r="BH326" s="1"/>
      <c r="BI326" s="1"/>
      <c r="BJ326" s="1"/>
      <c r="BK326" s="1"/>
      <c r="BL326" s="1"/>
      <c r="BM326" s="1"/>
      <c r="BN326" s="1"/>
      <c r="BO326" s="1"/>
      <c r="BP326" s="1"/>
      <c r="BQ326" s="1"/>
      <c r="BR326" s="1"/>
    </row>
    <row r="327" spans="1:70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  <c r="AM327" s="1"/>
      <c r="AN327" s="1"/>
      <c r="AO327" s="1"/>
      <c r="AP327" s="1"/>
      <c r="AQ327" s="1"/>
      <c r="AR327" s="1"/>
      <c r="AS327" s="1"/>
      <c r="AT327" s="1"/>
      <c r="AU327" s="1"/>
      <c r="AV327" s="1"/>
      <c r="AW327" s="1"/>
      <c r="AX327" s="1"/>
      <c r="AY327" s="1"/>
      <c r="AZ327" s="1"/>
      <c r="BA327" s="1"/>
      <c r="BB327" s="1"/>
      <c r="BC327" s="1"/>
      <c r="BD327" s="1"/>
      <c r="BE327" s="1"/>
      <c r="BF327" s="1"/>
      <c r="BG327" s="1"/>
      <c r="BH327" s="1"/>
      <c r="BI327" s="1"/>
      <c r="BJ327" s="1"/>
      <c r="BK327" s="1"/>
      <c r="BL327" s="1"/>
      <c r="BM327" s="1"/>
      <c r="BN327" s="1"/>
      <c r="BO327" s="1"/>
      <c r="BP327" s="1"/>
      <c r="BQ327" s="1"/>
      <c r="BR327" s="1"/>
    </row>
    <row r="328" spans="1:70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  <c r="AM328" s="1"/>
      <c r="AN328" s="1"/>
      <c r="AO328" s="1"/>
      <c r="AP328" s="1"/>
      <c r="AQ328" s="1"/>
      <c r="AR328" s="1"/>
      <c r="AS328" s="1"/>
      <c r="AT328" s="1"/>
      <c r="AU328" s="1"/>
      <c r="AV328" s="1"/>
      <c r="AW328" s="1"/>
      <c r="AX328" s="1"/>
      <c r="AY328" s="1"/>
      <c r="AZ328" s="1"/>
      <c r="BA328" s="1"/>
      <c r="BB328" s="1"/>
      <c r="BC328" s="1"/>
      <c r="BD328" s="1"/>
      <c r="BE328" s="1"/>
      <c r="BF328" s="1"/>
      <c r="BG328" s="1"/>
      <c r="BH328" s="1"/>
      <c r="BI328" s="1"/>
      <c r="BJ328" s="1"/>
      <c r="BK328" s="1"/>
      <c r="BL328" s="1"/>
      <c r="BM328" s="1"/>
      <c r="BN328" s="1"/>
      <c r="BO328" s="1"/>
      <c r="BP328" s="1"/>
      <c r="BQ328" s="1"/>
      <c r="BR328" s="1"/>
    </row>
    <row r="329" spans="1:70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  <c r="AM329" s="1"/>
      <c r="AN329" s="1"/>
      <c r="AO329" s="1"/>
      <c r="AP329" s="1"/>
      <c r="AQ329" s="1"/>
      <c r="AR329" s="1"/>
      <c r="AS329" s="1"/>
      <c r="AT329" s="1"/>
      <c r="AU329" s="1"/>
      <c r="AV329" s="1"/>
      <c r="AW329" s="1"/>
      <c r="AX329" s="1"/>
      <c r="AY329" s="1"/>
      <c r="AZ329" s="1"/>
      <c r="BA329" s="1"/>
      <c r="BB329" s="1"/>
      <c r="BC329" s="1"/>
      <c r="BD329" s="1"/>
      <c r="BE329" s="1"/>
      <c r="BF329" s="1"/>
      <c r="BG329" s="1"/>
      <c r="BH329" s="1"/>
      <c r="BI329" s="1"/>
      <c r="BJ329" s="1"/>
      <c r="BK329" s="1"/>
      <c r="BL329" s="1"/>
      <c r="BM329" s="1"/>
      <c r="BN329" s="1"/>
      <c r="BO329" s="1"/>
      <c r="BP329" s="1"/>
      <c r="BQ329" s="1"/>
      <c r="BR329" s="1"/>
    </row>
    <row r="330" spans="1:70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  <c r="AM330" s="1"/>
      <c r="AN330" s="1"/>
      <c r="AO330" s="1"/>
      <c r="AP330" s="1"/>
      <c r="AQ330" s="1"/>
      <c r="AR330" s="1"/>
      <c r="AS330" s="1"/>
      <c r="AT330" s="1"/>
      <c r="AU330" s="1"/>
      <c r="AV330" s="1"/>
      <c r="AW330" s="1"/>
      <c r="AX330" s="1"/>
      <c r="AY330" s="1"/>
      <c r="AZ330" s="1"/>
      <c r="BA330" s="1"/>
      <c r="BB330" s="1"/>
      <c r="BC330" s="1"/>
      <c r="BD330" s="1"/>
      <c r="BE330" s="1"/>
      <c r="BF330" s="1"/>
      <c r="BG330" s="1"/>
      <c r="BH330" s="1"/>
      <c r="BI330" s="1"/>
      <c r="BJ330" s="1"/>
      <c r="BK330" s="1"/>
      <c r="BL330" s="1"/>
      <c r="BM330" s="1"/>
      <c r="BN330" s="1"/>
      <c r="BO330" s="1"/>
      <c r="BP330" s="1"/>
      <c r="BQ330" s="1"/>
      <c r="BR330" s="1"/>
    </row>
    <row r="331" spans="1:70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  <c r="AM331" s="1"/>
      <c r="AN331" s="1"/>
      <c r="AO331" s="1"/>
      <c r="AP331" s="1"/>
      <c r="AQ331" s="1"/>
      <c r="AR331" s="1"/>
      <c r="AS331" s="1"/>
      <c r="AT331" s="1"/>
      <c r="AU331" s="1"/>
      <c r="AV331" s="1"/>
      <c r="AW331" s="1"/>
      <c r="AX331" s="1"/>
      <c r="AY331" s="1"/>
      <c r="AZ331" s="1"/>
      <c r="BA331" s="1"/>
      <c r="BB331" s="1"/>
      <c r="BC331" s="1"/>
      <c r="BD331" s="1"/>
      <c r="BE331" s="1"/>
      <c r="BF331" s="1"/>
      <c r="BG331" s="1"/>
      <c r="BH331" s="1"/>
      <c r="BI331" s="1"/>
      <c r="BJ331" s="1"/>
      <c r="BK331" s="1"/>
      <c r="BL331" s="1"/>
      <c r="BM331" s="1"/>
      <c r="BN331" s="1"/>
      <c r="BO331" s="1"/>
      <c r="BP331" s="1"/>
      <c r="BQ331" s="1"/>
      <c r="BR331" s="1"/>
    </row>
    <row r="332" spans="1:70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  <c r="AM332" s="1"/>
      <c r="AN332" s="1"/>
      <c r="AO332" s="1"/>
      <c r="AP332" s="1"/>
      <c r="AQ332" s="1"/>
      <c r="AR332" s="1"/>
      <c r="AS332" s="1"/>
      <c r="AT332" s="1"/>
      <c r="AU332" s="1"/>
      <c r="AV332" s="1"/>
      <c r="AW332" s="1"/>
      <c r="AX332" s="1"/>
      <c r="AY332" s="1"/>
      <c r="AZ332" s="1"/>
      <c r="BA332" s="1"/>
      <c r="BB332" s="1"/>
      <c r="BC332" s="1"/>
      <c r="BD332" s="1"/>
      <c r="BE332" s="1"/>
      <c r="BF332" s="1"/>
      <c r="BG332" s="1"/>
      <c r="BH332" s="1"/>
      <c r="BI332" s="1"/>
      <c r="BJ332" s="1"/>
      <c r="BK332" s="1"/>
      <c r="BL332" s="1"/>
      <c r="BM332" s="1"/>
      <c r="BN332" s="1"/>
      <c r="BO332" s="1"/>
      <c r="BP332" s="1"/>
      <c r="BQ332" s="1"/>
      <c r="BR332" s="1"/>
    </row>
    <row r="333" spans="1:70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  <c r="AM333" s="1"/>
      <c r="AN333" s="1"/>
      <c r="AO333" s="1"/>
      <c r="AP333" s="1"/>
      <c r="AQ333" s="1"/>
      <c r="AR333" s="1"/>
      <c r="AS333" s="1"/>
      <c r="AT333" s="1"/>
      <c r="AU333" s="1"/>
      <c r="AV333" s="1"/>
      <c r="AW333" s="1"/>
      <c r="AX333" s="1"/>
      <c r="AY333" s="1"/>
      <c r="AZ333" s="1"/>
      <c r="BA333" s="1"/>
      <c r="BB333" s="1"/>
      <c r="BC333" s="1"/>
      <c r="BD333" s="1"/>
      <c r="BE333" s="1"/>
      <c r="BF333" s="1"/>
      <c r="BG333" s="1"/>
      <c r="BH333" s="1"/>
      <c r="BI333" s="1"/>
      <c r="BJ333" s="1"/>
      <c r="BK333" s="1"/>
      <c r="BL333" s="1"/>
      <c r="BM333" s="1"/>
      <c r="BN333" s="1"/>
      <c r="BO333" s="1"/>
      <c r="BP333" s="1"/>
      <c r="BQ333" s="1"/>
      <c r="BR333" s="1"/>
    </row>
    <row r="334" spans="1:70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  <c r="AM334" s="1"/>
      <c r="AN334" s="1"/>
      <c r="AO334" s="1"/>
      <c r="AP334" s="1"/>
      <c r="AQ334" s="1"/>
      <c r="AR334" s="1"/>
      <c r="AS334" s="1"/>
      <c r="AT334" s="1"/>
      <c r="AU334" s="1"/>
      <c r="AV334" s="1"/>
      <c r="AW334" s="1"/>
      <c r="AX334" s="1"/>
      <c r="AY334" s="1"/>
      <c r="AZ334" s="1"/>
      <c r="BA334" s="1"/>
      <c r="BB334" s="1"/>
      <c r="BC334" s="1"/>
      <c r="BD334" s="1"/>
      <c r="BE334" s="1"/>
      <c r="BF334" s="1"/>
      <c r="BG334" s="1"/>
      <c r="BH334" s="1"/>
      <c r="BI334" s="1"/>
      <c r="BJ334" s="1"/>
      <c r="BK334" s="1"/>
      <c r="BL334" s="1"/>
      <c r="BM334" s="1"/>
      <c r="BN334" s="1"/>
      <c r="BO334" s="1"/>
      <c r="BP334" s="1"/>
      <c r="BQ334" s="1"/>
      <c r="BR334" s="1"/>
    </row>
    <row r="335" spans="1:70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  <c r="AM335" s="1"/>
      <c r="AN335" s="1"/>
      <c r="AO335" s="1"/>
      <c r="AP335" s="1"/>
      <c r="AQ335" s="1"/>
      <c r="AR335" s="1"/>
      <c r="AS335" s="1"/>
      <c r="AT335" s="1"/>
      <c r="AU335" s="1"/>
      <c r="AV335" s="1"/>
      <c r="AW335" s="1"/>
      <c r="AX335" s="1"/>
      <c r="AY335" s="1"/>
      <c r="AZ335" s="1"/>
      <c r="BA335" s="1"/>
      <c r="BB335" s="1"/>
      <c r="BC335" s="1"/>
      <c r="BD335" s="1"/>
      <c r="BE335" s="1"/>
      <c r="BF335" s="1"/>
      <c r="BG335" s="1"/>
      <c r="BH335" s="1"/>
      <c r="BI335" s="1"/>
      <c r="BJ335" s="1"/>
      <c r="BK335" s="1"/>
      <c r="BL335" s="1"/>
      <c r="BM335" s="1"/>
      <c r="BN335" s="1"/>
      <c r="BO335" s="1"/>
      <c r="BP335" s="1"/>
      <c r="BQ335" s="1"/>
      <c r="BR335" s="1"/>
    </row>
    <row r="336" spans="1:70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  <c r="AM336" s="1"/>
      <c r="AN336" s="1"/>
      <c r="AO336" s="1"/>
      <c r="AP336" s="1"/>
      <c r="AQ336" s="1"/>
      <c r="AR336" s="1"/>
      <c r="AS336" s="1"/>
      <c r="AT336" s="1"/>
      <c r="AU336" s="1"/>
      <c r="AV336" s="1"/>
      <c r="AW336" s="1"/>
      <c r="AX336" s="1"/>
      <c r="AY336" s="1"/>
      <c r="AZ336" s="1"/>
      <c r="BA336" s="1"/>
      <c r="BB336" s="1"/>
      <c r="BC336" s="1"/>
      <c r="BD336" s="1"/>
      <c r="BE336" s="1"/>
      <c r="BF336" s="1"/>
      <c r="BG336" s="1"/>
      <c r="BH336" s="1"/>
      <c r="BI336" s="1"/>
      <c r="BJ336" s="1"/>
      <c r="BK336" s="1"/>
      <c r="BL336" s="1"/>
      <c r="BM336" s="1"/>
      <c r="BN336" s="1"/>
      <c r="BO336" s="1"/>
      <c r="BP336" s="1"/>
      <c r="BQ336" s="1"/>
      <c r="BR336" s="1"/>
    </row>
    <row r="337" spans="1:70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  <c r="AM337" s="1"/>
      <c r="AN337" s="1"/>
      <c r="AO337" s="1"/>
      <c r="AP337" s="1"/>
      <c r="AQ337" s="1"/>
      <c r="AR337" s="1"/>
      <c r="AS337" s="1"/>
      <c r="AT337" s="1"/>
      <c r="AU337" s="1"/>
      <c r="AV337" s="1"/>
      <c r="AW337" s="1"/>
      <c r="AX337" s="1"/>
      <c r="AY337" s="1"/>
      <c r="AZ337" s="1"/>
      <c r="BA337" s="1"/>
      <c r="BB337" s="1"/>
      <c r="BC337" s="1"/>
      <c r="BD337" s="1"/>
      <c r="BE337" s="1"/>
      <c r="BF337" s="1"/>
      <c r="BG337" s="1"/>
      <c r="BH337" s="1"/>
      <c r="BI337" s="1"/>
      <c r="BJ337" s="1"/>
      <c r="BK337" s="1"/>
      <c r="BL337" s="1"/>
      <c r="BM337" s="1"/>
      <c r="BN337" s="1"/>
      <c r="BO337" s="1"/>
      <c r="BP337" s="1"/>
      <c r="BQ337" s="1"/>
      <c r="BR337" s="1"/>
    </row>
    <row r="338" spans="1:70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  <c r="AM338" s="1"/>
      <c r="AN338" s="1"/>
      <c r="AO338" s="1"/>
      <c r="AP338" s="1"/>
      <c r="AQ338" s="1"/>
      <c r="AR338" s="1"/>
      <c r="AS338" s="1"/>
      <c r="AT338" s="1"/>
      <c r="AU338" s="1"/>
      <c r="AV338" s="1"/>
      <c r="AW338" s="1"/>
      <c r="AX338" s="1"/>
      <c r="AY338" s="1"/>
      <c r="AZ338" s="1"/>
      <c r="BA338" s="1"/>
      <c r="BB338" s="1"/>
      <c r="BC338" s="1"/>
      <c r="BD338" s="1"/>
      <c r="BE338" s="1"/>
      <c r="BF338" s="1"/>
      <c r="BG338" s="1"/>
      <c r="BH338" s="1"/>
      <c r="BI338" s="1"/>
      <c r="BJ338" s="1"/>
      <c r="BK338" s="1"/>
      <c r="BL338" s="1"/>
      <c r="BM338" s="1"/>
      <c r="BN338" s="1"/>
      <c r="BO338" s="1"/>
      <c r="BP338" s="1"/>
      <c r="BQ338" s="1"/>
      <c r="BR338" s="1"/>
    </row>
    <row r="339" spans="1:70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  <c r="AM339" s="1"/>
      <c r="AN339" s="1"/>
      <c r="AO339" s="1"/>
      <c r="AP339" s="1"/>
      <c r="AQ339" s="1"/>
      <c r="AR339" s="1"/>
      <c r="AS339" s="1"/>
      <c r="AT339" s="1"/>
      <c r="AU339" s="1"/>
      <c r="AV339" s="1"/>
      <c r="AW339" s="1"/>
      <c r="AX339" s="1"/>
      <c r="AY339" s="1"/>
      <c r="AZ339" s="1"/>
      <c r="BA339" s="1"/>
      <c r="BB339" s="1"/>
      <c r="BC339" s="1"/>
      <c r="BD339" s="1"/>
      <c r="BE339" s="1"/>
      <c r="BF339" s="1"/>
      <c r="BG339" s="1"/>
      <c r="BH339" s="1"/>
      <c r="BI339" s="1"/>
      <c r="BJ339" s="1"/>
      <c r="BK339" s="1"/>
      <c r="BL339" s="1"/>
      <c r="BM339" s="1"/>
      <c r="BN339" s="1"/>
      <c r="BO339" s="1"/>
      <c r="BP339" s="1"/>
      <c r="BQ339" s="1"/>
      <c r="BR339" s="1"/>
    </row>
    <row r="340" spans="1:70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  <c r="AM340" s="1"/>
      <c r="AN340" s="1"/>
      <c r="AO340" s="1"/>
      <c r="AP340" s="1"/>
      <c r="AQ340" s="1"/>
      <c r="AR340" s="1"/>
      <c r="AS340" s="1"/>
      <c r="AT340" s="1"/>
      <c r="AU340" s="1"/>
      <c r="AV340" s="1"/>
      <c r="AW340" s="1"/>
      <c r="AX340" s="1"/>
      <c r="AY340" s="1"/>
      <c r="AZ340" s="1"/>
      <c r="BA340" s="1"/>
      <c r="BB340" s="1"/>
      <c r="BC340" s="1"/>
      <c r="BD340" s="1"/>
      <c r="BE340" s="1"/>
      <c r="BF340" s="1"/>
      <c r="BG340" s="1"/>
      <c r="BH340" s="1"/>
      <c r="BI340" s="1"/>
      <c r="BJ340" s="1"/>
      <c r="BK340" s="1"/>
      <c r="BL340" s="1"/>
      <c r="BM340" s="1"/>
      <c r="BN340" s="1"/>
      <c r="BO340" s="1"/>
      <c r="BP340" s="1"/>
      <c r="BQ340" s="1"/>
      <c r="BR340" s="1"/>
    </row>
    <row r="341" spans="1:70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  <c r="AM341" s="1"/>
      <c r="AN341" s="1"/>
      <c r="AO341" s="1"/>
      <c r="AP341" s="1"/>
      <c r="AQ341" s="1"/>
      <c r="AR341" s="1"/>
      <c r="AS341" s="1"/>
      <c r="AT341" s="1"/>
      <c r="AU341" s="1"/>
      <c r="AV341" s="1"/>
      <c r="AW341" s="1"/>
      <c r="AX341" s="1"/>
      <c r="AY341" s="1"/>
      <c r="AZ341" s="1"/>
      <c r="BA341" s="1"/>
      <c r="BB341" s="1"/>
      <c r="BC341" s="1"/>
      <c r="BD341" s="1"/>
      <c r="BE341" s="1"/>
      <c r="BF341" s="1"/>
      <c r="BG341" s="1"/>
      <c r="BH341" s="1"/>
      <c r="BI341" s="1"/>
      <c r="BJ341" s="1"/>
      <c r="BK341" s="1"/>
      <c r="BL341" s="1"/>
      <c r="BM341" s="1"/>
      <c r="BN341" s="1"/>
      <c r="BO341" s="1"/>
      <c r="BP341" s="1"/>
      <c r="BQ341" s="1"/>
      <c r="BR341" s="1"/>
    </row>
    <row r="342" spans="1:70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  <c r="AM342" s="1"/>
      <c r="AN342" s="1"/>
      <c r="AO342" s="1"/>
      <c r="AP342" s="1"/>
      <c r="AQ342" s="1"/>
      <c r="AR342" s="1"/>
      <c r="AS342" s="1"/>
      <c r="AT342" s="1"/>
      <c r="AU342" s="1"/>
      <c r="AV342" s="1"/>
      <c r="AW342" s="1"/>
      <c r="AX342" s="1"/>
      <c r="AY342" s="1"/>
      <c r="AZ342" s="1"/>
      <c r="BA342" s="1"/>
      <c r="BB342" s="1"/>
      <c r="BC342" s="1"/>
      <c r="BD342" s="1"/>
      <c r="BE342" s="1"/>
      <c r="BF342" s="1"/>
      <c r="BG342" s="1"/>
      <c r="BH342" s="1"/>
      <c r="BI342" s="1"/>
      <c r="BJ342" s="1"/>
      <c r="BK342" s="1"/>
      <c r="BL342" s="1"/>
      <c r="BM342" s="1"/>
      <c r="BN342" s="1"/>
      <c r="BO342" s="1"/>
      <c r="BP342" s="1"/>
      <c r="BQ342" s="1"/>
      <c r="BR342" s="1"/>
    </row>
    <row r="343" spans="1:70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  <c r="AM343" s="1"/>
      <c r="AN343" s="1"/>
      <c r="AO343" s="1"/>
      <c r="AP343" s="1"/>
      <c r="AQ343" s="1"/>
      <c r="AR343" s="1"/>
      <c r="AS343" s="1"/>
      <c r="AT343" s="1"/>
      <c r="AU343" s="1"/>
      <c r="AV343" s="1"/>
      <c r="AW343" s="1"/>
      <c r="AX343" s="1"/>
      <c r="AY343" s="1"/>
      <c r="AZ343" s="1"/>
      <c r="BA343" s="1"/>
      <c r="BB343" s="1"/>
      <c r="BC343" s="1"/>
      <c r="BD343" s="1"/>
      <c r="BE343" s="1"/>
      <c r="BF343" s="1"/>
      <c r="BG343" s="1"/>
      <c r="BH343" s="1"/>
      <c r="BI343" s="1"/>
      <c r="BJ343" s="1"/>
      <c r="BK343" s="1"/>
      <c r="BL343" s="1"/>
      <c r="BM343" s="1"/>
      <c r="BN343" s="1"/>
      <c r="BO343" s="1"/>
      <c r="BP343" s="1"/>
      <c r="BQ343" s="1"/>
      <c r="BR343" s="1"/>
    </row>
    <row r="344" spans="1:70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  <c r="AM344" s="1"/>
      <c r="AN344" s="1"/>
      <c r="AO344" s="1"/>
      <c r="AP344" s="1"/>
      <c r="AQ344" s="1"/>
      <c r="AR344" s="1"/>
      <c r="AS344" s="1"/>
      <c r="AT344" s="1"/>
      <c r="AU344" s="1"/>
      <c r="AV344" s="1"/>
      <c r="AW344" s="1"/>
      <c r="AX344" s="1"/>
      <c r="AY344" s="1"/>
      <c r="AZ344" s="1"/>
      <c r="BA344" s="1"/>
      <c r="BB344" s="1"/>
      <c r="BC344" s="1"/>
      <c r="BD344" s="1"/>
      <c r="BE344" s="1"/>
      <c r="BF344" s="1"/>
      <c r="BG344" s="1"/>
      <c r="BH344" s="1"/>
      <c r="BI344" s="1"/>
      <c r="BJ344" s="1"/>
      <c r="BK344" s="1"/>
      <c r="BL344" s="1"/>
      <c r="BM344" s="1"/>
      <c r="BN344" s="1"/>
      <c r="BO344" s="1"/>
      <c r="BP344" s="1"/>
      <c r="BQ344" s="1"/>
      <c r="BR344" s="1"/>
    </row>
    <row r="345" spans="1:70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  <c r="AM345" s="1"/>
      <c r="AN345" s="1"/>
      <c r="AO345" s="1"/>
      <c r="AP345" s="1"/>
      <c r="AQ345" s="1"/>
      <c r="AR345" s="1"/>
      <c r="AS345" s="1"/>
      <c r="AT345" s="1"/>
      <c r="AU345" s="1"/>
      <c r="AV345" s="1"/>
      <c r="AW345" s="1"/>
      <c r="AX345" s="1"/>
      <c r="AY345" s="1"/>
      <c r="AZ345" s="1"/>
      <c r="BA345" s="1"/>
      <c r="BB345" s="1"/>
      <c r="BC345" s="1"/>
      <c r="BD345" s="1"/>
      <c r="BE345" s="1"/>
      <c r="BF345" s="1"/>
      <c r="BG345" s="1"/>
      <c r="BH345" s="1"/>
      <c r="BI345" s="1"/>
      <c r="BJ345" s="1"/>
      <c r="BK345" s="1"/>
      <c r="BL345" s="1"/>
      <c r="BM345" s="1"/>
      <c r="BN345" s="1"/>
      <c r="BO345" s="1"/>
      <c r="BP345" s="1"/>
      <c r="BQ345" s="1"/>
      <c r="BR345" s="1"/>
    </row>
    <row r="346" spans="1:70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1"/>
      <c r="AM346" s="1"/>
      <c r="AN346" s="1"/>
      <c r="AO346" s="1"/>
      <c r="AP346" s="1"/>
      <c r="AQ346" s="1"/>
      <c r="AR346" s="1"/>
      <c r="AS346" s="1"/>
      <c r="AT346" s="1"/>
      <c r="AU346" s="1"/>
      <c r="AV346" s="1"/>
      <c r="AW346" s="1"/>
      <c r="AX346" s="1"/>
      <c r="AY346" s="1"/>
      <c r="AZ346" s="1"/>
      <c r="BA346" s="1"/>
      <c r="BB346" s="1"/>
      <c r="BC346" s="1"/>
      <c r="BD346" s="1"/>
      <c r="BE346" s="1"/>
      <c r="BF346" s="1"/>
      <c r="BG346" s="1"/>
      <c r="BH346" s="1"/>
      <c r="BI346" s="1"/>
      <c r="BJ346" s="1"/>
      <c r="BK346" s="1"/>
      <c r="BL346" s="1"/>
      <c r="BM346" s="1"/>
      <c r="BN346" s="1"/>
      <c r="BO346" s="1"/>
      <c r="BP346" s="1"/>
      <c r="BQ346" s="1"/>
      <c r="BR346" s="1"/>
    </row>
    <row r="347" spans="1:70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  <c r="AL347" s="1"/>
      <c r="AM347" s="1"/>
      <c r="AN347" s="1"/>
      <c r="AO347" s="1"/>
      <c r="AP347" s="1"/>
      <c r="AQ347" s="1"/>
      <c r="AR347" s="1"/>
      <c r="AS347" s="1"/>
      <c r="AT347" s="1"/>
      <c r="AU347" s="1"/>
      <c r="AV347" s="1"/>
      <c r="AW347" s="1"/>
      <c r="AX347" s="1"/>
      <c r="AY347" s="1"/>
      <c r="AZ347" s="1"/>
      <c r="BA347" s="1"/>
      <c r="BB347" s="1"/>
      <c r="BC347" s="1"/>
      <c r="BD347" s="1"/>
      <c r="BE347" s="1"/>
      <c r="BF347" s="1"/>
      <c r="BG347" s="1"/>
      <c r="BH347" s="1"/>
      <c r="BI347" s="1"/>
      <c r="BJ347" s="1"/>
      <c r="BK347" s="1"/>
      <c r="BL347" s="1"/>
      <c r="BM347" s="1"/>
      <c r="BN347" s="1"/>
      <c r="BO347" s="1"/>
      <c r="BP347" s="1"/>
      <c r="BQ347" s="1"/>
      <c r="BR347" s="1"/>
    </row>
    <row r="348" spans="1:70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1"/>
      <c r="AM348" s="1"/>
      <c r="AN348" s="1"/>
      <c r="AO348" s="1"/>
      <c r="AP348" s="1"/>
      <c r="AQ348" s="1"/>
      <c r="AR348" s="1"/>
      <c r="AS348" s="1"/>
      <c r="AT348" s="1"/>
      <c r="AU348" s="1"/>
      <c r="AV348" s="1"/>
      <c r="AW348" s="1"/>
      <c r="AX348" s="1"/>
      <c r="AY348" s="1"/>
      <c r="AZ348" s="1"/>
      <c r="BA348" s="1"/>
      <c r="BB348" s="1"/>
      <c r="BC348" s="1"/>
      <c r="BD348" s="1"/>
      <c r="BE348" s="1"/>
      <c r="BF348" s="1"/>
      <c r="BG348" s="1"/>
      <c r="BH348" s="1"/>
      <c r="BI348" s="1"/>
      <c r="BJ348" s="1"/>
      <c r="BK348" s="1"/>
      <c r="BL348" s="1"/>
      <c r="BM348" s="1"/>
      <c r="BN348" s="1"/>
      <c r="BO348" s="1"/>
      <c r="BP348" s="1"/>
      <c r="BQ348" s="1"/>
      <c r="BR348" s="1"/>
    </row>
    <row r="349" spans="1:70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1"/>
      <c r="AM349" s="1"/>
      <c r="AN349" s="1"/>
      <c r="AO349" s="1"/>
      <c r="AP349" s="1"/>
      <c r="AQ349" s="1"/>
      <c r="AR349" s="1"/>
      <c r="AS349" s="1"/>
      <c r="AT349" s="1"/>
      <c r="AU349" s="1"/>
      <c r="AV349" s="1"/>
      <c r="AW349" s="1"/>
      <c r="AX349" s="1"/>
      <c r="AY349" s="1"/>
      <c r="AZ349" s="1"/>
      <c r="BA349" s="1"/>
      <c r="BB349" s="1"/>
      <c r="BC349" s="1"/>
      <c r="BD349" s="1"/>
      <c r="BE349" s="1"/>
      <c r="BF349" s="1"/>
      <c r="BG349" s="1"/>
      <c r="BH349" s="1"/>
      <c r="BI349" s="1"/>
      <c r="BJ349" s="1"/>
      <c r="BK349" s="1"/>
      <c r="BL349" s="1"/>
      <c r="BM349" s="1"/>
      <c r="BN349" s="1"/>
      <c r="BO349" s="1"/>
      <c r="BP349" s="1"/>
      <c r="BQ349" s="1"/>
      <c r="BR349" s="1"/>
    </row>
    <row r="350" spans="1:70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  <c r="AM350" s="1"/>
      <c r="AN350" s="1"/>
      <c r="AO350" s="1"/>
      <c r="AP350" s="1"/>
      <c r="AQ350" s="1"/>
      <c r="AR350" s="1"/>
      <c r="AS350" s="1"/>
      <c r="AT350" s="1"/>
      <c r="AU350" s="1"/>
      <c r="AV350" s="1"/>
      <c r="AW350" s="1"/>
      <c r="AX350" s="1"/>
      <c r="AY350" s="1"/>
      <c r="AZ350" s="1"/>
      <c r="BA350" s="1"/>
      <c r="BB350" s="1"/>
      <c r="BC350" s="1"/>
      <c r="BD350" s="1"/>
      <c r="BE350" s="1"/>
      <c r="BF350" s="1"/>
      <c r="BG350" s="1"/>
      <c r="BH350" s="1"/>
      <c r="BI350" s="1"/>
      <c r="BJ350" s="1"/>
      <c r="BK350" s="1"/>
      <c r="BL350" s="1"/>
      <c r="BM350" s="1"/>
      <c r="BN350" s="1"/>
      <c r="BO350" s="1"/>
      <c r="BP350" s="1"/>
      <c r="BQ350" s="1"/>
      <c r="BR350" s="1"/>
    </row>
    <row r="351" spans="1:70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  <c r="AM351" s="1"/>
      <c r="AN351" s="1"/>
      <c r="AO351" s="1"/>
      <c r="AP351" s="1"/>
      <c r="AQ351" s="1"/>
      <c r="AR351" s="1"/>
      <c r="AS351" s="1"/>
      <c r="AT351" s="1"/>
      <c r="AU351" s="1"/>
      <c r="AV351" s="1"/>
      <c r="AW351" s="1"/>
      <c r="AX351" s="1"/>
      <c r="AY351" s="1"/>
      <c r="AZ351" s="1"/>
      <c r="BA351" s="1"/>
      <c r="BB351" s="1"/>
      <c r="BC351" s="1"/>
      <c r="BD351" s="1"/>
      <c r="BE351" s="1"/>
      <c r="BF351" s="1"/>
      <c r="BG351" s="1"/>
      <c r="BH351" s="1"/>
      <c r="BI351" s="1"/>
      <c r="BJ351" s="1"/>
      <c r="BK351" s="1"/>
      <c r="BL351" s="1"/>
      <c r="BM351" s="1"/>
      <c r="BN351" s="1"/>
      <c r="BO351" s="1"/>
      <c r="BP351" s="1"/>
      <c r="BQ351" s="1"/>
      <c r="BR351" s="1"/>
    </row>
    <row r="352" spans="1:70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L352" s="1"/>
      <c r="AM352" s="1"/>
      <c r="AN352" s="1"/>
      <c r="AO352" s="1"/>
      <c r="AP352" s="1"/>
      <c r="AQ352" s="1"/>
      <c r="AR352" s="1"/>
      <c r="AS352" s="1"/>
      <c r="AT352" s="1"/>
      <c r="AU352" s="1"/>
      <c r="AV352" s="1"/>
      <c r="AW352" s="1"/>
      <c r="AX352" s="1"/>
      <c r="AY352" s="1"/>
      <c r="AZ352" s="1"/>
      <c r="BA352" s="1"/>
      <c r="BB352" s="1"/>
      <c r="BC352" s="1"/>
      <c r="BD352" s="1"/>
      <c r="BE352" s="1"/>
      <c r="BF352" s="1"/>
      <c r="BG352" s="1"/>
      <c r="BH352" s="1"/>
      <c r="BI352" s="1"/>
      <c r="BJ352" s="1"/>
      <c r="BK352" s="1"/>
      <c r="BL352" s="1"/>
      <c r="BM352" s="1"/>
      <c r="BN352" s="1"/>
      <c r="BO352" s="1"/>
      <c r="BP352" s="1"/>
      <c r="BQ352" s="1"/>
      <c r="BR352" s="1"/>
    </row>
    <row r="353" spans="1:70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  <c r="AM353" s="1"/>
      <c r="AN353" s="1"/>
      <c r="AO353" s="1"/>
      <c r="AP353" s="1"/>
      <c r="AQ353" s="1"/>
      <c r="AR353" s="1"/>
      <c r="AS353" s="1"/>
      <c r="AT353" s="1"/>
      <c r="AU353" s="1"/>
      <c r="AV353" s="1"/>
      <c r="AW353" s="1"/>
      <c r="AX353" s="1"/>
      <c r="AY353" s="1"/>
      <c r="AZ353" s="1"/>
      <c r="BA353" s="1"/>
      <c r="BB353" s="1"/>
      <c r="BC353" s="1"/>
      <c r="BD353" s="1"/>
      <c r="BE353" s="1"/>
      <c r="BF353" s="1"/>
      <c r="BG353" s="1"/>
      <c r="BH353" s="1"/>
      <c r="BI353" s="1"/>
      <c r="BJ353" s="1"/>
      <c r="BK353" s="1"/>
      <c r="BL353" s="1"/>
      <c r="BM353" s="1"/>
      <c r="BN353" s="1"/>
      <c r="BO353" s="1"/>
      <c r="BP353" s="1"/>
      <c r="BQ353" s="1"/>
      <c r="BR353" s="1"/>
    </row>
    <row r="354" spans="1:70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L354" s="1"/>
      <c r="AM354" s="1"/>
      <c r="AN354" s="1"/>
      <c r="AO354" s="1"/>
      <c r="AP354" s="1"/>
      <c r="AQ354" s="1"/>
      <c r="AR354" s="1"/>
      <c r="AS354" s="1"/>
      <c r="AT354" s="1"/>
      <c r="AU354" s="1"/>
      <c r="AV354" s="1"/>
      <c r="AW354" s="1"/>
      <c r="AX354" s="1"/>
      <c r="AY354" s="1"/>
      <c r="AZ354" s="1"/>
      <c r="BA354" s="1"/>
      <c r="BB354" s="1"/>
      <c r="BC354" s="1"/>
      <c r="BD354" s="1"/>
      <c r="BE354" s="1"/>
      <c r="BF354" s="1"/>
      <c r="BG354" s="1"/>
      <c r="BH354" s="1"/>
      <c r="BI354" s="1"/>
      <c r="BJ354" s="1"/>
      <c r="BK354" s="1"/>
      <c r="BL354" s="1"/>
      <c r="BM354" s="1"/>
      <c r="BN354" s="1"/>
      <c r="BO354" s="1"/>
      <c r="BP354" s="1"/>
      <c r="BQ354" s="1"/>
      <c r="BR354" s="1"/>
    </row>
    <row r="355" spans="1:70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  <c r="AL355" s="1"/>
      <c r="AM355" s="1"/>
      <c r="AN355" s="1"/>
      <c r="AO355" s="1"/>
      <c r="AP355" s="1"/>
      <c r="AQ355" s="1"/>
      <c r="AR355" s="1"/>
      <c r="AS355" s="1"/>
      <c r="AT355" s="1"/>
      <c r="AU355" s="1"/>
      <c r="AV355" s="1"/>
      <c r="AW355" s="1"/>
      <c r="AX355" s="1"/>
      <c r="AY355" s="1"/>
      <c r="AZ355" s="1"/>
      <c r="BA355" s="1"/>
      <c r="BB355" s="1"/>
      <c r="BC355" s="1"/>
      <c r="BD355" s="1"/>
      <c r="BE355" s="1"/>
      <c r="BF355" s="1"/>
      <c r="BG355" s="1"/>
      <c r="BH355" s="1"/>
      <c r="BI355" s="1"/>
      <c r="BJ355" s="1"/>
      <c r="BK355" s="1"/>
      <c r="BL355" s="1"/>
      <c r="BM355" s="1"/>
      <c r="BN355" s="1"/>
      <c r="BO355" s="1"/>
      <c r="BP355" s="1"/>
      <c r="BQ355" s="1"/>
      <c r="BR355" s="1"/>
    </row>
    <row r="356" spans="1:70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  <c r="AL356" s="1"/>
      <c r="AM356" s="1"/>
      <c r="AN356" s="1"/>
      <c r="AO356" s="1"/>
      <c r="AP356" s="1"/>
      <c r="AQ356" s="1"/>
      <c r="AR356" s="1"/>
      <c r="AS356" s="1"/>
      <c r="AT356" s="1"/>
      <c r="AU356" s="1"/>
      <c r="AV356" s="1"/>
      <c r="AW356" s="1"/>
      <c r="AX356" s="1"/>
      <c r="AY356" s="1"/>
      <c r="AZ356" s="1"/>
      <c r="BA356" s="1"/>
      <c r="BB356" s="1"/>
      <c r="BC356" s="1"/>
      <c r="BD356" s="1"/>
      <c r="BE356" s="1"/>
      <c r="BF356" s="1"/>
      <c r="BG356" s="1"/>
      <c r="BH356" s="1"/>
      <c r="BI356" s="1"/>
      <c r="BJ356" s="1"/>
      <c r="BK356" s="1"/>
      <c r="BL356" s="1"/>
      <c r="BM356" s="1"/>
      <c r="BN356" s="1"/>
      <c r="BO356" s="1"/>
      <c r="BP356" s="1"/>
      <c r="BQ356" s="1"/>
      <c r="BR356" s="1"/>
    </row>
    <row r="357" spans="1:70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  <c r="AL357" s="1"/>
      <c r="AM357" s="1"/>
      <c r="AN357" s="1"/>
      <c r="AO357" s="1"/>
      <c r="AP357" s="1"/>
      <c r="AQ357" s="1"/>
      <c r="AR357" s="1"/>
      <c r="AS357" s="1"/>
      <c r="AT357" s="1"/>
      <c r="AU357" s="1"/>
      <c r="AV357" s="1"/>
      <c r="AW357" s="1"/>
      <c r="AX357" s="1"/>
      <c r="AY357" s="1"/>
      <c r="AZ357" s="1"/>
      <c r="BA357" s="1"/>
      <c r="BB357" s="1"/>
      <c r="BC357" s="1"/>
      <c r="BD357" s="1"/>
      <c r="BE357" s="1"/>
      <c r="BF357" s="1"/>
      <c r="BG357" s="1"/>
      <c r="BH357" s="1"/>
      <c r="BI357" s="1"/>
      <c r="BJ357" s="1"/>
      <c r="BK357" s="1"/>
      <c r="BL357" s="1"/>
      <c r="BM357" s="1"/>
      <c r="BN357" s="1"/>
      <c r="BO357" s="1"/>
      <c r="BP357" s="1"/>
      <c r="BQ357" s="1"/>
      <c r="BR357" s="1"/>
    </row>
    <row r="358" spans="1:70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  <c r="AL358" s="1"/>
      <c r="AM358" s="1"/>
      <c r="AN358" s="1"/>
      <c r="AO358" s="1"/>
      <c r="AP358" s="1"/>
      <c r="AQ358" s="1"/>
      <c r="AR358" s="1"/>
      <c r="AS358" s="1"/>
      <c r="AT358" s="1"/>
      <c r="AU358" s="1"/>
      <c r="AV358" s="1"/>
      <c r="AW358" s="1"/>
      <c r="AX358" s="1"/>
      <c r="AY358" s="1"/>
      <c r="AZ358" s="1"/>
      <c r="BA358" s="1"/>
      <c r="BB358" s="1"/>
      <c r="BC358" s="1"/>
      <c r="BD358" s="1"/>
      <c r="BE358" s="1"/>
      <c r="BF358" s="1"/>
      <c r="BG358" s="1"/>
      <c r="BH358" s="1"/>
      <c r="BI358" s="1"/>
      <c r="BJ358" s="1"/>
      <c r="BK358" s="1"/>
      <c r="BL358" s="1"/>
      <c r="BM358" s="1"/>
      <c r="BN358" s="1"/>
      <c r="BO358" s="1"/>
      <c r="BP358" s="1"/>
      <c r="BQ358" s="1"/>
      <c r="BR358" s="1"/>
    </row>
    <row r="359" spans="1:70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  <c r="AM359" s="1"/>
      <c r="AN359" s="1"/>
      <c r="AO359" s="1"/>
      <c r="AP359" s="1"/>
      <c r="AQ359" s="1"/>
      <c r="AR359" s="1"/>
      <c r="AS359" s="1"/>
      <c r="AT359" s="1"/>
      <c r="AU359" s="1"/>
      <c r="AV359" s="1"/>
      <c r="AW359" s="1"/>
      <c r="AX359" s="1"/>
      <c r="AY359" s="1"/>
      <c r="AZ359" s="1"/>
      <c r="BA359" s="1"/>
      <c r="BB359" s="1"/>
      <c r="BC359" s="1"/>
      <c r="BD359" s="1"/>
      <c r="BE359" s="1"/>
      <c r="BF359" s="1"/>
      <c r="BG359" s="1"/>
      <c r="BH359" s="1"/>
      <c r="BI359" s="1"/>
      <c r="BJ359" s="1"/>
      <c r="BK359" s="1"/>
      <c r="BL359" s="1"/>
      <c r="BM359" s="1"/>
      <c r="BN359" s="1"/>
      <c r="BO359" s="1"/>
      <c r="BP359" s="1"/>
      <c r="BQ359" s="1"/>
      <c r="BR359" s="1"/>
    </row>
    <row r="360" spans="1:70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  <c r="AL360" s="1"/>
      <c r="AM360" s="1"/>
      <c r="AN360" s="1"/>
      <c r="AO360" s="1"/>
      <c r="AP360" s="1"/>
      <c r="AQ360" s="1"/>
      <c r="AR360" s="1"/>
      <c r="AS360" s="1"/>
      <c r="AT360" s="1"/>
      <c r="AU360" s="1"/>
      <c r="AV360" s="1"/>
      <c r="AW360" s="1"/>
      <c r="AX360" s="1"/>
      <c r="AY360" s="1"/>
      <c r="AZ360" s="1"/>
      <c r="BA360" s="1"/>
      <c r="BB360" s="1"/>
      <c r="BC360" s="1"/>
      <c r="BD360" s="1"/>
      <c r="BE360" s="1"/>
      <c r="BF360" s="1"/>
      <c r="BG360" s="1"/>
      <c r="BH360" s="1"/>
      <c r="BI360" s="1"/>
      <c r="BJ360" s="1"/>
      <c r="BK360" s="1"/>
      <c r="BL360" s="1"/>
      <c r="BM360" s="1"/>
      <c r="BN360" s="1"/>
      <c r="BO360" s="1"/>
      <c r="BP360" s="1"/>
      <c r="BQ360" s="1"/>
      <c r="BR360" s="1"/>
    </row>
    <row r="361" spans="1:70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  <c r="AL361" s="1"/>
      <c r="AM361" s="1"/>
      <c r="AN361" s="1"/>
      <c r="AO361" s="1"/>
      <c r="AP361" s="1"/>
      <c r="AQ361" s="1"/>
      <c r="AR361" s="1"/>
      <c r="AS361" s="1"/>
      <c r="AT361" s="1"/>
      <c r="AU361" s="1"/>
      <c r="AV361" s="1"/>
      <c r="AW361" s="1"/>
      <c r="AX361" s="1"/>
      <c r="AY361" s="1"/>
      <c r="AZ361" s="1"/>
      <c r="BA361" s="1"/>
      <c r="BB361" s="1"/>
      <c r="BC361" s="1"/>
      <c r="BD361" s="1"/>
      <c r="BE361" s="1"/>
      <c r="BF361" s="1"/>
      <c r="BG361" s="1"/>
      <c r="BH361" s="1"/>
      <c r="BI361" s="1"/>
      <c r="BJ361" s="1"/>
      <c r="BK361" s="1"/>
      <c r="BL361" s="1"/>
      <c r="BM361" s="1"/>
      <c r="BN361" s="1"/>
      <c r="BO361" s="1"/>
      <c r="BP361" s="1"/>
      <c r="BQ361" s="1"/>
      <c r="BR361" s="1"/>
    </row>
    <row r="362" spans="1:70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  <c r="AL362" s="1"/>
      <c r="AM362" s="1"/>
      <c r="AN362" s="1"/>
      <c r="AO362" s="1"/>
      <c r="AP362" s="1"/>
      <c r="AQ362" s="1"/>
      <c r="AR362" s="1"/>
      <c r="AS362" s="1"/>
      <c r="AT362" s="1"/>
      <c r="AU362" s="1"/>
      <c r="AV362" s="1"/>
      <c r="AW362" s="1"/>
      <c r="AX362" s="1"/>
      <c r="AY362" s="1"/>
      <c r="AZ362" s="1"/>
      <c r="BA362" s="1"/>
      <c r="BB362" s="1"/>
      <c r="BC362" s="1"/>
      <c r="BD362" s="1"/>
      <c r="BE362" s="1"/>
      <c r="BF362" s="1"/>
      <c r="BG362" s="1"/>
      <c r="BH362" s="1"/>
      <c r="BI362" s="1"/>
      <c r="BJ362" s="1"/>
      <c r="BK362" s="1"/>
      <c r="BL362" s="1"/>
      <c r="BM362" s="1"/>
      <c r="BN362" s="1"/>
      <c r="BO362" s="1"/>
      <c r="BP362" s="1"/>
      <c r="BQ362" s="1"/>
      <c r="BR362" s="1"/>
    </row>
    <row r="363" spans="1:70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  <c r="AM363" s="1"/>
      <c r="AN363" s="1"/>
      <c r="AO363" s="1"/>
      <c r="AP363" s="1"/>
      <c r="AQ363" s="1"/>
      <c r="AR363" s="1"/>
      <c r="AS363" s="1"/>
      <c r="AT363" s="1"/>
      <c r="AU363" s="1"/>
      <c r="AV363" s="1"/>
      <c r="AW363" s="1"/>
      <c r="AX363" s="1"/>
      <c r="AY363" s="1"/>
      <c r="AZ363" s="1"/>
      <c r="BA363" s="1"/>
      <c r="BB363" s="1"/>
      <c r="BC363" s="1"/>
      <c r="BD363" s="1"/>
      <c r="BE363" s="1"/>
      <c r="BF363" s="1"/>
      <c r="BG363" s="1"/>
      <c r="BH363" s="1"/>
      <c r="BI363" s="1"/>
      <c r="BJ363" s="1"/>
      <c r="BK363" s="1"/>
      <c r="BL363" s="1"/>
      <c r="BM363" s="1"/>
      <c r="BN363" s="1"/>
      <c r="BO363" s="1"/>
      <c r="BP363" s="1"/>
      <c r="BQ363" s="1"/>
      <c r="BR363" s="1"/>
    </row>
    <row r="364" spans="1:70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  <c r="AL364" s="1"/>
      <c r="AM364" s="1"/>
      <c r="AN364" s="1"/>
      <c r="AO364" s="1"/>
      <c r="AP364" s="1"/>
      <c r="AQ364" s="1"/>
      <c r="AR364" s="1"/>
      <c r="AS364" s="1"/>
      <c r="AT364" s="1"/>
      <c r="AU364" s="1"/>
      <c r="AV364" s="1"/>
      <c r="AW364" s="1"/>
      <c r="AX364" s="1"/>
      <c r="AY364" s="1"/>
      <c r="AZ364" s="1"/>
      <c r="BA364" s="1"/>
      <c r="BB364" s="1"/>
      <c r="BC364" s="1"/>
      <c r="BD364" s="1"/>
      <c r="BE364" s="1"/>
      <c r="BF364" s="1"/>
      <c r="BG364" s="1"/>
      <c r="BH364" s="1"/>
      <c r="BI364" s="1"/>
      <c r="BJ364" s="1"/>
      <c r="BK364" s="1"/>
      <c r="BL364" s="1"/>
      <c r="BM364" s="1"/>
      <c r="BN364" s="1"/>
      <c r="BO364" s="1"/>
      <c r="BP364" s="1"/>
      <c r="BQ364" s="1"/>
      <c r="BR364" s="1"/>
    </row>
    <row r="365" spans="1:70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  <c r="AL365" s="1"/>
      <c r="AM365" s="1"/>
      <c r="AN365" s="1"/>
      <c r="AO365" s="1"/>
      <c r="AP365" s="1"/>
      <c r="AQ365" s="1"/>
      <c r="AR365" s="1"/>
      <c r="AS365" s="1"/>
      <c r="AT365" s="1"/>
      <c r="AU365" s="1"/>
      <c r="AV365" s="1"/>
      <c r="AW365" s="1"/>
      <c r="AX365" s="1"/>
      <c r="AY365" s="1"/>
      <c r="AZ365" s="1"/>
      <c r="BA365" s="1"/>
      <c r="BB365" s="1"/>
      <c r="BC365" s="1"/>
      <c r="BD365" s="1"/>
      <c r="BE365" s="1"/>
      <c r="BF365" s="1"/>
      <c r="BG365" s="1"/>
      <c r="BH365" s="1"/>
      <c r="BI365" s="1"/>
      <c r="BJ365" s="1"/>
      <c r="BK365" s="1"/>
      <c r="BL365" s="1"/>
      <c r="BM365" s="1"/>
      <c r="BN365" s="1"/>
      <c r="BO365" s="1"/>
      <c r="BP365" s="1"/>
      <c r="BQ365" s="1"/>
      <c r="BR365" s="1"/>
    </row>
    <row r="366" spans="1:70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  <c r="AL366" s="1"/>
      <c r="AM366" s="1"/>
      <c r="AN366" s="1"/>
      <c r="AO366" s="1"/>
      <c r="AP366" s="1"/>
      <c r="AQ366" s="1"/>
      <c r="AR366" s="1"/>
      <c r="AS366" s="1"/>
      <c r="AT366" s="1"/>
      <c r="AU366" s="1"/>
      <c r="AV366" s="1"/>
      <c r="AW366" s="1"/>
      <c r="AX366" s="1"/>
      <c r="AY366" s="1"/>
      <c r="AZ366" s="1"/>
      <c r="BA366" s="1"/>
      <c r="BB366" s="1"/>
      <c r="BC366" s="1"/>
      <c r="BD366" s="1"/>
      <c r="BE366" s="1"/>
      <c r="BF366" s="1"/>
      <c r="BG366" s="1"/>
      <c r="BH366" s="1"/>
      <c r="BI366" s="1"/>
      <c r="BJ366" s="1"/>
      <c r="BK366" s="1"/>
      <c r="BL366" s="1"/>
      <c r="BM366" s="1"/>
      <c r="BN366" s="1"/>
      <c r="BO366" s="1"/>
      <c r="BP366" s="1"/>
      <c r="BQ366" s="1"/>
      <c r="BR366" s="1"/>
    </row>
    <row r="367" spans="1:70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  <c r="AM367" s="1"/>
      <c r="AN367" s="1"/>
      <c r="AO367" s="1"/>
      <c r="AP367" s="1"/>
      <c r="AQ367" s="1"/>
      <c r="AR367" s="1"/>
      <c r="AS367" s="1"/>
      <c r="AT367" s="1"/>
      <c r="AU367" s="1"/>
      <c r="AV367" s="1"/>
      <c r="AW367" s="1"/>
      <c r="AX367" s="1"/>
      <c r="AY367" s="1"/>
      <c r="AZ367" s="1"/>
      <c r="BA367" s="1"/>
      <c r="BB367" s="1"/>
      <c r="BC367" s="1"/>
      <c r="BD367" s="1"/>
      <c r="BE367" s="1"/>
      <c r="BF367" s="1"/>
      <c r="BG367" s="1"/>
      <c r="BH367" s="1"/>
      <c r="BI367" s="1"/>
      <c r="BJ367" s="1"/>
      <c r="BK367" s="1"/>
      <c r="BL367" s="1"/>
      <c r="BM367" s="1"/>
      <c r="BN367" s="1"/>
      <c r="BO367" s="1"/>
      <c r="BP367" s="1"/>
      <c r="BQ367" s="1"/>
      <c r="BR367" s="1"/>
    </row>
    <row r="368" spans="1:70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  <c r="AM368" s="1"/>
      <c r="AN368" s="1"/>
      <c r="AO368" s="1"/>
      <c r="AP368" s="1"/>
      <c r="AQ368" s="1"/>
      <c r="AR368" s="1"/>
      <c r="AS368" s="1"/>
      <c r="AT368" s="1"/>
      <c r="AU368" s="1"/>
      <c r="AV368" s="1"/>
      <c r="AW368" s="1"/>
      <c r="AX368" s="1"/>
      <c r="AY368" s="1"/>
      <c r="AZ368" s="1"/>
      <c r="BA368" s="1"/>
      <c r="BB368" s="1"/>
      <c r="BC368" s="1"/>
      <c r="BD368" s="1"/>
      <c r="BE368" s="1"/>
      <c r="BF368" s="1"/>
      <c r="BG368" s="1"/>
      <c r="BH368" s="1"/>
      <c r="BI368" s="1"/>
      <c r="BJ368" s="1"/>
      <c r="BK368" s="1"/>
      <c r="BL368" s="1"/>
      <c r="BM368" s="1"/>
      <c r="BN368" s="1"/>
      <c r="BO368" s="1"/>
      <c r="BP368" s="1"/>
      <c r="BQ368" s="1"/>
      <c r="BR368" s="1"/>
    </row>
    <row r="369" spans="1:70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  <c r="AM369" s="1"/>
      <c r="AN369" s="1"/>
      <c r="AO369" s="1"/>
      <c r="AP369" s="1"/>
      <c r="AQ369" s="1"/>
      <c r="AR369" s="1"/>
      <c r="AS369" s="1"/>
      <c r="AT369" s="1"/>
      <c r="AU369" s="1"/>
      <c r="AV369" s="1"/>
      <c r="AW369" s="1"/>
      <c r="AX369" s="1"/>
      <c r="AY369" s="1"/>
      <c r="AZ369" s="1"/>
      <c r="BA369" s="1"/>
      <c r="BB369" s="1"/>
      <c r="BC369" s="1"/>
      <c r="BD369" s="1"/>
      <c r="BE369" s="1"/>
      <c r="BF369" s="1"/>
      <c r="BG369" s="1"/>
      <c r="BH369" s="1"/>
      <c r="BI369" s="1"/>
      <c r="BJ369" s="1"/>
      <c r="BK369" s="1"/>
      <c r="BL369" s="1"/>
      <c r="BM369" s="1"/>
      <c r="BN369" s="1"/>
      <c r="BO369" s="1"/>
      <c r="BP369" s="1"/>
      <c r="BQ369" s="1"/>
      <c r="BR369" s="1"/>
    </row>
    <row r="370" spans="1:70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  <c r="AM370" s="1"/>
      <c r="AN370" s="1"/>
      <c r="AO370" s="1"/>
      <c r="AP370" s="1"/>
      <c r="AQ370" s="1"/>
      <c r="AR370" s="1"/>
      <c r="AS370" s="1"/>
      <c r="AT370" s="1"/>
      <c r="AU370" s="1"/>
      <c r="AV370" s="1"/>
      <c r="AW370" s="1"/>
      <c r="AX370" s="1"/>
      <c r="AY370" s="1"/>
      <c r="AZ370" s="1"/>
      <c r="BA370" s="1"/>
      <c r="BB370" s="1"/>
      <c r="BC370" s="1"/>
      <c r="BD370" s="1"/>
      <c r="BE370" s="1"/>
      <c r="BF370" s="1"/>
      <c r="BG370" s="1"/>
      <c r="BH370" s="1"/>
      <c r="BI370" s="1"/>
      <c r="BJ370" s="1"/>
      <c r="BK370" s="1"/>
      <c r="BL370" s="1"/>
      <c r="BM370" s="1"/>
      <c r="BN370" s="1"/>
      <c r="BO370" s="1"/>
      <c r="BP370" s="1"/>
      <c r="BQ370" s="1"/>
      <c r="BR370" s="1"/>
    </row>
    <row r="371" spans="1:70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  <c r="AM371" s="1"/>
      <c r="AN371" s="1"/>
      <c r="AO371" s="1"/>
      <c r="AP371" s="1"/>
      <c r="AQ371" s="1"/>
      <c r="AR371" s="1"/>
      <c r="AS371" s="1"/>
      <c r="AT371" s="1"/>
      <c r="AU371" s="1"/>
      <c r="AV371" s="1"/>
      <c r="AW371" s="1"/>
      <c r="AX371" s="1"/>
      <c r="AY371" s="1"/>
      <c r="AZ371" s="1"/>
      <c r="BA371" s="1"/>
      <c r="BB371" s="1"/>
      <c r="BC371" s="1"/>
      <c r="BD371" s="1"/>
      <c r="BE371" s="1"/>
      <c r="BF371" s="1"/>
      <c r="BG371" s="1"/>
      <c r="BH371" s="1"/>
      <c r="BI371" s="1"/>
      <c r="BJ371" s="1"/>
      <c r="BK371" s="1"/>
      <c r="BL371" s="1"/>
      <c r="BM371" s="1"/>
      <c r="BN371" s="1"/>
      <c r="BO371" s="1"/>
      <c r="BP371" s="1"/>
      <c r="BQ371" s="1"/>
      <c r="BR371" s="1"/>
    </row>
    <row r="372" spans="1:70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  <c r="AL372" s="1"/>
      <c r="AM372" s="1"/>
      <c r="AN372" s="1"/>
      <c r="AO372" s="1"/>
      <c r="AP372" s="1"/>
      <c r="AQ372" s="1"/>
      <c r="AR372" s="1"/>
      <c r="AS372" s="1"/>
      <c r="AT372" s="1"/>
      <c r="AU372" s="1"/>
      <c r="AV372" s="1"/>
      <c r="AW372" s="1"/>
      <c r="AX372" s="1"/>
      <c r="AY372" s="1"/>
      <c r="AZ372" s="1"/>
      <c r="BA372" s="1"/>
      <c r="BB372" s="1"/>
      <c r="BC372" s="1"/>
      <c r="BD372" s="1"/>
      <c r="BE372" s="1"/>
      <c r="BF372" s="1"/>
      <c r="BG372" s="1"/>
      <c r="BH372" s="1"/>
      <c r="BI372" s="1"/>
      <c r="BJ372" s="1"/>
      <c r="BK372" s="1"/>
      <c r="BL372" s="1"/>
      <c r="BM372" s="1"/>
      <c r="BN372" s="1"/>
      <c r="BO372" s="1"/>
      <c r="BP372" s="1"/>
      <c r="BQ372" s="1"/>
      <c r="BR372" s="1"/>
    </row>
    <row r="373" spans="1:70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  <c r="AL373" s="1"/>
      <c r="AM373" s="1"/>
      <c r="AN373" s="1"/>
      <c r="AO373" s="1"/>
      <c r="AP373" s="1"/>
      <c r="AQ373" s="1"/>
      <c r="AR373" s="1"/>
      <c r="AS373" s="1"/>
      <c r="AT373" s="1"/>
      <c r="AU373" s="1"/>
      <c r="AV373" s="1"/>
      <c r="AW373" s="1"/>
      <c r="AX373" s="1"/>
      <c r="AY373" s="1"/>
      <c r="AZ373" s="1"/>
      <c r="BA373" s="1"/>
      <c r="BB373" s="1"/>
      <c r="BC373" s="1"/>
      <c r="BD373" s="1"/>
      <c r="BE373" s="1"/>
      <c r="BF373" s="1"/>
      <c r="BG373" s="1"/>
      <c r="BH373" s="1"/>
      <c r="BI373" s="1"/>
      <c r="BJ373" s="1"/>
      <c r="BK373" s="1"/>
      <c r="BL373" s="1"/>
      <c r="BM373" s="1"/>
      <c r="BN373" s="1"/>
      <c r="BO373" s="1"/>
      <c r="BP373" s="1"/>
      <c r="BQ373" s="1"/>
      <c r="BR373" s="1"/>
    </row>
    <row r="374" spans="1:70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  <c r="AL374" s="1"/>
      <c r="AM374" s="1"/>
      <c r="AN374" s="1"/>
      <c r="AO374" s="1"/>
      <c r="AP374" s="1"/>
      <c r="AQ374" s="1"/>
      <c r="AR374" s="1"/>
      <c r="AS374" s="1"/>
      <c r="AT374" s="1"/>
      <c r="AU374" s="1"/>
      <c r="AV374" s="1"/>
      <c r="AW374" s="1"/>
      <c r="AX374" s="1"/>
      <c r="AY374" s="1"/>
      <c r="AZ374" s="1"/>
      <c r="BA374" s="1"/>
      <c r="BB374" s="1"/>
      <c r="BC374" s="1"/>
      <c r="BD374" s="1"/>
      <c r="BE374" s="1"/>
      <c r="BF374" s="1"/>
      <c r="BG374" s="1"/>
      <c r="BH374" s="1"/>
      <c r="BI374" s="1"/>
      <c r="BJ374" s="1"/>
      <c r="BK374" s="1"/>
      <c r="BL374" s="1"/>
      <c r="BM374" s="1"/>
      <c r="BN374" s="1"/>
      <c r="BO374" s="1"/>
      <c r="BP374" s="1"/>
      <c r="BQ374" s="1"/>
      <c r="BR374" s="1"/>
    </row>
    <row r="375" spans="1:70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  <c r="AL375" s="1"/>
      <c r="AM375" s="1"/>
      <c r="AN375" s="1"/>
      <c r="AO375" s="1"/>
      <c r="AP375" s="1"/>
      <c r="AQ375" s="1"/>
      <c r="AR375" s="1"/>
      <c r="AS375" s="1"/>
      <c r="AT375" s="1"/>
      <c r="AU375" s="1"/>
      <c r="AV375" s="1"/>
      <c r="AW375" s="1"/>
      <c r="AX375" s="1"/>
      <c r="AY375" s="1"/>
      <c r="AZ375" s="1"/>
      <c r="BA375" s="1"/>
      <c r="BB375" s="1"/>
      <c r="BC375" s="1"/>
      <c r="BD375" s="1"/>
      <c r="BE375" s="1"/>
      <c r="BF375" s="1"/>
      <c r="BG375" s="1"/>
      <c r="BH375" s="1"/>
      <c r="BI375" s="1"/>
      <c r="BJ375" s="1"/>
      <c r="BK375" s="1"/>
      <c r="BL375" s="1"/>
      <c r="BM375" s="1"/>
      <c r="BN375" s="1"/>
      <c r="BO375" s="1"/>
      <c r="BP375" s="1"/>
      <c r="BQ375" s="1"/>
      <c r="BR375" s="1"/>
    </row>
    <row r="376" spans="1:70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  <c r="AL376" s="1"/>
      <c r="AM376" s="1"/>
      <c r="AN376" s="1"/>
      <c r="AO376" s="1"/>
      <c r="AP376" s="1"/>
      <c r="AQ376" s="1"/>
      <c r="AR376" s="1"/>
      <c r="AS376" s="1"/>
      <c r="AT376" s="1"/>
      <c r="AU376" s="1"/>
      <c r="AV376" s="1"/>
      <c r="AW376" s="1"/>
      <c r="AX376" s="1"/>
      <c r="AY376" s="1"/>
      <c r="AZ376" s="1"/>
      <c r="BA376" s="1"/>
      <c r="BB376" s="1"/>
      <c r="BC376" s="1"/>
      <c r="BD376" s="1"/>
      <c r="BE376" s="1"/>
      <c r="BF376" s="1"/>
      <c r="BG376" s="1"/>
      <c r="BH376" s="1"/>
      <c r="BI376" s="1"/>
      <c r="BJ376" s="1"/>
      <c r="BK376" s="1"/>
      <c r="BL376" s="1"/>
      <c r="BM376" s="1"/>
      <c r="BN376" s="1"/>
      <c r="BO376" s="1"/>
      <c r="BP376" s="1"/>
      <c r="BQ376" s="1"/>
      <c r="BR376" s="1"/>
    </row>
    <row r="377" spans="1:70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  <c r="AL377" s="1"/>
      <c r="AM377" s="1"/>
      <c r="AN377" s="1"/>
      <c r="AO377" s="1"/>
      <c r="AP377" s="1"/>
      <c r="AQ377" s="1"/>
      <c r="AR377" s="1"/>
      <c r="AS377" s="1"/>
      <c r="AT377" s="1"/>
      <c r="AU377" s="1"/>
      <c r="AV377" s="1"/>
      <c r="AW377" s="1"/>
      <c r="AX377" s="1"/>
      <c r="AY377" s="1"/>
      <c r="AZ377" s="1"/>
      <c r="BA377" s="1"/>
      <c r="BB377" s="1"/>
      <c r="BC377" s="1"/>
      <c r="BD377" s="1"/>
      <c r="BE377" s="1"/>
      <c r="BF377" s="1"/>
      <c r="BG377" s="1"/>
      <c r="BH377" s="1"/>
      <c r="BI377" s="1"/>
      <c r="BJ377" s="1"/>
      <c r="BK377" s="1"/>
      <c r="BL377" s="1"/>
      <c r="BM377" s="1"/>
      <c r="BN377" s="1"/>
      <c r="BO377" s="1"/>
      <c r="BP377" s="1"/>
      <c r="BQ377" s="1"/>
      <c r="BR377" s="1"/>
    </row>
    <row r="378" spans="1:70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  <c r="AL378" s="1"/>
      <c r="AM378" s="1"/>
      <c r="AN378" s="1"/>
      <c r="AO378" s="1"/>
      <c r="AP378" s="1"/>
      <c r="AQ378" s="1"/>
      <c r="AR378" s="1"/>
      <c r="AS378" s="1"/>
      <c r="AT378" s="1"/>
      <c r="AU378" s="1"/>
      <c r="AV378" s="1"/>
      <c r="AW378" s="1"/>
      <c r="AX378" s="1"/>
      <c r="AY378" s="1"/>
      <c r="AZ378" s="1"/>
      <c r="BA378" s="1"/>
      <c r="BB378" s="1"/>
      <c r="BC378" s="1"/>
      <c r="BD378" s="1"/>
      <c r="BE378" s="1"/>
      <c r="BF378" s="1"/>
      <c r="BG378" s="1"/>
      <c r="BH378" s="1"/>
      <c r="BI378" s="1"/>
      <c r="BJ378" s="1"/>
      <c r="BK378" s="1"/>
      <c r="BL378" s="1"/>
      <c r="BM378" s="1"/>
      <c r="BN378" s="1"/>
      <c r="BO378" s="1"/>
      <c r="BP378" s="1"/>
      <c r="BQ378" s="1"/>
      <c r="BR378" s="1"/>
    </row>
    <row r="379" spans="1:70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  <c r="AL379" s="1"/>
      <c r="AM379" s="1"/>
      <c r="AN379" s="1"/>
      <c r="AO379" s="1"/>
      <c r="AP379" s="1"/>
      <c r="AQ379" s="1"/>
      <c r="AR379" s="1"/>
      <c r="AS379" s="1"/>
      <c r="AT379" s="1"/>
      <c r="AU379" s="1"/>
      <c r="AV379" s="1"/>
      <c r="AW379" s="1"/>
      <c r="AX379" s="1"/>
      <c r="AY379" s="1"/>
      <c r="AZ379" s="1"/>
      <c r="BA379" s="1"/>
      <c r="BB379" s="1"/>
      <c r="BC379" s="1"/>
      <c r="BD379" s="1"/>
      <c r="BE379" s="1"/>
      <c r="BF379" s="1"/>
      <c r="BG379" s="1"/>
      <c r="BH379" s="1"/>
      <c r="BI379" s="1"/>
      <c r="BJ379" s="1"/>
      <c r="BK379" s="1"/>
      <c r="BL379" s="1"/>
      <c r="BM379" s="1"/>
      <c r="BN379" s="1"/>
      <c r="BO379" s="1"/>
      <c r="BP379" s="1"/>
      <c r="BQ379" s="1"/>
      <c r="BR379" s="1"/>
    </row>
    <row r="380" spans="1:70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  <c r="AL380" s="1"/>
      <c r="AM380" s="1"/>
      <c r="AN380" s="1"/>
      <c r="AO380" s="1"/>
      <c r="AP380" s="1"/>
      <c r="AQ380" s="1"/>
      <c r="AR380" s="1"/>
      <c r="AS380" s="1"/>
      <c r="AT380" s="1"/>
      <c r="AU380" s="1"/>
      <c r="AV380" s="1"/>
      <c r="AW380" s="1"/>
      <c r="AX380" s="1"/>
      <c r="AY380" s="1"/>
      <c r="AZ380" s="1"/>
      <c r="BA380" s="1"/>
      <c r="BB380" s="1"/>
      <c r="BC380" s="1"/>
      <c r="BD380" s="1"/>
      <c r="BE380" s="1"/>
      <c r="BF380" s="1"/>
      <c r="BG380" s="1"/>
      <c r="BH380" s="1"/>
      <c r="BI380" s="1"/>
      <c r="BJ380" s="1"/>
      <c r="BK380" s="1"/>
      <c r="BL380" s="1"/>
      <c r="BM380" s="1"/>
      <c r="BN380" s="1"/>
      <c r="BO380" s="1"/>
      <c r="BP380" s="1"/>
      <c r="BQ380" s="1"/>
      <c r="BR380" s="1"/>
    </row>
    <row r="381" spans="1:70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  <c r="AL381" s="1"/>
      <c r="AM381" s="1"/>
      <c r="AN381" s="1"/>
      <c r="AO381" s="1"/>
      <c r="AP381" s="1"/>
      <c r="AQ381" s="1"/>
      <c r="AR381" s="1"/>
      <c r="AS381" s="1"/>
      <c r="AT381" s="1"/>
      <c r="AU381" s="1"/>
      <c r="AV381" s="1"/>
      <c r="AW381" s="1"/>
      <c r="AX381" s="1"/>
      <c r="AY381" s="1"/>
      <c r="AZ381" s="1"/>
      <c r="BA381" s="1"/>
      <c r="BB381" s="1"/>
      <c r="BC381" s="1"/>
      <c r="BD381" s="1"/>
      <c r="BE381" s="1"/>
      <c r="BF381" s="1"/>
      <c r="BG381" s="1"/>
      <c r="BH381" s="1"/>
      <c r="BI381" s="1"/>
      <c r="BJ381" s="1"/>
      <c r="BK381" s="1"/>
      <c r="BL381" s="1"/>
      <c r="BM381" s="1"/>
      <c r="BN381" s="1"/>
      <c r="BO381" s="1"/>
      <c r="BP381" s="1"/>
      <c r="BQ381" s="1"/>
      <c r="BR381" s="1"/>
    </row>
    <row r="382" spans="1:70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  <c r="AL382" s="1"/>
      <c r="AM382" s="1"/>
      <c r="AN382" s="1"/>
      <c r="AO382" s="1"/>
      <c r="AP382" s="1"/>
      <c r="AQ382" s="1"/>
      <c r="AR382" s="1"/>
      <c r="AS382" s="1"/>
      <c r="AT382" s="1"/>
      <c r="AU382" s="1"/>
      <c r="AV382" s="1"/>
      <c r="AW382" s="1"/>
      <c r="AX382" s="1"/>
      <c r="AY382" s="1"/>
      <c r="AZ382" s="1"/>
      <c r="BA382" s="1"/>
      <c r="BB382" s="1"/>
      <c r="BC382" s="1"/>
      <c r="BD382" s="1"/>
      <c r="BE382" s="1"/>
      <c r="BF382" s="1"/>
      <c r="BG382" s="1"/>
      <c r="BH382" s="1"/>
      <c r="BI382" s="1"/>
      <c r="BJ382" s="1"/>
      <c r="BK382" s="1"/>
      <c r="BL382" s="1"/>
      <c r="BM382" s="1"/>
      <c r="BN382" s="1"/>
      <c r="BO382" s="1"/>
      <c r="BP382" s="1"/>
      <c r="BQ382" s="1"/>
      <c r="BR382" s="1"/>
    </row>
    <row r="383" spans="1:70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  <c r="AL383" s="1"/>
      <c r="AM383" s="1"/>
      <c r="AN383" s="1"/>
      <c r="AO383" s="1"/>
      <c r="AP383" s="1"/>
      <c r="AQ383" s="1"/>
      <c r="AR383" s="1"/>
      <c r="AS383" s="1"/>
      <c r="AT383" s="1"/>
      <c r="AU383" s="1"/>
      <c r="AV383" s="1"/>
      <c r="AW383" s="1"/>
      <c r="AX383" s="1"/>
      <c r="AY383" s="1"/>
      <c r="AZ383" s="1"/>
      <c r="BA383" s="1"/>
      <c r="BB383" s="1"/>
      <c r="BC383" s="1"/>
      <c r="BD383" s="1"/>
      <c r="BE383" s="1"/>
      <c r="BF383" s="1"/>
      <c r="BG383" s="1"/>
      <c r="BH383" s="1"/>
      <c r="BI383" s="1"/>
      <c r="BJ383" s="1"/>
      <c r="BK383" s="1"/>
      <c r="BL383" s="1"/>
      <c r="BM383" s="1"/>
      <c r="BN383" s="1"/>
      <c r="BO383" s="1"/>
      <c r="BP383" s="1"/>
      <c r="BQ383" s="1"/>
      <c r="BR383" s="1"/>
    </row>
    <row r="384" spans="1:70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  <c r="AL384" s="1"/>
      <c r="AM384" s="1"/>
      <c r="AN384" s="1"/>
      <c r="AO384" s="1"/>
      <c r="AP384" s="1"/>
      <c r="AQ384" s="1"/>
      <c r="AR384" s="1"/>
      <c r="AS384" s="1"/>
      <c r="AT384" s="1"/>
      <c r="AU384" s="1"/>
      <c r="AV384" s="1"/>
      <c r="AW384" s="1"/>
      <c r="AX384" s="1"/>
      <c r="AY384" s="1"/>
      <c r="AZ384" s="1"/>
      <c r="BA384" s="1"/>
      <c r="BB384" s="1"/>
      <c r="BC384" s="1"/>
      <c r="BD384" s="1"/>
      <c r="BE384" s="1"/>
      <c r="BF384" s="1"/>
      <c r="BG384" s="1"/>
      <c r="BH384" s="1"/>
      <c r="BI384" s="1"/>
      <c r="BJ384" s="1"/>
      <c r="BK384" s="1"/>
      <c r="BL384" s="1"/>
      <c r="BM384" s="1"/>
      <c r="BN384" s="1"/>
      <c r="BO384" s="1"/>
      <c r="BP384" s="1"/>
      <c r="BQ384" s="1"/>
      <c r="BR384" s="1"/>
    </row>
    <row r="385" spans="1:70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  <c r="AL385" s="1"/>
      <c r="AM385" s="1"/>
      <c r="AN385" s="1"/>
      <c r="AO385" s="1"/>
      <c r="AP385" s="1"/>
      <c r="AQ385" s="1"/>
      <c r="AR385" s="1"/>
      <c r="AS385" s="1"/>
      <c r="AT385" s="1"/>
      <c r="AU385" s="1"/>
      <c r="AV385" s="1"/>
      <c r="AW385" s="1"/>
      <c r="AX385" s="1"/>
      <c r="AY385" s="1"/>
      <c r="AZ385" s="1"/>
      <c r="BA385" s="1"/>
      <c r="BB385" s="1"/>
      <c r="BC385" s="1"/>
      <c r="BD385" s="1"/>
      <c r="BE385" s="1"/>
      <c r="BF385" s="1"/>
      <c r="BG385" s="1"/>
      <c r="BH385" s="1"/>
      <c r="BI385" s="1"/>
      <c r="BJ385" s="1"/>
      <c r="BK385" s="1"/>
      <c r="BL385" s="1"/>
      <c r="BM385" s="1"/>
      <c r="BN385" s="1"/>
      <c r="BO385" s="1"/>
      <c r="BP385" s="1"/>
      <c r="BQ385" s="1"/>
      <c r="BR385" s="1"/>
    </row>
    <row r="386" spans="1:70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  <c r="AL386" s="1"/>
      <c r="AM386" s="1"/>
      <c r="AN386" s="1"/>
      <c r="AO386" s="1"/>
      <c r="AP386" s="1"/>
      <c r="AQ386" s="1"/>
      <c r="AR386" s="1"/>
      <c r="AS386" s="1"/>
      <c r="AT386" s="1"/>
      <c r="AU386" s="1"/>
      <c r="AV386" s="1"/>
      <c r="AW386" s="1"/>
      <c r="AX386" s="1"/>
      <c r="AY386" s="1"/>
      <c r="AZ386" s="1"/>
      <c r="BA386" s="1"/>
      <c r="BB386" s="1"/>
      <c r="BC386" s="1"/>
      <c r="BD386" s="1"/>
      <c r="BE386" s="1"/>
      <c r="BF386" s="1"/>
      <c r="BG386" s="1"/>
      <c r="BH386" s="1"/>
      <c r="BI386" s="1"/>
      <c r="BJ386" s="1"/>
      <c r="BK386" s="1"/>
      <c r="BL386" s="1"/>
      <c r="BM386" s="1"/>
      <c r="BN386" s="1"/>
      <c r="BO386" s="1"/>
      <c r="BP386" s="1"/>
      <c r="BQ386" s="1"/>
      <c r="BR386" s="1"/>
    </row>
    <row r="387" spans="1:70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  <c r="AL387" s="1"/>
      <c r="AM387" s="1"/>
      <c r="AN387" s="1"/>
      <c r="AO387" s="1"/>
      <c r="AP387" s="1"/>
      <c r="AQ387" s="1"/>
      <c r="AR387" s="1"/>
      <c r="AS387" s="1"/>
      <c r="AT387" s="1"/>
      <c r="AU387" s="1"/>
      <c r="AV387" s="1"/>
      <c r="AW387" s="1"/>
      <c r="AX387" s="1"/>
      <c r="AY387" s="1"/>
      <c r="AZ387" s="1"/>
      <c r="BA387" s="1"/>
      <c r="BB387" s="1"/>
      <c r="BC387" s="1"/>
      <c r="BD387" s="1"/>
      <c r="BE387" s="1"/>
      <c r="BF387" s="1"/>
      <c r="BG387" s="1"/>
      <c r="BH387" s="1"/>
      <c r="BI387" s="1"/>
      <c r="BJ387" s="1"/>
      <c r="BK387" s="1"/>
      <c r="BL387" s="1"/>
      <c r="BM387" s="1"/>
      <c r="BN387" s="1"/>
      <c r="BO387" s="1"/>
      <c r="BP387" s="1"/>
      <c r="BQ387" s="1"/>
      <c r="BR387" s="1"/>
    </row>
    <row r="388" spans="1:70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  <c r="AL388" s="1"/>
      <c r="AM388" s="1"/>
      <c r="AN388" s="1"/>
      <c r="AO388" s="1"/>
      <c r="AP388" s="1"/>
      <c r="AQ388" s="1"/>
      <c r="AR388" s="1"/>
      <c r="AS388" s="1"/>
      <c r="AT388" s="1"/>
      <c r="AU388" s="1"/>
      <c r="AV388" s="1"/>
      <c r="AW388" s="1"/>
      <c r="AX388" s="1"/>
      <c r="AY388" s="1"/>
      <c r="AZ388" s="1"/>
      <c r="BA388" s="1"/>
      <c r="BB388" s="1"/>
      <c r="BC388" s="1"/>
      <c r="BD388" s="1"/>
      <c r="BE388" s="1"/>
      <c r="BF388" s="1"/>
      <c r="BG388" s="1"/>
      <c r="BH388" s="1"/>
      <c r="BI388" s="1"/>
      <c r="BJ388" s="1"/>
      <c r="BK388" s="1"/>
      <c r="BL388" s="1"/>
      <c r="BM388" s="1"/>
      <c r="BN388" s="1"/>
      <c r="BO388" s="1"/>
      <c r="BP388" s="1"/>
      <c r="BQ388" s="1"/>
      <c r="BR388" s="1"/>
    </row>
    <row r="389" spans="1:70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  <c r="AL389" s="1"/>
      <c r="AM389" s="1"/>
      <c r="AN389" s="1"/>
      <c r="AO389" s="1"/>
      <c r="AP389" s="1"/>
      <c r="AQ389" s="1"/>
      <c r="AR389" s="1"/>
      <c r="AS389" s="1"/>
      <c r="AT389" s="1"/>
      <c r="AU389" s="1"/>
      <c r="AV389" s="1"/>
      <c r="AW389" s="1"/>
      <c r="AX389" s="1"/>
      <c r="AY389" s="1"/>
      <c r="AZ389" s="1"/>
      <c r="BA389" s="1"/>
      <c r="BB389" s="1"/>
      <c r="BC389" s="1"/>
      <c r="BD389" s="1"/>
      <c r="BE389" s="1"/>
      <c r="BF389" s="1"/>
      <c r="BG389" s="1"/>
      <c r="BH389" s="1"/>
      <c r="BI389" s="1"/>
      <c r="BJ389" s="1"/>
      <c r="BK389" s="1"/>
      <c r="BL389" s="1"/>
      <c r="BM389" s="1"/>
      <c r="BN389" s="1"/>
      <c r="BO389" s="1"/>
      <c r="BP389" s="1"/>
      <c r="BQ389" s="1"/>
      <c r="BR389" s="1"/>
    </row>
    <row r="390" spans="1:70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  <c r="AL390" s="1"/>
      <c r="AM390" s="1"/>
      <c r="AN390" s="1"/>
      <c r="AO390" s="1"/>
      <c r="AP390" s="1"/>
      <c r="AQ390" s="1"/>
      <c r="AR390" s="1"/>
      <c r="AS390" s="1"/>
      <c r="AT390" s="1"/>
      <c r="AU390" s="1"/>
      <c r="AV390" s="1"/>
      <c r="AW390" s="1"/>
      <c r="AX390" s="1"/>
      <c r="AY390" s="1"/>
      <c r="AZ390" s="1"/>
      <c r="BA390" s="1"/>
      <c r="BB390" s="1"/>
      <c r="BC390" s="1"/>
      <c r="BD390" s="1"/>
      <c r="BE390" s="1"/>
      <c r="BF390" s="1"/>
      <c r="BG390" s="1"/>
      <c r="BH390" s="1"/>
      <c r="BI390" s="1"/>
      <c r="BJ390" s="1"/>
      <c r="BK390" s="1"/>
      <c r="BL390" s="1"/>
      <c r="BM390" s="1"/>
      <c r="BN390" s="1"/>
      <c r="BO390" s="1"/>
      <c r="BP390" s="1"/>
      <c r="BQ390" s="1"/>
      <c r="BR390" s="1"/>
    </row>
    <row r="391" spans="1:70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  <c r="AL391" s="1"/>
      <c r="AM391" s="1"/>
      <c r="AN391" s="1"/>
      <c r="AO391" s="1"/>
      <c r="AP391" s="1"/>
      <c r="AQ391" s="1"/>
      <c r="AR391" s="1"/>
      <c r="AS391" s="1"/>
      <c r="AT391" s="1"/>
      <c r="AU391" s="1"/>
      <c r="AV391" s="1"/>
      <c r="AW391" s="1"/>
      <c r="AX391" s="1"/>
      <c r="AY391" s="1"/>
      <c r="AZ391" s="1"/>
      <c r="BA391" s="1"/>
      <c r="BB391" s="1"/>
      <c r="BC391" s="1"/>
      <c r="BD391" s="1"/>
      <c r="BE391" s="1"/>
      <c r="BF391" s="1"/>
      <c r="BG391" s="1"/>
      <c r="BH391" s="1"/>
      <c r="BI391" s="1"/>
      <c r="BJ391" s="1"/>
      <c r="BK391" s="1"/>
      <c r="BL391" s="1"/>
      <c r="BM391" s="1"/>
      <c r="BN391" s="1"/>
      <c r="BO391" s="1"/>
      <c r="BP391" s="1"/>
      <c r="BQ391" s="1"/>
      <c r="BR391" s="1"/>
    </row>
    <row r="392" spans="1:70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  <c r="AL392" s="1"/>
      <c r="AM392" s="1"/>
      <c r="AN392" s="1"/>
      <c r="AO392" s="1"/>
      <c r="AP392" s="1"/>
      <c r="AQ392" s="1"/>
      <c r="AR392" s="1"/>
      <c r="AS392" s="1"/>
      <c r="AT392" s="1"/>
      <c r="AU392" s="1"/>
      <c r="AV392" s="1"/>
      <c r="AW392" s="1"/>
      <c r="AX392" s="1"/>
      <c r="AY392" s="1"/>
      <c r="AZ392" s="1"/>
      <c r="BA392" s="1"/>
      <c r="BB392" s="1"/>
      <c r="BC392" s="1"/>
      <c r="BD392" s="1"/>
      <c r="BE392" s="1"/>
      <c r="BF392" s="1"/>
      <c r="BG392" s="1"/>
      <c r="BH392" s="1"/>
      <c r="BI392" s="1"/>
      <c r="BJ392" s="1"/>
      <c r="BK392" s="1"/>
      <c r="BL392" s="1"/>
      <c r="BM392" s="1"/>
      <c r="BN392" s="1"/>
      <c r="BO392" s="1"/>
      <c r="BP392" s="1"/>
      <c r="BQ392" s="1"/>
      <c r="BR392" s="1"/>
    </row>
    <row r="393" spans="1:70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  <c r="AL393" s="1"/>
      <c r="AM393" s="1"/>
      <c r="AN393" s="1"/>
      <c r="AO393" s="1"/>
      <c r="AP393" s="1"/>
      <c r="AQ393" s="1"/>
      <c r="AR393" s="1"/>
      <c r="AS393" s="1"/>
      <c r="AT393" s="1"/>
      <c r="AU393" s="1"/>
      <c r="AV393" s="1"/>
      <c r="AW393" s="1"/>
      <c r="AX393" s="1"/>
      <c r="AY393" s="1"/>
      <c r="AZ393" s="1"/>
      <c r="BA393" s="1"/>
      <c r="BB393" s="1"/>
      <c r="BC393" s="1"/>
      <c r="BD393" s="1"/>
      <c r="BE393" s="1"/>
      <c r="BF393" s="1"/>
      <c r="BG393" s="1"/>
      <c r="BH393" s="1"/>
      <c r="BI393" s="1"/>
      <c r="BJ393" s="1"/>
      <c r="BK393" s="1"/>
      <c r="BL393" s="1"/>
      <c r="BM393" s="1"/>
      <c r="BN393" s="1"/>
      <c r="BO393" s="1"/>
      <c r="BP393" s="1"/>
      <c r="BQ393" s="1"/>
      <c r="BR393" s="1"/>
    </row>
    <row r="394" spans="1:70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  <c r="AL394" s="1"/>
      <c r="AM394" s="1"/>
      <c r="AN394" s="1"/>
      <c r="AO394" s="1"/>
      <c r="AP394" s="1"/>
      <c r="AQ394" s="1"/>
      <c r="AR394" s="1"/>
      <c r="AS394" s="1"/>
      <c r="AT394" s="1"/>
      <c r="AU394" s="1"/>
      <c r="AV394" s="1"/>
      <c r="AW394" s="1"/>
      <c r="AX394" s="1"/>
      <c r="AY394" s="1"/>
      <c r="AZ394" s="1"/>
      <c r="BA394" s="1"/>
      <c r="BB394" s="1"/>
      <c r="BC394" s="1"/>
      <c r="BD394" s="1"/>
      <c r="BE394" s="1"/>
      <c r="BF394" s="1"/>
      <c r="BG394" s="1"/>
      <c r="BH394" s="1"/>
      <c r="BI394" s="1"/>
      <c r="BJ394" s="1"/>
      <c r="BK394" s="1"/>
      <c r="BL394" s="1"/>
      <c r="BM394" s="1"/>
      <c r="BN394" s="1"/>
      <c r="BO394" s="1"/>
      <c r="BP394" s="1"/>
      <c r="BQ394" s="1"/>
      <c r="BR394" s="1"/>
    </row>
    <row r="395" spans="1:70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  <c r="AL395" s="1"/>
      <c r="AM395" s="1"/>
      <c r="AN395" s="1"/>
      <c r="AO395" s="1"/>
      <c r="AP395" s="1"/>
      <c r="AQ395" s="1"/>
      <c r="AR395" s="1"/>
      <c r="AS395" s="1"/>
      <c r="AT395" s="1"/>
      <c r="AU395" s="1"/>
      <c r="AV395" s="1"/>
      <c r="AW395" s="1"/>
      <c r="AX395" s="1"/>
      <c r="AY395" s="1"/>
      <c r="AZ395" s="1"/>
      <c r="BA395" s="1"/>
      <c r="BB395" s="1"/>
      <c r="BC395" s="1"/>
      <c r="BD395" s="1"/>
      <c r="BE395" s="1"/>
      <c r="BF395" s="1"/>
      <c r="BG395" s="1"/>
      <c r="BH395" s="1"/>
      <c r="BI395" s="1"/>
      <c r="BJ395" s="1"/>
      <c r="BK395" s="1"/>
      <c r="BL395" s="1"/>
      <c r="BM395" s="1"/>
      <c r="BN395" s="1"/>
      <c r="BO395" s="1"/>
      <c r="BP395" s="1"/>
      <c r="BQ395" s="1"/>
      <c r="BR395" s="1"/>
    </row>
    <row r="396" spans="1:70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  <c r="AL396" s="1"/>
      <c r="AM396" s="1"/>
      <c r="AN396" s="1"/>
      <c r="AO396" s="1"/>
      <c r="AP396" s="1"/>
      <c r="AQ396" s="1"/>
      <c r="AR396" s="1"/>
      <c r="AS396" s="1"/>
      <c r="AT396" s="1"/>
      <c r="AU396" s="1"/>
      <c r="AV396" s="1"/>
      <c r="AW396" s="1"/>
      <c r="AX396" s="1"/>
      <c r="AY396" s="1"/>
      <c r="AZ396" s="1"/>
      <c r="BA396" s="1"/>
      <c r="BB396" s="1"/>
      <c r="BC396" s="1"/>
      <c r="BD396" s="1"/>
      <c r="BE396" s="1"/>
      <c r="BF396" s="1"/>
      <c r="BG396" s="1"/>
      <c r="BH396" s="1"/>
      <c r="BI396" s="1"/>
      <c r="BJ396" s="1"/>
      <c r="BK396" s="1"/>
      <c r="BL396" s="1"/>
      <c r="BM396" s="1"/>
      <c r="BN396" s="1"/>
      <c r="BO396" s="1"/>
      <c r="BP396" s="1"/>
      <c r="BQ396" s="1"/>
      <c r="BR396" s="1"/>
    </row>
    <row r="397" spans="1:70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  <c r="AL397" s="1"/>
      <c r="AM397" s="1"/>
      <c r="AN397" s="1"/>
      <c r="AO397" s="1"/>
      <c r="AP397" s="1"/>
      <c r="AQ397" s="1"/>
      <c r="AR397" s="1"/>
      <c r="AS397" s="1"/>
      <c r="AT397" s="1"/>
      <c r="AU397" s="1"/>
      <c r="AV397" s="1"/>
      <c r="AW397" s="1"/>
      <c r="AX397" s="1"/>
      <c r="AY397" s="1"/>
      <c r="AZ397" s="1"/>
      <c r="BA397" s="1"/>
      <c r="BB397" s="1"/>
      <c r="BC397" s="1"/>
      <c r="BD397" s="1"/>
      <c r="BE397" s="1"/>
      <c r="BF397" s="1"/>
      <c r="BG397" s="1"/>
      <c r="BH397" s="1"/>
      <c r="BI397" s="1"/>
      <c r="BJ397" s="1"/>
      <c r="BK397" s="1"/>
      <c r="BL397" s="1"/>
      <c r="BM397" s="1"/>
      <c r="BN397" s="1"/>
      <c r="BO397" s="1"/>
      <c r="BP397" s="1"/>
      <c r="BQ397" s="1"/>
      <c r="BR397" s="1"/>
    </row>
    <row r="398" spans="1:70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  <c r="AL398" s="1"/>
      <c r="AM398" s="1"/>
      <c r="AN398" s="1"/>
      <c r="AO398" s="1"/>
      <c r="AP398" s="1"/>
      <c r="AQ398" s="1"/>
      <c r="AR398" s="1"/>
      <c r="AS398" s="1"/>
      <c r="AT398" s="1"/>
      <c r="AU398" s="1"/>
      <c r="AV398" s="1"/>
      <c r="AW398" s="1"/>
      <c r="AX398" s="1"/>
      <c r="AY398" s="1"/>
      <c r="AZ398" s="1"/>
      <c r="BA398" s="1"/>
      <c r="BB398" s="1"/>
      <c r="BC398" s="1"/>
      <c r="BD398" s="1"/>
      <c r="BE398" s="1"/>
      <c r="BF398" s="1"/>
      <c r="BG398" s="1"/>
      <c r="BH398" s="1"/>
      <c r="BI398" s="1"/>
      <c r="BJ398" s="1"/>
      <c r="BK398" s="1"/>
      <c r="BL398" s="1"/>
      <c r="BM398" s="1"/>
      <c r="BN398" s="1"/>
      <c r="BO398" s="1"/>
      <c r="BP398" s="1"/>
      <c r="BQ398" s="1"/>
      <c r="BR398" s="1"/>
    </row>
    <row r="399" spans="1:70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  <c r="AL399" s="1"/>
      <c r="AM399" s="1"/>
      <c r="AN399" s="1"/>
      <c r="AO399" s="1"/>
      <c r="AP399" s="1"/>
      <c r="AQ399" s="1"/>
      <c r="AR399" s="1"/>
      <c r="AS399" s="1"/>
      <c r="AT399" s="1"/>
      <c r="AU399" s="1"/>
      <c r="AV399" s="1"/>
      <c r="AW399" s="1"/>
      <c r="AX399" s="1"/>
      <c r="AY399" s="1"/>
      <c r="AZ399" s="1"/>
      <c r="BA399" s="1"/>
      <c r="BB399" s="1"/>
      <c r="BC399" s="1"/>
      <c r="BD399" s="1"/>
      <c r="BE399" s="1"/>
      <c r="BF399" s="1"/>
      <c r="BG399" s="1"/>
      <c r="BH399" s="1"/>
      <c r="BI399" s="1"/>
      <c r="BJ399" s="1"/>
      <c r="BK399" s="1"/>
      <c r="BL399" s="1"/>
      <c r="BM399" s="1"/>
      <c r="BN399" s="1"/>
      <c r="BO399" s="1"/>
      <c r="BP399" s="1"/>
      <c r="BQ399" s="1"/>
      <c r="BR399" s="1"/>
    </row>
    <row r="400" spans="1:70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  <c r="AL400" s="1"/>
      <c r="AM400" s="1"/>
      <c r="AN400" s="1"/>
      <c r="AO400" s="1"/>
      <c r="AP400" s="1"/>
      <c r="AQ400" s="1"/>
      <c r="AR400" s="1"/>
      <c r="AS400" s="1"/>
      <c r="AT400" s="1"/>
      <c r="AU400" s="1"/>
      <c r="AV400" s="1"/>
      <c r="AW400" s="1"/>
      <c r="AX400" s="1"/>
      <c r="AY400" s="1"/>
      <c r="AZ400" s="1"/>
      <c r="BA400" s="1"/>
      <c r="BB400" s="1"/>
      <c r="BC400" s="1"/>
      <c r="BD400" s="1"/>
      <c r="BE400" s="1"/>
      <c r="BF400" s="1"/>
      <c r="BG400" s="1"/>
      <c r="BH400" s="1"/>
      <c r="BI400" s="1"/>
      <c r="BJ400" s="1"/>
      <c r="BK400" s="1"/>
      <c r="BL400" s="1"/>
      <c r="BM400" s="1"/>
      <c r="BN400" s="1"/>
      <c r="BO400" s="1"/>
      <c r="BP400" s="1"/>
      <c r="BQ400" s="1"/>
      <c r="BR400" s="1"/>
    </row>
    <row r="401" spans="1:70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  <c r="AL401" s="1"/>
      <c r="AM401" s="1"/>
      <c r="AN401" s="1"/>
      <c r="AO401" s="1"/>
      <c r="AP401" s="1"/>
      <c r="AQ401" s="1"/>
      <c r="AR401" s="1"/>
      <c r="AS401" s="1"/>
      <c r="AT401" s="1"/>
      <c r="AU401" s="1"/>
      <c r="AV401" s="1"/>
      <c r="AW401" s="1"/>
      <c r="AX401" s="1"/>
      <c r="AY401" s="1"/>
      <c r="AZ401" s="1"/>
      <c r="BA401" s="1"/>
      <c r="BB401" s="1"/>
      <c r="BC401" s="1"/>
      <c r="BD401" s="1"/>
      <c r="BE401" s="1"/>
      <c r="BF401" s="1"/>
      <c r="BG401" s="1"/>
      <c r="BH401" s="1"/>
      <c r="BI401" s="1"/>
      <c r="BJ401" s="1"/>
      <c r="BK401" s="1"/>
      <c r="BL401" s="1"/>
      <c r="BM401" s="1"/>
      <c r="BN401" s="1"/>
      <c r="BO401" s="1"/>
      <c r="BP401" s="1"/>
      <c r="BQ401" s="1"/>
      <c r="BR401" s="1"/>
    </row>
    <row r="402" spans="1:70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  <c r="AL402" s="1"/>
      <c r="AM402" s="1"/>
      <c r="AN402" s="1"/>
      <c r="AO402" s="1"/>
      <c r="AP402" s="1"/>
      <c r="AQ402" s="1"/>
      <c r="AR402" s="1"/>
      <c r="AS402" s="1"/>
      <c r="AT402" s="1"/>
      <c r="AU402" s="1"/>
      <c r="AV402" s="1"/>
      <c r="AW402" s="1"/>
      <c r="AX402" s="1"/>
      <c r="AY402" s="1"/>
      <c r="AZ402" s="1"/>
      <c r="BA402" s="1"/>
      <c r="BB402" s="1"/>
      <c r="BC402" s="1"/>
      <c r="BD402" s="1"/>
      <c r="BE402" s="1"/>
      <c r="BF402" s="1"/>
      <c r="BG402" s="1"/>
      <c r="BH402" s="1"/>
      <c r="BI402" s="1"/>
      <c r="BJ402" s="1"/>
      <c r="BK402" s="1"/>
      <c r="BL402" s="1"/>
      <c r="BM402" s="1"/>
      <c r="BN402" s="1"/>
      <c r="BO402" s="1"/>
      <c r="BP402" s="1"/>
      <c r="BQ402" s="1"/>
      <c r="BR402" s="1"/>
    </row>
    <row r="403" spans="1:70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  <c r="AL403" s="1"/>
      <c r="AM403" s="1"/>
      <c r="AN403" s="1"/>
      <c r="AO403" s="1"/>
      <c r="AP403" s="1"/>
      <c r="AQ403" s="1"/>
      <c r="AR403" s="1"/>
      <c r="AS403" s="1"/>
      <c r="AT403" s="1"/>
      <c r="AU403" s="1"/>
      <c r="AV403" s="1"/>
      <c r="AW403" s="1"/>
      <c r="AX403" s="1"/>
      <c r="AY403" s="1"/>
      <c r="AZ403" s="1"/>
      <c r="BA403" s="1"/>
      <c r="BB403" s="1"/>
      <c r="BC403" s="1"/>
      <c r="BD403" s="1"/>
      <c r="BE403" s="1"/>
      <c r="BF403" s="1"/>
      <c r="BG403" s="1"/>
      <c r="BH403" s="1"/>
      <c r="BI403" s="1"/>
      <c r="BJ403" s="1"/>
      <c r="BK403" s="1"/>
      <c r="BL403" s="1"/>
      <c r="BM403" s="1"/>
      <c r="BN403" s="1"/>
      <c r="BO403" s="1"/>
      <c r="BP403" s="1"/>
      <c r="BQ403" s="1"/>
      <c r="BR403" s="1"/>
    </row>
    <row r="404" spans="1:70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  <c r="AL404" s="1"/>
      <c r="AM404" s="1"/>
      <c r="AN404" s="1"/>
      <c r="AO404" s="1"/>
      <c r="AP404" s="1"/>
      <c r="AQ404" s="1"/>
      <c r="AR404" s="1"/>
      <c r="AS404" s="1"/>
      <c r="AT404" s="1"/>
      <c r="AU404" s="1"/>
      <c r="AV404" s="1"/>
      <c r="AW404" s="1"/>
      <c r="AX404" s="1"/>
      <c r="AY404" s="1"/>
      <c r="AZ404" s="1"/>
      <c r="BA404" s="1"/>
      <c r="BB404" s="1"/>
      <c r="BC404" s="1"/>
      <c r="BD404" s="1"/>
      <c r="BE404" s="1"/>
      <c r="BF404" s="1"/>
      <c r="BG404" s="1"/>
      <c r="BH404" s="1"/>
      <c r="BI404" s="1"/>
      <c r="BJ404" s="1"/>
      <c r="BK404" s="1"/>
      <c r="BL404" s="1"/>
      <c r="BM404" s="1"/>
      <c r="BN404" s="1"/>
      <c r="BO404" s="1"/>
      <c r="BP404" s="1"/>
      <c r="BQ404" s="1"/>
      <c r="BR404" s="1"/>
    </row>
    <row r="405" spans="1:70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  <c r="AL405" s="1"/>
      <c r="AM405" s="1"/>
      <c r="AN405" s="1"/>
      <c r="AO405" s="1"/>
      <c r="AP405" s="1"/>
      <c r="AQ405" s="1"/>
      <c r="AR405" s="1"/>
      <c r="AS405" s="1"/>
      <c r="AT405" s="1"/>
      <c r="AU405" s="1"/>
      <c r="AV405" s="1"/>
      <c r="AW405" s="1"/>
      <c r="AX405" s="1"/>
      <c r="AY405" s="1"/>
      <c r="AZ405" s="1"/>
      <c r="BA405" s="1"/>
      <c r="BB405" s="1"/>
      <c r="BC405" s="1"/>
      <c r="BD405" s="1"/>
      <c r="BE405" s="1"/>
      <c r="BF405" s="1"/>
      <c r="BG405" s="1"/>
      <c r="BH405" s="1"/>
      <c r="BI405" s="1"/>
      <c r="BJ405" s="1"/>
      <c r="BK405" s="1"/>
      <c r="BL405" s="1"/>
      <c r="BM405" s="1"/>
      <c r="BN405" s="1"/>
      <c r="BO405" s="1"/>
      <c r="BP405" s="1"/>
      <c r="BQ405" s="1"/>
      <c r="BR405" s="1"/>
    </row>
    <row r="406" spans="1:70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  <c r="AL406" s="1"/>
      <c r="AM406" s="1"/>
      <c r="AN406" s="1"/>
      <c r="AO406" s="1"/>
      <c r="AP406" s="1"/>
      <c r="AQ406" s="1"/>
      <c r="AR406" s="1"/>
      <c r="AS406" s="1"/>
      <c r="AT406" s="1"/>
      <c r="AU406" s="1"/>
      <c r="AV406" s="1"/>
      <c r="AW406" s="1"/>
      <c r="AX406" s="1"/>
      <c r="AY406" s="1"/>
      <c r="AZ406" s="1"/>
      <c r="BA406" s="1"/>
      <c r="BB406" s="1"/>
      <c r="BC406" s="1"/>
      <c r="BD406" s="1"/>
      <c r="BE406" s="1"/>
      <c r="BF406" s="1"/>
      <c r="BG406" s="1"/>
      <c r="BH406" s="1"/>
      <c r="BI406" s="1"/>
      <c r="BJ406" s="1"/>
      <c r="BK406" s="1"/>
      <c r="BL406" s="1"/>
      <c r="BM406" s="1"/>
      <c r="BN406" s="1"/>
      <c r="BO406" s="1"/>
      <c r="BP406" s="1"/>
      <c r="BQ406" s="1"/>
      <c r="BR406" s="1"/>
    </row>
    <row r="407" spans="1:70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  <c r="AL407" s="1"/>
      <c r="AM407" s="1"/>
      <c r="AN407" s="1"/>
      <c r="AO407" s="1"/>
      <c r="AP407" s="1"/>
      <c r="AQ407" s="1"/>
      <c r="AR407" s="1"/>
      <c r="AS407" s="1"/>
      <c r="AT407" s="1"/>
      <c r="AU407" s="1"/>
      <c r="AV407" s="1"/>
      <c r="AW407" s="1"/>
      <c r="AX407" s="1"/>
      <c r="AY407" s="1"/>
      <c r="AZ407" s="1"/>
      <c r="BA407" s="1"/>
      <c r="BB407" s="1"/>
      <c r="BC407" s="1"/>
      <c r="BD407" s="1"/>
      <c r="BE407" s="1"/>
      <c r="BF407" s="1"/>
      <c r="BG407" s="1"/>
      <c r="BH407" s="1"/>
      <c r="BI407" s="1"/>
      <c r="BJ407" s="1"/>
      <c r="BK407" s="1"/>
      <c r="BL407" s="1"/>
      <c r="BM407" s="1"/>
      <c r="BN407" s="1"/>
      <c r="BO407" s="1"/>
      <c r="BP407" s="1"/>
      <c r="BQ407" s="1"/>
      <c r="BR407" s="1"/>
    </row>
    <row r="408" spans="1:70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  <c r="AL408" s="1"/>
      <c r="AM408" s="1"/>
      <c r="AN408" s="1"/>
      <c r="AO408" s="1"/>
      <c r="AP408" s="1"/>
      <c r="AQ408" s="1"/>
      <c r="AR408" s="1"/>
      <c r="AS408" s="1"/>
      <c r="AT408" s="1"/>
      <c r="AU408" s="1"/>
      <c r="AV408" s="1"/>
      <c r="AW408" s="1"/>
      <c r="AX408" s="1"/>
      <c r="AY408" s="1"/>
      <c r="AZ408" s="1"/>
      <c r="BA408" s="1"/>
      <c r="BB408" s="1"/>
      <c r="BC408" s="1"/>
      <c r="BD408" s="1"/>
      <c r="BE408" s="1"/>
      <c r="BF408" s="1"/>
      <c r="BG408" s="1"/>
      <c r="BH408" s="1"/>
      <c r="BI408" s="1"/>
      <c r="BJ408" s="1"/>
      <c r="BK408" s="1"/>
      <c r="BL408" s="1"/>
      <c r="BM408" s="1"/>
      <c r="BN408" s="1"/>
      <c r="BO408" s="1"/>
      <c r="BP408" s="1"/>
      <c r="BQ408" s="1"/>
      <c r="BR408" s="1"/>
    </row>
    <row r="409" spans="1:70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  <c r="AL409" s="1"/>
      <c r="AM409" s="1"/>
      <c r="AN409" s="1"/>
      <c r="AO409" s="1"/>
      <c r="AP409" s="1"/>
      <c r="AQ409" s="1"/>
      <c r="AR409" s="1"/>
      <c r="AS409" s="1"/>
      <c r="AT409" s="1"/>
      <c r="AU409" s="1"/>
      <c r="AV409" s="1"/>
      <c r="AW409" s="1"/>
      <c r="AX409" s="1"/>
      <c r="AY409" s="1"/>
      <c r="AZ409" s="1"/>
      <c r="BA409" s="1"/>
      <c r="BB409" s="1"/>
      <c r="BC409" s="1"/>
      <c r="BD409" s="1"/>
      <c r="BE409" s="1"/>
      <c r="BF409" s="1"/>
      <c r="BG409" s="1"/>
      <c r="BH409" s="1"/>
      <c r="BI409" s="1"/>
      <c r="BJ409" s="1"/>
      <c r="BK409" s="1"/>
      <c r="BL409" s="1"/>
      <c r="BM409" s="1"/>
      <c r="BN409" s="1"/>
      <c r="BO409" s="1"/>
      <c r="BP409" s="1"/>
      <c r="BQ409" s="1"/>
      <c r="BR409" s="1"/>
    </row>
    <row r="410" spans="1:70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  <c r="AL410" s="1"/>
      <c r="AM410" s="1"/>
      <c r="AN410" s="1"/>
      <c r="AO410" s="1"/>
      <c r="AP410" s="1"/>
      <c r="AQ410" s="1"/>
      <c r="AR410" s="1"/>
      <c r="AS410" s="1"/>
      <c r="AT410" s="1"/>
      <c r="AU410" s="1"/>
      <c r="AV410" s="1"/>
      <c r="AW410" s="1"/>
      <c r="AX410" s="1"/>
      <c r="AY410" s="1"/>
      <c r="AZ410" s="1"/>
      <c r="BA410" s="1"/>
      <c r="BB410" s="1"/>
      <c r="BC410" s="1"/>
      <c r="BD410" s="1"/>
      <c r="BE410" s="1"/>
      <c r="BF410" s="1"/>
      <c r="BG410" s="1"/>
      <c r="BH410" s="1"/>
      <c r="BI410" s="1"/>
      <c r="BJ410" s="1"/>
      <c r="BK410" s="1"/>
      <c r="BL410" s="1"/>
      <c r="BM410" s="1"/>
      <c r="BN410" s="1"/>
      <c r="BO410" s="1"/>
      <c r="BP410" s="1"/>
      <c r="BQ410" s="1"/>
      <c r="BR410" s="1"/>
    </row>
    <row r="411" spans="1:70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  <c r="AL411" s="1"/>
      <c r="AM411" s="1"/>
      <c r="AN411" s="1"/>
      <c r="AO411" s="1"/>
      <c r="AP411" s="1"/>
      <c r="AQ411" s="1"/>
      <c r="AR411" s="1"/>
      <c r="AS411" s="1"/>
      <c r="AT411" s="1"/>
      <c r="AU411" s="1"/>
      <c r="AV411" s="1"/>
      <c r="AW411" s="1"/>
      <c r="AX411" s="1"/>
      <c r="AY411" s="1"/>
      <c r="AZ411" s="1"/>
      <c r="BA411" s="1"/>
      <c r="BB411" s="1"/>
      <c r="BC411" s="1"/>
      <c r="BD411" s="1"/>
      <c r="BE411" s="1"/>
      <c r="BF411" s="1"/>
      <c r="BG411" s="1"/>
      <c r="BH411" s="1"/>
      <c r="BI411" s="1"/>
      <c r="BJ411" s="1"/>
      <c r="BK411" s="1"/>
      <c r="BL411" s="1"/>
      <c r="BM411" s="1"/>
      <c r="BN411" s="1"/>
      <c r="BO411" s="1"/>
      <c r="BP411" s="1"/>
      <c r="BQ411" s="1"/>
      <c r="BR411" s="1"/>
    </row>
    <row r="412" spans="1:70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  <c r="AL412" s="1"/>
      <c r="AM412" s="1"/>
      <c r="AN412" s="1"/>
      <c r="AO412" s="1"/>
      <c r="AP412" s="1"/>
      <c r="AQ412" s="1"/>
      <c r="AR412" s="1"/>
      <c r="AS412" s="1"/>
      <c r="AT412" s="1"/>
      <c r="AU412" s="1"/>
      <c r="AV412" s="1"/>
      <c r="AW412" s="1"/>
      <c r="AX412" s="1"/>
      <c r="AY412" s="1"/>
      <c r="AZ412" s="1"/>
      <c r="BA412" s="1"/>
      <c r="BB412" s="1"/>
      <c r="BC412" s="1"/>
      <c r="BD412" s="1"/>
      <c r="BE412" s="1"/>
      <c r="BF412" s="1"/>
      <c r="BG412" s="1"/>
      <c r="BH412" s="1"/>
      <c r="BI412" s="1"/>
      <c r="BJ412" s="1"/>
      <c r="BK412" s="1"/>
      <c r="BL412" s="1"/>
      <c r="BM412" s="1"/>
      <c r="BN412" s="1"/>
      <c r="BO412" s="1"/>
      <c r="BP412" s="1"/>
      <c r="BQ412" s="1"/>
      <c r="BR412" s="1"/>
    </row>
    <row r="413" spans="1:70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  <c r="AL413" s="1"/>
      <c r="AM413" s="1"/>
      <c r="AN413" s="1"/>
      <c r="AO413" s="1"/>
      <c r="AP413" s="1"/>
      <c r="AQ413" s="1"/>
      <c r="AR413" s="1"/>
      <c r="AS413" s="1"/>
      <c r="AT413" s="1"/>
      <c r="AU413" s="1"/>
      <c r="AV413" s="1"/>
      <c r="AW413" s="1"/>
      <c r="AX413" s="1"/>
      <c r="AY413" s="1"/>
      <c r="AZ413" s="1"/>
      <c r="BA413" s="1"/>
      <c r="BB413" s="1"/>
      <c r="BC413" s="1"/>
      <c r="BD413" s="1"/>
      <c r="BE413" s="1"/>
      <c r="BF413" s="1"/>
      <c r="BG413" s="1"/>
      <c r="BH413" s="1"/>
      <c r="BI413" s="1"/>
      <c r="BJ413" s="1"/>
      <c r="BK413" s="1"/>
      <c r="BL413" s="1"/>
      <c r="BM413" s="1"/>
      <c r="BN413" s="1"/>
      <c r="BO413" s="1"/>
      <c r="BP413" s="1"/>
      <c r="BQ413" s="1"/>
      <c r="BR413" s="1"/>
    </row>
    <row r="414" spans="1:70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  <c r="AL414" s="1"/>
      <c r="AM414" s="1"/>
      <c r="AN414" s="1"/>
      <c r="AO414" s="1"/>
      <c r="AP414" s="1"/>
      <c r="AQ414" s="1"/>
      <c r="AR414" s="1"/>
      <c r="AS414" s="1"/>
      <c r="AT414" s="1"/>
      <c r="AU414" s="1"/>
      <c r="AV414" s="1"/>
      <c r="AW414" s="1"/>
      <c r="AX414" s="1"/>
      <c r="AY414" s="1"/>
      <c r="AZ414" s="1"/>
      <c r="BA414" s="1"/>
      <c r="BB414" s="1"/>
      <c r="BC414" s="1"/>
      <c r="BD414" s="1"/>
      <c r="BE414" s="1"/>
      <c r="BF414" s="1"/>
      <c r="BG414" s="1"/>
      <c r="BH414" s="1"/>
      <c r="BI414" s="1"/>
      <c r="BJ414" s="1"/>
      <c r="BK414" s="1"/>
      <c r="BL414" s="1"/>
      <c r="BM414" s="1"/>
      <c r="BN414" s="1"/>
      <c r="BO414" s="1"/>
      <c r="BP414" s="1"/>
      <c r="BQ414" s="1"/>
      <c r="BR414" s="1"/>
    </row>
    <row r="415" spans="1:70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  <c r="AL415" s="1"/>
      <c r="AM415" s="1"/>
      <c r="AN415" s="1"/>
      <c r="AO415" s="1"/>
      <c r="AP415" s="1"/>
      <c r="AQ415" s="1"/>
      <c r="AR415" s="1"/>
      <c r="AS415" s="1"/>
      <c r="AT415" s="1"/>
      <c r="AU415" s="1"/>
      <c r="AV415" s="1"/>
      <c r="AW415" s="1"/>
      <c r="AX415" s="1"/>
      <c r="AY415" s="1"/>
      <c r="AZ415" s="1"/>
      <c r="BA415" s="1"/>
      <c r="BB415" s="1"/>
      <c r="BC415" s="1"/>
      <c r="BD415" s="1"/>
      <c r="BE415" s="1"/>
      <c r="BF415" s="1"/>
      <c r="BG415" s="1"/>
      <c r="BH415" s="1"/>
      <c r="BI415" s="1"/>
      <c r="BJ415" s="1"/>
      <c r="BK415" s="1"/>
      <c r="BL415" s="1"/>
      <c r="BM415" s="1"/>
      <c r="BN415" s="1"/>
      <c r="BO415" s="1"/>
      <c r="BP415" s="1"/>
      <c r="BQ415" s="1"/>
      <c r="BR415" s="1"/>
    </row>
    <row r="416" spans="1:70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  <c r="AL416" s="1"/>
      <c r="AM416" s="1"/>
      <c r="AN416" s="1"/>
      <c r="AO416" s="1"/>
      <c r="AP416" s="1"/>
      <c r="AQ416" s="1"/>
      <c r="AR416" s="1"/>
      <c r="AS416" s="1"/>
      <c r="AT416" s="1"/>
      <c r="AU416" s="1"/>
      <c r="AV416" s="1"/>
      <c r="AW416" s="1"/>
      <c r="AX416" s="1"/>
      <c r="AY416" s="1"/>
      <c r="AZ416" s="1"/>
      <c r="BA416" s="1"/>
      <c r="BB416" s="1"/>
      <c r="BC416" s="1"/>
      <c r="BD416" s="1"/>
      <c r="BE416" s="1"/>
      <c r="BF416" s="1"/>
      <c r="BG416" s="1"/>
      <c r="BH416" s="1"/>
      <c r="BI416" s="1"/>
      <c r="BJ416" s="1"/>
      <c r="BK416" s="1"/>
      <c r="BL416" s="1"/>
      <c r="BM416" s="1"/>
      <c r="BN416" s="1"/>
      <c r="BO416" s="1"/>
      <c r="BP416" s="1"/>
      <c r="BQ416" s="1"/>
      <c r="BR416" s="1"/>
    </row>
    <row r="417" spans="1:70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  <c r="AL417" s="1"/>
      <c r="AM417" s="1"/>
      <c r="AN417" s="1"/>
      <c r="AO417" s="1"/>
      <c r="AP417" s="1"/>
      <c r="AQ417" s="1"/>
      <c r="AR417" s="1"/>
      <c r="AS417" s="1"/>
      <c r="AT417" s="1"/>
      <c r="AU417" s="1"/>
      <c r="AV417" s="1"/>
      <c r="AW417" s="1"/>
      <c r="AX417" s="1"/>
      <c r="AY417" s="1"/>
      <c r="AZ417" s="1"/>
      <c r="BA417" s="1"/>
      <c r="BB417" s="1"/>
      <c r="BC417" s="1"/>
      <c r="BD417" s="1"/>
      <c r="BE417" s="1"/>
      <c r="BF417" s="1"/>
      <c r="BG417" s="1"/>
      <c r="BH417" s="1"/>
      <c r="BI417" s="1"/>
      <c r="BJ417" s="1"/>
      <c r="BK417" s="1"/>
      <c r="BL417" s="1"/>
      <c r="BM417" s="1"/>
      <c r="BN417" s="1"/>
      <c r="BO417" s="1"/>
      <c r="BP417" s="1"/>
      <c r="BQ417" s="1"/>
      <c r="BR417" s="1"/>
    </row>
    <row r="418" spans="1:70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  <c r="AL418" s="1"/>
      <c r="AM418" s="1"/>
      <c r="AN418" s="1"/>
      <c r="AO418" s="1"/>
      <c r="AP418" s="1"/>
      <c r="AQ418" s="1"/>
      <c r="AR418" s="1"/>
      <c r="AS418" s="1"/>
      <c r="AT418" s="1"/>
      <c r="AU418" s="1"/>
      <c r="AV418" s="1"/>
      <c r="AW418" s="1"/>
      <c r="AX418" s="1"/>
      <c r="AY418" s="1"/>
      <c r="AZ418" s="1"/>
      <c r="BA418" s="1"/>
      <c r="BB418" s="1"/>
      <c r="BC418" s="1"/>
      <c r="BD418" s="1"/>
      <c r="BE418" s="1"/>
      <c r="BF418" s="1"/>
      <c r="BG418" s="1"/>
      <c r="BH418" s="1"/>
      <c r="BI418" s="1"/>
      <c r="BJ418" s="1"/>
      <c r="BK418" s="1"/>
      <c r="BL418" s="1"/>
      <c r="BM418" s="1"/>
      <c r="BN418" s="1"/>
      <c r="BO418" s="1"/>
      <c r="BP418" s="1"/>
      <c r="BQ418" s="1"/>
      <c r="BR418" s="1"/>
    </row>
    <row r="419" spans="1:70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  <c r="AL419" s="1"/>
      <c r="AM419" s="1"/>
      <c r="AN419" s="1"/>
      <c r="AO419" s="1"/>
      <c r="AP419" s="1"/>
      <c r="AQ419" s="1"/>
      <c r="AR419" s="1"/>
      <c r="AS419" s="1"/>
      <c r="AT419" s="1"/>
      <c r="AU419" s="1"/>
      <c r="AV419" s="1"/>
      <c r="AW419" s="1"/>
      <c r="AX419" s="1"/>
      <c r="AY419" s="1"/>
      <c r="AZ419" s="1"/>
      <c r="BA419" s="1"/>
      <c r="BB419" s="1"/>
      <c r="BC419" s="1"/>
      <c r="BD419" s="1"/>
      <c r="BE419" s="1"/>
      <c r="BF419" s="1"/>
      <c r="BG419" s="1"/>
      <c r="BH419" s="1"/>
      <c r="BI419" s="1"/>
      <c r="BJ419" s="1"/>
      <c r="BK419" s="1"/>
      <c r="BL419" s="1"/>
      <c r="BM419" s="1"/>
      <c r="BN419" s="1"/>
      <c r="BO419" s="1"/>
      <c r="BP419" s="1"/>
      <c r="BQ419" s="1"/>
      <c r="BR419" s="1"/>
    </row>
    <row r="420" spans="1:70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  <c r="AL420" s="1"/>
      <c r="AM420" s="1"/>
      <c r="AN420" s="1"/>
      <c r="AO420" s="1"/>
      <c r="AP420" s="1"/>
      <c r="AQ420" s="1"/>
      <c r="AR420" s="1"/>
      <c r="AS420" s="1"/>
      <c r="AT420" s="1"/>
      <c r="AU420" s="1"/>
      <c r="AV420" s="1"/>
      <c r="AW420" s="1"/>
      <c r="AX420" s="1"/>
      <c r="AY420" s="1"/>
      <c r="AZ420" s="1"/>
      <c r="BA420" s="1"/>
      <c r="BB420" s="1"/>
      <c r="BC420" s="1"/>
      <c r="BD420" s="1"/>
      <c r="BE420" s="1"/>
      <c r="BF420" s="1"/>
      <c r="BG420" s="1"/>
      <c r="BH420" s="1"/>
      <c r="BI420" s="1"/>
      <c r="BJ420" s="1"/>
      <c r="BK420" s="1"/>
      <c r="BL420" s="1"/>
      <c r="BM420" s="1"/>
      <c r="BN420" s="1"/>
      <c r="BO420" s="1"/>
      <c r="BP420" s="1"/>
      <c r="BQ420" s="1"/>
      <c r="BR420" s="1"/>
    </row>
    <row r="421" spans="1:70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  <c r="AL421" s="1"/>
      <c r="AM421" s="1"/>
      <c r="AN421" s="1"/>
      <c r="AO421" s="1"/>
      <c r="AP421" s="1"/>
      <c r="AQ421" s="1"/>
      <c r="AR421" s="1"/>
      <c r="AS421" s="1"/>
      <c r="AT421" s="1"/>
      <c r="AU421" s="1"/>
      <c r="AV421" s="1"/>
      <c r="AW421" s="1"/>
      <c r="AX421" s="1"/>
      <c r="AY421" s="1"/>
      <c r="AZ421" s="1"/>
      <c r="BA421" s="1"/>
      <c r="BB421" s="1"/>
      <c r="BC421" s="1"/>
      <c r="BD421" s="1"/>
      <c r="BE421" s="1"/>
      <c r="BF421" s="1"/>
      <c r="BG421" s="1"/>
      <c r="BH421" s="1"/>
      <c r="BI421" s="1"/>
      <c r="BJ421" s="1"/>
      <c r="BK421" s="1"/>
      <c r="BL421" s="1"/>
      <c r="BM421" s="1"/>
      <c r="BN421" s="1"/>
      <c r="BO421" s="1"/>
      <c r="BP421" s="1"/>
      <c r="BQ421" s="1"/>
      <c r="BR421" s="1"/>
    </row>
    <row r="422" spans="1:70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  <c r="AL422" s="1"/>
      <c r="AM422" s="1"/>
      <c r="AN422" s="1"/>
      <c r="AO422" s="1"/>
      <c r="AP422" s="1"/>
      <c r="AQ422" s="1"/>
      <c r="AR422" s="1"/>
      <c r="AS422" s="1"/>
      <c r="AT422" s="1"/>
      <c r="AU422" s="1"/>
      <c r="AV422" s="1"/>
      <c r="AW422" s="1"/>
      <c r="AX422" s="1"/>
      <c r="AY422" s="1"/>
      <c r="AZ422" s="1"/>
      <c r="BA422" s="1"/>
      <c r="BB422" s="1"/>
      <c r="BC422" s="1"/>
      <c r="BD422" s="1"/>
      <c r="BE422" s="1"/>
      <c r="BF422" s="1"/>
      <c r="BG422" s="1"/>
      <c r="BH422" s="1"/>
      <c r="BI422" s="1"/>
      <c r="BJ422" s="1"/>
      <c r="BK422" s="1"/>
      <c r="BL422" s="1"/>
      <c r="BM422" s="1"/>
      <c r="BN422" s="1"/>
      <c r="BO422" s="1"/>
      <c r="BP422" s="1"/>
      <c r="BQ422" s="1"/>
      <c r="BR422" s="1"/>
    </row>
    <row r="423" spans="1:70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  <c r="AL423" s="1"/>
      <c r="AM423" s="1"/>
      <c r="AN423" s="1"/>
      <c r="AO423" s="1"/>
      <c r="AP423" s="1"/>
      <c r="AQ423" s="1"/>
      <c r="AR423" s="1"/>
      <c r="AS423" s="1"/>
      <c r="AT423" s="1"/>
      <c r="AU423" s="1"/>
      <c r="AV423" s="1"/>
      <c r="AW423" s="1"/>
      <c r="AX423" s="1"/>
      <c r="AY423" s="1"/>
      <c r="AZ423" s="1"/>
      <c r="BA423" s="1"/>
      <c r="BB423" s="1"/>
      <c r="BC423" s="1"/>
      <c r="BD423" s="1"/>
      <c r="BE423" s="1"/>
      <c r="BF423" s="1"/>
      <c r="BG423" s="1"/>
      <c r="BH423" s="1"/>
      <c r="BI423" s="1"/>
      <c r="BJ423" s="1"/>
      <c r="BK423" s="1"/>
      <c r="BL423" s="1"/>
      <c r="BM423" s="1"/>
      <c r="BN423" s="1"/>
      <c r="BO423" s="1"/>
      <c r="BP423" s="1"/>
      <c r="BQ423" s="1"/>
      <c r="BR423" s="1"/>
    </row>
    <row r="424" spans="1:70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  <c r="AL424" s="1"/>
      <c r="AM424" s="1"/>
      <c r="AN424" s="1"/>
      <c r="AO424" s="1"/>
      <c r="AP424" s="1"/>
      <c r="AQ424" s="1"/>
      <c r="AR424" s="1"/>
      <c r="AS424" s="1"/>
      <c r="AT424" s="1"/>
      <c r="AU424" s="1"/>
      <c r="AV424" s="1"/>
      <c r="AW424" s="1"/>
      <c r="AX424" s="1"/>
      <c r="AY424" s="1"/>
      <c r="AZ424" s="1"/>
      <c r="BA424" s="1"/>
      <c r="BB424" s="1"/>
      <c r="BC424" s="1"/>
      <c r="BD424" s="1"/>
      <c r="BE424" s="1"/>
      <c r="BF424" s="1"/>
      <c r="BG424" s="1"/>
      <c r="BH424" s="1"/>
      <c r="BI424" s="1"/>
      <c r="BJ424" s="1"/>
      <c r="BK424" s="1"/>
      <c r="BL424" s="1"/>
      <c r="BM424" s="1"/>
      <c r="BN424" s="1"/>
      <c r="BO424" s="1"/>
      <c r="BP424" s="1"/>
      <c r="BQ424" s="1"/>
      <c r="BR424" s="1"/>
    </row>
    <row r="425" spans="1:70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  <c r="AL425" s="1"/>
      <c r="AM425" s="1"/>
      <c r="AN425" s="1"/>
      <c r="AO425" s="1"/>
      <c r="AP425" s="1"/>
      <c r="AQ425" s="1"/>
      <c r="AR425" s="1"/>
      <c r="AS425" s="1"/>
      <c r="AT425" s="1"/>
      <c r="AU425" s="1"/>
      <c r="AV425" s="1"/>
      <c r="AW425" s="1"/>
      <c r="AX425" s="1"/>
      <c r="AY425" s="1"/>
      <c r="AZ425" s="1"/>
      <c r="BA425" s="1"/>
      <c r="BB425" s="1"/>
      <c r="BC425" s="1"/>
      <c r="BD425" s="1"/>
      <c r="BE425" s="1"/>
      <c r="BF425" s="1"/>
      <c r="BG425" s="1"/>
      <c r="BH425" s="1"/>
      <c r="BI425" s="1"/>
      <c r="BJ425" s="1"/>
      <c r="BK425" s="1"/>
      <c r="BL425" s="1"/>
      <c r="BM425" s="1"/>
      <c r="BN425" s="1"/>
      <c r="BO425" s="1"/>
      <c r="BP425" s="1"/>
      <c r="BQ425" s="1"/>
      <c r="BR425" s="1"/>
    </row>
    <row r="426" spans="1:70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  <c r="AL426" s="1"/>
      <c r="AM426" s="1"/>
      <c r="AN426" s="1"/>
      <c r="AO426" s="1"/>
      <c r="AP426" s="1"/>
      <c r="AQ426" s="1"/>
      <c r="AR426" s="1"/>
      <c r="AS426" s="1"/>
      <c r="AT426" s="1"/>
      <c r="AU426" s="1"/>
      <c r="AV426" s="1"/>
      <c r="AW426" s="1"/>
      <c r="AX426" s="1"/>
      <c r="AY426" s="1"/>
      <c r="AZ426" s="1"/>
      <c r="BA426" s="1"/>
      <c r="BB426" s="1"/>
      <c r="BC426" s="1"/>
      <c r="BD426" s="1"/>
      <c r="BE426" s="1"/>
      <c r="BF426" s="1"/>
      <c r="BG426" s="1"/>
      <c r="BH426" s="1"/>
      <c r="BI426" s="1"/>
      <c r="BJ426" s="1"/>
      <c r="BK426" s="1"/>
      <c r="BL426" s="1"/>
      <c r="BM426" s="1"/>
      <c r="BN426" s="1"/>
      <c r="BO426" s="1"/>
      <c r="BP426" s="1"/>
      <c r="BQ426" s="1"/>
      <c r="BR426" s="1"/>
    </row>
    <row r="427" spans="1:70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  <c r="AL427" s="1"/>
      <c r="AM427" s="1"/>
      <c r="AN427" s="1"/>
      <c r="AO427" s="1"/>
      <c r="AP427" s="1"/>
      <c r="AQ427" s="1"/>
      <c r="AR427" s="1"/>
      <c r="AS427" s="1"/>
      <c r="AT427" s="1"/>
      <c r="AU427" s="1"/>
      <c r="AV427" s="1"/>
      <c r="AW427" s="1"/>
      <c r="AX427" s="1"/>
      <c r="AY427" s="1"/>
      <c r="AZ427" s="1"/>
      <c r="BA427" s="1"/>
      <c r="BB427" s="1"/>
      <c r="BC427" s="1"/>
      <c r="BD427" s="1"/>
      <c r="BE427" s="1"/>
      <c r="BF427" s="1"/>
      <c r="BG427" s="1"/>
      <c r="BH427" s="1"/>
      <c r="BI427" s="1"/>
      <c r="BJ427" s="1"/>
      <c r="BK427" s="1"/>
      <c r="BL427" s="1"/>
      <c r="BM427" s="1"/>
      <c r="BN427" s="1"/>
      <c r="BO427" s="1"/>
      <c r="BP427" s="1"/>
      <c r="BQ427" s="1"/>
      <c r="BR427" s="1"/>
    </row>
    <row r="428" spans="1:70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  <c r="AL428" s="1"/>
      <c r="AM428" s="1"/>
      <c r="AN428" s="1"/>
      <c r="AO428" s="1"/>
      <c r="AP428" s="1"/>
      <c r="AQ428" s="1"/>
      <c r="AR428" s="1"/>
      <c r="AS428" s="1"/>
      <c r="AT428" s="1"/>
      <c r="AU428" s="1"/>
      <c r="AV428" s="1"/>
      <c r="AW428" s="1"/>
      <c r="AX428" s="1"/>
      <c r="AY428" s="1"/>
      <c r="AZ428" s="1"/>
      <c r="BA428" s="1"/>
      <c r="BB428" s="1"/>
      <c r="BC428" s="1"/>
      <c r="BD428" s="1"/>
      <c r="BE428" s="1"/>
      <c r="BF428" s="1"/>
      <c r="BG428" s="1"/>
      <c r="BH428" s="1"/>
      <c r="BI428" s="1"/>
      <c r="BJ428" s="1"/>
      <c r="BK428" s="1"/>
      <c r="BL428" s="1"/>
      <c r="BM428" s="1"/>
      <c r="BN428" s="1"/>
      <c r="BO428" s="1"/>
      <c r="BP428" s="1"/>
      <c r="BQ428" s="1"/>
      <c r="BR428" s="1"/>
    </row>
    <row r="429" spans="1:70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  <c r="AL429" s="1"/>
      <c r="AM429" s="1"/>
      <c r="AN429" s="1"/>
      <c r="AO429" s="1"/>
      <c r="AP429" s="1"/>
      <c r="AQ429" s="1"/>
      <c r="AR429" s="1"/>
      <c r="AS429" s="1"/>
      <c r="AT429" s="1"/>
      <c r="AU429" s="1"/>
      <c r="AV429" s="1"/>
      <c r="AW429" s="1"/>
      <c r="AX429" s="1"/>
      <c r="AY429" s="1"/>
      <c r="AZ429" s="1"/>
      <c r="BA429" s="1"/>
      <c r="BB429" s="1"/>
      <c r="BC429" s="1"/>
      <c r="BD429" s="1"/>
      <c r="BE429" s="1"/>
      <c r="BF429" s="1"/>
      <c r="BG429" s="1"/>
      <c r="BH429" s="1"/>
      <c r="BI429" s="1"/>
      <c r="BJ429" s="1"/>
      <c r="BK429" s="1"/>
      <c r="BL429" s="1"/>
      <c r="BM429" s="1"/>
      <c r="BN429" s="1"/>
      <c r="BO429" s="1"/>
      <c r="BP429" s="1"/>
      <c r="BQ429" s="1"/>
      <c r="BR429" s="1"/>
    </row>
    <row r="430" spans="1:70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  <c r="AL430" s="1"/>
      <c r="AM430" s="1"/>
      <c r="AN430" s="1"/>
      <c r="AO430" s="1"/>
      <c r="AP430" s="1"/>
      <c r="AQ430" s="1"/>
      <c r="AR430" s="1"/>
      <c r="AS430" s="1"/>
      <c r="AT430" s="1"/>
      <c r="AU430" s="1"/>
      <c r="AV430" s="1"/>
      <c r="AW430" s="1"/>
      <c r="AX430" s="1"/>
      <c r="AY430" s="1"/>
      <c r="AZ430" s="1"/>
      <c r="BA430" s="1"/>
      <c r="BB430" s="1"/>
      <c r="BC430" s="1"/>
      <c r="BD430" s="1"/>
      <c r="BE430" s="1"/>
      <c r="BF430" s="1"/>
      <c r="BG430" s="1"/>
      <c r="BH430" s="1"/>
      <c r="BI430" s="1"/>
      <c r="BJ430" s="1"/>
      <c r="BK430" s="1"/>
      <c r="BL430" s="1"/>
      <c r="BM430" s="1"/>
      <c r="BN430" s="1"/>
      <c r="BO430" s="1"/>
      <c r="BP430" s="1"/>
      <c r="BQ430" s="1"/>
      <c r="BR430" s="1"/>
    </row>
    <row r="431" spans="1:70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  <c r="AL431" s="1"/>
      <c r="AM431" s="1"/>
      <c r="AN431" s="1"/>
      <c r="AO431" s="1"/>
      <c r="AP431" s="1"/>
      <c r="AQ431" s="1"/>
      <c r="AR431" s="1"/>
      <c r="AS431" s="1"/>
      <c r="AT431" s="1"/>
      <c r="AU431" s="1"/>
      <c r="AV431" s="1"/>
      <c r="AW431" s="1"/>
      <c r="AX431" s="1"/>
      <c r="AY431" s="1"/>
      <c r="AZ431" s="1"/>
      <c r="BA431" s="1"/>
      <c r="BB431" s="1"/>
      <c r="BC431" s="1"/>
      <c r="BD431" s="1"/>
      <c r="BE431" s="1"/>
      <c r="BF431" s="1"/>
      <c r="BG431" s="1"/>
      <c r="BH431" s="1"/>
      <c r="BI431" s="1"/>
      <c r="BJ431" s="1"/>
      <c r="BK431" s="1"/>
      <c r="BL431" s="1"/>
      <c r="BM431" s="1"/>
      <c r="BN431" s="1"/>
      <c r="BO431" s="1"/>
      <c r="BP431" s="1"/>
      <c r="BQ431" s="1"/>
      <c r="BR431" s="1"/>
    </row>
    <row r="432" spans="1:70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  <c r="AL432" s="1"/>
      <c r="AM432" s="1"/>
      <c r="AN432" s="1"/>
      <c r="AO432" s="1"/>
      <c r="AP432" s="1"/>
      <c r="AQ432" s="1"/>
      <c r="AR432" s="1"/>
      <c r="AS432" s="1"/>
      <c r="AT432" s="1"/>
      <c r="AU432" s="1"/>
      <c r="AV432" s="1"/>
      <c r="AW432" s="1"/>
      <c r="AX432" s="1"/>
      <c r="AY432" s="1"/>
      <c r="AZ432" s="1"/>
      <c r="BA432" s="1"/>
      <c r="BB432" s="1"/>
      <c r="BC432" s="1"/>
      <c r="BD432" s="1"/>
      <c r="BE432" s="1"/>
      <c r="BF432" s="1"/>
      <c r="BG432" s="1"/>
      <c r="BH432" s="1"/>
      <c r="BI432" s="1"/>
      <c r="BJ432" s="1"/>
      <c r="BK432" s="1"/>
      <c r="BL432" s="1"/>
      <c r="BM432" s="1"/>
      <c r="BN432" s="1"/>
      <c r="BO432" s="1"/>
      <c r="BP432" s="1"/>
      <c r="BQ432" s="1"/>
      <c r="BR432" s="1"/>
    </row>
    <row r="433" spans="1:70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  <c r="AL433" s="1"/>
      <c r="AM433" s="1"/>
      <c r="AN433" s="1"/>
      <c r="AO433" s="1"/>
      <c r="AP433" s="1"/>
      <c r="AQ433" s="1"/>
      <c r="AR433" s="1"/>
      <c r="AS433" s="1"/>
      <c r="AT433" s="1"/>
      <c r="AU433" s="1"/>
      <c r="AV433" s="1"/>
      <c r="AW433" s="1"/>
      <c r="AX433" s="1"/>
      <c r="AY433" s="1"/>
      <c r="AZ433" s="1"/>
      <c r="BA433" s="1"/>
      <c r="BB433" s="1"/>
      <c r="BC433" s="1"/>
      <c r="BD433" s="1"/>
      <c r="BE433" s="1"/>
      <c r="BF433" s="1"/>
      <c r="BG433" s="1"/>
      <c r="BH433" s="1"/>
      <c r="BI433" s="1"/>
      <c r="BJ433" s="1"/>
      <c r="BK433" s="1"/>
      <c r="BL433" s="1"/>
      <c r="BM433" s="1"/>
      <c r="BN433" s="1"/>
      <c r="BO433" s="1"/>
      <c r="BP433" s="1"/>
      <c r="BQ433" s="1"/>
      <c r="BR433" s="1"/>
    </row>
    <row r="434" spans="1:70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  <c r="AL434" s="1"/>
      <c r="AM434" s="1"/>
      <c r="AN434" s="1"/>
      <c r="AO434" s="1"/>
      <c r="AP434" s="1"/>
      <c r="AQ434" s="1"/>
      <c r="AR434" s="1"/>
      <c r="AS434" s="1"/>
      <c r="AT434" s="1"/>
      <c r="AU434" s="1"/>
      <c r="AV434" s="1"/>
      <c r="AW434" s="1"/>
      <c r="AX434" s="1"/>
      <c r="AY434" s="1"/>
      <c r="AZ434" s="1"/>
      <c r="BA434" s="1"/>
      <c r="BB434" s="1"/>
      <c r="BC434" s="1"/>
      <c r="BD434" s="1"/>
      <c r="BE434" s="1"/>
      <c r="BF434" s="1"/>
      <c r="BG434" s="1"/>
      <c r="BH434" s="1"/>
      <c r="BI434" s="1"/>
      <c r="BJ434" s="1"/>
      <c r="BK434" s="1"/>
      <c r="BL434" s="1"/>
      <c r="BM434" s="1"/>
      <c r="BN434" s="1"/>
      <c r="BO434" s="1"/>
      <c r="BP434" s="1"/>
      <c r="BQ434" s="1"/>
      <c r="BR434" s="1"/>
    </row>
    <row r="435" spans="1:70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"/>
      <c r="AL435" s="1"/>
      <c r="AM435" s="1"/>
      <c r="AN435" s="1"/>
      <c r="AO435" s="1"/>
      <c r="AP435" s="1"/>
      <c r="AQ435" s="1"/>
      <c r="AR435" s="1"/>
      <c r="AS435" s="1"/>
      <c r="AT435" s="1"/>
      <c r="AU435" s="1"/>
      <c r="AV435" s="1"/>
      <c r="AW435" s="1"/>
      <c r="AX435" s="1"/>
      <c r="AY435" s="1"/>
      <c r="AZ435" s="1"/>
      <c r="BA435" s="1"/>
      <c r="BB435" s="1"/>
      <c r="BC435" s="1"/>
      <c r="BD435" s="1"/>
      <c r="BE435" s="1"/>
      <c r="BF435" s="1"/>
      <c r="BG435" s="1"/>
      <c r="BH435" s="1"/>
      <c r="BI435" s="1"/>
      <c r="BJ435" s="1"/>
      <c r="BK435" s="1"/>
      <c r="BL435" s="1"/>
      <c r="BM435" s="1"/>
      <c r="BN435" s="1"/>
      <c r="BO435" s="1"/>
      <c r="BP435" s="1"/>
      <c r="BQ435" s="1"/>
      <c r="BR435" s="1"/>
    </row>
    <row r="436" spans="1:70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  <c r="AL436" s="1"/>
      <c r="AM436" s="1"/>
      <c r="AN436" s="1"/>
      <c r="AO436" s="1"/>
      <c r="AP436" s="1"/>
      <c r="AQ436" s="1"/>
      <c r="AR436" s="1"/>
      <c r="AS436" s="1"/>
      <c r="AT436" s="1"/>
      <c r="AU436" s="1"/>
      <c r="AV436" s="1"/>
      <c r="AW436" s="1"/>
      <c r="AX436" s="1"/>
      <c r="AY436" s="1"/>
      <c r="AZ436" s="1"/>
      <c r="BA436" s="1"/>
      <c r="BB436" s="1"/>
      <c r="BC436" s="1"/>
      <c r="BD436" s="1"/>
      <c r="BE436" s="1"/>
      <c r="BF436" s="1"/>
      <c r="BG436" s="1"/>
      <c r="BH436" s="1"/>
      <c r="BI436" s="1"/>
      <c r="BJ436" s="1"/>
      <c r="BK436" s="1"/>
      <c r="BL436" s="1"/>
      <c r="BM436" s="1"/>
      <c r="BN436" s="1"/>
      <c r="BO436" s="1"/>
      <c r="BP436" s="1"/>
      <c r="BQ436" s="1"/>
      <c r="BR436" s="1"/>
    </row>
    <row r="437" spans="1:70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/>
      <c r="AL437" s="1"/>
      <c r="AM437" s="1"/>
      <c r="AN437" s="1"/>
      <c r="AO437" s="1"/>
      <c r="AP437" s="1"/>
      <c r="AQ437" s="1"/>
      <c r="AR437" s="1"/>
      <c r="AS437" s="1"/>
      <c r="AT437" s="1"/>
      <c r="AU437" s="1"/>
      <c r="AV437" s="1"/>
      <c r="AW437" s="1"/>
      <c r="AX437" s="1"/>
      <c r="AY437" s="1"/>
      <c r="AZ437" s="1"/>
      <c r="BA437" s="1"/>
      <c r="BB437" s="1"/>
      <c r="BC437" s="1"/>
      <c r="BD437" s="1"/>
      <c r="BE437" s="1"/>
      <c r="BF437" s="1"/>
      <c r="BG437" s="1"/>
      <c r="BH437" s="1"/>
      <c r="BI437" s="1"/>
      <c r="BJ437" s="1"/>
      <c r="BK437" s="1"/>
      <c r="BL437" s="1"/>
      <c r="BM437" s="1"/>
      <c r="BN437" s="1"/>
      <c r="BO437" s="1"/>
      <c r="BP437" s="1"/>
      <c r="BQ437" s="1"/>
      <c r="BR437" s="1"/>
    </row>
    <row r="438" spans="1:70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/>
      <c r="AL438" s="1"/>
      <c r="AM438" s="1"/>
      <c r="AN438" s="1"/>
      <c r="AO438" s="1"/>
      <c r="AP438" s="1"/>
      <c r="AQ438" s="1"/>
      <c r="AR438" s="1"/>
      <c r="AS438" s="1"/>
      <c r="AT438" s="1"/>
      <c r="AU438" s="1"/>
      <c r="AV438" s="1"/>
      <c r="AW438" s="1"/>
      <c r="AX438" s="1"/>
      <c r="AY438" s="1"/>
      <c r="AZ438" s="1"/>
      <c r="BA438" s="1"/>
      <c r="BB438" s="1"/>
      <c r="BC438" s="1"/>
      <c r="BD438" s="1"/>
      <c r="BE438" s="1"/>
      <c r="BF438" s="1"/>
      <c r="BG438" s="1"/>
      <c r="BH438" s="1"/>
      <c r="BI438" s="1"/>
      <c r="BJ438" s="1"/>
      <c r="BK438" s="1"/>
      <c r="BL438" s="1"/>
      <c r="BM438" s="1"/>
      <c r="BN438" s="1"/>
      <c r="BO438" s="1"/>
      <c r="BP438" s="1"/>
      <c r="BQ438" s="1"/>
      <c r="BR438" s="1"/>
    </row>
    <row r="439" spans="1:70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/>
      <c r="AL439" s="1"/>
      <c r="AM439" s="1"/>
      <c r="AN439" s="1"/>
      <c r="AO439" s="1"/>
      <c r="AP439" s="1"/>
      <c r="AQ439" s="1"/>
      <c r="AR439" s="1"/>
      <c r="AS439" s="1"/>
      <c r="AT439" s="1"/>
      <c r="AU439" s="1"/>
      <c r="AV439" s="1"/>
      <c r="AW439" s="1"/>
      <c r="AX439" s="1"/>
      <c r="AY439" s="1"/>
      <c r="AZ439" s="1"/>
      <c r="BA439" s="1"/>
      <c r="BB439" s="1"/>
      <c r="BC439" s="1"/>
      <c r="BD439" s="1"/>
      <c r="BE439" s="1"/>
      <c r="BF439" s="1"/>
      <c r="BG439" s="1"/>
      <c r="BH439" s="1"/>
      <c r="BI439" s="1"/>
      <c r="BJ439" s="1"/>
      <c r="BK439" s="1"/>
      <c r="BL439" s="1"/>
      <c r="BM439" s="1"/>
      <c r="BN439" s="1"/>
      <c r="BO439" s="1"/>
      <c r="BP439" s="1"/>
      <c r="BQ439" s="1"/>
      <c r="BR439" s="1"/>
    </row>
    <row r="440" spans="1:70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  <c r="AL440" s="1"/>
      <c r="AM440" s="1"/>
      <c r="AN440" s="1"/>
      <c r="AO440" s="1"/>
      <c r="AP440" s="1"/>
      <c r="AQ440" s="1"/>
      <c r="AR440" s="1"/>
      <c r="AS440" s="1"/>
      <c r="AT440" s="1"/>
      <c r="AU440" s="1"/>
      <c r="AV440" s="1"/>
      <c r="AW440" s="1"/>
      <c r="AX440" s="1"/>
      <c r="AY440" s="1"/>
      <c r="AZ440" s="1"/>
      <c r="BA440" s="1"/>
      <c r="BB440" s="1"/>
      <c r="BC440" s="1"/>
      <c r="BD440" s="1"/>
      <c r="BE440" s="1"/>
      <c r="BF440" s="1"/>
      <c r="BG440" s="1"/>
      <c r="BH440" s="1"/>
      <c r="BI440" s="1"/>
      <c r="BJ440" s="1"/>
      <c r="BK440" s="1"/>
      <c r="BL440" s="1"/>
      <c r="BM440" s="1"/>
      <c r="BN440" s="1"/>
      <c r="BO440" s="1"/>
      <c r="BP440" s="1"/>
      <c r="BQ440" s="1"/>
      <c r="BR440" s="1"/>
    </row>
    <row r="441" spans="1:70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  <c r="AL441" s="1"/>
      <c r="AM441" s="1"/>
      <c r="AN441" s="1"/>
      <c r="AO441" s="1"/>
      <c r="AP441" s="1"/>
      <c r="AQ441" s="1"/>
      <c r="AR441" s="1"/>
      <c r="AS441" s="1"/>
      <c r="AT441" s="1"/>
      <c r="AU441" s="1"/>
      <c r="AV441" s="1"/>
      <c r="AW441" s="1"/>
      <c r="AX441" s="1"/>
      <c r="AY441" s="1"/>
      <c r="AZ441" s="1"/>
      <c r="BA441" s="1"/>
      <c r="BB441" s="1"/>
      <c r="BC441" s="1"/>
      <c r="BD441" s="1"/>
      <c r="BE441" s="1"/>
      <c r="BF441" s="1"/>
      <c r="BG441" s="1"/>
      <c r="BH441" s="1"/>
      <c r="BI441" s="1"/>
      <c r="BJ441" s="1"/>
      <c r="BK441" s="1"/>
      <c r="BL441" s="1"/>
      <c r="BM441" s="1"/>
      <c r="BN441" s="1"/>
      <c r="BO441" s="1"/>
      <c r="BP441" s="1"/>
      <c r="BQ441" s="1"/>
      <c r="BR441" s="1"/>
    </row>
    <row r="442" spans="1:70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1"/>
      <c r="AL442" s="1"/>
      <c r="AM442" s="1"/>
      <c r="AN442" s="1"/>
      <c r="AO442" s="1"/>
      <c r="AP442" s="1"/>
      <c r="AQ442" s="1"/>
      <c r="AR442" s="1"/>
      <c r="AS442" s="1"/>
      <c r="AT442" s="1"/>
      <c r="AU442" s="1"/>
      <c r="AV442" s="1"/>
      <c r="AW442" s="1"/>
      <c r="AX442" s="1"/>
      <c r="AY442" s="1"/>
      <c r="AZ442" s="1"/>
      <c r="BA442" s="1"/>
      <c r="BB442" s="1"/>
      <c r="BC442" s="1"/>
      <c r="BD442" s="1"/>
      <c r="BE442" s="1"/>
      <c r="BF442" s="1"/>
      <c r="BG442" s="1"/>
      <c r="BH442" s="1"/>
      <c r="BI442" s="1"/>
      <c r="BJ442" s="1"/>
      <c r="BK442" s="1"/>
      <c r="BL442" s="1"/>
      <c r="BM442" s="1"/>
      <c r="BN442" s="1"/>
      <c r="BO442" s="1"/>
      <c r="BP442" s="1"/>
      <c r="BQ442" s="1"/>
      <c r="BR442" s="1"/>
    </row>
    <row r="443" spans="1:70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"/>
      <c r="AL443" s="1"/>
      <c r="AM443" s="1"/>
      <c r="AN443" s="1"/>
      <c r="AO443" s="1"/>
      <c r="AP443" s="1"/>
      <c r="AQ443" s="1"/>
      <c r="AR443" s="1"/>
      <c r="AS443" s="1"/>
      <c r="AT443" s="1"/>
      <c r="AU443" s="1"/>
      <c r="AV443" s="1"/>
      <c r="AW443" s="1"/>
      <c r="AX443" s="1"/>
      <c r="AY443" s="1"/>
      <c r="AZ443" s="1"/>
      <c r="BA443" s="1"/>
      <c r="BB443" s="1"/>
      <c r="BC443" s="1"/>
      <c r="BD443" s="1"/>
      <c r="BE443" s="1"/>
      <c r="BF443" s="1"/>
      <c r="BG443" s="1"/>
      <c r="BH443" s="1"/>
      <c r="BI443" s="1"/>
      <c r="BJ443" s="1"/>
      <c r="BK443" s="1"/>
      <c r="BL443" s="1"/>
      <c r="BM443" s="1"/>
      <c r="BN443" s="1"/>
      <c r="BO443" s="1"/>
      <c r="BP443" s="1"/>
      <c r="BQ443" s="1"/>
      <c r="BR443" s="1"/>
    </row>
    <row r="444" spans="1:70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"/>
      <c r="AL444" s="1"/>
      <c r="AM444" s="1"/>
      <c r="AN444" s="1"/>
      <c r="AO444" s="1"/>
      <c r="AP444" s="1"/>
      <c r="AQ444" s="1"/>
      <c r="AR444" s="1"/>
      <c r="AS444" s="1"/>
      <c r="AT444" s="1"/>
      <c r="AU444" s="1"/>
      <c r="AV444" s="1"/>
      <c r="AW444" s="1"/>
      <c r="AX444" s="1"/>
      <c r="AY444" s="1"/>
      <c r="AZ444" s="1"/>
      <c r="BA444" s="1"/>
      <c r="BB444" s="1"/>
      <c r="BC444" s="1"/>
      <c r="BD444" s="1"/>
      <c r="BE444" s="1"/>
      <c r="BF444" s="1"/>
      <c r="BG444" s="1"/>
      <c r="BH444" s="1"/>
      <c r="BI444" s="1"/>
      <c r="BJ444" s="1"/>
      <c r="BK444" s="1"/>
      <c r="BL444" s="1"/>
      <c r="BM444" s="1"/>
      <c r="BN444" s="1"/>
      <c r="BO444" s="1"/>
      <c r="BP444" s="1"/>
      <c r="BQ444" s="1"/>
      <c r="BR444" s="1"/>
    </row>
    <row r="445" spans="1:70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"/>
      <c r="AL445" s="1"/>
      <c r="AM445" s="1"/>
      <c r="AN445" s="1"/>
      <c r="AO445" s="1"/>
      <c r="AP445" s="1"/>
      <c r="AQ445" s="1"/>
      <c r="AR445" s="1"/>
      <c r="AS445" s="1"/>
      <c r="AT445" s="1"/>
      <c r="AU445" s="1"/>
      <c r="AV445" s="1"/>
      <c r="AW445" s="1"/>
      <c r="AX445" s="1"/>
      <c r="AY445" s="1"/>
      <c r="AZ445" s="1"/>
      <c r="BA445" s="1"/>
      <c r="BB445" s="1"/>
      <c r="BC445" s="1"/>
      <c r="BD445" s="1"/>
      <c r="BE445" s="1"/>
      <c r="BF445" s="1"/>
      <c r="BG445" s="1"/>
      <c r="BH445" s="1"/>
      <c r="BI445" s="1"/>
      <c r="BJ445" s="1"/>
      <c r="BK445" s="1"/>
      <c r="BL445" s="1"/>
      <c r="BM445" s="1"/>
      <c r="BN445" s="1"/>
      <c r="BO445" s="1"/>
      <c r="BP445" s="1"/>
      <c r="BQ445" s="1"/>
      <c r="BR445" s="1"/>
    </row>
    <row r="446" spans="1:70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/>
      <c r="AL446" s="1"/>
      <c r="AM446" s="1"/>
      <c r="AN446" s="1"/>
      <c r="AO446" s="1"/>
      <c r="AP446" s="1"/>
      <c r="AQ446" s="1"/>
      <c r="AR446" s="1"/>
      <c r="AS446" s="1"/>
      <c r="AT446" s="1"/>
      <c r="AU446" s="1"/>
      <c r="AV446" s="1"/>
      <c r="AW446" s="1"/>
      <c r="AX446" s="1"/>
      <c r="AY446" s="1"/>
      <c r="AZ446" s="1"/>
      <c r="BA446" s="1"/>
      <c r="BB446" s="1"/>
      <c r="BC446" s="1"/>
      <c r="BD446" s="1"/>
      <c r="BE446" s="1"/>
      <c r="BF446" s="1"/>
      <c r="BG446" s="1"/>
      <c r="BH446" s="1"/>
      <c r="BI446" s="1"/>
      <c r="BJ446" s="1"/>
      <c r="BK446" s="1"/>
      <c r="BL446" s="1"/>
      <c r="BM446" s="1"/>
      <c r="BN446" s="1"/>
      <c r="BO446" s="1"/>
      <c r="BP446" s="1"/>
      <c r="BQ446" s="1"/>
      <c r="BR446" s="1"/>
    </row>
    <row r="447" spans="1:70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  <c r="AL447" s="1"/>
      <c r="AM447" s="1"/>
      <c r="AN447" s="1"/>
      <c r="AO447" s="1"/>
      <c r="AP447" s="1"/>
      <c r="AQ447" s="1"/>
      <c r="AR447" s="1"/>
      <c r="AS447" s="1"/>
      <c r="AT447" s="1"/>
      <c r="AU447" s="1"/>
      <c r="AV447" s="1"/>
      <c r="AW447" s="1"/>
      <c r="AX447" s="1"/>
      <c r="AY447" s="1"/>
      <c r="AZ447" s="1"/>
      <c r="BA447" s="1"/>
      <c r="BB447" s="1"/>
      <c r="BC447" s="1"/>
      <c r="BD447" s="1"/>
      <c r="BE447" s="1"/>
      <c r="BF447" s="1"/>
      <c r="BG447" s="1"/>
      <c r="BH447" s="1"/>
      <c r="BI447" s="1"/>
      <c r="BJ447" s="1"/>
      <c r="BK447" s="1"/>
      <c r="BL447" s="1"/>
      <c r="BM447" s="1"/>
      <c r="BN447" s="1"/>
      <c r="BO447" s="1"/>
      <c r="BP447" s="1"/>
      <c r="BQ447" s="1"/>
      <c r="BR447" s="1"/>
    </row>
    <row r="448" spans="1:70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"/>
      <c r="AL448" s="1"/>
      <c r="AM448" s="1"/>
      <c r="AN448" s="1"/>
      <c r="AO448" s="1"/>
      <c r="AP448" s="1"/>
      <c r="AQ448" s="1"/>
      <c r="AR448" s="1"/>
      <c r="AS448" s="1"/>
      <c r="AT448" s="1"/>
      <c r="AU448" s="1"/>
      <c r="AV448" s="1"/>
      <c r="AW448" s="1"/>
      <c r="AX448" s="1"/>
      <c r="AY448" s="1"/>
      <c r="AZ448" s="1"/>
      <c r="BA448" s="1"/>
      <c r="BB448" s="1"/>
      <c r="BC448" s="1"/>
      <c r="BD448" s="1"/>
      <c r="BE448" s="1"/>
      <c r="BF448" s="1"/>
      <c r="BG448" s="1"/>
      <c r="BH448" s="1"/>
      <c r="BI448" s="1"/>
      <c r="BJ448" s="1"/>
      <c r="BK448" s="1"/>
      <c r="BL448" s="1"/>
      <c r="BM448" s="1"/>
      <c r="BN448" s="1"/>
      <c r="BO448" s="1"/>
      <c r="BP448" s="1"/>
      <c r="BQ448" s="1"/>
      <c r="BR448" s="1"/>
    </row>
    <row r="449" spans="1:70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"/>
      <c r="AL449" s="1"/>
      <c r="AM449" s="1"/>
      <c r="AN449" s="1"/>
      <c r="AO449" s="1"/>
      <c r="AP449" s="1"/>
      <c r="AQ449" s="1"/>
      <c r="AR449" s="1"/>
      <c r="AS449" s="1"/>
      <c r="AT449" s="1"/>
      <c r="AU449" s="1"/>
      <c r="AV449" s="1"/>
      <c r="AW449" s="1"/>
      <c r="AX449" s="1"/>
      <c r="AY449" s="1"/>
      <c r="AZ449" s="1"/>
      <c r="BA449" s="1"/>
      <c r="BB449" s="1"/>
      <c r="BC449" s="1"/>
      <c r="BD449" s="1"/>
      <c r="BE449" s="1"/>
      <c r="BF449" s="1"/>
      <c r="BG449" s="1"/>
      <c r="BH449" s="1"/>
      <c r="BI449" s="1"/>
      <c r="BJ449" s="1"/>
      <c r="BK449" s="1"/>
      <c r="BL449" s="1"/>
      <c r="BM449" s="1"/>
      <c r="BN449" s="1"/>
      <c r="BO449" s="1"/>
      <c r="BP449" s="1"/>
      <c r="BQ449" s="1"/>
      <c r="BR449" s="1"/>
    </row>
    <row r="450" spans="1:70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1"/>
      <c r="AL450" s="1"/>
      <c r="AM450" s="1"/>
      <c r="AN450" s="1"/>
      <c r="AO450" s="1"/>
      <c r="AP450" s="1"/>
      <c r="AQ450" s="1"/>
      <c r="AR450" s="1"/>
      <c r="AS450" s="1"/>
      <c r="AT450" s="1"/>
      <c r="AU450" s="1"/>
      <c r="AV450" s="1"/>
      <c r="AW450" s="1"/>
      <c r="AX450" s="1"/>
      <c r="AY450" s="1"/>
      <c r="AZ450" s="1"/>
      <c r="BA450" s="1"/>
      <c r="BB450" s="1"/>
      <c r="BC450" s="1"/>
      <c r="BD450" s="1"/>
      <c r="BE450" s="1"/>
      <c r="BF450" s="1"/>
      <c r="BG450" s="1"/>
      <c r="BH450" s="1"/>
      <c r="BI450" s="1"/>
      <c r="BJ450" s="1"/>
      <c r="BK450" s="1"/>
      <c r="BL450" s="1"/>
      <c r="BM450" s="1"/>
      <c r="BN450" s="1"/>
      <c r="BO450" s="1"/>
      <c r="BP450" s="1"/>
      <c r="BQ450" s="1"/>
      <c r="BR450" s="1"/>
    </row>
    <row r="451" spans="1:70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  <c r="AK451" s="1"/>
      <c r="AL451" s="1"/>
      <c r="AM451" s="1"/>
      <c r="AN451" s="1"/>
      <c r="AO451" s="1"/>
      <c r="AP451" s="1"/>
      <c r="AQ451" s="1"/>
      <c r="AR451" s="1"/>
      <c r="AS451" s="1"/>
      <c r="AT451" s="1"/>
      <c r="AU451" s="1"/>
      <c r="AV451" s="1"/>
      <c r="AW451" s="1"/>
      <c r="AX451" s="1"/>
      <c r="AY451" s="1"/>
      <c r="AZ451" s="1"/>
      <c r="BA451" s="1"/>
      <c r="BB451" s="1"/>
      <c r="BC451" s="1"/>
      <c r="BD451" s="1"/>
      <c r="BE451" s="1"/>
      <c r="BF451" s="1"/>
      <c r="BG451" s="1"/>
      <c r="BH451" s="1"/>
      <c r="BI451" s="1"/>
      <c r="BJ451" s="1"/>
      <c r="BK451" s="1"/>
      <c r="BL451" s="1"/>
      <c r="BM451" s="1"/>
      <c r="BN451" s="1"/>
      <c r="BO451" s="1"/>
      <c r="BP451" s="1"/>
      <c r="BQ451" s="1"/>
      <c r="BR451" s="1"/>
    </row>
    <row r="452" spans="1:70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  <c r="AK452" s="1"/>
      <c r="AL452" s="1"/>
      <c r="AM452" s="1"/>
      <c r="AN452" s="1"/>
      <c r="AO452" s="1"/>
      <c r="AP452" s="1"/>
      <c r="AQ452" s="1"/>
      <c r="AR452" s="1"/>
      <c r="AS452" s="1"/>
      <c r="AT452" s="1"/>
      <c r="AU452" s="1"/>
      <c r="AV452" s="1"/>
      <c r="AW452" s="1"/>
      <c r="AX452" s="1"/>
      <c r="AY452" s="1"/>
      <c r="AZ452" s="1"/>
      <c r="BA452" s="1"/>
      <c r="BB452" s="1"/>
      <c r="BC452" s="1"/>
      <c r="BD452" s="1"/>
      <c r="BE452" s="1"/>
      <c r="BF452" s="1"/>
      <c r="BG452" s="1"/>
      <c r="BH452" s="1"/>
      <c r="BI452" s="1"/>
      <c r="BJ452" s="1"/>
      <c r="BK452" s="1"/>
      <c r="BL452" s="1"/>
      <c r="BM452" s="1"/>
      <c r="BN452" s="1"/>
      <c r="BO452" s="1"/>
      <c r="BP452" s="1"/>
      <c r="BQ452" s="1"/>
      <c r="BR452" s="1"/>
    </row>
    <row r="453" spans="1:70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  <c r="AK453" s="1"/>
      <c r="AL453" s="1"/>
      <c r="AM453" s="1"/>
      <c r="AN453" s="1"/>
      <c r="AO453" s="1"/>
      <c r="AP453" s="1"/>
      <c r="AQ453" s="1"/>
      <c r="AR453" s="1"/>
      <c r="AS453" s="1"/>
      <c r="AT453" s="1"/>
      <c r="AU453" s="1"/>
      <c r="AV453" s="1"/>
      <c r="AW453" s="1"/>
      <c r="AX453" s="1"/>
      <c r="AY453" s="1"/>
      <c r="AZ453" s="1"/>
      <c r="BA453" s="1"/>
      <c r="BB453" s="1"/>
      <c r="BC453" s="1"/>
      <c r="BD453" s="1"/>
      <c r="BE453" s="1"/>
      <c r="BF453" s="1"/>
      <c r="BG453" s="1"/>
      <c r="BH453" s="1"/>
      <c r="BI453" s="1"/>
      <c r="BJ453" s="1"/>
      <c r="BK453" s="1"/>
      <c r="BL453" s="1"/>
      <c r="BM453" s="1"/>
      <c r="BN453" s="1"/>
      <c r="BO453" s="1"/>
      <c r="BP453" s="1"/>
      <c r="BQ453" s="1"/>
      <c r="BR453" s="1"/>
    </row>
    <row r="454" spans="1:70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  <c r="AK454" s="1"/>
      <c r="AL454" s="1"/>
      <c r="AM454" s="1"/>
      <c r="AN454" s="1"/>
      <c r="AO454" s="1"/>
      <c r="AP454" s="1"/>
      <c r="AQ454" s="1"/>
      <c r="AR454" s="1"/>
      <c r="AS454" s="1"/>
      <c r="AT454" s="1"/>
      <c r="AU454" s="1"/>
      <c r="AV454" s="1"/>
      <c r="AW454" s="1"/>
      <c r="AX454" s="1"/>
      <c r="AY454" s="1"/>
      <c r="AZ454" s="1"/>
      <c r="BA454" s="1"/>
      <c r="BB454" s="1"/>
      <c r="BC454" s="1"/>
      <c r="BD454" s="1"/>
      <c r="BE454" s="1"/>
      <c r="BF454" s="1"/>
      <c r="BG454" s="1"/>
      <c r="BH454" s="1"/>
      <c r="BI454" s="1"/>
      <c r="BJ454" s="1"/>
      <c r="BK454" s="1"/>
      <c r="BL454" s="1"/>
      <c r="BM454" s="1"/>
      <c r="BN454" s="1"/>
      <c r="BO454" s="1"/>
      <c r="BP454" s="1"/>
      <c r="BQ454" s="1"/>
      <c r="BR454" s="1"/>
    </row>
    <row r="455" spans="1:70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  <c r="AK455" s="1"/>
      <c r="AL455" s="1"/>
      <c r="AM455" s="1"/>
      <c r="AN455" s="1"/>
      <c r="AO455" s="1"/>
      <c r="AP455" s="1"/>
      <c r="AQ455" s="1"/>
      <c r="AR455" s="1"/>
      <c r="AS455" s="1"/>
      <c r="AT455" s="1"/>
      <c r="AU455" s="1"/>
      <c r="AV455" s="1"/>
      <c r="AW455" s="1"/>
      <c r="AX455" s="1"/>
      <c r="AY455" s="1"/>
      <c r="AZ455" s="1"/>
      <c r="BA455" s="1"/>
      <c r="BB455" s="1"/>
      <c r="BC455" s="1"/>
      <c r="BD455" s="1"/>
      <c r="BE455" s="1"/>
      <c r="BF455" s="1"/>
      <c r="BG455" s="1"/>
      <c r="BH455" s="1"/>
      <c r="BI455" s="1"/>
      <c r="BJ455" s="1"/>
      <c r="BK455" s="1"/>
      <c r="BL455" s="1"/>
      <c r="BM455" s="1"/>
      <c r="BN455" s="1"/>
      <c r="BO455" s="1"/>
      <c r="BP455" s="1"/>
      <c r="BQ455" s="1"/>
      <c r="BR455" s="1"/>
    </row>
    <row r="456" spans="1:70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  <c r="AK456" s="1"/>
      <c r="AL456" s="1"/>
      <c r="AM456" s="1"/>
      <c r="AN456" s="1"/>
      <c r="AO456" s="1"/>
      <c r="AP456" s="1"/>
      <c r="AQ456" s="1"/>
      <c r="AR456" s="1"/>
      <c r="AS456" s="1"/>
      <c r="AT456" s="1"/>
      <c r="AU456" s="1"/>
      <c r="AV456" s="1"/>
      <c r="AW456" s="1"/>
      <c r="AX456" s="1"/>
      <c r="AY456" s="1"/>
      <c r="AZ456" s="1"/>
      <c r="BA456" s="1"/>
      <c r="BB456" s="1"/>
      <c r="BC456" s="1"/>
      <c r="BD456" s="1"/>
      <c r="BE456" s="1"/>
      <c r="BF456" s="1"/>
      <c r="BG456" s="1"/>
      <c r="BH456" s="1"/>
      <c r="BI456" s="1"/>
      <c r="BJ456" s="1"/>
      <c r="BK456" s="1"/>
      <c r="BL456" s="1"/>
      <c r="BM456" s="1"/>
      <c r="BN456" s="1"/>
      <c r="BO456" s="1"/>
      <c r="BP456" s="1"/>
      <c r="BQ456" s="1"/>
      <c r="BR456" s="1"/>
    </row>
    <row r="457" spans="1:70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  <c r="AK457" s="1"/>
      <c r="AL457" s="1"/>
      <c r="AM457" s="1"/>
      <c r="AN457" s="1"/>
      <c r="AO457" s="1"/>
      <c r="AP457" s="1"/>
      <c r="AQ457" s="1"/>
      <c r="AR457" s="1"/>
      <c r="AS457" s="1"/>
      <c r="AT457" s="1"/>
      <c r="AU457" s="1"/>
      <c r="AV457" s="1"/>
      <c r="AW457" s="1"/>
      <c r="AX457" s="1"/>
      <c r="AY457" s="1"/>
      <c r="AZ457" s="1"/>
      <c r="BA457" s="1"/>
      <c r="BB457" s="1"/>
      <c r="BC457" s="1"/>
      <c r="BD457" s="1"/>
      <c r="BE457" s="1"/>
      <c r="BF457" s="1"/>
      <c r="BG457" s="1"/>
      <c r="BH457" s="1"/>
      <c r="BI457" s="1"/>
      <c r="BJ457" s="1"/>
      <c r="BK457" s="1"/>
      <c r="BL457" s="1"/>
      <c r="BM457" s="1"/>
      <c r="BN457" s="1"/>
      <c r="BO457" s="1"/>
      <c r="BP457" s="1"/>
      <c r="BQ457" s="1"/>
      <c r="BR457" s="1"/>
    </row>
    <row r="458" spans="1:70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  <c r="AK458" s="1"/>
      <c r="AL458" s="1"/>
      <c r="AM458" s="1"/>
      <c r="AN458" s="1"/>
      <c r="AO458" s="1"/>
      <c r="AP458" s="1"/>
      <c r="AQ458" s="1"/>
      <c r="AR458" s="1"/>
      <c r="AS458" s="1"/>
      <c r="AT458" s="1"/>
      <c r="AU458" s="1"/>
      <c r="AV458" s="1"/>
      <c r="AW458" s="1"/>
      <c r="AX458" s="1"/>
      <c r="AY458" s="1"/>
      <c r="AZ458" s="1"/>
      <c r="BA458" s="1"/>
      <c r="BB458" s="1"/>
      <c r="BC458" s="1"/>
      <c r="BD458" s="1"/>
      <c r="BE458" s="1"/>
      <c r="BF458" s="1"/>
      <c r="BG458" s="1"/>
      <c r="BH458" s="1"/>
      <c r="BI458" s="1"/>
      <c r="BJ458" s="1"/>
      <c r="BK458" s="1"/>
      <c r="BL458" s="1"/>
      <c r="BM458" s="1"/>
      <c r="BN458" s="1"/>
      <c r="BO458" s="1"/>
      <c r="BP458" s="1"/>
      <c r="BQ458" s="1"/>
      <c r="BR458" s="1"/>
    </row>
    <row r="459" spans="1:70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  <c r="AK459" s="1"/>
      <c r="AL459" s="1"/>
      <c r="AM459" s="1"/>
      <c r="AN459" s="1"/>
      <c r="AO459" s="1"/>
      <c r="AP459" s="1"/>
      <c r="AQ459" s="1"/>
      <c r="AR459" s="1"/>
      <c r="AS459" s="1"/>
      <c r="AT459" s="1"/>
      <c r="AU459" s="1"/>
      <c r="AV459" s="1"/>
      <c r="AW459" s="1"/>
      <c r="AX459" s="1"/>
      <c r="AY459" s="1"/>
      <c r="AZ459" s="1"/>
      <c r="BA459" s="1"/>
      <c r="BB459" s="1"/>
      <c r="BC459" s="1"/>
      <c r="BD459" s="1"/>
      <c r="BE459" s="1"/>
      <c r="BF459" s="1"/>
      <c r="BG459" s="1"/>
      <c r="BH459" s="1"/>
      <c r="BI459" s="1"/>
      <c r="BJ459" s="1"/>
      <c r="BK459" s="1"/>
      <c r="BL459" s="1"/>
      <c r="BM459" s="1"/>
      <c r="BN459" s="1"/>
      <c r="BO459" s="1"/>
      <c r="BP459" s="1"/>
      <c r="BQ459" s="1"/>
      <c r="BR459" s="1"/>
    </row>
    <row r="460" spans="1:70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  <c r="AK460" s="1"/>
      <c r="AL460" s="1"/>
      <c r="AM460" s="1"/>
      <c r="AN460" s="1"/>
      <c r="AO460" s="1"/>
      <c r="AP460" s="1"/>
      <c r="AQ460" s="1"/>
      <c r="AR460" s="1"/>
      <c r="AS460" s="1"/>
      <c r="AT460" s="1"/>
      <c r="AU460" s="1"/>
      <c r="AV460" s="1"/>
      <c r="AW460" s="1"/>
      <c r="AX460" s="1"/>
      <c r="AY460" s="1"/>
      <c r="AZ460" s="1"/>
      <c r="BA460" s="1"/>
      <c r="BB460" s="1"/>
      <c r="BC460" s="1"/>
      <c r="BD460" s="1"/>
      <c r="BE460" s="1"/>
      <c r="BF460" s="1"/>
      <c r="BG460" s="1"/>
      <c r="BH460" s="1"/>
      <c r="BI460" s="1"/>
      <c r="BJ460" s="1"/>
      <c r="BK460" s="1"/>
      <c r="BL460" s="1"/>
      <c r="BM460" s="1"/>
      <c r="BN460" s="1"/>
      <c r="BO460" s="1"/>
      <c r="BP460" s="1"/>
      <c r="BQ460" s="1"/>
      <c r="BR460" s="1"/>
    </row>
    <row r="461" spans="1:70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  <c r="AK461" s="1"/>
      <c r="AL461" s="1"/>
      <c r="AM461" s="1"/>
      <c r="AN461" s="1"/>
      <c r="AO461" s="1"/>
      <c r="AP461" s="1"/>
      <c r="AQ461" s="1"/>
      <c r="AR461" s="1"/>
      <c r="AS461" s="1"/>
      <c r="AT461" s="1"/>
      <c r="AU461" s="1"/>
      <c r="AV461" s="1"/>
      <c r="AW461" s="1"/>
      <c r="AX461" s="1"/>
      <c r="AY461" s="1"/>
      <c r="AZ461" s="1"/>
      <c r="BA461" s="1"/>
      <c r="BB461" s="1"/>
      <c r="BC461" s="1"/>
      <c r="BD461" s="1"/>
      <c r="BE461" s="1"/>
      <c r="BF461" s="1"/>
      <c r="BG461" s="1"/>
      <c r="BH461" s="1"/>
      <c r="BI461" s="1"/>
      <c r="BJ461" s="1"/>
      <c r="BK461" s="1"/>
      <c r="BL461" s="1"/>
      <c r="BM461" s="1"/>
      <c r="BN461" s="1"/>
      <c r="BO461" s="1"/>
      <c r="BP461" s="1"/>
      <c r="BQ461" s="1"/>
      <c r="BR461" s="1"/>
    </row>
    <row r="462" spans="1:70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  <c r="AK462" s="1"/>
      <c r="AL462" s="1"/>
      <c r="AM462" s="1"/>
      <c r="AN462" s="1"/>
      <c r="AO462" s="1"/>
      <c r="AP462" s="1"/>
      <c r="AQ462" s="1"/>
      <c r="AR462" s="1"/>
      <c r="AS462" s="1"/>
      <c r="AT462" s="1"/>
      <c r="AU462" s="1"/>
      <c r="AV462" s="1"/>
      <c r="AW462" s="1"/>
      <c r="AX462" s="1"/>
      <c r="AY462" s="1"/>
      <c r="AZ462" s="1"/>
      <c r="BA462" s="1"/>
      <c r="BB462" s="1"/>
      <c r="BC462" s="1"/>
      <c r="BD462" s="1"/>
      <c r="BE462" s="1"/>
      <c r="BF462" s="1"/>
      <c r="BG462" s="1"/>
      <c r="BH462" s="1"/>
      <c r="BI462" s="1"/>
      <c r="BJ462" s="1"/>
      <c r="BK462" s="1"/>
      <c r="BL462" s="1"/>
      <c r="BM462" s="1"/>
      <c r="BN462" s="1"/>
      <c r="BO462" s="1"/>
      <c r="BP462" s="1"/>
      <c r="BQ462" s="1"/>
      <c r="BR462" s="1"/>
    </row>
    <row r="463" spans="1:70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  <c r="AK463" s="1"/>
      <c r="AL463" s="1"/>
      <c r="AM463" s="1"/>
      <c r="AN463" s="1"/>
      <c r="AO463" s="1"/>
      <c r="AP463" s="1"/>
      <c r="AQ463" s="1"/>
      <c r="AR463" s="1"/>
      <c r="AS463" s="1"/>
      <c r="AT463" s="1"/>
      <c r="AU463" s="1"/>
      <c r="AV463" s="1"/>
      <c r="AW463" s="1"/>
      <c r="AX463" s="1"/>
      <c r="AY463" s="1"/>
      <c r="AZ463" s="1"/>
      <c r="BA463" s="1"/>
      <c r="BB463" s="1"/>
      <c r="BC463" s="1"/>
      <c r="BD463" s="1"/>
      <c r="BE463" s="1"/>
      <c r="BF463" s="1"/>
      <c r="BG463" s="1"/>
      <c r="BH463" s="1"/>
      <c r="BI463" s="1"/>
      <c r="BJ463" s="1"/>
      <c r="BK463" s="1"/>
      <c r="BL463" s="1"/>
      <c r="BM463" s="1"/>
      <c r="BN463" s="1"/>
      <c r="BO463" s="1"/>
      <c r="BP463" s="1"/>
      <c r="BQ463" s="1"/>
      <c r="BR463" s="1"/>
    </row>
    <row r="464" spans="1:70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  <c r="AK464" s="1"/>
      <c r="AL464" s="1"/>
      <c r="AM464" s="1"/>
      <c r="AN464" s="1"/>
      <c r="AO464" s="1"/>
      <c r="AP464" s="1"/>
      <c r="AQ464" s="1"/>
      <c r="AR464" s="1"/>
      <c r="AS464" s="1"/>
      <c r="AT464" s="1"/>
      <c r="AU464" s="1"/>
      <c r="AV464" s="1"/>
      <c r="AW464" s="1"/>
      <c r="AX464" s="1"/>
      <c r="AY464" s="1"/>
      <c r="AZ464" s="1"/>
      <c r="BA464" s="1"/>
      <c r="BB464" s="1"/>
      <c r="BC464" s="1"/>
      <c r="BD464" s="1"/>
      <c r="BE464" s="1"/>
      <c r="BF464" s="1"/>
      <c r="BG464" s="1"/>
      <c r="BH464" s="1"/>
      <c r="BI464" s="1"/>
      <c r="BJ464" s="1"/>
      <c r="BK464" s="1"/>
      <c r="BL464" s="1"/>
      <c r="BM464" s="1"/>
      <c r="BN464" s="1"/>
      <c r="BO464" s="1"/>
      <c r="BP464" s="1"/>
      <c r="BQ464" s="1"/>
      <c r="BR464" s="1"/>
    </row>
    <row r="465" spans="1:70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"/>
      <c r="AK465" s="1"/>
      <c r="AL465" s="1"/>
      <c r="AM465" s="1"/>
      <c r="AN465" s="1"/>
      <c r="AO465" s="1"/>
      <c r="AP465" s="1"/>
      <c r="AQ465" s="1"/>
      <c r="AR465" s="1"/>
      <c r="AS465" s="1"/>
      <c r="AT465" s="1"/>
      <c r="AU465" s="1"/>
      <c r="AV465" s="1"/>
      <c r="AW465" s="1"/>
      <c r="AX465" s="1"/>
      <c r="AY465" s="1"/>
      <c r="AZ465" s="1"/>
      <c r="BA465" s="1"/>
      <c r="BB465" s="1"/>
      <c r="BC465" s="1"/>
      <c r="BD465" s="1"/>
      <c r="BE465" s="1"/>
      <c r="BF465" s="1"/>
      <c r="BG465" s="1"/>
      <c r="BH465" s="1"/>
      <c r="BI465" s="1"/>
      <c r="BJ465" s="1"/>
      <c r="BK465" s="1"/>
      <c r="BL465" s="1"/>
      <c r="BM465" s="1"/>
      <c r="BN465" s="1"/>
      <c r="BO465" s="1"/>
      <c r="BP465" s="1"/>
      <c r="BQ465" s="1"/>
      <c r="BR465" s="1"/>
    </row>
    <row r="466" spans="1:70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"/>
      <c r="AK466" s="1"/>
      <c r="AL466" s="1"/>
      <c r="AM466" s="1"/>
      <c r="AN466" s="1"/>
      <c r="AO466" s="1"/>
      <c r="AP466" s="1"/>
      <c r="AQ466" s="1"/>
      <c r="AR466" s="1"/>
      <c r="AS466" s="1"/>
      <c r="AT466" s="1"/>
      <c r="AU466" s="1"/>
      <c r="AV466" s="1"/>
      <c r="AW466" s="1"/>
      <c r="AX466" s="1"/>
      <c r="AY466" s="1"/>
      <c r="AZ466" s="1"/>
      <c r="BA466" s="1"/>
      <c r="BB466" s="1"/>
      <c r="BC466" s="1"/>
      <c r="BD466" s="1"/>
      <c r="BE466" s="1"/>
      <c r="BF466" s="1"/>
      <c r="BG466" s="1"/>
      <c r="BH466" s="1"/>
      <c r="BI466" s="1"/>
      <c r="BJ466" s="1"/>
      <c r="BK466" s="1"/>
      <c r="BL466" s="1"/>
      <c r="BM466" s="1"/>
      <c r="BN466" s="1"/>
      <c r="BO466" s="1"/>
      <c r="BP466" s="1"/>
      <c r="BQ466" s="1"/>
      <c r="BR466" s="1"/>
    </row>
    <row r="467" spans="1:70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"/>
      <c r="AK467" s="1"/>
      <c r="AL467" s="1"/>
      <c r="AM467" s="1"/>
      <c r="AN467" s="1"/>
      <c r="AO467" s="1"/>
      <c r="AP467" s="1"/>
      <c r="AQ467" s="1"/>
      <c r="AR467" s="1"/>
      <c r="AS467" s="1"/>
      <c r="AT467" s="1"/>
      <c r="AU467" s="1"/>
      <c r="AV467" s="1"/>
      <c r="AW467" s="1"/>
      <c r="AX467" s="1"/>
      <c r="AY467" s="1"/>
      <c r="AZ467" s="1"/>
      <c r="BA467" s="1"/>
      <c r="BB467" s="1"/>
      <c r="BC467" s="1"/>
      <c r="BD467" s="1"/>
      <c r="BE467" s="1"/>
      <c r="BF467" s="1"/>
      <c r="BG467" s="1"/>
      <c r="BH467" s="1"/>
      <c r="BI467" s="1"/>
      <c r="BJ467" s="1"/>
      <c r="BK467" s="1"/>
      <c r="BL467" s="1"/>
      <c r="BM467" s="1"/>
      <c r="BN467" s="1"/>
      <c r="BO467" s="1"/>
      <c r="BP467" s="1"/>
      <c r="BQ467" s="1"/>
      <c r="BR467" s="1"/>
    </row>
    <row r="468" spans="1:70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  <c r="AK468" s="1"/>
      <c r="AL468" s="1"/>
      <c r="AM468" s="1"/>
      <c r="AN468" s="1"/>
      <c r="AO468" s="1"/>
      <c r="AP468" s="1"/>
      <c r="AQ468" s="1"/>
      <c r="AR468" s="1"/>
      <c r="AS468" s="1"/>
      <c r="AT468" s="1"/>
      <c r="AU468" s="1"/>
      <c r="AV468" s="1"/>
      <c r="AW468" s="1"/>
      <c r="AX468" s="1"/>
      <c r="AY468" s="1"/>
      <c r="AZ468" s="1"/>
      <c r="BA468" s="1"/>
      <c r="BB468" s="1"/>
      <c r="BC468" s="1"/>
      <c r="BD468" s="1"/>
      <c r="BE468" s="1"/>
      <c r="BF468" s="1"/>
      <c r="BG468" s="1"/>
      <c r="BH468" s="1"/>
      <c r="BI468" s="1"/>
      <c r="BJ468" s="1"/>
      <c r="BK468" s="1"/>
      <c r="BL468" s="1"/>
      <c r="BM468" s="1"/>
      <c r="BN468" s="1"/>
      <c r="BO468" s="1"/>
      <c r="BP468" s="1"/>
      <c r="BQ468" s="1"/>
      <c r="BR468" s="1"/>
    </row>
    <row r="469" spans="1:70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  <c r="AK469" s="1"/>
      <c r="AL469" s="1"/>
      <c r="AM469" s="1"/>
      <c r="AN469" s="1"/>
      <c r="AO469" s="1"/>
      <c r="AP469" s="1"/>
      <c r="AQ469" s="1"/>
      <c r="AR469" s="1"/>
      <c r="AS469" s="1"/>
      <c r="AT469" s="1"/>
      <c r="AU469" s="1"/>
      <c r="AV469" s="1"/>
      <c r="AW469" s="1"/>
      <c r="AX469" s="1"/>
      <c r="AY469" s="1"/>
      <c r="AZ469" s="1"/>
      <c r="BA469" s="1"/>
      <c r="BB469" s="1"/>
      <c r="BC469" s="1"/>
      <c r="BD469" s="1"/>
      <c r="BE469" s="1"/>
      <c r="BF469" s="1"/>
      <c r="BG469" s="1"/>
      <c r="BH469" s="1"/>
      <c r="BI469" s="1"/>
      <c r="BJ469" s="1"/>
      <c r="BK469" s="1"/>
      <c r="BL469" s="1"/>
      <c r="BM469" s="1"/>
      <c r="BN469" s="1"/>
      <c r="BO469" s="1"/>
      <c r="BP469" s="1"/>
      <c r="BQ469" s="1"/>
      <c r="BR469" s="1"/>
    </row>
    <row r="470" spans="1:70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  <c r="AK470" s="1"/>
      <c r="AL470" s="1"/>
      <c r="AM470" s="1"/>
      <c r="AN470" s="1"/>
      <c r="AO470" s="1"/>
      <c r="AP470" s="1"/>
      <c r="AQ470" s="1"/>
      <c r="AR470" s="1"/>
      <c r="AS470" s="1"/>
      <c r="AT470" s="1"/>
      <c r="AU470" s="1"/>
      <c r="AV470" s="1"/>
      <c r="AW470" s="1"/>
      <c r="AX470" s="1"/>
      <c r="AY470" s="1"/>
      <c r="AZ470" s="1"/>
      <c r="BA470" s="1"/>
      <c r="BB470" s="1"/>
      <c r="BC470" s="1"/>
      <c r="BD470" s="1"/>
      <c r="BE470" s="1"/>
      <c r="BF470" s="1"/>
      <c r="BG470" s="1"/>
      <c r="BH470" s="1"/>
      <c r="BI470" s="1"/>
      <c r="BJ470" s="1"/>
      <c r="BK470" s="1"/>
      <c r="BL470" s="1"/>
      <c r="BM470" s="1"/>
      <c r="BN470" s="1"/>
      <c r="BO470" s="1"/>
      <c r="BP470" s="1"/>
      <c r="BQ470" s="1"/>
      <c r="BR470" s="1"/>
    </row>
    <row r="471" spans="1:70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1"/>
      <c r="AK471" s="1"/>
      <c r="AL471" s="1"/>
      <c r="AM471" s="1"/>
      <c r="AN471" s="1"/>
      <c r="AO471" s="1"/>
      <c r="AP471" s="1"/>
      <c r="AQ471" s="1"/>
      <c r="AR471" s="1"/>
      <c r="AS471" s="1"/>
      <c r="AT471" s="1"/>
      <c r="AU471" s="1"/>
      <c r="AV471" s="1"/>
      <c r="AW471" s="1"/>
      <c r="AX471" s="1"/>
      <c r="AY471" s="1"/>
      <c r="AZ471" s="1"/>
      <c r="BA471" s="1"/>
      <c r="BB471" s="1"/>
      <c r="BC471" s="1"/>
      <c r="BD471" s="1"/>
      <c r="BE471" s="1"/>
      <c r="BF471" s="1"/>
      <c r="BG471" s="1"/>
      <c r="BH471" s="1"/>
      <c r="BI471" s="1"/>
      <c r="BJ471" s="1"/>
      <c r="BK471" s="1"/>
      <c r="BL471" s="1"/>
      <c r="BM471" s="1"/>
      <c r="BN471" s="1"/>
      <c r="BO471" s="1"/>
      <c r="BP471" s="1"/>
      <c r="BQ471" s="1"/>
      <c r="BR471" s="1"/>
    </row>
    <row r="472" spans="1:70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1"/>
      <c r="AK472" s="1"/>
      <c r="AL472" s="1"/>
      <c r="AM472" s="1"/>
      <c r="AN472" s="1"/>
      <c r="AO472" s="1"/>
      <c r="AP472" s="1"/>
      <c r="AQ472" s="1"/>
      <c r="AR472" s="1"/>
      <c r="AS472" s="1"/>
      <c r="AT472" s="1"/>
      <c r="AU472" s="1"/>
      <c r="AV472" s="1"/>
      <c r="AW472" s="1"/>
      <c r="AX472" s="1"/>
      <c r="AY472" s="1"/>
      <c r="AZ472" s="1"/>
      <c r="BA472" s="1"/>
      <c r="BB472" s="1"/>
      <c r="BC472" s="1"/>
      <c r="BD472" s="1"/>
      <c r="BE472" s="1"/>
      <c r="BF472" s="1"/>
      <c r="BG472" s="1"/>
      <c r="BH472" s="1"/>
      <c r="BI472" s="1"/>
      <c r="BJ472" s="1"/>
      <c r="BK472" s="1"/>
      <c r="BL472" s="1"/>
      <c r="BM472" s="1"/>
      <c r="BN472" s="1"/>
      <c r="BO472" s="1"/>
      <c r="BP472" s="1"/>
      <c r="BQ472" s="1"/>
      <c r="BR472" s="1"/>
    </row>
    <row r="473" spans="1:70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1"/>
      <c r="AK473" s="1"/>
      <c r="AL473" s="1"/>
      <c r="AM473" s="1"/>
      <c r="AN473" s="1"/>
      <c r="AO473" s="1"/>
      <c r="AP473" s="1"/>
      <c r="AQ473" s="1"/>
      <c r="AR473" s="1"/>
      <c r="AS473" s="1"/>
      <c r="AT473" s="1"/>
      <c r="AU473" s="1"/>
      <c r="AV473" s="1"/>
      <c r="AW473" s="1"/>
      <c r="AX473" s="1"/>
      <c r="AY473" s="1"/>
      <c r="AZ473" s="1"/>
      <c r="BA473" s="1"/>
      <c r="BB473" s="1"/>
      <c r="BC473" s="1"/>
      <c r="BD473" s="1"/>
      <c r="BE473" s="1"/>
      <c r="BF473" s="1"/>
      <c r="BG473" s="1"/>
      <c r="BH473" s="1"/>
      <c r="BI473" s="1"/>
      <c r="BJ473" s="1"/>
      <c r="BK473" s="1"/>
      <c r="BL473" s="1"/>
      <c r="BM473" s="1"/>
      <c r="BN473" s="1"/>
      <c r="BO473" s="1"/>
      <c r="BP473" s="1"/>
      <c r="BQ473" s="1"/>
      <c r="BR473" s="1"/>
    </row>
    <row r="474" spans="1:70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"/>
      <c r="AK474" s="1"/>
      <c r="AL474" s="1"/>
      <c r="AM474" s="1"/>
      <c r="AN474" s="1"/>
      <c r="AO474" s="1"/>
      <c r="AP474" s="1"/>
      <c r="AQ474" s="1"/>
      <c r="AR474" s="1"/>
      <c r="AS474" s="1"/>
      <c r="AT474" s="1"/>
      <c r="AU474" s="1"/>
      <c r="AV474" s="1"/>
      <c r="AW474" s="1"/>
      <c r="AX474" s="1"/>
      <c r="AY474" s="1"/>
      <c r="AZ474" s="1"/>
      <c r="BA474" s="1"/>
      <c r="BB474" s="1"/>
      <c r="BC474" s="1"/>
      <c r="BD474" s="1"/>
      <c r="BE474" s="1"/>
      <c r="BF474" s="1"/>
      <c r="BG474" s="1"/>
      <c r="BH474" s="1"/>
      <c r="BI474" s="1"/>
      <c r="BJ474" s="1"/>
      <c r="BK474" s="1"/>
      <c r="BL474" s="1"/>
      <c r="BM474" s="1"/>
      <c r="BN474" s="1"/>
      <c r="BO474" s="1"/>
      <c r="BP474" s="1"/>
      <c r="BQ474" s="1"/>
      <c r="BR474" s="1"/>
    </row>
    <row r="475" spans="1:70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/>
      <c r="AK475" s="1"/>
      <c r="AL475" s="1"/>
      <c r="AM475" s="1"/>
      <c r="AN475" s="1"/>
      <c r="AO475" s="1"/>
      <c r="AP475" s="1"/>
      <c r="AQ475" s="1"/>
      <c r="AR475" s="1"/>
      <c r="AS475" s="1"/>
      <c r="AT475" s="1"/>
      <c r="AU475" s="1"/>
      <c r="AV475" s="1"/>
      <c r="AW475" s="1"/>
      <c r="AX475" s="1"/>
      <c r="AY475" s="1"/>
      <c r="AZ475" s="1"/>
      <c r="BA475" s="1"/>
      <c r="BB475" s="1"/>
      <c r="BC475" s="1"/>
      <c r="BD475" s="1"/>
      <c r="BE475" s="1"/>
      <c r="BF475" s="1"/>
      <c r="BG475" s="1"/>
      <c r="BH475" s="1"/>
      <c r="BI475" s="1"/>
      <c r="BJ475" s="1"/>
      <c r="BK475" s="1"/>
      <c r="BL475" s="1"/>
      <c r="BM475" s="1"/>
      <c r="BN475" s="1"/>
      <c r="BO475" s="1"/>
      <c r="BP475" s="1"/>
      <c r="BQ475" s="1"/>
      <c r="BR475" s="1"/>
    </row>
    <row r="476" spans="1:70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  <c r="AK476" s="1"/>
      <c r="AL476" s="1"/>
      <c r="AM476" s="1"/>
      <c r="AN476" s="1"/>
      <c r="AO476" s="1"/>
      <c r="AP476" s="1"/>
      <c r="AQ476" s="1"/>
      <c r="AR476" s="1"/>
      <c r="AS476" s="1"/>
      <c r="AT476" s="1"/>
      <c r="AU476" s="1"/>
      <c r="AV476" s="1"/>
      <c r="AW476" s="1"/>
      <c r="AX476" s="1"/>
      <c r="AY476" s="1"/>
      <c r="AZ476" s="1"/>
      <c r="BA476" s="1"/>
      <c r="BB476" s="1"/>
      <c r="BC476" s="1"/>
      <c r="BD476" s="1"/>
      <c r="BE476" s="1"/>
      <c r="BF476" s="1"/>
      <c r="BG476" s="1"/>
      <c r="BH476" s="1"/>
      <c r="BI476" s="1"/>
      <c r="BJ476" s="1"/>
      <c r="BK476" s="1"/>
      <c r="BL476" s="1"/>
      <c r="BM476" s="1"/>
      <c r="BN476" s="1"/>
      <c r="BO476" s="1"/>
      <c r="BP476" s="1"/>
      <c r="BQ476" s="1"/>
      <c r="BR476" s="1"/>
    </row>
    <row r="477" spans="1:70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  <c r="AK477" s="1"/>
      <c r="AL477" s="1"/>
      <c r="AM477" s="1"/>
      <c r="AN477" s="1"/>
      <c r="AO477" s="1"/>
      <c r="AP477" s="1"/>
      <c r="AQ477" s="1"/>
      <c r="AR477" s="1"/>
      <c r="AS477" s="1"/>
      <c r="AT477" s="1"/>
      <c r="AU477" s="1"/>
      <c r="AV477" s="1"/>
      <c r="AW477" s="1"/>
      <c r="AX477" s="1"/>
      <c r="AY477" s="1"/>
      <c r="AZ477" s="1"/>
      <c r="BA477" s="1"/>
      <c r="BB477" s="1"/>
      <c r="BC477" s="1"/>
      <c r="BD477" s="1"/>
      <c r="BE477" s="1"/>
      <c r="BF477" s="1"/>
      <c r="BG477" s="1"/>
      <c r="BH477" s="1"/>
      <c r="BI477" s="1"/>
      <c r="BJ477" s="1"/>
      <c r="BK477" s="1"/>
      <c r="BL477" s="1"/>
      <c r="BM477" s="1"/>
      <c r="BN477" s="1"/>
      <c r="BO477" s="1"/>
      <c r="BP477" s="1"/>
      <c r="BQ477" s="1"/>
      <c r="BR477" s="1"/>
    </row>
    <row r="478" spans="1:70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  <c r="AK478" s="1"/>
      <c r="AL478" s="1"/>
      <c r="AM478" s="1"/>
      <c r="AN478" s="1"/>
      <c r="AO478" s="1"/>
      <c r="AP478" s="1"/>
      <c r="AQ478" s="1"/>
      <c r="AR478" s="1"/>
      <c r="AS478" s="1"/>
      <c r="AT478" s="1"/>
      <c r="AU478" s="1"/>
      <c r="AV478" s="1"/>
      <c r="AW478" s="1"/>
      <c r="AX478" s="1"/>
      <c r="AY478" s="1"/>
      <c r="AZ478" s="1"/>
      <c r="BA478" s="1"/>
      <c r="BB478" s="1"/>
      <c r="BC478" s="1"/>
      <c r="BD478" s="1"/>
      <c r="BE478" s="1"/>
      <c r="BF478" s="1"/>
      <c r="BG478" s="1"/>
      <c r="BH478" s="1"/>
      <c r="BI478" s="1"/>
      <c r="BJ478" s="1"/>
      <c r="BK478" s="1"/>
      <c r="BL478" s="1"/>
      <c r="BM478" s="1"/>
      <c r="BN478" s="1"/>
      <c r="BO478" s="1"/>
      <c r="BP478" s="1"/>
      <c r="BQ478" s="1"/>
      <c r="BR478" s="1"/>
    </row>
    <row r="479" spans="1:70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1"/>
      <c r="AK479" s="1"/>
      <c r="AL479" s="1"/>
      <c r="AM479" s="1"/>
      <c r="AN479" s="1"/>
      <c r="AO479" s="1"/>
      <c r="AP479" s="1"/>
      <c r="AQ479" s="1"/>
      <c r="AR479" s="1"/>
      <c r="AS479" s="1"/>
      <c r="AT479" s="1"/>
      <c r="AU479" s="1"/>
      <c r="AV479" s="1"/>
      <c r="AW479" s="1"/>
      <c r="AX479" s="1"/>
      <c r="AY479" s="1"/>
      <c r="AZ479" s="1"/>
      <c r="BA479" s="1"/>
      <c r="BB479" s="1"/>
      <c r="BC479" s="1"/>
      <c r="BD479" s="1"/>
      <c r="BE479" s="1"/>
      <c r="BF479" s="1"/>
      <c r="BG479" s="1"/>
      <c r="BH479" s="1"/>
      <c r="BI479" s="1"/>
      <c r="BJ479" s="1"/>
      <c r="BK479" s="1"/>
      <c r="BL479" s="1"/>
      <c r="BM479" s="1"/>
      <c r="BN479" s="1"/>
      <c r="BO479" s="1"/>
      <c r="BP479" s="1"/>
      <c r="BQ479" s="1"/>
      <c r="BR479" s="1"/>
    </row>
    <row r="480" spans="1:70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1"/>
      <c r="AK480" s="1"/>
      <c r="AL480" s="1"/>
      <c r="AM480" s="1"/>
      <c r="AN480" s="1"/>
      <c r="AO480" s="1"/>
      <c r="AP480" s="1"/>
      <c r="AQ480" s="1"/>
      <c r="AR480" s="1"/>
      <c r="AS480" s="1"/>
      <c r="AT480" s="1"/>
      <c r="AU480" s="1"/>
      <c r="AV480" s="1"/>
      <c r="AW480" s="1"/>
      <c r="AX480" s="1"/>
      <c r="AY480" s="1"/>
      <c r="AZ480" s="1"/>
      <c r="BA480" s="1"/>
      <c r="BB480" s="1"/>
      <c r="BC480" s="1"/>
      <c r="BD480" s="1"/>
      <c r="BE480" s="1"/>
      <c r="BF480" s="1"/>
      <c r="BG480" s="1"/>
      <c r="BH480" s="1"/>
      <c r="BI480" s="1"/>
      <c r="BJ480" s="1"/>
      <c r="BK480" s="1"/>
      <c r="BL480" s="1"/>
      <c r="BM480" s="1"/>
      <c r="BN480" s="1"/>
      <c r="BO480" s="1"/>
      <c r="BP480" s="1"/>
      <c r="BQ480" s="1"/>
      <c r="BR480" s="1"/>
    </row>
    <row r="481" spans="1:70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1"/>
      <c r="AK481" s="1"/>
      <c r="AL481" s="1"/>
      <c r="AM481" s="1"/>
      <c r="AN481" s="1"/>
      <c r="AO481" s="1"/>
      <c r="AP481" s="1"/>
      <c r="AQ481" s="1"/>
      <c r="AR481" s="1"/>
      <c r="AS481" s="1"/>
      <c r="AT481" s="1"/>
      <c r="AU481" s="1"/>
      <c r="AV481" s="1"/>
      <c r="AW481" s="1"/>
      <c r="AX481" s="1"/>
      <c r="AY481" s="1"/>
      <c r="AZ481" s="1"/>
      <c r="BA481" s="1"/>
      <c r="BB481" s="1"/>
      <c r="BC481" s="1"/>
      <c r="BD481" s="1"/>
      <c r="BE481" s="1"/>
      <c r="BF481" s="1"/>
      <c r="BG481" s="1"/>
      <c r="BH481" s="1"/>
      <c r="BI481" s="1"/>
      <c r="BJ481" s="1"/>
      <c r="BK481" s="1"/>
      <c r="BL481" s="1"/>
      <c r="BM481" s="1"/>
      <c r="BN481" s="1"/>
      <c r="BO481" s="1"/>
      <c r="BP481" s="1"/>
      <c r="BQ481" s="1"/>
      <c r="BR481" s="1"/>
    </row>
    <row r="482" spans="1:70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1"/>
      <c r="AK482" s="1"/>
      <c r="AL482" s="1"/>
      <c r="AM482" s="1"/>
      <c r="AN482" s="1"/>
      <c r="AO482" s="1"/>
      <c r="AP482" s="1"/>
      <c r="AQ482" s="1"/>
      <c r="AR482" s="1"/>
      <c r="AS482" s="1"/>
      <c r="AT482" s="1"/>
      <c r="AU482" s="1"/>
      <c r="AV482" s="1"/>
      <c r="AW482" s="1"/>
      <c r="AX482" s="1"/>
      <c r="AY482" s="1"/>
      <c r="AZ482" s="1"/>
      <c r="BA482" s="1"/>
      <c r="BB482" s="1"/>
      <c r="BC482" s="1"/>
      <c r="BD482" s="1"/>
      <c r="BE482" s="1"/>
      <c r="BF482" s="1"/>
      <c r="BG482" s="1"/>
      <c r="BH482" s="1"/>
      <c r="BI482" s="1"/>
      <c r="BJ482" s="1"/>
      <c r="BK482" s="1"/>
      <c r="BL482" s="1"/>
      <c r="BM482" s="1"/>
      <c r="BN482" s="1"/>
      <c r="BO482" s="1"/>
      <c r="BP482" s="1"/>
      <c r="BQ482" s="1"/>
      <c r="BR482" s="1"/>
    </row>
    <row r="483" spans="1:70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J483" s="1"/>
      <c r="AK483" s="1"/>
      <c r="AL483" s="1"/>
      <c r="AM483" s="1"/>
      <c r="AN483" s="1"/>
      <c r="AO483" s="1"/>
      <c r="AP483" s="1"/>
      <c r="AQ483" s="1"/>
      <c r="AR483" s="1"/>
      <c r="AS483" s="1"/>
      <c r="AT483" s="1"/>
      <c r="AU483" s="1"/>
      <c r="AV483" s="1"/>
      <c r="AW483" s="1"/>
      <c r="AX483" s="1"/>
      <c r="AY483" s="1"/>
      <c r="AZ483" s="1"/>
      <c r="BA483" s="1"/>
      <c r="BB483" s="1"/>
      <c r="BC483" s="1"/>
      <c r="BD483" s="1"/>
      <c r="BE483" s="1"/>
      <c r="BF483" s="1"/>
      <c r="BG483" s="1"/>
      <c r="BH483" s="1"/>
      <c r="BI483" s="1"/>
      <c r="BJ483" s="1"/>
      <c r="BK483" s="1"/>
      <c r="BL483" s="1"/>
      <c r="BM483" s="1"/>
      <c r="BN483" s="1"/>
      <c r="BO483" s="1"/>
      <c r="BP483" s="1"/>
      <c r="BQ483" s="1"/>
      <c r="BR483" s="1"/>
    </row>
    <row r="484" spans="1:70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J484" s="1"/>
      <c r="AK484" s="1"/>
      <c r="AL484" s="1"/>
      <c r="AM484" s="1"/>
      <c r="AN484" s="1"/>
      <c r="AO484" s="1"/>
      <c r="AP484" s="1"/>
      <c r="AQ484" s="1"/>
      <c r="AR484" s="1"/>
      <c r="AS484" s="1"/>
      <c r="AT484" s="1"/>
      <c r="AU484" s="1"/>
      <c r="AV484" s="1"/>
      <c r="AW484" s="1"/>
      <c r="AX484" s="1"/>
      <c r="AY484" s="1"/>
      <c r="AZ484" s="1"/>
      <c r="BA484" s="1"/>
      <c r="BB484" s="1"/>
      <c r="BC484" s="1"/>
      <c r="BD484" s="1"/>
      <c r="BE484" s="1"/>
      <c r="BF484" s="1"/>
      <c r="BG484" s="1"/>
      <c r="BH484" s="1"/>
      <c r="BI484" s="1"/>
      <c r="BJ484" s="1"/>
      <c r="BK484" s="1"/>
      <c r="BL484" s="1"/>
      <c r="BM484" s="1"/>
      <c r="BN484" s="1"/>
      <c r="BO484" s="1"/>
      <c r="BP484" s="1"/>
      <c r="BQ484" s="1"/>
      <c r="BR484" s="1"/>
    </row>
    <row r="485" spans="1:70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J485" s="1"/>
      <c r="AK485" s="1"/>
      <c r="AL485" s="1"/>
      <c r="AM485" s="1"/>
      <c r="AN485" s="1"/>
      <c r="AO485" s="1"/>
      <c r="AP485" s="1"/>
      <c r="AQ485" s="1"/>
      <c r="AR485" s="1"/>
      <c r="AS485" s="1"/>
      <c r="AT485" s="1"/>
      <c r="AU485" s="1"/>
      <c r="AV485" s="1"/>
      <c r="AW485" s="1"/>
      <c r="AX485" s="1"/>
      <c r="AY485" s="1"/>
      <c r="AZ485" s="1"/>
      <c r="BA485" s="1"/>
      <c r="BB485" s="1"/>
      <c r="BC485" s="1"/>
      <c r="BD485" s="1"/>
      <c r="BE485" s="1"/>
      <c r="BF485" s="1"/>
      <c r="BG485" s="1"/>
      <c r="BH485" s="1"/>
      <c r="BI485" s="1"/>
      <c r="BJ485" s="1"/>
      <c r="BK485" s="1"/>
      <c r="BL485" s="1"/>
      <c r="BM485" s="1"/>
      <c r="BN485" s="1"/>
      <c r="BO485" s="1"/>
      <c r="BP485" s="1"/>
      <c r="BQ485" s="1"/>
      <c r="BR485" s="1"/>
    </row>
    <row r="486" spans="1:70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  <c r="AJ486" s="1"/>
      <c r="AK486" s="1"/>
      <c r="AL486" s="1"/>
      <c r="AM486" s="1"/>
      <c r="AN486" s="1"/>
      <c r="AO486" s="1"/>
      <c r="AP486" s="1"/>
      <c r="AQ486" s="1"/>
      <c r="AR486" s="1"/>
      <c r="AS486" s="1"/>
      <c r="AT486" s="1"/>
      <c r="AU486" s="1"/>
      <c r="AV486" s="1"/>
      <c r="AW486" s="1"/>
      <c r="AX486" s="1"/>
      <c r="AY486" s="1"/>
      <c r="AZ486" s="1"/>
      <c r="BA486" s="1"/>
      <c r="BB486" s="1"/>
      <c r="BC486" s="1"/>
      <c r="BD486" s="1"/>
      <c r="BE486" s="1"/>
      <c r="BF486" s="1"/>
      <c r="BG486" s="1"/>
      <c r="BH486" s="1"/>
      <c r="BI486" s="1"/>
      <c r="BJ486" s="1"/>
      <c r="BK486" s="1"/>
      <c r="BL486" s="1"/>
      <c r="BM486" s="1"/>
      <c r="BN486" s="1"/>
      <c r="BO486" s="1"/>
      <c r="BP486" s="1"/>
      <c r="BQ486" s="1"/>
      <c r="BR486" s="1"/>
    </row>
    <row r="487" spans="1:70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  <c r="AJ487" s="1"/>
      <c r="AK487" s="1"/>
      <c r="AL487" s="1"/>
      <c r="AM487" s="1"/>
      <c r="AN487" s="1"/>
      <c r="AO487" s="1"/>
      <c r="AP487" s="1"/>
      <c r="AQ487" s="1"/>
      <c r="AR487" s="1"/>
      <c r="AS487" s="1"/>
      <c r="AT487" s="1"/>
      <c r="AU487" s="1"/>
      <c r="AV487" s="1"/>
      <c r="AW487" s="1"/>
      <c r="AX487" s="1"/>
      <c r="AY487" s="1"/>
      <c r="AZ487" s="1"/>
      <c r="BA487" s="1"/>
      <c r="BB487" s="1"/>
      <c r="BC487" s="1"/>
      <c r="BD487" s="1"/>
      <c r="BE487" s="1"/>
      <c r="BF487" s="1"/>
      <c r="BG487" s="1"/>
      <c r="BH487" s="1"/>
      <c r="BI487" s="1"/>
      <c r="BJ487" s="1"/>
      <c r="BK487" s="1"/>
      <c r="BL487" s="1"/>
      <c r="BM487" s="1"/>
      <c r="BN487" s="1"/>
      <c r="BO487" s="1"/>
      <c r="BP487" s="1"/>
      <c r="BQ487" s="1"/>
      <c r="BR487" s="1"/>
    </row>
    <row r="488" spans="1:70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  <c r="AJ488" s="1"/>
      <c r="AK488" s="1"/>
      <c r="AL488" s="1"/>
      <c r="AM488" s="1"/>
      <c r="AN488" s="1"/>
      <c r="AO488" s="1"/>
      <c r="AP488" s="1"/>
      <c r="AQ488" s="1"/>
      <c r="AR488" s="1"/>
      <c r="AS488" s="1"/>
      <c r="AT488" s="1"/>
      <c r="AU488" s="1"/>
      <c r="AV488" s="1"/>
      <c r="AW488" s="1"/>
      <c r="AX488" s="1"/>
      <c r="AY488" s="1"/>
      <c r="AZ488" s="1"/>
      <c r="BA488" s="1"/>
      <c r="BB488" s="1"/>
      <c r="BC488" s="1"/>
      <c r="BD488" s="1"/>
      <c r="BE488" s="1"/>
      <c r="BF488" s="1"/>
      <c r="BG488" s="1"/>
      <c r="BH488" s="1"/>
      <c r="BI488" s="1"/>
      <c r="BJ488" s="1"/>
      <c r="BK488" s="1"/>
      <c r="BL488" s="1"/>
      <c r="BM488" s="1"/>
      <c r="BN488" s="1"/>
      <c r="BO488" s="1"/>
      <c r="BP488" s="1"/>
      <c r="BQ488" s="1"/>
      <c r="BR488" s="1"/>
    </row>
    <row r="489" spans="1:70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  <c r="AJ489" s="1"/>
      <c r="AK489" s="1"/>
      <c r="AL489" s="1"/>
      <c r="AM489" s="1"/>
      <c r="AN489" s="1"/>
      <c r="AO489" s="1"/>
      <c r="AP489" s="1"/>
      <c r="AQ489" s="1"/>
      <c r="AR489" s="1"/>
      <c r="AS489" s="1"/>
      <c r="AT489" s="1"/>
      <c r="AU489" s="1"/>
      <c r="AV489" s="1"/>
      <c r="AW489" s="1"/>
      <c r="AX489" s="1"/>
      <c r="AY489" s="1"/>
      <c r="AZ489" s="1"/>
      <c r="BA489" s="1"/>
      <c r="BB489" s="1"/>
      <c r="BC489" s="1"/>
      <c r="BD489" s="1"/>
      <c r="BE489" s="1"/>
      <c r="BF489" s="1"/>
      <c r="BG489" s="1"/>
      <c r="BH489" s="1"/>
      <c r="BI489" s="1"/>
      <c r="BJ489" s="1"/>
      <c r="BK489" s="1"/>
      <c r="BL489" s="1"/>
      <c r="BM489" s="1"/>
      <c r="BN489" s="1"/>
      <c r="BO489" s="1"/>
      <c r="BP489" s="1"/>
      <c r="BQ489" s="1"/>
      <c r="BR489" s="1"/>
    </row>
    <row r="490" spans="1:70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  <c r="AJ490" s="1"/>
      <c r="AK490" s="1"/>
      <c r="AL490" s="1"/>
      <c r="AM490" s="1"/>
      <c r="AN490" s="1"/>
      <c r="AO490" s="1"/>
      <c r="AP490" s="1"/>
      <c r="AQ490" s="1"/>
      <c r="AR490" s="1"/>
      <c r="AS490" s="1"/>
      <c r="AT490" s="1"/>
      <c r="AU490" s="1"/>
      <c r="AV490" s="1"/>
      <c r="AW490" s="1"/>
      <c r="AX490" s="1"/>
      <c r="AY490" s="1"/>
      <c r="AZ490" s="1"/>
      <c r="BA490" s="1"/>
      <c r="BB490" s="1"/>
      <c r="BC490" s="1"/>
      <c r="BD490" s="1"/>
      <c r="BE490" s="1"/>
      <c r="BF490" s="1"/>
      <c r="BG490" s="1"/>
      <c r="BH490" s="1"/>
      <c r="BI490" s="1"/>
      <c r="BJ490" s="1"/>
      <c r="BK490" s="1"/>
      <c r="BL490" s="1"/>
      <c r="BM490" s="1"/>
      <c r="BN490" s="1"/>
      <c r="BO490" s="1"/>
      <c r="BP490" s="1"/>
      <c r="BQ490" s="1"/>
      <c r="BR490" s="1"/>
    </row>
    <row r="491" spans="1:70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  <c r="AJ491" s="1"/>
      <c r="AK491" s="1"/>
      <c r="AL491" s="1"/>
      <c r="AM491" s="1"/>
      <c r="AN491" s="1"/>
      <c r="AO491" s="1"/>
      <c r="AP491" s="1"/>
      <c r="AQ491" s="1"/>
      <c r="AR491" s="1"/>
      <c r="AS491" s="1"/>
      <c r="AT491" s="1"/>
      <c r="AU491" s="1"/>
      <c r="AV491" s="1"/>
      <c r="AW491" s="1"/>
      <c r="AX491" s="1"/>
      <c r="AY491" s="1"/>
      <c r="AZ491" s="1"/>
      <c r="BA491" s="1"/>
      <c r="BB491" s="1"/>
      <c r="BC491" s="1"/>
      <c r="BD491" s="1"/>
      <c r="BE491" s="1"/>
      <c r="BF491" s="1"/>
      <c r="BG491" s="1"/>
      <c r="BH491" s="1"/>
      <c r="BI491" s="1"/>
      <c r="BJ491" s="1"/>
      <c r="BK491" s="1"/>
      <c r="BL491" s="1"/>
      <c r="BM491" s="1"/>
      <c r="BN491" s="1"/>
      <c r="BO491" s="1"/>
      <c r="BP491" s="1"/>
      <c r="BQ491" s="1"/>
      <c r="BR491" s="1"/>
    </row>
    <row r="492" spans="1:70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  <c r="AJ492" s="1"/>
      <c r="AK492" s="1"/>
      <c r="AL492" s="1"/>
      <c r="AM492" s="1"/>
      <c r="AN492" s="1"/>
      <c r="AO492" s="1"/>
      <c r="AP492" s="1"/>
      <c r="AQ492" s="1"/>
      <c r="AR492" s="1"/>
      <c r="AS492" s="1"/>
      <c r="AT492" s="1"/>
      <c r="AU492" s="1"/>
      <c r="AV492" s="1"/>
      <c r="AW492" s="1"/>
      <c r="AX492" s="1"/>
      <c r="AY492" s="1"/>
      <c r="AZ492" s="1"/>
      <c r="BA492" s="1"/>
      <c r="BB492" s="1"/>
      <c r="BC492" s="1"/>
      <c r="BD492" s="1"/>
      <c r="BE492" s="1"/>
      <c r="BF492" s="1"/>
      <c r="BG492" s="1"/>
      <c r="BH492" s="1"/>
      <c r="BI492" s="1"/>
      <c r="BJ492" s="1"/>
      <c r="BK492" s="1"/>
      <c r="BL492" s="1"/>
      <c r="BM492" s="1"/>
      <c r="BN492" s="1"/>
      <c r="BO492" s="1"/>
      <c r="BP492" s="1"/>
      <c r="BQ492" s="1"/>
      <c r="BR492" s="1"/>
    </row>
    <row r="493" spans="1:70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  <c r="AJ493" s="1"/>
      <c r="AK493" s="1"/>
      <c r="AL493" s="1"/>
      <c r="AM493" s="1"/>
      <c r="AN493" s="1"/>
      <c r="AO493" s="1"/>
      <c r="AP493" s="1"/>
      <c r="AQ493" s="1"/>
      <c r="AR493" s="1"/>
      <c r="AS493" s="1"/>
      <c r="AT493" s="1"/>
      <c r="AU493" s="1"/>
      <c r="AV493" s="1"/>
      <c r="AW493" s="1"/>
      <c r="AX493" s="1"/>
      <c r="AY493" s="1"/>
      <c r="AZ493" s="1"/>
      <c r="BA493" s="1"/>
      <c r="BB493" s="1"/>
      <c r="BC493" s="1"/>
      <c r="BD493" s="1"/>
      <c r="BE493" s="1"/>
      <c r="BF493" s="1"/>
      <c r="BG493" s="1"/>
      <c r="BH493" s="1"/>
      <c r="BI493" s="1"/>
      <c r="BJ493" s="1"/>
      <c r="BK493" s="1"/>
      <c r="BL493" s="1"/>
      <c r="BM493" s="1"/>
      <c r="BN493" s="1"/>
      <c r="BO493" s="1"/>
      <c r="BP493" s="1"/>
      <c r="BQ493" s="1"/>
      <c r="BR493" s="1"/>
    </row>
    <row r="494" spans="1:70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  <c r="AJ494" s="1"/>
      <c r="AK494" s="1"/>
      <c r="AL494" s="1"/>
      <c r="AM494" s="1"/>
      <c r="AN494" s="1"/>
      <c r="AO494" s="1"/>
      <c r="AP494" s="1"/>
      <c r="AQ494" s="1"/>
      <c r="AR494" s="1"/>
      <c r="AS494" s="1"/>
      <c r="AT494" s="1"/>
      <c r="AU494" s="1"/>
      <c r="AV494" s="1"/>
      <c r="AW494" s="1"/>
      <c r="AX494" s="1"/>
      <c r="AY494" s="1"/>
      <c r="AZ494" s="1"/>
      <c r="BA494" s="1"/>
      <c r="BB494" s="1"/>
      <c r="BC494" s="1"/>
      <c r="BD494" s="1"/>
      <c r="BE494" s="1"/>
      <c r="BF494" s="1"/>
      <c r="BG494" s="1"/>
      <c r="BH494" s="1"/>
      <c r="BI494" s="1"/>
      <c r="BJ494" s="1"/>
      <c r="BK494" s="1"/>
      <c r="BL494" s="1"/>
      <c r="BM494" s="1"/>
      <c r="BN494" s="1"/>
      <c r="BO494" s="1"/>
      <c r="BP494" s="1"/>
      <c r="BQ494" s="1"/>
      <c r="BR494" s="1"/>
    </row>
    <row r="495" spans="1:70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1"/>
      <c r="AJ495" s="1"/>
      <c r="AK495" s="1"/>
      <c r="AL495" s="1"/>
      <c r="AM495" s="1"/>
      <c r="AN495" s="1"/>
      <c r="AO495" s="1"/>
      <c r="AP495" s="1"/>
      <c r="AQ495" s="1"/>
      <c r="AR495" s="1"/>
      <c r="AS495" s="1"/>
      <c r="AT495" s="1"/>
      <c r="AU495" s="1"/>
      <c r="AV495" s="1"/>
      <c r="AW495" s="1"/>
      <c r="AX495" s="1"/>
      <c r="AY495" s="1"/>
      <c r="AZ495" s="1"/>
      <c r="BA495" s="1"/>
      <c r="BB495" s="1"/>
      <c r="BC495" s="1"/>
      <c r="BD495" s="1"/>
      <c r="BE495" s="1"/>
      <c r="BF495" s="1"/>
      <c r="BG495" s="1"/>
      <c r="BH495" s="1"/>
      <c r="BI495" s="1"/>
      <c r="BJ495" s="1"/>
      <c r="BK495" s="1"/>
      <c r="BL495" s="1"/>
      <c r="BM495" s="1"/>
      <c r="BN495" s="1"/>
      <c r="BO495" s="1"/>
      <c r="BP495" s="1"/>
      <c r="BQ495" s="1"/>
      <c r="BR495" s="1"/>
    </row>
    <row r="496" spans="1:70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  <c r="AI496" s="1"/>
      <c r="AJ496" s="1"/>
      <c r="AK496" s="1"/>
      <c r="AL496" s="1"/>
      <c r="AM496" s="1"/>
      <c r="AN496" s="1"/>
      <c r="AO496" s="1"/>
      <c r="AP496" s="1"/>
      <c r="AQ496" s="1"/>
      <c r="AR496" s="1"/>
      <c r="AS496" s="1"/>
      <c r="AT496" s="1"/>
      <c r="AU496" s="1"/>
      <c r="AV496" s="1"/>
      <c r="AW496" s="1"/>
      <c r="AX496" s="1"/>
      <c r="AY496" s="1"/>
      <c r="AZ496" s="1"/>
      <c r="BA496" s="1"/>
      <c r="BB496" s="1"/>
      <c r="BC496" s="1"/>
      <c r="BD496" s="1"/>
      <c r="BE496" s="1"/>
      <c r="BF496" s="1"/>
      <c r="BG496" s="1"/>
      <c r="BH496" s="1"/>
      <c r="BI496" s="1"/>
      <c r="BJ496" s="1"/>
      <c r="BK496" s="1"/>
      <c r="BL496" s="1"/>
      <c r="BM496" s="1"/>
      <c r="BN496" s="1"/>
      <c r="BO496" s="1"/>
      <c r="BP496" s="1"/>
      <c r="BQ496" s="1"/>
      <c r="BR496" s="1"/>
    </row>
    <row r="497" spans="1:70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  <c r="AI497" s="1"/>
      <c r="AJ497" s="1"/>
      <c r="AK497" s="1"/>
      <c r="AL497" s="1"/>
      <c r="AM497" s="1"/>
      <c r="AN497" s="1"/>
      <c r="AO497" s="1"/>
      <c r="AP497" s="1"/>
      <c r="AQ497" s="1"/>
      <c r="AR497" s="1"/>
      <c r="AS497" s="1"/>
      <c r="AT497" s="1"/>
      <c r="AU497" s="1"/>
      <c r="AV497" s="1"/>
      <c r="AW497" s="1"/>
      <c r="AX497" s="1"/>
      <c r="AY497" s="1"/>
      <c r="AZ497" s="1"/>
      <c r="BA497" s="1"/>
      <c r="BB497" s="1"/>
      <c r="BC497" s="1"/>
      <c r="BD497" s="1"/>
      <c r="BE497" s="1"/>
      <c r="BF497" s="1"/>
      <c r="BG497" s="1"/>
      <c r="BH497" s="1"/>
      <c r="BI497" s="1"/>
      <c r="BJ497" s="1"/>
      <c r="BK497" s="1"/>
      <c r="BL497" s="1"/>
      <c r="BM497" s="1"/>
      <c r="BN497" s="1"/>
      <c r="BO497" s="1"/>
      <c r="BP497" s="1"/>
      <c r="BQ497" s="1"/>
      <c r="BR497" s="1"/>
    </row>
    <row r="498" spans="1:70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  <c r="AH498" s="1"/>
      <c r="AI498" s="1"/>
      <c r="AJ498" s="1"/>
      <c r="AK498" s="1"/>
      <c r="AL498" s="1"/>
      <c r="AM498" s="1"/>
      <c r="AN498" s="1"/>
      <c r="AO498" s="1"/>
      <c r="AP498" s="1"/>
      <c r="AQ498" s="1"/>
      <c r="AR498" s="1"/>
      <c r="AS498" s="1"/>
      <c r="AT498" s="1"/>
      <c r="AU498" s="1"/>
      <c r="AV498" s="1"/>
      <c r="AW498" s="1"/>
      <c r="AX498" s="1"/>
      <c r="AY498" s="1"/>
      <c r="AZ498" s="1"/>
      <c r="BA498" s="1"/>
      <c r="BB498" s="1"/>
      <c r="BC498" s="1"/>
      <c r="BD498" s="1"/>
      <c r="BE498" s="1"/>
      <c r="BF498" s="1"/>
      <c r="BG498" s="1"/>
      <c r="BH498" s="1"/>
      <c r="BI498" s="1"/>
      <c r="BJ498" s="1"/>
      <c r="BK498" s="1"/>
      <c r="BL498" s="1"/>
      <c r="BM498" s="1"/>
      <c r="BN498" s="1"/>
      <c r="BO498" s="1"/>
      <c r="BP498" s="1"/>
      <c r="BQ498" s="1"/>
      <c r="BR498" s="1"/>
    </row>
    <row r="499" spans="1:70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1"/>
      <c r="AH499" s="1"/>
      <c r="AI499" s="1"/>
      <c r="AJ499" s="1"/>
      <c r="AK499" s="1"/>
      <c r="AL499" s="1"/>
      <c r="AM499" s="1"/>
      <c r="AN499" s="1"/>
      <c r="AO499" s="1"/>
      <c r="AP499" s="1"/>
      <c r="AQ499" s="1"/>
      <c r="AR499" s="1"/>
      <c r="AS499" s="1"/>
      <c r="AT499" s="1"/>
      <c r="AU499" s="1"/>
      <c r="AV499" s="1"/>
      <c r="AW499" s="1"/>
      <c r="AX499" s="1"/>
      <c r="AY499" s="1"/>
      <c r="AZ499" s="1"/>
      <c r="BA499" s="1"/>
      <c r="BB499" s="1"/>
      <c r="BC499" s="1"/>
      <c r="BD499" s="1"/>
      <c r="BE499" s="1"/>
      <c r="BF499" s="1"/>
      <c r="BG499" s="1"/>
      <c r="BH499" s="1"/>
      <c r="BI499" s="1"/>
      <c r="BJ499" s="1"/>
      <c r="BK499" s="1"/>
      <c r="BL499" s="1"/>
      <c r="BM499" s="1"/>
      <c r="BN499" s="1"/>
      <c r="BO499" s="1"/>
      <c r="BP499" s="1"/>
      <c r="BQ499" s="1"/>
      <c r="BR499" s="1"/>
    </row>
    <row r="500" spans="1:70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  <c r="AE500" s="1"/>
      <c r="AF500" s="1"/>
      <c r="AG500" s="1"/>
      <c r="AH500" s="1"/>
      <c r="AI500" s="1"/>
      <c r="AJ500" s="1"/>
      <c r="AK500" s="1"/>
      <c r="AL500" s="1"/>
      <c r="AM500" s="1"/>
      <c r="AN500" s="1"/>
      <c r="AO500" s="1"/>
      <c r="AP500" s="1"/>
      <c r="AQ500" s="1"/>
      <c r="AR500" s="1"/>
      <c r="AS500" s="1"/>
      <c r="AT500" s="1"/>
      <c r="AU500" s="1"/>
      <c r="AV500" s="1"/>
      <c r="AW500" s="1"/>
      <c r="AX500" s="1"/>
      <c r="AY500" s="1"/>
      <c r="AZ500" s="1"/>
      <c r="BA500" s="1"/>
      <c r="BB500" s="1"/>
      <c r="BC500" s="1"/>
      <c r="BD500" s="1"/>
      <c r="BE500" s="1"/>
      <c r="BF500" s="1"/>
      <c r="BG500" s="1"/>
      <c r="BH500" s="1"/>
      <c r="BI500" s="1"/>
      <c r="BJ500" s="1"/>
      <c r="BK500" s="1"/>
      <c r="BL500" s="1"/>
      <c r="BM500" s="1"/>
      <c r="BN500" s="1"/>
      <c r="BO500" s="1"/>
      <c r="BP500" s="1"/>
      <c r="BQ500" s="1"/>
      <c r="BR500" s="1"/>
    </row>
  </sheetData>
  <mergeCells count="8">
    <mergeCell ref="A130:L130"/>
    <mergeCell ref="A164:AT164"/>
    <mergeCell ref="A180:L180"/>
    <mergeCell ref="A1:AT2"/>
    <mergeCell ref="A3:AT3"/>
    <mergeCell ref="A5:L5"/>
    <mergeCell ref="A38:AT38"/>
    <mergeCell ref="A72:L72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R500"/>
  <sheetViews>
    <sheetView showGridLines="0" workbookViewId="0">
      <selection activeCell="A28" sqref="A28:XFD43"/>
    </sheetView>
  </sheetViews>
  <sheetFormatPr defaultRowHeight="13.8"/>
  <cols>
    <col min="1" max="1" width="39" customWidth="1"/>
    <col min="2" max="61" width="11" customWidth="1"/>
  </cols>
  <sheetData>
    <row r="1" spans="1:70" ht="25.95" customHeight="1">
      <c r="A1" s="58" t="s">
        <v>367</v>
      </c>
      <c r="B1" s="58" t="s">
        <v>367</v>
      </c>
      <c r="C1" s="58" t="s">
        <v>367</v>
      </c>
      <c r="D1" s="58" t="s">
        <v>367</v>
      </c>
      <c r="E1" s="58" t="s">
        <v>367</v>
      </c>
      <c r="F1" s="58" t="s">
        <v>367</v>
      </c>
      <c r="G1" s="58" t="s">
        <v>367</v>
      </c>
      <c r="H1" s="58" t="s">
        <v>367</v>
      </c>
      <c r="I1" s="58" t="s">
        <v>367</v>
      </c>
      <c r="J1" s="58" t="s">
        <v>367</v>
      </c>
      <c r="K1" s="58" t="s">
        <v>367</v>
      </c>
      <c r="L1" s="58" t="s">
        <v>367</v>
      </c>
      <c r="M1" s="58" t="s">
        <v>367</v>
      </c>
      <c r="N1" s="58" t="s">
        <v>367</v>
      </c>
      <c r="O1" s="58" t="s">
        <v>367</v>
      </c>
      <c r="P1" s="58" t="s">
        <v>367</v>
      </c>
      <c r="Q1" s="58" t="s">
        <v>367</v>
      </c>
      <c r="R1" s="58" t="s">
        <v>367</v>
      </c>
      <c r="S1" s="58" t="s">
        <v>367</v>
      </c>
      <c r="T1" s="58" t="s">
        <v>367</v>
      </c>
      <c r="U1" s="58" t="s">
        <v>367</v>
      </c>
      <c r="V1" s="58" t="s">
        <v>367</v>
      </c>
      <c r="W1" s="58" t="s">
        <v>367</v>
      </c>
      <c r="X1" s="58" t="s">
        <v>367</v>
      </c>
      <c r="Y1" s="58" t="s">
        <v>367</v>
      </c>
      <c r="Z1" s="58" t="s">
        <v>367</v>
      </c>
      <c r="AA1" s="58" t="s">
        <v>367</v>
      </c>
      <c r="AB1" s="58" t="s">
        <v>367</v>
      </c>
      <c r="AC1" s="58" t="s">
        <v>367</v>
      </c>
      <c r="AD1" s="58" t="s">
        <v>367</v>
      </c>
      <c r="AE1" s="58" t="s">
        <v>367</v>
      </c>
      <c r="AF1" s="58" t="s">
        <v>367</v>
      </c>
      <c r="AG1" s="58" t="s">
        <v>367</v>
      </c>
      <c r="AH1" s="58" t="s">
        <v>367</v>
      </c>
      <c r="AI1" s="58" t="s">
        <v>367</v>
      </c>
      <c r="AJ1" s="58" t="s">
        <v>367</v>
      </c>
      <c r="AK1" s="58" t="s">
        <v>367</v>
      </c>
      <c r="AL1" s="58" t="s">
        <v>367</v>
      </c>
      <c r="AM1" s="58" t="s">
        <v>367</v>
      </c>
      <c r="AN1" s="58" t="s">
        <v>367</v>
      </c>
      <c r="AO1" s="58" t="s">
        <v>367</v>
      </c>
      <c r="AP1" s="58" t="s">
        <v>367</v>
      </c>
      <c r="AQ1" s="58" t="s">
        <v>367</v>
      </c>
      <c r="AR1" s="58" t="s">
        <v>367</v>
      </c>
      <c r="AS1" s="58" t="s">
        <v>367</v>
      </c>
      <c r="AT1" s="58" t="s">
        <v>367</v>
      </c>
      <c r="AU1" s="58" t="s">
        <v>367</v>
      </c>
      <c r="AV1" s="58" t="s">
        <v>367</v>
      </c>
      <c r="AW1" s="58" t="s">
        <v>367</v>
      </c>
      <c r="AX1" s="58" t="s">
        <v>367</v>
      </c>
      <c r="AY1" s="58" t="s">
        <v>367</v>
      </c>
      <c r="AZ1" s="58" t="s">
        <v>367</v>
      </c>
      <c r="BA1" s="58" t="s">
        <v>367</v>
      </c>
      <c r="BB1" s="58" t="s">
        <v>367</v>
      </c>
      <c r="BC1" s="58" t="s">
        <v>367</v>
      </c>
      <c r="BD1" s="58" t="s">
        <v>367</v>
      </c>
      <c r="BE1" s="58" t="s">
        <v>367</v>
      </c>
      <c r="BF1" s="58" t="s">
        <v>367</v>
      </c>
      <c r="BG1" s="58" t="s">
        <v>367</v>
      </c>
      <c r="BH1" s="58" t="s">
        <v>367</v>
      </c>
      <c r="BI1" s="58" t="s">
        <v>367</v>
      </c>
      <c r="BJ1" s="1"/>
      <c r="BK1" s="1"/>
      <c r="BL1" s="1"/>
      <c r="BM1" s="1"/>
      <c r="BN1" s="1"/>
      <c r="BO1" s="1"/>
      <c r="BP1" s="1"/>
      <c r="BQ1" s="1"/>
      <c r="BR1" s="1"/>
    </row>
    <row r="2" spans="1:70" ht="25.95" customHeight="1">
      <c r="A2" s="58" t="s">
        <v>367</v>
      </c>
      <c r="B2" s="58" t="s">
        <v>367</v>
      </c>
      <c r="C2" s="58" t="s">
        <v>367</v>
      </c>
      <c r="D2" s="58" t="s">
        <v>367</v>
      </c>
      <c r="E2" s="58" t="s">
        <v>367</v>
      </c>
      <c r="F2" s="58" t="s">
        <v>367</v>
      </c>
      <c r="G2" s="58" t="s">
        <v>367</v>
      </c>
      <c r="H2" s="58" t="s">
        <v>367</v>
      </c>
      <c r="I2" s="58" t="s">
        <v>367</v>
      </c>
      <c r="J2" s="58" t="s">
        <v>367</v>
      </c>
      <c r="K2" s="58" t="s">
        <v>367</v>
      </c>
      <c r="L2" s="58" t="s">
        <v>367</v>
      </c>
      <c r="M2" s="58" t="s">
        <v>367</v>
      </c>
      <c r="N2" s="58" t="s">
        <v>367</v>
      </c>
      <c r="O2" s="58" t="s">
        <v>367</v>
      </c>
      <c r="P2" s="58" t="s">
        <v>367</v>
      </c>
      <c r="Q2" s="58" t="s">
        <v>367</v>
      </c>
      <c r="R2" s="58" t="s">
        <v>367</v>
      </c>
      <c r="S2" s="58" t="s">
        <v>367</v>
      </c>
      <c r="T2" s="58" t="s">
        <v>367</v>
      </c>
      <c r="U2" s="58" t="s">
        <v>367</v>
      </c>
      <c r="V2" s="58" t="s">
        <v>367</v>
      </c>
      <c r="W2" s="58" t="s">
        <v>367</v>
      </c>
      <c r="X2" s="58" t="s">
        <v>367</v>
      </c>
      <c r="Y2" s="58" t="s">
        <v>367</v>
      </c>
      <c r="Z2" s="58" t="s">
        <v>367</v>
      </c>
      <c r="AA2" s="58" t="s">
        <v>367</v>
      </c>
      <c r="AB2" s="58" t="s">
        <v>367</v>
      </c>
      <c r="AC2" s="58" t="s">
        <v>367</v>
      </c>
      <c r="AD2" s="58" t="s">
        <v>367</v>
      </c>
      <c r="AE2" s="58" t="s">
        <v>367</v>
      </c>
      <c r="AF2" s="58" t="s">
        <v>367</v>
      </c>
      <c r="AG2" s="58" t="s">
        <v>367</v>
      </c>
      <c r="AH2" s="58" t="s">
        <v>367</v>
      </c>
      <c r="AI2" s="58" t="s">
        <v>367</v>
      </c>
      <c r="AJ2" s="58" t="s">
        <v>367</v>
      </c>
      <c r="AK2" s="58" t="s">
        <v>367</v>
      </c>
      <c r="AL2" s="58" t="s">
        <v>367</v>
      </c>
      <c r="AM2" s="58" t="s">
        <v>367</v>
      </c>
      <c r="AN2" s="58" t="s">
        <v>367</v>
      </c>
      <c r="AO2" s="58" t="s">
        <v>367</v>
      </c>
      <c r="AP2" s="58" t="s">
        <v>367</v>
      </c>
      <c r="AQ2" s="58" t="s">
        <v>367</v>
      </c>
      <c r="AR2" s="58" t="s">
        <v>367</v>
      </c>
      <c r="AS2" s="58" t="s">
        <v>367</v>
      </c>
      <c r="AT2" s="58" t="s">
        <v>367</v>
      </c>
      <c r="AU2" s="58" t="s">
        <v>367</v>
      </c>
      <c r="AV2" s="58" t="s">
        <v>367</v>
      </c>
      <c r="AW2" s="58" t="s">
        <v>367</v>
      </c>
      <c r="AX2" s="58" t="s">
        <v>367</v>
      </c>
      <c r="AY2" s="58" t="s">
        <v>367</v>
      </c>
      <c r="AZ2" s="58" t="s">
        <v>367</v>
      </c>
      <c r="BA2" s="58" t="s">
        <v>367</v>
      </c>
      <c r="BB2" s="58" t="s">
        <v>367</v>
      </c>
      <c r="BC2" s="58" t="s">
        <v>367</v>
      </c>
      <c r="BD2" s="58" t="s">
        <v>367</v>
      </c>
      <c r="BE2" s="58" t="s">
        <v>367</v>
      </c>
      <c r="BF2" s="58" t="s">
        <v>367</v>
      </c>
      <c r="BG2" s="58" t="s">
        <v>367</v>
      </c>
      <c r="BH2" s="58" t="s">
        <v>367</v>
      </c>
      <c r="BI2" s="58" t="s">
        <v>367</v>
      </c>
      <c r="BJ2" s="1"/>
      <c r="BK2" s="1"/>
      <c r="BL2" s="1"/>
      <c r="BM2" s="1"/>
      <c r="BN2" s="1"/>
      <c r="BO2" s="1"/>
      <c r="BP2" s="1"/>
      <c r="BQ2" s="1"/>
      <c r="BR2" s="1"/>
    </row>
    <row r="3" spans="1:70">
      <c r="A3" s="59" t="s">
        <v>368</v>
      </c>
      <c r="B3" s="59" t="s">
        <v>368</v>
      </c>
      <c r="C3" s="59" t="s">
        <v>368</v>
      </c>
      <c r="D3" s="59" t="s">
        <v>368</v>
      </c>
      <c r="E3" s="59" t="s">
        <v>368</v>
      </c>
      <c r="F3" s="59" t="s">
        <v>368</v>
      </c>
      <c r="G3" s="59" t="s">
        <v>368</v>
      </c>
      <c r="H3" s="59" t="s">
        <v>368</v>
      </c>
      <c r="I3" s="59" t="s">
        <v>368</v>
      </c>
      <c r="J3" s="59" t="s">
        <v>368</v>
      </c>
      <c r="K3" s="59" t="s">
        <v>368</v>
      </c>
      <c r="L3" s="59" t="s">
        <v>368</v>
      </c>
      <c r="M3" s="59" t="s">
        <v>368</v>
      </c>
      <c r="N3" s="59" t="s">
        <v>368</v>
      </c>
      <c r="O3" s="59" t="s">
        <v>368</v>
      </c>
      <c r="P3" s="59" t="s">
        <v>368</v>
      </c>
      <c r="Q3" s="59" t="s">
        <v>368</v>
      </c>
      <c r="R3" s="59" t="s">
        <v>368</v>
      </c>
      <c r="S3" s="59" t="s">
        <v>368</v>
      </c>
      <c r="T3" s="59" t="s">
        <v>368</v>
      </c>
      <c r="U3" s="59" t="s">
        <v>368</v>
      </c>
      <c r="V3" s="59" t="s">
        <v>368</v>
      </c>
      <c r="W3" s="59" t="s">
        <v>368</v>
      </c>
      <c r="X3" s="59" t="s">
        <v>368</v>
      </c>
      <c r="Y3" s="59" t="s">
        <v>368</v>
      </c>
      <c r="Z3" s="59" t="s">
        <v>368</v>
      </c>
      <c r="AA3" s="59" t="s">
        <v>368</v>
      </c>
      <c r="AB3" s="59" t="s">
        <v>368</v>
      </c>
      <c r="AC3" s="59" t="s">
        <v>368</v>
      </c>
      <c r="AD3" s="59" t="s">
        <v>368</v>
      </c>
      <c r="AE3" s="59" t="s">
        <v>368</v>
      </c>
      <c r="AF3" s="59" t="s">
        <v>368</v>
      </c>
      <c r="AG3" s="59" t="s">
        <v>368</v>
      </c>
      <c r="AH3" s="59" t="s">
        <v>368</v>
      </c>
      <c r="AI3" s="59" t="s">
        <v>368</v>
      </c>
      <c r="AJ3" s="59" t="s">
        <v>368</v>
      </c>
      <c r="AK3" s="59" t="s">
        <v>368</v>
      </c>
      <c r="AL3" s="59" t="s">
        <v>368</v>
      </c>
      <c r="AM3" s="59" t="s">
        <v>368</v>
      </c>
      <c r="AN3" s="59" t="s">
        <v>368</v>
      </c>
      <c r="AO3" s="59" t="s">
        <v>368</v>
      </c>
      <c r="AP3" s="59" t="s">
        <v>368</v>
      </c>
      <c r="AQ3" s="59" t="s">
        <v>368</v>
      </c>
      <c r="AR3" s="59" t="s">
        <v>368</v>
      </c>
      <c r="AS3" s="59" t="s">
        <v>368</v>
      </c>
      <c r="AT3" s="59" t="s">
        <v>368</v>
      </c>
      <c r="AU3" s="59" t="s">
        <v>368</v>
      </c>
      <c r="AV3" s="59" t="s">
        <v>368</v>
      </c>
      <c r="AW3" s="59" t="s">
        <v>368</v>
      </c>
      <c r="AX3" s="59" t="s">
        <v>368</v>
      </c>
      <c r="AY3" s="59" t="s">
        <v>368</v>
      </c>
      <c r="AZ3" s="59" t="s">
        <v>368</v>
      </c>
      <c r="BA3" s="59" t="s">
        <v>368</v>
      </c>
      <c r="BB3" s="59" t="s">
        <v>368</v>
      </c>
      <c r="BC3" s="59" t="s">
        <v>368</v>
      </c>
      <c r="BD3" s="59" t="s">
        <v>368</v>
      </c>
      <c r="BE3" s="59" t="s">
        <v>368</v>
      </c>
      <c r="BF3" s="59" t="s">
        <v>368</v>
      </c>
      <c r="BG3" s="59" t="s">
        <v>368</v>
      </c>
      <c r="BH3" s="59" t="s">
        <v>368</v>
      </c>
      <c r="BI3" s="59" t="s">
        <v>368</v>
      </c>
      <c r="BJ3" s="1"/>
      <c r="BK3" s="1"/>
      <c r="BL3" s="1"/>
      <c r="BM3" s="1"/>
      <c r="BN3" s="1"/>
      <c r="BO3" s="1"/>
      <c r="BP3" s="1"/>
      <c r="BQ3" s="1"/>
      <c r="BR3" s="1"/>
    </row>
    <row r="4" spans="1:70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/>
      <c r="BP4" s="1"/>
      <c r="BQ4" s="1"/>
      <c r="BR4" s="1"/>
    </row>
    <row r="5" spans="1:70">
      <c r="A5" s="1"/>
      <c r="B5" s="9" t="s">
        <v>369</v>
      </c>
      <c r="C5" s="9" t="s">
        <v>370</v>
      </c>
      <c r="D5" s="9" t="s">
        <v>371</v>
      </c>
      <c r="E5" s="9" t="s">
        <v>372</v>
      </c>
      <c r="F5" s="9" t="s">
        <v>373</v>
      </c>
      <c r="G5" s="9" t="s">
        <v>374</v>
      </c>
      <c r="H5" s="9" t="s">
        <v>375</v>
      </c>
      <c r="I5" s="9" t="s">
        <v>376</v>
      </c>
      <c r="J5" s="9" t="s">
        <v>377</v>
      </c>
      <c r="K5" s="9" t="s">
        <v>378</v>
      </c>
      <c r="L5" s="9" t="s">
        <v>379</v>
      </c>
      <c r="M5" s="9" t="s">
        <v>380</v>
      </c>
      <c r="N5" s="9" t="s">
        <v>381</v>
      </c>
      <c r="O5" s="9" t="s">
        <v>382</v>
      </c>
      <c r="P5" s="9" t="s">
        <v>383</v>
      </c>
      <c r="Q5" s="9" t="s">
        <v>384</v>
      </c>
      <c r="R5" s="9" t="s">
        <v>385</v>
      </c>
      <c r="S5" s="9" t="s">
        <v>386</v>
      </c>
      <c r="T5" s="9" t="s">
        <v>387</v>
      </c>
      <c r="U5" s="9" t="s">
        <v>388</v>
      </c>
      <c r="V5" s="9" t="s">
        <v>389</v>
      </c>
      <c r="W5" s="9" t="s">
        <v>390</v>
      </c>
      <c r="X5" s="9" t="s">
        <v>391</v>
      </c>
      <c r="Y5" s="9" t="s">
        <v>392</v>
      </c>
      <c r="Z5" s="9" t="s">
        <v>393</v>
      </c>
      <c r="AA5" s="9" t="s">
        <v>394</v>
      </c>
      <c r="AB5" s="9" t="s">
        <v>395</v>
      </c>
      <c r="AC5" s="9" t="s">
        <v>396</v>
      </c>
      <c r="AD5" s="9" t="s">
        <v>397</v>
      </c>
      <c r="AE5" s="9" t="s">
        <v>398</v>
      </c>
      <c r="AF5" s="9" t="s">
        <v>399</v>
      </c>
      <c r="AG5" s="9" t="s">
        <v>400</v>
      </c>
      <c r="AH5" s="9" t="s">
        <v>401</v>
      </c>
      <c r="AI5" s="9" t="s">
        <v>402</v>
      </c>
      <c r="AJ5" s="9" t="s">
        <v>403</v>
      </c>
      <c r="AK5" s="9" t="s">
        <v>404</v>
      </c>
      <c r="AL5" s="9" t="s">
        <v>405</v>
      </c>
      <c r="AM5" s="9" t="s">
        <v>406</v>
      </c>
      <c r="AN5" s="9" t="s">
        <v>407</v>
      </c>
      <c r="AO5" s="9" t="s">
        <v>408</v>
      </c>
      <c r="AP5" s="9" t="s">
        <v>409</v>
      </c>
      <c r="AQ5" s="9" t="s">
        <v>410</v>
      </c>
      <c r="AR5" s="9" t="s">
        <v>411</v>
      </c>
      <c r="AS5" s="9" t="s">
        <v>412</v>
      </c>
      <c r="AT5" s="9" t="s">
        <v>413</v>
      </c>
      <c r="AU5" s="10" t="s">
        <v>414</v>
      </c>
      <c r="AV5" s="10" t="s">
        <v>415</v>
      </c>
      <c r="AW5" s="10" t="s">
        <v>416</v>
      </c>
      <c r="AX5" s="10" t="s">
        <v>417</v>
      </c>
      <c r="AY5" s="10" t="s">
        <v>418</v>
      </c>
      <c r="AZ5" s="10" t="s">
        <v>419</v>
      </c>
      <c r="BA5" s="10" t="s">
        <v>420</v>
      </c>
      <c r="BB5" s="10" t="s">
        <v>421</v>
      </c>
      <c r="BC5" s="10" t="s">
        <v>422</v>
      </c>
      <c r="BD5" s="10" t="s">
        <v>423</v>
      </c>
      <c r="BE5" s="10" t="s">
        <v>424</v>
      </c>
      <c r="BF5" s="10" t="s">
        <v>425</v>
      </c>
      <c r="BG5" s="10" t="s">
        <v>426</v>
      </c>
      <c r="BH5" s="10" t="s">
        <v>427</v>
      </c>
      <c r="BI5" s="10" t="s">
        <v>428</v>
      </c>
      <c r="BJ5" s="1"/>
      <c r="BK5" s="1"/>
      <c r="BL5" s="1"/>
      <c r="BM5" s="1"/>
      <c r="BN5" s="1"/>
      <c r="BO5" s="1"/>
      <c r="BP5" s="1"/>
      <c r="BQ5" s="1"/>
      <c r="BR5" s="1"/>
    </row>
    <row r="6" spans="1:70">
      <c r="A6" s="34" t="s">
        <v>59</v>
      </c>
      <c r="B6" s="35">
        <f>'Raw Financials'!$B$40</f>
        <v>256681.1</v>
      </c>
      <c r="C6" s="35">
        <f>'Raw Financials'!$C$40</f>
        <v>271654.8</v>
      </c>
      <c r="D6" s="35">
        <f>'Raw Financials'!$D$40</f>
        <v>273640.09999999998</v>
      </c>
      <c r="E6" s="35">
        <f>'Raw Financials'!$E$40</f>
        <v>284486.09999999998</v>
      </c>
      <c r="F6" s="35">
        <f>'Raw Financials'!$F$40</f>
        <v>293050</v>
      </c>
      <c r="G6" s="35">
        <f>'Raw Financials'!$G$40</f>
        <v>292840</v>
      </c>
      <c r="H6" s="35">
        <f>'Raw Financials'!$H$40</f>
        <v>297350</v>
      </c>
      <c r="I6" s="35">
        <f>'Raw Financials'!$I$40</f>
        <v>296420</v>
      </c>
      <c r="J6" s="35">
        <f>'Raw Financials'!$J$40</f>
        <v>295840</v>
      </c>
      <c r="K6" s="35">
        <f>'Raw Financials'!$K$40</f>
        <v>305410</v>
      </c>
      <c r="L6" s="35">
        <f>'Raw Financials'!$L$40</f>
        <v>309040</v>
      </c>
      <c r="M6" s="35">
        <f>'Raw Financials'!$M$40</f>
        <v>320750</v>
      </c>
      <c r="N6" s="35">
        <f>'Raw Financials'!$N$40</f>
        <v>342610</v>
      </c>
      <c r="O6" s="35">
        <f>'Raw Financials'!$O$40</f>
        <v>368540</v>
      </c>
      <c r="P6" s="35">
        <f>'Raw Financials'!$P$40</f>
        <v>373380</v>
      </c>
      <c r="Q6" s="35">
        <f>'Raw Financials'!$Q$40</f>
        <v>380100</v>
      </c>
      <c r="R6" s="35">
        <f>'Raw Financials'!$R$40</f>
        <v>381720</v>
      </c>
      <c r="S6" s="35">
        <f>'Raw Financials'!$S$40</f>
        <v>389770</v>
      </c>
      <c r="T6" s="35">
        <f>'Raw Financials'!$T$40</f>
        <v>398540</v>
      </c>
      <c r="U6" s="35">
        <f>'Raw Financials'!$U$40</f>
        <v>399460</v>
      </c>
      <c r="V6" s="35">
        <f>'Raw Financials'!$V$40</f>
        <v>383220</v>
      </c>
      <c r="W6" s="35">
        <f>'Raw Financials'!$W$40</f>
        <v>401350</v>
      </c>
      <c r="X6" s="35">
        <f>'Raw Financials'!$X$40</f>
        <v>420150</v>
      </c>
      <c r="Y6" s="35">
        <f>'Raw Financials'!$Y$40</f>
        <v>437050</v>
      </c>
      <c r="Z6" s="35">
        <f>'Raw Financials'!$Z$40</f>
        <v>454110</v>
      </c>
      <c r="AA6" s="35">
        <f>'Raw Financials'!$AA$40</f>
        <v>468670</v>
      </c>
      <c r="AB6" s="35">
        <f>'Raw Financials'!$AB$40</f>
        <v>488850</v>
      </c>
      <c r="AC6" s="35">
        <f>'Raw Financials'!$AC$40</f>
        <v>505910</v>
      </c>
      <c r="AD6" s="35">
        <f>'Raw Financials'!$AD$40</f>
        <v>527580</v>
      </c>
      <c r="AE6" s="35">
        <f>'Raw Financials'!$AE$40</f>
        <v>553090</v>
      </c>
      <c r="AF6" s="35">
        <f>'Raw Financials'!$AF$40</f>
        <v>582290</v>
      </c>
      <c r="AG6" s="35">
        <f>'Raw Financials'!$AG$40</f>
        <v>591620</v>
      </c>
      <c r="AH6" s="35">
        <f>'Raw Financials'!$AH$40</f>
        <v>593810</v>
      </c>
      <c r="AI6" s="35">
        <f>'Raw Financials'!$AI$40</f>
        <v>596920</v>
      </c>
      <c r="AJ6" s="35">
        <f>'Raw Financials'!$AJ$40</f>
        <v>605830</v>
      </c>
      <c r="AK6" s="35">
        <f>'Raw Financials'!$AK$40</f>
        <v>612370</v>
      </c>
      <c r="AL6" s="35">
        <f>'Raw Financials'!$AL$40</f>
        <v>626130</v>
      </c>
      <c r="AM6" s="35">
        <f>'Raw Financials'!$AM$40</f>
        <v>642590</v>
      </c>
      <c r="AN6" s="35">
        <f>'Raw Financials'!$AN$40</f>
        <v>639730</v>
      </c>
      <c r="AO6" s="35">
        <f>'Raw Financials'!$AO$40</f>
        <v>644790</v>
      </c>
      <c r="AP6" s="35">
        <f>'Raw Financials'!$AP$40</f>
        <v>634370</v>
      </c>
      <c r="AQ6" s="35">
        <f>'Raw Financials'!$AQ$40</f>
        <v>657990</v>
      </c>
      <c r="AR6" s="35">
        <f>'Raw Financials'!$AR$40</f>
        <v>670870</v>
      </c>
      <c r="AS6" s="35">
        <f>'Raw Financials'!$AS$40</f>
        <v>706980</v>
      </c>
      <c r="AT6" s="35">
        <f>'Raw Financials'!$AT$40</f>
        <v>722750</v>
      </c>
      <c r="AU6" s="36">
        <f>('Annual P&amp;L'!$M$6-'Quarterly P&amp;L'!$AT$6)*IFERROR('Raw Financials'!$AQ$40/SUM('Raw Financials'!$AQ$40,'Raw Financials'!$AR$40,'Raw Financials'!$AS$40),1/3)</f>
        <v>657114.74380611128</v>
      </c>
      <c r="AV6" s="36">
        <f>('Annual P&amp;L'!$M$6-'Quarterly P&amp;L'!$AT$6)*IFERROR('Raw Financials'!$AR$40/SUM('Raw Financials'!$AQ$40,'Raw Financials'!$AR$40,'Raw Financials'!$AS$40),1/3)</f>
        <v>669977.6108712987</v>
      </c>
      <c r="AW6" s="36">
        <f>('Annual P&amp;L'!$M$6-'Quarterly P&amp;L'!$AT$6)*IFERROR('Raw Financials'!$AS$40/SUM('Raw Financials'!$AQ$40,'Raw Financials'!$AR$40,'Raw Financials'!$AS$40),1/3)</f>
        <v>706039.57746477076</v>
      </c>
      <c r="AX6" s="36">
        <f>'Annual P&amp;L'!$N$6*IFERROR('Raw Financials'!$AP$40/'Raw Financials'!$L$7,0.25)</f>
        <v>689384.75916785258</v>
      </c>
      <c r="AY6" s="36">
        <f>'Annual P&amp;L'!$N$6*IFERROR('Raw Financials'!$AQ$40/'Raw Financials'!$L$7,0.25)</f>
        <v>715053.16721291246</v>
      </c>
      <c r="AZ6" s="36">
        <f>'Annual P&amp;L'!$N$6*IFERROR('Raw Financials'!$AR$40/'Raw Financials'!$L$7,0.25)</f>
        <v>729050.16533401213</v>
      </c>
      <c r="BA6" s="36">
        <f>'Annual P&amp;L'!$N$6*IFERROR('Raw Financials'!$AS$40/'Raw Financials'!$L$7,0.25)</f>
        <v>768291.74935209472</v>
      </c>
      <c r="BB6" s="36">
        <f>'Annual P&amp;L'!$O$6*IFERROR('Raw Financials'!$AP$40/'Raw Financials'!$L$7,0.25)</f>
        <v>723677.51646748523</v>
      </c>
      <c r="BC6" s="36">
        <f>'Annual P&amp;L'!$O$6*IFERROR('Raw Financials'!$AQ$40/'Raw Financials'!$L$7,0.25)</f>
        <v>750622.77387083345</v>
      </c>
      <c r="BD6" s="36">
        <f>'Annual P&amp;L'!$O$6*IFERROR('Raw Financials'!$AR$40/'Raw Financials'!$L$7,0.25)</f>
        <v>765316.03870381927</v>
      </c>
      <c r="BE6" s="36">
        <f>'Annual P&amp;L'!$O$6*IFERROR('Raw Financials'!$AS$40/'Raw Financials'!$L$7,0.25)</f>
        <v>806509.65618201159</v>
      </c>
      <c r="BF6" s="36">
        <f>'Annual P&amp;L'!$P$6*IFERROR('Raw Financials'!$AP$40/'Raw Financials'!$L$7,0.25)</f>
        <v>759079.45514935791</v>
      </c>
      <c r="BG6" s="36">
        <f>'Annual P&amp;L'!$P$6*IFERROR('Raw Financials'!$AQ$40/'Raw Financials'!$L$7,0.25)</f>
        <v>787342.86093876755</v>
      </c>
      <c r="BH6" s="36">
        <f>'Annual P&amp;L'!$P$6*IFERROR('Raw Financials'!$AR$40/'Raw Financials'!$L$7,0.25)</f>
        <v>802754.91286796308</v>
      </c>
      <c r="BI6" s="36">
        <f>'Annual P&amp;L'!$P$6*IFERROR('Raw Financials'!$AS$40/'Raw Financials'!$L$7,0.25)</f>
        <v>845963.7013123146</v>
      </c>
      <c r="BJ6" s="1"/>
      <c r="BK6" s="1"/>
      <c r="BL6" s="1"/>
      <c r="BM6" s="1"/>
      <c r="BN6" s="1"/>
      <c r="BO6" s="1"/>
      <c r="BP6" s="1"/>
      <c r="BQ6" s="1"/>
      <c r="BR6" s="1"/>
    </row>
    <row r="7" spans="1:70">
      <c r="A7" s="1" t="s">
        <v>429</v>
      </c>
      <c r="B7" s="13" t="str">
        <f>""</f>
        <v/>
      </c>
      <c r="C7" s="13">
        <f t="shared" ref="C7:AH7" si="0">IFERROR(C6/B6-1,"")</f>
        <v>5.833581046676195E-2</v>
      </c>
      <c r="D7" s="13">
        <f t="shared" si="0"/>
        <v>7.3081719888623553E-3</v>
      </c>
      <c r="E7" s="13">
        <f t="shared" si="0"/>
        <v>3.9636003641279283E-2</v>
      </c>
      <c r="F7" s="13">
        <f t="shared" si="0"/>
        <v>3.0103052486571524E-2</v>
      </c>
      <c r="G7" s="13">
        <f t="shared" si="0"/>
        <v>-7.1660126258321633E-4</v>
      </c>
      <c r="H7" s="13">
        <f t="shared" si="0"/>
        <v>1.5400901516186227E-2</v>
      </c>
      <c r="I7" s="13">
        <f t="shared" si="0"/>
        <v>-3.1276273751471573E-3</v>
      </c>
      <c r="J7" s="13">
        <f t="shared" si="0"/>
        <v>-1.9566830848121164E-3</v>
      </c>
      <c r="K7" s="13">
        <f t="shared" si="0"/>
        <v>3.2348566792860911E-2</v>
      </c>
      <c r="L7" s="13">
        <f t="shared" si="0"/>
        <v>1.1885661897121924E-2</v>
      </c>
      <c r="M7" s="13">
        <f t="shared" si="0"/>
        <v>3.7891535076365557E-2</v>
      </c>
      <c r="N7" s="13">
        <f t="shared" si="0"/>
        <v>6.8152766952455091E-2</v>
      </c>
      <c r="O7" s="13">
        <f t="shared" si="0"/>
        <v>7.5683722016286703E-2</v>
      </c>
      <c r="P7" s="13">
        <f t="shared" si="0"/>
        <v>1.3132902805665703E-2</v>
      </c>
      <c r="Q7" s="13">
        <f t="shared" si="0"/>
        <v>1.7997750281214753E-2</v>
      </c>
      <c r="R7" s="13">
        <f t="shared" si="0"/>
        <v>4.2620363062351174E-3</v>
      </c>
      <c r="S7" s="13">
        <f t="shared" si="0"/>
        <v>2.1088756156344868E-2</v>
      </c>
      <c r="T7" s="13">
        <f t="shared" si="0"/>
        <v>2.2500448982733401E-2</v>
      </c>
      <c r="U7" s="13">
        <f t="shared" si="0"/>
        <v>2.3084257540020303E-3</v>
      </c>
      <c r="V7" s="13">
        <f t="shared" si="0"/>
        <v>-4.0654884093526245E-2</v>
      </c>
      <c r="W7" s="13">
        <f t="shared" si="0"/>
        <v>4.7309639371640344E-2</v>
      </c>
      <c r="X7" s="13">
        <f t="shared" si="0"/>
        <v>4.6841908558614698E-2</v>
      </c>
      <c r="Y7" s="13">
        <f t="shared" si="0"/>
        <v>4.0223729620373572E-2</v>
      </c>
      <c r="Z7" s="13">
        <f t="shared" si="0"/>
        <v>3.9034435419288416E-2</v>
      </c>
      <c r="AA7" s="13">
        <f t="shared" si="0"/>
        <v>3.2062716082006615E-2</v>
      </c>
      <c r="AB7" s="13">
        <f t="shared" si="0"/>
        <v>4.3058015234600067E-2</v>
      </c>
      <c r="AC7" s="13">
        <f t="shared" si="0"/>
        <v>3.4898230541065667E-2</v>
      </c>
      <c r="AD7" s="13">
        <f t="shared" si="0"/>
        <v>4.2833705599810257E-2</v>
      </c>
      <c r="AE7" s="13">
        <f t="shared" si="0"/>
        <v>4.8352856438834024E-2</v>
      </c>
      <c r="AF7" s="13">
        <f t="shared" si="0"/>
        <v>5.2794301108318731E-2</v>
      </c>
      <c r="AG7" s="13">
        <f t="shared" si="0"/>
        <v>1.6022943893936104E-2</v>
      </c>
      <c r="AH7" s="13">
        <f t="shared" si="0"/>
        <v>3.7017004158075295E-3</v>
      </c>
      <c r="AI7" s="13">
        <f t="shared" ref="AI7:BN7" si="1">IFERROR(AI6/AH6-1,"")</f>
        <v>5.2373654872770459E-3</v>
      </c>
      <c r="AJ7" s="13">
        <f t="shared" si="1"/>
        <v>1.4926623333110012E-2</v>
      </c>
      <c r="AK7" s="13">
        <f t="shared" si="1"/>
        <v>1.079510753841828E-2</v>
      </c>
      <c r="AL7" s="13">
        <f t="shared" si="1"/>
        <v>2.2470075281284085E-2</v>
      </c>
      <c r="AM7" s="13">
        <f t="shared" si="1"/>
        <v>2.6288470445434697E-2</v>
      </c>
      <c r="AN7" s="13">
        <f t="shared" si="1"/>
        <v>-4.450738417964839E-3</v>
      </c>
      <c r="AO7" s="13">
        <f t="shared" si="1"/>
        <v>7.9095868569551975E-3</v>
      </c>
      <c r="AP7" s="13">
        <f t="shared" si="1"/>
        <v>-1.6160300252795468E-2</v>
      </c>
      <c r="AQ7" s="13">
        <f t="shared" si="1"/>
        <v>3.7233791005249373E-2</v>
      </c>
      <c r="AR7" s="13">
        <f t="shared" si="1"/>
        <v>1.9574765573944886E-2</v>
      </c>
      <c r="AS7" s="13">
        <f t="shared" si="1"/>
        <v>5.3825629406591524E-2</v>
      </c>
      <c r="AT7" s="13">
        <f t="shared" si="1"/>
        <v>2.2306147274321786E-2</v>
      </c>
      <c r="AU7" s="25">
        <f t="shared" si="1"/>
        <v>-9.0813221990852622E-2</v>
      </c>
      <c r="AV7" s="25">
        <f t="shared" si="1"/>
        <v>1.9574765573944886E-2</v>
      </c>
      <c r="AW7" s="25">
        <f t="shared" si="1"/>
        <v>5.3825629406591524E-2</v>
      </c>
      <c r="AX7" s="25">
        <f t="shared" si="1"/>
        <v>-2.3589071814815066E-2</v>
      </c>
      <c r="AY7" s="25">
        <f t="shared" si="1"/>
        <v>3.7233791005249151E-2</v>
      </c>
      <c r="AZ7" s="25">
        <f t="shared" si="1"/>
        <v>1.9574765573945108E-2</v>
      </c>
      <c r="BA7" s="25">
        <f t="shared" si="1"/>
        <v>5.3825629406591302E-2</v>
      </c>
      <c r="BB7" s="25">
        <f t="shared" si="1"/>
        <v>-5.8069389554466722E-2</v>
      </c>
      <c r="BC7" s="25">
        <f t="shared" si="1"/>
        <v>3.7233791005249373E-2</v>
      </c>
      <c r="BD7" s="25">
        <f t="shared" si="1"/>
        <v>1.9574765573944886E-2</v>
      </c>
      <c r="BE7" s="25">
        <f t="shared" si="1"/>
        <v>5.3825629406591302E-2</v>
      </c>
      <c r="BF7" s="25">
        <f t="shared" si="1"/>
        <v>-5.8809216565597677E-2</v>
      </c>
      <c r="BG7" s="25">
        <f t="shared" si="1"/>
        <v>3.7233791005249151E-2</v>
      </c>
      <c r="BH7" s="25">
        <f t="shared" si="1"/>
        <v>1.9574765573944886E-2</v>
      </c>
      <c r="BI7" s="25">
        <f t="shared" si="1"/>
        <v>5.3825629406591302E-2</v>
      </c>
      <c r="BJ7" s="1"/>
      <c r="BK7" s="1"/>
      <c r="BL7" s="1"/>
      <c r="BM7" s="1"/>
      <c r="BN7" s="1"/>
      <c r="BO7" s="1"/>
      <c r="BP7" s="1"/>
      <c r="BQ7" s="1"/>
      <c r="BR7" s="1"/>
    </row>
    <row r="8" spans="1:70">
      <c r="A8" s="1" t="s">
        <v>430</v>
      </c>
      <c r="B8" s="13" t="str">
        <f>""</f>
        <v/>
      </c>
      <c r="C8" s="13" t="str">
        <f>""</f>
        <v/>
      </c>
      <c r="D8" s="13" t="str">
        <f>""</f>
        <v/>
      </c>
      <c r="E8" s="13" t="str">
        <f>""</f>
        <v/>
      </c>
      <c r="F8" s="13">
        <f t="shared" ref="F8:AK8" si="2">IFERROR(F6/B6-1,"")</f>
        <v>0.14168904527836279</v>
      </c>
      <c r="G8" s="13">
        <f t="shared" si="2"/>
        <v>7.7985737781920417E-2</v>
      </c>
      <c r="H8" s="13">
        <f t="shared" si="2"/>
        <v>8.6646291972558132E-2</v>
      </c>
      <c r="I8" s="13">
        <f t="shared" si="2"/>
        <v>4.1948973956899893E-2</v>
      </c>
      <c r="J8" s="13">
        <f t="shared" si="2"/>
        <v>9.5205596314622554E-3</v>
      </c>
      <c r="K8" s="13">
        <f t="shared" si="2"/>
        <v>4.2924463871055973E-2</v>
      </c>
      <c r="L8" s="13">
        <f t="shared" si="2"/>
        <v>3.9313939801580711E-2</v>
      </c>
      <c r="M8" s="13">
        <f t="shared" si="2"/>
        <v>8.2079481816341726E-2</v>
      </c>
      <c r="N8" s="13">
        <f t="shared" si="2"/>
        <v>0.15809221200649004</v>
      </c>
      <c r="O8" s="13">
        <f t="shared" si="2"/>
        <v>0.20670573982515306</v>
      </c>
      <c r="P8" s="13">
        <f t="shared" si="2"/>
        <v>0.20819311415997932</v>
      </c>
      <c r="Q8" s="13">
        <f t="shared" si="2"/>
        <v>0.18503507404520647</v>
      </c>
      <c r="R8" s="13">
        <f t="shared" si="2"/>
        <v>0.11415311870640088</v>
      </c>
      <c r="S8" s="13">
        <f t="shared" si="2"/>
        <v>5.7605687306669484E-2</v>
      </c>
      <c r="T8" s="13">
        <f t="shared" si="2"/>
        <v>6.7384434088596068E-2</v>
      </c>
      <c r="U8" s="13">
        <f t="shared" si="2"/>
        <v>5.0933964746119553E-2</v>
      </c>
      <c r="V8" s="13">
        <f t="shared" si="2"/>
        <v>3.929581892486711E-3</v>
      </c>
      <c r="W8" s="13">
        <f t="shared" si="2"/>
        <v>2.9709828873438093E-2</v>
      </c>
      <c r="X8" s="13">
        <f t="shared" si="2"/>
        <v>5.4222913634766945E-2</v>
      </c>
      <c r="Y8" s="13">
        <f t="shared" si="2"/>
        <v>9.4102037750963818E-2</v>
      </c>
      <c r="Z8" s="13">
        <f t="shared" si="2"/>
        <v>0.18498512603726325</v>
      </c>
      <c r="AA8" s="13">
        <f t="shared" si="2"/>
        <v>0.16773389809393291</v>
      </c>
      <c r="AB8" s="13">
        <f t="shared" si="2"/>
        <v>0.16351303106033566</v>
      </c>
      <c r="AC8" s="13">
        <f t="shared" si="2"/>
        <v>0.15755634366777249</v>
      </c>
      <c r="AD8" s="13">
        <f t="shared" si="2"/>
        <v>0.16178899385611412</v>
      </c>
      <c r="AE8" s="13">
        <f t="shared" si="2"/>
        <v>0.18012674163057163</v>
      </c>
      <c r="AF8" s="13">
        <f t="shared" si="2"/>
        <v>0.19114247724250788</v>
      </c>
      <c r="AG8" s="13">
        <f t="shared" si="2"/>
        <v>0.16941748532347645</v>
      </c>
      <c r="AH8" s="13">
        <f t="shared" si="2"/>
        <v>0.12553546381591407</v>
      </c>
      <c r="AI8" s="13">
        <f t="shared" si="2"/>
        <v>7.9245692382794886E-2</v>
      </c>
      <c r="AJ8" s="13">
        <f t="shared" si="2"/>
        <v>4.0426591560906111E-2</v>
      </c>
      <c r="AK8" s="13">
        <f t="shared" si="2"/>
        <v>3.5073188871235006E-2</v>
      </c>
      <c r="AL8" s="13">
        <f t="shared" ref="AL8:BQ8" si="3">IFERROR(AL6/AH6-1,"")</f>
        <v>5.4428184099291066E-2</v>
      </c>
      <c r="AM8" s="13">
        <f t="shared" si="3"/>
        <v>7.6509414996984493E-2</v>
      </c>
      <c r="AN8" s="13">
        <f t="shared" si="3"/>
        <v>5.5956291368865818E-2</v>
      </c>
      <c r="AO8" s="13">
        <f t="shared" si="3"/>
        <v>5.2941848882211762E-2</v>
      </c>
      <c r="AP8" s="13">
        <f t="shared" si="3"/>
        <v>1.3160206346924719E-2</v>
      </c>
      <c r="AQ8" s="13">
        <f t="shared" si="3"/>
        <v>2.3965514558272005E-2</v>
      </c>
      <c r="AR8" s="13">
        <f t="shared" si="3"/>
        <v>4.8676785518890764E-2</v>
      </c>
      <c r="AS8" s="13">
        <f t="shared" si="3"/>
        <v>9.6450006979016401E-2</v>
      </c>
      <c r="AT8" s="13">
        <f t="shared" si="3"/>
        <v>0.1393193246843325</v>
      </c>
      <c r="AU8" s="25">
        <f t="shared" si="3"/>
        <v>-1.3301968022139121E-3</v>
      </c>
      <c r="AV8" s="25">
        <f t="shared" si="3"/>
        <v>-1.3301968022140231E-3</v>
      </c>
      <c r="AW8" s="25">
        <f t="shared" si="3"/>
        <v>-1.3301968022140231E-3</v>
      </c>
      <c r="AX8" s="25">
        <f t="shared" si="3"/>
        <v>-4.6164290324659185E-2</v>
      </c>
      <c r="AY8" s="25">
        <f t="shared" si="3"/>
        <v>8.8170938109245256E-2</v>
      </c>
      <c r="AZ8" s="25">
        <f t="shared" si="3"/>
        <v>8.8170938109245478E-2</v>
      </c>
      <c r="BA8" s="25">
        <f t="shared" si="3"/>
        <v>8.8170938109245256E-2</v>
      </c>
      <c r="BB8" s="25">
        <f t="shared" si="3"/>
        <v>4.9744002668447473E-2</v>
      </c>
      <c r="BC8" s="25">
        <f t="shared" si="3"/>
        <v>4.9744002668447473E-2</v>
      </c>
      <c r="BD8" s="25">
        <f t="shared" si="3"/>
        <v>4.9744002668447473E-2</v>
      </c>
      <c r="BE8" s="25">
        <f t="shared" si="3"/>
        <v>4.9744002668447695E-2</v>
      </c>
      <c r="BF8" s="25">
        <f t="shared" si="3"/>
        <v>4.8919495046193306E-2</v>
      </c>
      <c r="BG8" s="25">
        <f t="shared" si="3"/>
        <v>4.8919495046193306E-2</v>
      </c>
      <c r="BH8" s="25">
        <f t="shared" si="3"/>
        <v>4.8919495046193306E-2</v>
      </c>
      <c r="BI8" s="25">
        <f t="shared" si="3"/>
        <v>4.8919495046193306E-2</v>
      </c>
      <c r="BJ8" s="1"/>
      <c r="BK8" s="1"/>
      <c r="BL8" s="1"/>
      <c r="BM8" s="1"/>
      <c r="BN8" s="1"/>
      <c r="BO8" s="1"/>
      <c r="BP8" s="1"/>
      <c r="BQ8" s="1"/>
      <c r="BR8" s="1"/>
    </row>
    <row r="9" spans="1:70">
      <c r="A9" s="1" t="s">
        <v>208</v>
      </c>
      <c r="B9" s="11">
        <f>'Raw Financials'!$B$41</f>
        <v>144679.5</v>
      </c>
      <c r="C9" s="11">
        <f>'Raw Financials'!$C$41</f>
        <v>151501.20000000001</v>
      </c>
      <c r="D9" s="11">
        <f>'Raw Financials'!$D$41</f>
        <v>152193.9</v>
      </c>
      <c r="E9" s="11">
        <f>'Raw Financials'!$E$41</f>
        <v>160622</v>
      </c>
      <c r="F9" s="11">
        <f>'Raw Financials'!$F$41</f>
        <v>168020</v>
      </c>
      <c r="G9" s="11">
        <f>'Raw Financials'!$G$41</f>
        <v>165340</v>
      </c>
      <c r="H9" s="11">
        <f>'Raw Financials'!$H$41</f>
        <v>168780</v>
      </c>
      <c r="I9" s="11">
        <f>'Raw Financials'!$I$41</f>
        <v>166730</v>
      </c>
      <c r="J9" s="11">
        <f>'Raw Financials'!$J$41</f>
        <v>172910</v>
      </c>
      <c r="K9" s="11">
        <f>'Raw Financials'!$K$41</f>
        <v>176110</v>
      </c>
      <c r="L9" s="11">
        <f>'Raw Financials'!$L$41</f>
        <v>178620</v>
      </c>
      <c r="M9" s="11">
        <f>'Raw Financials'!$M$41</f>
        <v>185240</v>
      </c>
      <c r="N9" s="11">
        <f>'Raw Financials'!$N$41</f>
        <v>200830</v>
      </c>
      <c r="O9" s="11">
        <f>'Raw Financials'!$O$41</f>
        <v>212000</v>
      </c>
      <c r="P9" s="11">
        <f>'Raw Financials'!$P$41</f>
        <v>217350</v>
      </c>
      <c r="Q9" s="11">
        <f>'Raw Financials'!$Q$41</f>
        <v>221400</v>
      </c>
      <c r="R9" s="11">
        <f>'Raw Financials'!$R$41</f>
        <v>227210</v>
      </c>
      <c r="S9" s="11">
        <f>'Raw Financials'!$S$41</f>
        <v>230630</v>
      </c>
      <c r="T9" s="11">
        <f>'Raw Financials'!$T$41</f>
        <v>233690</v>
      </c>
      <c r="U9" s="11">
        <f>'Raw Financials'!$U$41</f>
        <v>231690</v>
      </c>
      <c r="V9" s="11">
        <f>'Raw Financials'!$V$41</f>
        <v>232140</v>
      </c>
      <c r="W9" s="11">
        <f>'Raw Financials'!$W$41</f>
        <v>237150</v>
      </c>
      <c r="X9" s="11">
        <f>'Raw Financials'!$X$41</f>
        <v>245270</v>
      </c>
      <c r="Y9" s="11">
        <f>'Raw Financials'!$Y$41</f>
        <v>256820</v>
      </c>
      <c r="Z9" s="11">
        <f>'Raw Financials'!$Z$41</f>
        <v>270800</v>
      </c>
      <c r="AA9" s="11">
        <f>'Raw Financials'!$AA$41</f>
        <v>279220</v>
      </c>
      <c r="AB9" s="11">
        <f>'Raw Financials'!$AB$41</f>
        <v>293320</v>
      </c>
      <c r="AC9" s="11">
        <f>'Raw Financials'!$AC$41</f>
        <v>302870</v>
      </c>
      <c r="AD9" s="11">
        <f>'Raw Financials'!$AD$41</f>
        <v>324890</v>
      </c>
      <c r="AE9" s="11">
        <f>'Raw Financials'!$AE$41</f>
        <v>334620</v>
      </c>
      <c r="AF9" s="11">
        <f>'Raw Financials'!$AF$41</f>
        <v>349080</v>
      </c>
      <c r="AG9" s="11">
        <f>'Raw Financials'!$AG$41</f>
        <v>354090</v>
      </c>
      <c r="AH9" s="11">
        <f>'Raw Financials'!$AH$41</f>
        <v>359160</v>
      </c>
      <c r="AI9" s="11">
        <f>'Raw Financials'!$AI$41</f>
        <v>357620</v>
      </c>
      <c r="AJ9" s="11">
        <f>'Raw Financials'!$AJ$41</f>
        <v>358710</v>
      </c>
      <c r="AK9" s="11">
        <f>'Raw Financials'!$AK$41</f>
        <v>360460</v>
      </c>
      <c r="AL9" s="11">
        <f>'Raw Financials'!$AL$41</f>
        <v>376610</v>
      </c>
      <c r="AM9" s="11">
        <f>'Raw Financials'!$AM$41</f>
        <v>397200</v>
      </c>
      <c r="AN9" s="11">
        <f>'Raw Financials'!$AN$41</f>
        <v>391390</v>
      </c>
      <c r="AO9" s="11">
        <f>'Raw Financials'!$AO$41</f>
        <v>394740</v>
      </c>
      <c r="AP9" s="11">
        <f>'Raw Financials'!$AP$41</f>
        <v>467960</v>
      </c>
      <c r="AQ9" s="11">
        <f>'Raw Financials'!$AQ$41</f>
        <v>480960</v>
      </c>
      <c r="AR9" s="11">
        <f>'Raw Financials'!$AR$41</f>
        <v>488910</v>
      </c>
      <c r="AS9" s="11">
        <f>'Raw Financials'!$AS$41</f>
        <v>513400</v>
      </c>
      <c r="AT9" s="11">
        <f>'Raw Financials'!$AT$41</f>
        <v>535800</v>
      </c>
      <c r="AU9" s="37">
        <f>('Annual P&amp;L'!$M$8-'Quarterly P&amp;L'!$AT$9)*IFERROR('Raw Financials'!$AQ$41/SUM('Raw Financials'!$AQ$41,'Raw Financials'!$AR$41,'Raw Financials'!$AS$41),1/3)</f>
        <v>474132.58422960743</v>
      </c>
      <c r="AV9" s="37">
        <f>('Annual P&amp;L'!$M$8-'Quarterly P&amp;L'!$AT$9)*IFERROR('Raw Financials'!$AR$41/SUM('Raw Financials'!$AQ$41,'Raw Financials'!$AR$41,'Raw Financials'!$AS$41),1/3)</f>
        <v>481969.73086264421</v>
      </c>
      <c r="AW9" s="37">
        <f>('Annual P&amp;L'!$M$8-'Quarterly P&amp;L'!$AT$9)*IFERROR('Raw Financials'!$AS$41/SUM('Raw Financials'!$AQ$41,'Raw Financials'!$AR$41,'Raw Financials'!$AS$41),1/3)</f>
        <v>506112.0857108293</v>
      </c>
      <c r="AX9" s="37">
        <f>'Annual P&amp;L'!$N$8*IFERROR('Raw Financials'!$AP$41/'Raw Financials'!$L$8,0.25)</f>
        <v>503156.42680245137</v>
      </c>
      <c r="AY9" s="37">
        <f>'Annual P&amp;L'!$N$8*IFERROR('Raw Financials'!$AQ$41/'Raw Financials'!$L$8,0.25)</f>
        <v>517134.18889415124</v>
      </c>
      <c r="AZ9" s="37">
        <f>'Annual P&amp;L'!$N$8*IFERROR('Raw Financials'!$AR$41/'Raw Financials'!$L$8,0.25)</f>
        <v>525682.12801946001</v>
      </c>
      <c r="BA9" s="37">
        <f>'Annual P&amp;L'!$N$8*IFERROR('Raw Financials'!$AS$41/'Raw Financials'!$L$8,0.25)</f>
        <v>552014.08137528528</v>
      </c>
      <c r="BB9" s="37">
        <f>'Annual P&amp;L'!$O$8*IFERROR('Raw Financials'!$AP$41/'Raw Financials'!$L$8,0.25)</f>
        <v>526724.34754939214</v>
      </c>
      <c r="BC9" s="37">
        <f>'Annual P&amp;L'!$O$8*IFERROR('Raw Financials'!$AQ$41/'Raw Financials'!$L$8,0.25)</f>
        <v>541356.83006529545</v>
      </c>
      <c r="BD9" s="37">
        <f>'Annual P&amp;L'!$O$8*IFERROR('Raw Financials'!$AR$41/'Raw Financials'!$L$8,0.25)</f>
        <v>550305.15591155924</v>
      </c>
      <c r="BE9" s="37">
        <f>'Annual P&amp;L'!$O$8*IFERROR('Raw Financials'!$AS$41/'Raw Financials'!$L$8,0.25)</f>
        <v>577870.50182036473</v>
      </c>
      <c r="BF9" s="37">
        <f>'Annual P&amp;L'!$P$8*IFERROR('Raw Financials'!$AP$41/'Raw Financials'!$L$8,0.25)</f>
        <v>551725.15172708977</v>
      </c>
      <c r="BG9" s="37">
        <f>'Annual P&amp;L'!$P$8*IFERROR('Raw Financials'!$AQ$41/'Raw Financials'!$L$8,0.25)</f>
        <v>567052.16038691578</v>
      </c>
      <c r="BH9" s="37">
        <f>'Annual P&amp;L'!$P$8*IFERROR('Raw Financials'!$AR$41/'Raw Financials'!$L$8,0.25)</f>
        <v>576425.21568273241</v>
      </c>
      <c r="BI9" s="37">
        <f>'Annual P&amp;L'!$P$8*IFERROR('Raw Financials'!$AS$41/'Raw Financials'!$L$8,0.25)</f>
        <v>605298.94199651224</v>
      </c>
      <c r="BJ9" s="1"/>
      <c r="BK9" s="1"/>
      <c r="BL9" s="1"/>
      <c r="BM9" s="1"/>
      <c r="BN9" s="1"/>
      <c r="BO9" s="1"/>
      <c r="BP9" s="1"/>
      <c r="BQ9" s="1"/>
      <c r="BR9" s="1"/>
    </row>
    <row r="10" spans="1:70">
      <c r="A10" s="34" t="s">
        <v>209</v>
      </c>
      <c r="B10" s="35">
        <f>'Raw Financials'!$B$42</f>
        <v>112001.7</v>
      </c>
      <c r="C10" s="35">
        <f>'Raw Financials'!$C$42</f>
        <v>120153.5</v>
      </c>
      <c r="D10" s="35">
        <f>'Raw Financials'!$D$42</f>
        <v>121446.2</v>
      </c>
      <c r="E10" s="35">
        <f>'Raw Financials'!$E$42</f>
        <v>123864.1</v>
      </c>
      <c r="F10" s="35">
        <f>'Raw Financials'!$F$42</f>
        <v>125030</v>
      </c>
      <c r="G10" s="35">
        <f>'Raw Financials'!$G$42</f>
        <v>127500</v>
      </c>
      <c r="H10" s="35">
        <f>'Raw Financials'!$H$42</f>
        <v>128570</v>
      </c>
      <c r="I10" s="35">
        <f>'Raw Financials'!$I$42</f>
        <v>129690</v>
      </c>
      <c r="J10" s="35">
        <f>'Raw Financials'!$J$42</f>
        <v>122930</v>
      </c>
      <c r="K10" s="35">
        <f>'Raw Financials'!$K$42</f>
        <v>129300</v>
      </c>
      <c r="L10" s="35">
        <f>'Raw Financials'!$L$42</f>
        <v>130420</v>
      </c>
      <c r="M10" s="35">
        <f>'Raw Financials'!$M$42</f>
        <v>135510</v>
      </c>
      <c r="N10" s="35">
        <f>'Raw Financials'!$N$42</f>
        <v>141780</v>
      </c>
      <c r="O10" s="35">
        <f>'Raw Financials'!$O$42</f>
        <v>156540</v>
      </c>
      <c r="P10" s="35">
        <f>'Raw Financials'!$P$42</f>
        <v>156030</v>
      </c>
      <c r="Q10" s="35">
        <f>'Raw Financials'!$Q$42</f>
        <v>158700</v>
      </c>
      <c r="R10" s="35">
        <f>'Raw Financials'!$R$42</f>
        <v>154510</v>
      </c>
      <c r="S10" s="35">
        <f>'Raw Financials'!$S$42</f>
        <v>159140</v>
      </c>
      <c r="T10" s="35">
        <f>'Raw Financials'!$T$42</f>
        <v>164850</v>
      </c>
      <c r="U10" s="35">
        <f>'Raw Financials'!$U$42</f>
        <v>167770</v>
      </c>
      <c r="V10" s="35">
        <f>'Raw Financials'!$V$42</f>
        <v>151080</v>
      </c>
      <c r="W10" s="35">
        <f>'Raw Financials'!$W$42</f>
        <v>164200</v>
      </c>
      <c r="X10" s="35">
        <f>'Raw Financials'!$X$42</f>
        <v>174880</v>
      </c>
      <c r="Y10" s="35">
        <f>'Raw Financials'!$Y$42</f>
        <v>180230</v>
      </c>
      <c r="Z10" s="35">
        <f>'Raw Financials'!$Z$42</f>
        <v>183310</v>
      </c>
      <c r="AA10" s="35">
        <f>'Raw Financials'!$AA$42</f>
        <v>189450</v>
      </c>
      <c r="AB10" s="35">
        <f>'Raw Financials'!$AB$42</f>
        <v>195530</v>
      </c>
      <c r="AC10" s="35">
        <f>'Raw Financials'!$AC$42</f>
        <v>203040</v>
      </c>
      <c r="AD10" s="35">
        <f>'Raw Financials'!$AD$42</f>
        <v>202690</v>
      </c>
      <c r="AE10" s="35">
        <f>'Raw Financials'!$AE$42</f>
        <v>218470</v>
      </c>
      <c r="AF10" s="35">
        <f>'Raw Financials'!$AF$42</f>
        <v>233210</v>
      </c>
      <c r="AG10" s="35">
        <f>'Raw Financials'!$AG$42</f>
        <v>237530</v>
      </c>
      <c r="AH10" s="35">
        <f>'Raw Financials'!$AH$42</f>
        <v>234650</v>
      </c>
      <c r="AI10" s="35">
        <f>'Raw Financials'!$AI$42</f>
        <v>239300</v>
      </c>
      <c r="AJ10" s="35">
        <f>'Raw Financials'!$AJ$42</f>
        <v>247120</v>
      </c>
      <c r="AK10" s="35">
        <f>'Raw Financials'!$AK$42</f>
        <v>251910</v>
      </c>
      <c r="AL10" s="35">
        <f>'Raw Financials'!$AL$42</f>
        <v>249520</v>
      </c>
      <c r="AM10" s="35">
        <f>'Raw Financials'!$AM$42</f>
        <v>245390</v>
      </c>
      <c r="AN10" s="35">
        <f>'Raw Financials'!$AN$42</f>
        <v>248340</v>
      </c>
      <c r="AO10" s="35">
        <f>'Raw Financials'!$AO$42</f>
        <v>250050</v>
      </c>
      <c r="AP10" s="35">
        <f>'Raw Financials'!$AP$42</f>
        <v>166410</v>
      </c>
      <c r="AQ10" s="35">
        <f>'Raw Financials'!$AQ$42</f>
        <v>177030</v>
      </c>
      <c r="AR10" s="35">
        <f>'Raw Financials'!$AR$42</f>
        <v>181960</v>
      </c>
      <c r="AS10" s="35">
        <f>'Raw Financials'!$AS$42</f>
        <v>193580</v>
      </c>
      <c r="AT10" s="35">
        <f>'Raw Financials'!$AT$42</f>
        <v>186950</v>
      </c>
      <c r="AU10" s="36">
        <f>('Annual P&amp;L'!$M$9-'Quarterly P&amp;L'!$AT$10)*IFERROR('Raw Financials'!$AQ$42/SUM('Raw Financials'!$AQ$42,'Raw Financials'!$AR$42,'Raw Financials'!$AS$42),1/3)</f>
        <v>182908.10317780706</v>
      </c>
      <c r="AV10" s="36">
        <f>('Annual P&amp;L'!$M$9-'Quarterly P&amp;L'!$AT$10)*IFERROR('Raw Financials'!$AR$42/SUM('Raw Financials'!$AQ$42,'Raw Financials'!$AR$42,'Raw Financials'!$AS$42),1/3)</f>
        <v>188001.79887156852</v>
      </c>
      <c r="AW10" s="36">
        <f>('Annual P&amp;L'!$M$9-'Quarterly P&amp;L'!$AT$10)*IFERROR('Raw Financials'!$AS$42/SUM('Raw Financials'!$AQ$42,'Raw Financials'!$AR$42,'Raw Financials'!$AS$42),1/3)</f>
        <v>200007.62928972428</v>
      </c>
      <c r="AX10" s="36">
        <f>'Annual P&amp;L'!$N$9*IFERROR('Raw Financials'!$AP$42/'Raw Financials'!$L$9,0.25)</f>
        <v>186040.21779254903</v>
      </c>
      <c r="AY10" s="36">
        <f>'Annual P&amp;L'!$N$9*IFERROR('Raw Financials'!$AQ$42/'Raw Financials'!$L$9,0.25)</f>
        <v>197912.98453106757</v>
      </c>
      <c r="AZ10" s="36">
        <f>'Annual P&amp;L'!$N$9*IFERROR('Raw Financials'!$AR$42/'Raw Financials'!$L$9,0.25)</f>
        <v>203424.54197182995</v>
      </c>
      <c r="BA10" s="36">
        <f>'Annual P&amp;L'!$N$9*IFERROR('Raw Financials'!$AS$42/'Raw Financials'!$L$9,0.25)</f>
        <v>216415.27168007716</v>
      </c>
      <c r="BB10" s="36">
        <f>'Annual P&amp;L'!$O$9*IFERROR('Raw Financials'!$AP$42/'Raw Financials'!$L$9,0.25)</f>
        <v>196704.67221775444</v>
      </c>
      <c r="BC10" s="36">
        <f>'Annual P&amp;L'!$O$9*IFERROR('Raw Financials'!$AQ$42/'Raw Financials'!$L$9,0.25)</f>
        <v>209258.02609644295</v>
      </c>
      <c r="BD10" s="36">
        <f>'Annual P&amp;L'!$O$9*IFERROR('Raw Financials'!$AR$42/'Raw Financials'!$L$9,0.25)</f>
        <v>215085.52464841414</v>
      </c>
      <c r="BE10" s="36">
        <f>'Annual P&amp;L'!$O$9*IFERROR('Raw Financials'!$AS$42/'Raw Financials'!$L$9,0.25)</f>
        <v>228820.92691492641</v>
      </c>
      <c r="BF10" s="36">
        <f>'Annual P&amp;L'!$P$9*IFERROR('Raw Financials'!$AP$42/'Raw Financials'!$L$9,0.25)</f>
        <v>207066.89006324261</v>
      </c>
      <c r="BG10" s="36">
        <f>'Annual P&amp;L'!$P$9*IFERROR('Raw Financials'!$AQ$42/'Raw Financials'!$L$9,0.25)</f>
        <v>220281.54286338468</v>
      </c>
      <c r="BH10" s="36">
        <f>'Annual P&amp;L'!$P$9*IFERROR('Raw Financials'!$AR$42/'Raw Financials'!$L$9,0.25)</f>
        <v>226416.02857945813</v>
      </c>
      <c r="BI10" s="36">
        <f>'Annual P&amp;L'!$P$9*IFERROR('Raw Financials'!$AS$42/'Raw Financials'!$L$9,0.25)</f>
        <v>240874.99896906738</v>
      </c>
      <c r="BJ10" s="1"/>
      <c r="BK10" s="1"/>
      <c r="BL10" s="1"/>
      <c r="BM10" s="1"/>
      <c r="BN10" s="1"/>
      <c r="BO10" s="1"/>
      <c r="BP10" s="1"/>
      <c r="BQ10" s="1"/>
      <c r="BR10" s="1"/>
    </row>
    <row r="11" spans="1:70">
      <c r="A11" s="1" t="s">
        <v>431</v>
      </c>
      <c r="B11" s="13">
        <f t="shared" ref="B11:AG11" si="4">IFERROR(B10/B6,"")</f>
        <v>0.43634572237691049</v>
      </c>
      <c r="C11" s="13">
        <f t="shared" si="4"/>
        <v>0.44230214227762588</v>
      </c>
      <c r="D11" s="13">
        <f t="shared" si="4"/>
        <v>0.44381726216296519</v>
      </c>
      <c r="E11" s="13">
        <f t="shared" si="4"/>
        <v>0.43539596486436427</v>
      </c>
      <c r="F11" s="13">
        <f t="shared" si="4"/>
        <v>0.42665074219416482</v>
      </c>
      <c r="G11" s="13">
        <f t="shared" si="4"/>
        <v>0.43539133998087692</v>
      </c>
      <c r="H11" s="13">
        <f t="shared" si="4"/>
        <v>0.43238607701362031</v>
      </c>
      <c r="I11" s="13">
        <f t="shared" si="4"/>
        <v>0.43752108494703462</v>
      </c>
      <c r="J11" s="13">
        <f t="shared" si="4"/>
        <v>0.41552866414277989</v>
      </c>
      <c r="K11" s="13">
        <f t="shared" si="4"/>
        <v>0.42336531220326773</v>
      </c>
      <c r="L11" s="13">
        <f t="shared" si="4"/>
        <v>0.42201656743463628</v>
      </c>
      <c r="M11" s="13">
        <f t="shared" si="4"/>
        <v>0.42247856586126264</v>
      </c>
      <c r="N11" s="13">
        <f t="shared" si="4"/>
        <v>0.41382329762703951</v>
      </c>
      <c r="O11" s="13">
        <f t="shared" si="4"/>
        <v>0.42475714983448198</v>
      </c>
      <c r="P11" s="13">
        <f t="shared" si="4"/>
        <v>0.41788526434195727</v>
      </c>
      <c r="Q11" s="13">
        <f t="shared" si="4"/>
        <v>0.4175217048145225</v>
      </c>
      <c r="R11" s="13">
        <f t="shared" si="4"/>
        <v>0.40477313213874044</v>
      </c>
      <c r="S11" s="13">
        <f t="shared" si="4"/>
        <v>0.40829206968212023</v>
      </c>
      <c r="T11" s="13">
        <f t="shared" si="4"/>
        <v>0.41363476689918199</v>
      </c>
      <c r="U11" s="13">
        <f t="shared" si="4"/>
        <v>0.41999198918540032</v>
      </c>
      <c r="V11" s="13">
        <f t="shared" si="4"/>
        <v>0.39423829653984654</v>
      </c>
      <c r="W11" s="13">
        <f t="shared" si="4"/>
        <v>0.4091192226236452</v>
      </c>
      <c r="X11" s="13">
        <f t="shared" si="4"/>
        <v>0.4162322979888135</v>
      </c>
      <c r="Y11" s="13">
        <f t="shared" si="4"/>
        <v>0.41237844640201349</v>
      </c>
      <c r="Z11" s="13">
        <f t="shared" si="4"/>
        <v>0.4036687146286142</v>
      </c>
      <c r="AA11" s="13">
        <f t="shared" si="4"/>
        <v>0.40422898841402266</v>
      </c>
      <c r="AB11" s="13">
        <f t="shared" si="4"/>
        <v>0.3999795438273499</v>
      </c>
      <c r="AC11" s="13">
        <f t="shared" si="4"/>
        <v>0.40133620604455339</v>
      </c>
      <c r="AD11" s="13">
        <f t="shared" si="4"/>
        <v>0.38418817999166005</v>
      </c>
      <c r="AE11" s="13">
        <f t="shared" si="4"/>
        <v>0.39499900558679418</v>
      </c>
      <c r="AF11" s="13">
        <f t="shared" si="4"/>
        <v>0.40050490305517872</v>
      </c>
      <c r="AG11" s="13">
        <f t="shared" si="4"/>
        <v>0.4014908218112978</v>
      </c>
      <c r="AH11" s="13">
        <f t="shared" ref="AH11:BM11" si="5">IFERROR(AH10/AH6,"")</f>
        <v>0.39516006803523013</v>
      </c>
      <c r="AI11" s="13">
        <f t="shared" si="5"/>
        <v>0.40089124170743146</v>
      </c>
      <c r="AJ11" s="13">
        <f t="shared" si="5"/>
        <v>0.4079032071703283</v>
      </c>
      <c r="AK11" s="13">
        <f t="shared" si="5"/>
        <v>0.41136894361252185</v>
      </c>
      <c r="AL11" s="13">
        <f t="shared" si="5"/>
        <v>0.39851149122386725</v>
      </c>
      <c r="AM11" s="13">
        <f t="shared" si="5"/>
        <v>0.38187646866586783</v>
      </c>
      <c r="AN11" s="13">
        <f t="shared" si="5"/>
        <v>0.38819501977396714</v>
      </c>
      <c r="AO11" s="13">
        <f t="shared" si="5"/>
        <v>0.38780067929093193</v>
      </c>
      <c r="AP11" s="13">
        <f t="shared" si="5"/>
        <v>0.26232324983842237</v>
      </c>
      <c r="AQ11" s="13">
        <f t="shared" si="5"/>
        <v>0.26904664204623169</v>
      </c>
      <c r="AR11" s="13">
        <f t="shared" si="5"/>
        <v>0.27122989550881693</v>
      </c>
      <c r="AS11" s="13">
        <f t="shared" si="5"/>
        <v>0.27381255481060285</v>
      </c>
      <c r="AT11" s="13">
        <f t="shared" si="5"/>
        <v>0.25866482186094775</v>
      </c>
      <c r="AU11" s="25">
        <f t="shared" si="5"/>
        <v>0.27835032603038967</v>
      </c>
      <c r="AV11" s="25">
        <f t="shared" si="5"/>
        <v>0.28060907681239405</v>
      </c>
      <c r="AW11" s="25">
        <f t="shared" si="5"/>
        <v>0.28328104496338102</v>
      </c>
      <c r="AX11" s="25">
        <f t="shared" si="5"/>
        <v>0.2698641293101921</v>
      </c>
      <c r="AY11" s="25">
        <f t="shared" si="5"/>
        <v>0.27678079561898855</v>
      </c>
      <c r="AZ11" s="25">
        <f t="shared" si="5"/>
        <v>0.27902681001194424</v>
      </c>
      <c r="BA11" s="25">
        <f t="shared" si="5"/>
        <v>0.28168371177040691</v>
      </c>
      <c r="BB11" s="25">
        <f t="shared" si="5"/>
        <v>0.27181260677813579</v>
      </c>
      <c r="BC11" s="25">
        <f t="shared" si="5"/>
        <v>0.27877921291587654</v>
      </c>
      <c r="BD11" s="25">
        <f t="shared" si="5"/>
        <v>0.28104144401925074</v>
      </c>
      <c r="BE11" s="25">
        <f t="shared" si="5"/>
        <v>0.28371752918391163</v>
      </c>
      <c r="BF11" s="25">
        <f t="shared" si="5"/>
        <v>0.27278684551210747</v>
      </c>
      <c r="BG11" s="25">
        <f t="shared" si="5"/>
        <v>0.27977842156432048</v>
      </c>
      <c r="BH11" s="25">
        <f t="shared" si="5"/>
        <v>0.28204876102290388</v>
      </c>
      <c r="BI11" s="25">
        <f t="shared" si="5"/>
        <v>0.28473443789066388</v>
      </c>
      <c r="BJ11" s="1"/>
      <c r="BK11" s="1"/>
      <c r="BL11" s="1"/>
      <c r="BM11" s="1"/>
      <c r="BN11" s="1"/>
      <c r="BO11" s="1"/>
      <c r="BP11" s="1"/>
      <c r="BQ11" s="1"/>
      <c r="BR11" s="1"/>
    </row>
    <row r="12" spans="1:70">
      <c r="A12" s="1" t="s">
        <v>223</v>
      </c>
      <c r="B12" s="11">
        <f>'Raw Financials'!$B$56</f>
        <v>189197.1</v>
      </c>
      <c r="C12" s="11">
        <f>'Raw Financials'!$C$56</f>
        <v>198119.40000000002</v>
      </c>
      <c r="D12" s="11">
        <f>'Raw Financials'!$D$56</f>
        <v>200877.9</v>
      </c>
      <c r="E12" s="11">
        <f>'Raw Financials'!$E$56</f>
        <v>210366.93506012595</v>
      </c>
      <c r="F12" s="11">
        <f>'Raw Financials'!$F$56</f>
        <v>219580</v>
      </c>
      <c r="G12" s="11">
        <f>'Raw Financials'!$G$56</f>
        <v>216670</v>
      </c>
      <c r="H12" s="11">
        <f>'Raw Financials'!$H$56</f>
        <v>220020</v>
      </c>
      <c r="I12" s="11">
        <f>'Raw Financials'!$I$56</f>
        <v>220150</v>
      </c>
      <c r="J12" s="11">
        <f>'Raw Financials'!$J$56</f>
        <v>226700</v>
      </c>
      <c r="K12" s="11">
        <f>'Raw Financials'!$K$56</f>
        <v>228810</v>
      </c>
      <c r="L12" s="11">
        <f>'Raw Financials'!$L$56</f>
        <v>231230</v>
      </c>
      <c r="M12" s="11">
        <f>'Raw Financials'!$M$56</f>
        <v>239280</v>
      </c>
      <c r="N12" s="11">
        <f>'Raw Financials'!$N$56</f>
        <v>256830</v>
      </c>
      <c r="O12" s="11">
        <f>'Raw Financials'!$O$56</f>
        <v>270830</v>
      </c>
      <c r="P12" s="11">
        <f>'Raw Financials'!$P$56</f>
        <v>277740</v>
      </c>
      <c r="Q12" s="11">
        <f>'Raw Financials'!$Q$56</f>
        <v>284730</v>
      </c>
      <c r="R12" s="11">
        <f>'Raw Financials'!$R$56</f>
        <v>289520</v>
      </c>
      <c r="S12" s="11">
        <f>'Raw Financials'!$S$56</f>
        <v>296160</v>
      </c>
      <c r="T12" s="11">
        <f>'Raw Financials'!$T$56</f>
        <v>298800</v>
      </c>
      <c r="U12" s="11">
        <f>'Raw Financials'!$U$56</f>
        <v>299210</v>
      </c>
      <c r="V12" s="11">
        <f>'Raw Financials'!$V$56</f>
        <v>292740</v>
      </c>
      <c r="W12" s="11">
        <f>'Raw Financials'!$W$56</f>
        <v>308380</v>
      </c>
      <c r="X12" s="11">
        <f>'Raw Financials'!$X$56</f>
        <v>308310</v>
      </c>
      <c r="Y12" s="11">
        <f>'Raw Financials'!$Y$56</f>
        <v>319710</v>
      </c>
      <c r="Z12" s="11">
        <f>'Raw Financials'!$Z$56</f>
        <v>338230</v>
      </c>
      <c r="AA12" s="11">
        <f>'Raw Financials'!$AA$56</f>
        <v>348670</v>
      </c>
      <c r="AB12" s="11">
        <f>'Raw Financials'!$AB$56</f>
        <v>366480</v>
      </c>
      <c r="AC12" s="11">
        <f>'Raw Financials'!$AC$56</f>
        <v>379630</v>
      </c>
      <c r="AD12" s="11">
        <f>'Raw Financials'!$AD$56</f>
        <v>405720</v>
      </c>
      <c r="AE12" s="11">
        <f>'Raw Financials'!$AE$56</f>
        <v>420300</v>
      </c>
      <c r="AF12" s="11">
        <f>'Raw Financials'!$AF$56</f>
        <v>439450</v>
      </c>
      <c r="AG12" s="11">
        <f>'Raw Financials'!$AG$56</f>
        <v>446740</v>
      </c>
      <c r="AH12" s="11">
        <f>'Raw Financials'!$AH$56</f>
        <v>456260</v>
      </c>
      <c r="AI12" s="11">
        <f>'Raw Financials'!$AI$56</f>
        <v>452100</v>
      </c>
      <c r="AJ12" s="11">
        <f>'Raw Financials'!$AJ$56</f>
        <v>463860</v>
      </c>
      <c r="AK12" s="11">
        <f>'Raw Financials'!$AK$56</f>
        <v>453190</v>
      </c>
      <c r="AL12" s="11">
        <f>'Raw Financials'!$AL$56</f>
        <v>471710</v>
      </c>
      <c r="AM12" s="11">
        <f>'Raw Financials'!$AM$56</f>
        <v>487940</v>
      </c>
      <c r="AN12" s="11">
        <f>'Raw Financials'!$AN$56</f>
        <v>483160</v>
      </c>
      <c r="AO12" s="11">
        <f>'Raw Financials'!$AO$56</f>
        <v>488780</v>
      </c>
      <c r="AP12" s="11">
        <f>'Raw Financials'!$AP$56</f>
        <v>479230</v>
      </c>
      <c r="AQ12" s="11">
        <f>'Raw Financials'!$AQ$56</f>
        <v>503690</v>
      </c>
      <c r="AR12" s="11">
        <f>'Raw Financials'!$AR$56</f>
        <v>535890</v>
      </c>
      <c r="AS12" s="11">
        <f>'Raw Financials'!$AS$56</f>
        <v>528280</v>
      </c>
      <c r="AT12" s="11">
        <f>'Raw Financials'!$AT$56</f>
        <v>556260</v>
      </c>
      <c r="AU12" s="37">
        <f>('Annual P&amp;L'!$M$12-'Quarterly P&amp;L'!$AT$12)*IFERROR('Raw Financials'!$AQ$56/SUM('Raw Financials'!$AQ$56,'Raw Financials'!$AR$56,'Raw Financials'!$AS$56),1/3)</f>
        <v>492394.03375539067</v>
      </c>
      <c r="AV12" s="37">
        <f>('Annual P&amp;L'!$M$12-'Quarterly P&amp;L'!$AT$12)*IFERROR('Raw Financials'!$AR$56/SUM('Raw Financials'!$AQ$56,'Raw Financials'!$AR$56,'Raw Financials'!$AS$56),1/3)</f>
        <v>523871.90285528061</v>
      </c>
      <c r="AW12" s="37">
        <f>('Annual P&amp;L'!$M$12-'Quarterly P&amp;L'!$AT$12)*IFERROR('Raw Financials'!$AS$56/SUM('Raw Financials'!$AQ$56,'Raw Financials'!$AR$56,'Raw Financials'!$AS$56),1/3)</f>
        <v>516432.56795310165</v>
      </c>
      <c r="AX12" s="37">
        <f>'Annual P&amp;L'!$N$12*IFERROR('Raw Financials'!$AP$56/'Raw Financials'!$L$23,0.25)</f>
        <v>512883.19746177742</v>
      </c>
      <c r="AY12" s="37">
        <f>'Annual P&amp;L'!$N$12*IFERROR('Raw Financials'!$AQ$56/'Raw Financials'!$L$23,0.25)</f>
        <v>539060.86373875313</v>
      </c>
      <c r="AZ12" s="37">
        <f>'Annual P&amp;L'!$N$12*IFERROR('Raw Financials'!$AR$56/'Raw Financials'!$L$23,0.25)</f>
        <v>573522.05973706138</v>
      </c>
      <c r="BA12" s="37">
        <f>'Annual P&amp;L'!$N$12*IFERROR('Raw Financials'!$AS$56/'Raw Financials'!$L$23,0.25)</f>
        <v>565377.65906789596</v>
      </c>
      <c r="BB12" s="37">
        <f>'Annual P&amp;L'!$O$12*IFERROR('Raw Financials'!$AP$56/'Raw Financials'!$L$23,0.25)</f>
        <v>536256.73850979924</v>
      </c>
      <c r="BC12" s="37">
        <f>'Annual P&amp;L'!$O$12*IFERROR('Raw Financials'!$AQ$56/'Raw Financials'!$L$23,0.25)</f>
        <v>563627.39523819624</v>
      </c>
      <c r="BD12" s="37">
        <f>'Annual P&amp;L'!$O$12*IFERROR('Raw Financials'!$AR$56/'Raw Financials'!$L$23,0.25)</f>
        <v>599659.08561654389</v>
      </c>
      <c r="BE12" s="37">
        <f>'Annual P&amp;L'!$O$12*IFERROR('Raw Financials'!$AS$56/'Raw Financials'!$L$23,0.25)</f>
        <v>591143.52152402129</v>
      </c>
      <c r="BF12" s="37">
        <f>'Annual P&amp;L'!$P$12*IFERROR('Raw Financials'!$AP$56/'Raw Financials'!$L$23,0.25)</f>
        <v>560994.16293831496</v>
      </c>
      <c r="BG12" s="37">
        <f>'Annual P&amp;L'!$P$12*IFERROR('Raw Financials'!$AQ$56/'Raw Financials'!$L$23,0.25)</f>
        <v>589627.42301274929</v>
      </c>
      <c r="BH12" s="37">
        <f>'Annual P&amp;L'!$P$12*IFERROR('Raw Financials'!$AR$56/'Raw Financials'!$L$23,0.25)</f>
        <v>627321.24862177577</v>
      </c>
      <c r="BI12" s="37">
        <f>'Annual P&amp;L'!$P$12*IFERROR('Raw Financials'!$AS$56/'Raw Financials'!$L$23,0.25)</f>
        <v>618412.86312846234</v>
      </c>
      <c r="BJ12" s="1"/>
      <c r="BK12" s="1"/>
      <c r="BL12" s="1"/>
      <c r="BM12" s="1"/>
      <c r="BN12" s="1"/>
      <c r="BO12" s="1"/>
      <c r="BP12" s="1"/>
      <c r="BQ12" s="1"/>
      <c r="BR12" s="1"/>
    </row>
    <row r="13" spans="1:70">
      <c r="A13" s="34" t="s">
        <v>61</v>
      </c>
      <c r="B13" s="35">
        <f>'Raw Financials'!$B$57</f>
        <v>67484.100000000006</v>
      </c>
      <c r="C13" s="35">
        <f>'Raw Financials'!$C$57</f>
        <v>73535.399999999994</v>
      </c>
      <c r="D13" s="35">
        <f>'Raw Financials'!$D$57</f>
        <v>72762.2</v>
      </c>
      <c r="E13" s="35">
        <f>'Raw Financials'!$E$57</f>
        <v>74119.199999999997</v>
      </c>
      <c r="F13" s="35">
        <f>'Raw Financials'!$F$57</f>
        <v>73470</v>
      </c>
      <c r="G13" s="35">
        <f>'Raw Financials'!$G$57</f>
        <v>76170</v>
      </c>
      <c r="H13" s="35">
        <f>'Raw Financials'!$H$57</f>
        <v>77330</v>
      </c>
      <c r="I13" s="35">
        <f>'Raw Financials'!$I$57</f>
        <v>76270</v>
      </c>
      <c r="J13" s="35">
        <f>'Raw Financials'!$J$57</f>
        <v>69140</v>
      </c>
      <c r="K13" s="35">
        <f>'Raw Financials'!$K$57</f>
        <v>76600</v>
      </c>
      <c r="L13" s="35">
        <f>'Raw Financials'!$L$57</f>
        <v>77810</v>
      </c>
      <c r="M13" s="35">
        <f>'Raw Financials'!$M$57</f>
        <v>81470</v>
      </c>
      <c r="N13" s="35">
        <f>'Raw Financials'!$N$57</f>
        <v>85780</v>
      </c>
      <c r="O13" s="35">
        <f>'Raw Financials'!$O$57</f>
        <v>97710</v>
      </c>
      <c r="P13" s="35">
        <f>'Raw Financials'!$P$57</f>
        <v>95640</v>
      </c>
      <c r="Q13" s="35">
        <f>'Raw Financials'!$Q$57</f>
        <v>95370</v>
      </c>
      <c r="R13" s="35">
        <f>'Raw Financials'!$R$57</f>
        <v>92200</v>
      </c>
      <c r="S13" s="35">
        <f>'Raw Financials'!$S$57</f>
        <v>93610</v>
      </c>
      <c r="T13" s="35">
        <f>'Raw Financials'!$T$57</f>
        <v>99740</v>
      </c>
      <c r="U13" s="35">
        <f>'Raw Financials'!$U$57</f>
        <v>100250</v>
      </c>
      <c r="V13" s="35">
        <f>'Raw Financials'!$V$57</f>
        <v>90480</v>
      </c>
      <c r="W13" s="35">
        <f>'Raw Financials'!$W$57</f>
        <v>92970</v>
      </c>
      <c r="X13" s="35">
        <f>'Raw Financials'!$X$57</f>
        <v>111840</v>
      </c>
      <c r="Y13" s="35">
        <f>'Raw Financials'!$Y$57</f>
        <v>117340</v>
      </c>
      <c r="Z13" s="35">
        <f>'Raw Financials'!$Z$57</f>
        <v>115880</v>
      </c>
      <c r="AA13" s="35">
        <f>'Raw Financials'!$AA$57</f>
        <v>120000</v>
      </c>
      <c r="AB13" s="35">
        <f>'Raw Financials'!$AB$57</f>
        <v>122370</v>
      </c>
      <c r="AC13" s="35">
        <f>'Raw Financials'!$AC$57</f>
        <v>126280</v>
      </c>
      <c r="AD13" s="35">
        <f>'Raw Financials'!$AD$57</f>
        <v>121860</v>
      </c>
      <c r="AE13" s="35">
        <f>'Raw Financials'!$AE$57</f>
        <v>132790</v>
      </c>
      <c r="AF13" s="35">
        <f>'Raw Financials'!$AF$57</f>
        <v>142840</v>
      </c>
      <c r="AG13" s="35">
        <f>'Raw Financials'!$AG$57</f>
        <v>144880</v>
      </c>
      <c r="AH13" s="35">
        <f>'Raw Financials'!$AH$57</f>
        <v>137550</v>
      </c>
      <c r="AI13" s="35">
        <f>'Raw Financials'!$AI$57</f>
        <v>144820</v>
      </c>
      <c r="AJ13" s="35">
        <f>'Raw Financials'!$AJ$57</f>
        <v>141970</v>
      </c>
      <c r="AK13" s="35">
        <f>'Raw Financials'!$AK$57</f>
        <v>159180</v>
      </c>
      <c r="AL13" s="35">
        <f>'Raw Financials'!$AL$57</f>
        <v>154420</v>
      </c>
      <c r="AM13" s="35">
        <f>'Raw Financials'!$AM$57</f>
        <v>154650</v>
      </c>
      <c r="AN13" s="35">
        <f>'Raw Financials'!$AN$57</f>
        <v>156570</v>
      </c>
      <c r="AO13" s="35">
        <f>'Raw Financials'!$AO$57</f>
        <v>156010</v>
      </c>
      <c r="AP13" s="35">
        <f>'Raw Financials'!$AP$57</f>
        <v>155140</v>
      </c>
      <c r="AQ13" s="35">
        <f>'Raw Financials'!$AQ$57</f>
        <v>154300</v>
      </c>
      <c r="AR13" s="35">
        <f>'Raw Financials'!$AR$57</f>
        <v>134980</v>
      </c>
      <c r="AS13" s="35">
        <f>'Raw Financials'!$AS$57</f>
        <v>178700</v>
      </c>
      <c r="AT13" s="35">
        <f>'Raw Financials'!$AT$57</f>
        <v>166490</v>
      </c>
      <c r="AU13" s="36">
        <f>('Annual P&amp;L'!$M$13-'Quarterly P&amp;L'!$AT$13)*IFERROR('Raw Financials'!$AQ$57/SUM('Raw Financials'!$AQ$57,'Raw Financials'!$AR$57,'Raw Financials'!$AS$57),1/3)</f>
        <v>165000.38009177384</v>
      </c>
      <c r="AV13" s="36">
        <f>('Annual P&amp;L'!$M$13-'Quarterly P&amp;L'!$AT$13)*IFERROR('Raw Financials'!$AR$57/SUM('Raw Financials'!$AQ$57,'Raw Financials'!$AR$57,'Raw Financials'!$AS$57),1/3)</f>
        <v>144340.5787737371</v>
      </c>
      <c r="AW13" s="36">
        <f>('Annual P&amp;L'!$M$13-'Quarterly P&amp;L'!$AT$13)*IFERROR('Raw Financials'!$AS$57/SUM('Raw Financials'!$AQ$57,'Raw Financials'!$AR$57,'Raw Financials'!$AS$57),1/3)</f>
        <v>191092.46871289687</v>
      </c>
      <c r="AX13" s="36">
        <f>'Annual P&amp;L'!$N$13*IFERROR('Raw Financials'!$AP$57/'Raw Financials'!$L$24,0.25)</f>
        <v>177003.82031240058</v>
      </c>
      <c r="AY13" s="36">
        <f>'Annual P&amp;L'!$N$13*IFERROR('Raw Financials'!$AQ$57/'Raw Financials'!$L$24,0.25)</f>
        <v>176045.43943665986</v>
      </c>
      <c r="AZ13" s="36">
        <f>'Annual P&amp;L'!$N$13*IFERROR('Raw Financials'!$AR$57/'Raw Financials'!$L$24,0.25)</f>
        <v>154002.67929462311</v>
      </c>
      <c r="BA13" s="36">
        <f>'Annual P&amp;L'!$N$13*IFERROR('Raw Financials'!$AS$57/'Raw Financials'!$L$24,0.25)</f>
        <v>203884.12201770005</v>
      </c>
      <c r="BB13" s="36">
        <f>'Annual P&amp;L'!$O$13*IFERROR('Raw Financials'!$AP$57/'Raw Financials'!$L$24,0.25)</f>
        <v>188083.90737935438</v>
      </c>
      <c r="BC13" s="36">
        <f>'Annual P&amp;L'!$O$13*IFERROR('Raw Financials'!$AQ$57/'Raw Financials'!$L$24,0.25)</f>
        <v>187065.53376714181</v>
      </c>
      <c r="BD13" s="36">
        <f>'Annual P&amp;L'!$O$13*IFERROR('Raw Financials'!$AR$57/'Raw Financials'!$L$24,0.25)</f>
        <v>163642.94068625275</v>
      </c>
      <c r="BE13" s="36">
        <f>'Annual P&amp;L'!$O$13*IFERROR('Raw Financials'!$AS$57/'Raw Financials'!$L$24,0.25)</f>
        <v>216646.8625028402</v>
      </c>
      <c r="BF13" s="36">
        <f>'Annual P&amp;L'!$P$13*IFERROR('Raw Financials'!$AP$57/'Raw Financials'!$L$24,0.25)</f>
        <v>198875.88422849536</v>
      </c>
      <c r="BG13" s="36">
        <f>'Annual P&amp;L'!$P$13*IFERROR('Raw Financials'!$AQ$57/'Raw Financials'!$L$24,0.25)</f>
        <v>197799.07784231551</v>
      </c>
      <c r="BH13" s="36">
        <f>'Annual P&amp;L'!$P$13*IFERROR('Raw Financials'!$AR$57/'Raw Financials'!$L$24,0.25)</f>
        <v>173032.53096017987</v>
      </c>
      <c r="BI13" s="36">
        <f>'Annual P&amp;L'!$P$13*IFERROR('Raw Financials'!$AS$57/'Raw Financials'!$L$24,0.25)</f>
        <v>229077.73953611008</v>
      </c>
      <c r="BJ13" s="1"/>
      <c r="BK13" s="1"/>
      <c r="BL13" s="1"/>
      <c r="BM13" s="1"/>
      <c r="BN13" s="1"/>
      <c r="BO13" s="1"/>
      <c r="BP13" s="1"/>
      <c r="BQ13" s="1"/>
      <c r="BR13" s="1"/>
    </row>
    <row r="14" spans="1:70">
      <c r="A14" s="1" t="s">
        <v>62</v>
      </c>
      <c r="B14" s="13">
        <f t="shared" ref="B14:AG14" si="6">IFERROR(B13/B6,"")</f>
        <v>0.26291028049981086</v>
      </c>
      <c r="C14" s="13">
        <f t="shared" si="6"/>
        <v>0.27069427817951308</v>
      </c>
      <c r="D14" s="13">
        <f t="shared" si="6"/>
        <v>0.26590474130070851</v>
      </c>
      <c r="E14" s="13">
        <f t="shared" si="6"/>
        <v>0.26053715805447086</v>
      </c>
      <c r="F14" s="13">
        <f t="shared" si="6"/>
        <v>0.25070807029517145</v>
      </c>
      <c r="G14" s="13">
        <f t="shared" si="6"/>
        <v>0.2601079087556345</v>
      </c>
      <c r="H14" s="13">
        <f t="shared" si="6"/>
        <v>0.2600638977635783</v>
      </c>
      <c r="I14" s="13">
        <f t="shared" si="6"/>
        <v>0.25730382565278997</v>
      </c>
      <c r="J14" s="13">
        <f t="shared" si="6"/>
        <v>0.23370740941049215</v>
      </c>
      <c r="K14" s="13">
        <f t="shared" si="6"/>
        <v>0.25081038603844014</v>
      </c>
      <c r="L14" s="13">
        <f t="shared" si="6"/>
        <v>0.25177970489257057</v>
      </c>
      <c r="M14" s="13">
        <f t="shared" si="6"/>
        <v>0.25399844115354636</v>
      </c>
      <c r="N14" s="13">
        <f t="shared" si="6"/>
        <v>0.25037214325326174</v>
      </c>
      <c r="O14" s="13">
        <f t="shared" si="6"/>
        <v>0.26512725891355077</v>
      </c>
      <c r="P14" s="13">
        <f t="shared" si="6"/>
        <v>0.25614655310943274</v>
      </c>
      <c r="Q14" s="13">
        <f t="shared" si="6"/>
        <v>0.25090765588003155</v>
      </c>
      <c r="R14" s="13">
        <f t="shared" si="6"/>
        <v>0.24153830032484544</v>
      </c>
      <c r="S14" s="13">
        <f t="shared" si="6"/>
        <v>0.24016727813838931</v>
      </c>
      <c r="T14" s="13">
        <f t="shared" si="6"/>
        <v>0.25026346163496765</v>
      </c>
      <c r="U14" s="13">
        <f t="shared" si="6"/>
        <v>0.25096380113152755</v>
      </c>
      <c r="V14" s="13">
        <f t="shared" si="6"/>
        <v>0.23610458744324408</v>
      </c>
      <c r="W14" s="13">
        <f t="shared" si="6"/>
        <v>0.23164320418587267</v>
      </c>
      <c r="X14" s="13">
        <f t="shared" si="6"/>
        <v>0.26619064619778648</v>
      </c>
      <c r="Y14" s="13">
        <f t="shared" si="6"/>
        <v>0.26848186706326505</v>
      </c>
      <c r="Z14" s="13">
        <f t="shared" si="6"/>
        <v>0.25518046288344232</v>
      </c>
      <c r="AA14" s="13">
        <f t="shared" si="6"/>
        <v>0.25604369812447991</v>
      </c>
      <c r="AB14" s="13">
        <f t="shared" si="6"/>
        <v>0.250322184719239</v>
      </c>
      <c r="AC14" s="13">
        <f t="shared" si="6"/>
        <v>0.24960961435828508</v>
      </c>
      <c r="AD14" s="13">
        <f t="shared" si="6"/>
        <v>0.23097918799044695</v>
      </c>
      <c r="AE14" s="13">
        <f t="shared" si="6"/>
        <v>0.24008750836211104</v>
      </c>
      <c r="AF14" s="13">
        <f t="shared" si="6"/>
        <v>0.24530732109430009</v>
      </c>
      <c r="AG14" s="13">
        <f t="shared" si="6"/>
        <v>0.24488692065853082</v>
      </c>
      <c r="AH14" s="13">
        <f t="shared" ref="AH14:BM14" si="7">IFERROR(AH13/AH6,"")</f>
        <v>0.23163975008841212</v>
      </c>
      <c r="AI14" s="13">
        <f t="shared" si="7"/>
        <v>0.24261207531997589</v>
      </c>
      <c r="AJ14" s="13">
        <f t="shared" si="7"/>
        <v>0.23433966624300545</v>
      </c>
      <c r="AK14" s="13">
        <f t="shared" si="7"/>
        <v>0.25994088541241406</v>
      </c>
      <c r="AL14" s="13">
        <f t="shared" si="7"/>
        <v>0.24662610001117979</v>
      </c>
      <c r="AM14" s="13">
        <f t="shared" si="7"/>
        <v>0.24066667704134828</v>
      </c>
      <c r="AN14" s="13">
        <f t="shared" si="7"/>
        <v>0.24474387632282368</v>
      </c>
      <c r="AO14" s="13">
        <f t="shared" si="7"/>
        <v>0.24195474495572203</v>
      </c>
      <c r="AP14" s="13">
        <f t="shared" si="7"/>
        <v>0.2445575925721582</v>
      </c>
      <c r="AQ14" s="13">
        <f t="shared" si="7"/>
        <v>0.23450204410401373</v>
      </c>
      <c r="AR14" s="13">
        <f t="shared" si="7"/>
        <v>0.20120142501527866</v>
      </c>
      <c r="AS14" s="13">
        <f t="shared" si="7"/>
        <v>0.2527652833177742</v>
      </c>
      <c r="AT14" s="13">
        <f t="shared" si="7"/>
        <v>0.23035627810446213</v>
      </c>
      <c r="AU14" s="25">
        <f t="shared" si="7"/>
        <v>0.25109827719899552</v>
      </c>
      <c r="AV14" s="25">
        <f t="shared" si="7"/>
        <v>0.21544089896679341</v>
      </c>
      <c r="AW14" s="25">
        <f t="shared" si="7"/>
        <v>0.27065404661742465</v>
      </c>
      <c r="AX14" s="25">
        <f t="shared" si="7"/>
        <v>0.25675621336053267</v>
      </c>
      <c r="AY14" s="25">
        <f t="shared" si="7"/>
        <v>0.24619909051356037</v>
      </c>
      <c r="AZ14" s="25">
        <f t="shared" si="7"/>
        <v>0.21123742455235198</v>
      </c>
      <c r="BA14" s="25">
        <f t="shared" si="7"/>
        <v>0.26537330667632031</v>
      </c>
      <c r="BB14" s="25">
        <f t="shared" si="7"/>
        <v>0.25990016699351881</v>
      </c>
      <c r="BC14" s="25">
        <f t="shared" si="7"/>
        <v>0.24921377325454275</v>
      </c>
      <c r="BD14" s="25">
        <f t="shared" si="7"/>
        <v>0.2138240052611563</v>
      </c>
      <c r="BE14" s="25">
        <f t="shared" si="7"/>
        <v>0.26862277573766302</v>
      </c>
      <c r="BF14" s="25">
        <f t="shared" si="7"/>
        <v>0.2619961360821762</v>
      </c>
      <c r="BG14" s="25">
        <f t="shared" si="7"/>
        <v>0.251223561748531</v>
      </c>
      <c r="BH14" s="25">
        <f t="shared" si="7"/>
        <v>0.2155483924003592</v>
      </c>
      <c r="BI14" s="25">
        <f t="shared" si="7"/>
        <v>0.27078908844522476</v>
      </c>
      <c r="BJ14" s="1"/>
      <c r="BK14" s="1"/>
      <c r="BL14" s="1"/>
      <c r="BM14" s="1"/>
      <c r="BN14" s="1"/>
      <c r="BO14" s="1"/>
      <c r="BP14" s="1"/>
      <c r="BQ14" s="1"/>
      <c r="BR14" s="1"/>
    </row>
    <row r="15" spans="1:70">
      <c r="A15" s="1" t="s">
        <v>224</v>
      </c>
      <c r="B15" s="11">
        <f>'Raw Financials'!$B$58</f>
        <v>7710.6</v>
      </c>
      <c r="C15" s="11">
        <f>'Raw Financials'!$C$58</f>
        <v>6750.4</v>
      </c>
      <c r="D15" s="11">
        <f>'Raw Financials'!$D$58</f>
        <v>6990.3</v>
      </c>
      <c r="E15" s="11">
        <f>'Raw Financials'!$E$58</f>
        <v>9050.2999999999993</v>
      </c>
      <c r="F15" s="11">
        <f>'Raw Financials'!$F$58</f>
        <v>9630</v>
      </c>
      <c r="G15" s="11">
        <f>'Raw Financials'!$G$58</f>
        <v>10520</v>
      </c>
      <c r="H15" s="11">
        <f>'Raw Financials'!$H$58</f>
        <v>11850</v>
      </c>
      <c r="I15" s="11">
        <f>'Raw Financials'!$I$58</f>
        <v>9890</v>
      </c>
      <c r="J15" s="11">
        <f>'Raw Financials'!$J$58</f>
        <v>9320</v>
      </c>
      <c r="K15" s="11">
        <f>'Raw Financials'!$K$58</f>
        <v>8120</v>
      </c>
      <c r="L15" s="11">
        <f>'Raw Financials'!$L$58</f>
        <v>8640</v>
      </c>
      <c r="M15" s="11">
        <f>'Raw Financials'!$M$58</f>
        <v>9820</v>
      </c>
      <c r="N15" s="11">
        <f>'Raw Financials'!$N$58</f>
        <v>12080</v>
      </c>
      <c r="O15" s="11">
        <f>'Raw Financials'!$O$58</f>
        <v>5930</v>
      </c>
      <c r="P15" s="11">
        <f>'Raw Financials'!$P$58</f>
        <v>11470</v>
      </c>
      <c r="Q15" s="11">
        <f>'Raw Financials'!$Q$58</f>
        <v>11650</v>
      </c>
      <c r="R15" s="11">
        <f>'Raw Financials'!$R$58</f>
        <v>14180</v>
      </c>
      <c r="S15" s="11">
        <f>'Raw Financials'!$S$58</f>
        <v>11680</v>
      </c>
      <c r="T15" s="11">
        <f>'Raw Financials'!$T$58</f>
        <v>5950</v>
      </c>
      <c r="U15" s="11">
        <f>'Raw Financials'!$U$58</f>
        <v>4870</v>
      </c>
      <c r="V15" s="11">
        <f>'Raw Financials'!$V$58</f>
        <v>4560</v>
      </c>
      <c r="W15" s="11">
        <f>'Raw Financials'!$W$58</f>
        <v>7400</v>
      </c>
      <c r="X15" s="11">
        <f>'Raw Financials'!$X$58</f>
        <v>5080</v>
      </c>
      <c r="Y15" s="11">
        <f>'Raw Financials'!$Y$58</f>
        <v>7930</v>
      </c>
      <c r="Z15" s="11">
        <f>'Raw Financials'!$Z$58</f>
        <v>5750</v>
      </c>
      <c r="AA15" s="11">
        <f>'Raw Financials'!$AA$58</f>
        <v>9690</v>
      </c>
      <c r="AB15" s="11">
        <f>'Raw Financials'!$AB$58</f>
        <v>9540</v>
      </c>
      <c r="AC15" s="11">
        <f>'Raw Financials'!$AC$58</f>
        <v>7360</v>
      </c>
      <c r="AD15" s="11">
        <f>'Raw Financials'!$AD$58</f>
        <v>5900</v>
      </c>
      <c r="AE15" s="11">
        <f>'Raw Financials'!$AE$58</f>
        <v>8170</v>
      </c>
      <c r="AF15" s="11">
        <f>'Raw Financials'!$AF$58</f>
        <v>3600</v>
      </c>
      <c r="AG15" s="11">
        <f>'Raw Financials'!$AG$58</f>
        <v>9030</v>
      </c>
      <c r="AH15" s="11">
        <f>'Raw Financials'!$AH$58</f>
        <v>12340</v>
      </c>
      <c r="AI15" s="11">
        <f>'Raw Financials'!$AI$58</f>
        <v>8470</v>
      </c>
      <c r="AJ15" s="11">
        <f>'Raw Financials'!$AJ$58</f>
        <v>6320</v>
      </c>
      <c r="AK15" s="11">
        <f>'Raw Financials'!$AK$58</f>
        <v>9310</v>
      </c>
      <c r="AL15" s="11">
        <f>'Raw Financials'!$AL$58</f>
        <v>7890</v>
      </c>
      <c r="AM15" s="11">
        <f>'Raw Financials'!$AM$58</f>
        <v>5670</v>
      </c>
      <c r="AN15" s="11">
        <f>'Raw Financials'!$AN$58</f>
        <v>10090</v>
      </c>
      <c r="AO15" s="11">
        <f>'Raw Financials'!$AO$58</f>
        <v>8010</v>
      </c>
      <c r="AP15" s="11">
        <f>'Raw Financials'!$AP$58</f>
        <v>14650</v>
      </c>
      <c r="AQ15" s="11">
        <f>'Raw Financials'!$AQ$58</f>
        <v>6380</v>
      </c>
      <c r="AR15" s="11">
        <f>'Raw Financials'!$AR$58</f>
        <v>5800</v>
      </c>
      <c r="AS15" s="11">
        <f>'Raw Financials'!$AS$58</f>
        <v>4920</v>
      </c>
      <c r="AT15" s="11">
        <f>'Raw Financials'!$AT$58</f>
        <v>12950</v>
      </c>
      <c r="AU15" s="37">
        <f>('Annual P&amp;L'!$M$15-'Quarterly P&amp;L'!$AT$15)*IFERROR('Raw Financials'!$AQ$58/SUM('Raw Financials'!$AQ$58,'Raw Financials'!$AR$58,'Raw Financials'!$AS$58),1/3)</f>
        <v>9563.4136946748295</v>
      </c>
      <c r="AV15" s="37">
        <f>('Annual P&amp;L'!$M$15-'Quarterly P&amp;L'!$AT$15)*IFERROR('Raw Financials'!$AR$58/SUM('Raw Financials'!$AQ$58,'Raw Financials'!$AR$58,'Raw Financials'!$AS$58),1/3)</f>
        <v>8694.0124497043907</v>
      </c>
      <c r="AW15" s="37">
        <f>('Annual P&amp;L'!$M$15-'Quarterly P&amp;L'!$AT$15)*IFERROR('Raw Financials'!$AS$58/SUM('Raw Financials'!$AQ$58,'Raw Financials'!$AR$58,'Raw Financials'!$AS$58),1/3)</f>
        <v>7374.9209056113104</v>
      </c>
      <c r="AX15" s="37">
        <f>'Annual P&amp;L'!$N$15*IFERROR('Raw Financials'!$AP$58/'Raw Financials'!$L$25,0.25)</f>
        <v>18745.040800088675</v>
      </c>
      <c r="AY15" s="37">
        <f>'Annual P&amp;L'!$N$15*IFERROR('Raw Financials'!$AQ$58/'Raw Financials'!$L$25,0.25)</f>
        <v>8163.3693040659209</v>
      </c>
      <c r="AZ15" s="37">
        <f>'Annual P&amp;L'!$N$15*IFERROR('Raw Financials'!$AR$58/'Raw Financials'!$L$25,0.25)</f>
        <v>7421.2448218781101</v>
      </c>
      <c r="BA15" s="37">
        <f>'Annual P&amp;L'!$N$15*IFERROR('Raw Financials'!$AS$58/'Raw Financials'!$L$25,0.25)</f>
        <v>6295.2628489034996</v>
      </c>
      <c r="BB15" s="37">
        <f>'Annual P&amp;L'!$O$15*IFERROR('Raw Financials'!$AP$58/'Raw Financials'!$L$25,0.25)</f>
        <v>19677.494159668444</v>
      </c>
      <c r="BC15" s="37">
        <f>'Annual P&amp;L'!$O$15*IFERROR('Raw Financials'!$AQ$58/'Raw Financials'!$L$25,0.25)</f>
        <v>8569.4479685109</v>
      </c>
      <c r="BD15" s="37">
        <f>'Annual P&amp;L'!$O$15*IFERROR('Raw Financials'!$AR$58/'Raw Financials'!$L$25,0.25)</f>
        <v>7790.4072441008175</v>
      </c>
      <c r="BE15" s="37">
        <f>'Annual P&amp;L'!$O$15*IFERROR('Raw Financials'!$AS$58/'Raw Financials'!$L$25,0.25)</f>
        <v>6608.4144208579346</v>
      </c>
      <c r="BF15" s="37">
        <f>'Annual P&amp;L'!$P$15*IFERROR('Raw Financials'!$AP$58/'Raw Financials'!$L$25,0.25)</f>
        <v>20640.107237733842</v>
      </c>
      <c r="BG15" s="37">
        <f>'Annual P&amp;L'!$P$15*IFERROR('Raw Financials'!$AQ$58/'Raw Financials'!$L$25,0.25)</f>
        <v>8988.6610359550796</v>
      </c>
      <c r="BH15" s="37">
        <f>'Annual P&amp;L'!$P$15*IFERROR('Raw Financials'!$AR$58/'Raw Financials'!$L$25,0.25)</f>
        <v>8171.5100326864358</v>
      </c>
      <c r="BI15" s="37">
        <f>'Annual P&amp;L'!$P$15*IFERROR('Raw Financials'!$AS$58/'Raw Financials'!$L$25,0.25)</f>
        <v>6931.6947173822864</v>
      </c>
      <c r="BJ15" s="1"/>
      <c r="BK15" s="1"/>
      <c r="BL15" s="1"/>
      <c r="BM15" s="1"/>
      <c r="BN15" s="1"/>
      <c r="BO15" s="1"/>
      <c r="BP15" s="1"/>
      <c r="BQ15" s="1"/>
      <c r="BR15" s="1"/>
    </row>
    <row r="16" spans="1:70">
      <c r="A16" s="34" t="s">
        <v>225</v>
      </c>
      <c r="B16" s="35">
        <f>'Raw Financials'!$B$59</f>
        <v>75194.7</v>
      </c>
      <c r="C16" s="35">
        <f>'Raw Financials'!$C$59</f>
        <v>80285.8</v>
      </c>
      <c r="D16" s="35">
        <f>'Raw Financials'!$D$59</f>
        <v>79752.600000000006</v>
      </c>
      <c r="E16" s="35">
        <f>'Raw Financials'!$E$59</f>
        <v>83169.5</v>
      </c>
      <c r="F16" s="35">
        <f>'Raw Financials'!$F$59</f>
        <v>83100</v>
      </c>
      <c r="G16" s="35">
        <f>'Raw Financials'!$G$59</f>
        <v>86690</v>
      </c>
      <c r="H16" s="35">
        <f>'Raw Financials'!$H$59</f>
        <v>89180</v>
      </c>
      <c r="I16" s="35">
        <f>'Raw Financials'!$I$59</f>
        <v>86160</v>
      </c>
      <c r="J16" s="35">
        <f>'Raw Financials'!$J$59</f>
        <v>78460</v>
      </c>
      <c r="K16" s="35">
        <f>'Raw Financials'!$K$59</f>
        <v>84720</v>
      </c>
      <c r="L16" s="35">
        <f>'Raw Financials'!$L$59</f>
        <v>86450</v>
      </c>
      <c r="M16" s="35">
        <f>'Raw Financials'!$M$59</f>
        <v>91290</v>
      </c>
      <c r="N16" s="35">
        <f>'Raw Financials'!$N$59</f>
        <v>97860</v>
      </c>
      <c r="O16" s="35">
        <f>'Raw Financials'!$O$59</f>
        <v>103640</v>
      </c>
      <c r="P16" s="35">
        <f>'Raw Financials'!$P$59</f>
        <v>107110</v>
      </c>
      <c r="Q16" s="35">
        <f>'Raw Financials'!$Q$59</f>
        <v>107020</v>
      </c>
      <c r="R16" s="35">
        <f>'Raw Financials'!$R$59</f>
        <v>106380</v>
      </c>
      <c r="S16" s="35">
        <f>'Raw Financials'!$S$59</f>
        <v>105290</v>
      </c>
      <c r="T16" s="35">
        <f>'Raw Financials'!$T$59</f>
        <v>105690</v>
      </c>
      <c r="U16" s="35">
        <f>'Raw Financials'!$U$59</f>
        <v>105120</v>
      </c>
      <c r="V16" s="35">
        <f>'Raw Financials'!$V$59</f>
        <v>95040</v>
      </c>
      <c r="W16" s="35">
        <f>'Raw Financials'!$W$59</f>
        <v>100370</v>
      </c>
      <c r="X16" s="35">
        <f>'Raw Financials'!$X$59</f>
        <v>116920</v>
      </c>
      <c r="Y16" s="35">
        <f>'Raw Financials'!$Y$59</f>
        <v>125270</v>
      </c>
      <c r="Z16" s="35">
        <f>'Raw Financials'!$Z$59</f>
        <v>121630</v>
      </c>
      <c r="AA16" s="35">
        <f>'Raw Financials'!$AA$59</f>
        <v>129690</v>
      </c>
      <c r="AB16" s="35">
        <f>'Raw Financials'!$AB$59</f>
        <v>131910</v>
      </c>
      <c r="AC16" s="35">
        <f>'Raw Financials'!$AC$59</f>
        <v>133640</v>
      </c>
      <c r="AD16" s="35">
        <f>'Raw Financials'!$AD$59</f>
        <v>127760</v>
      </c>
      <c r="AE16" s="35">
        <f>'Raw Financials'!$AE$59</f>
        <v>140960</v>
      </c>
      <c r="AF16" s="35">
        <f>'Raw Financials'!$AF$59</f>
        <v>146440</v>
      </c>
      <c r="AG16" s="35">
        <f>'Raw Financials'!$AG$59</f>
        <v>153910</v>
      </c>
      <c r="AH16" s="35">
        <f>'Raw Financials'!$AH$59</f>
        <v>149890</v>
      </c>
      <c r="AI16" s="35">
        <f>'Raw Financials'!$AI$59</f>
        <v>153290</v>
      </c>
      <c r="AJ16" s="35">
        <f>'Raw Financials'!$AJ$59</f>
        <v>148290</v>
      </c>
      <c r="AK16" s="35">
        <f>'Raw Financials'!$AK$59</f>
        <v>168490</v>
      </c>
      <c r="AL16" s="35">
        <f>'Raw Financials'!$AL$59</f>
        <v>162310</v>
      </c>
      <c r="AM16" s="35">
        <f>'Raw Financials'!$AM$59</f>
        <v>160320</v>
      </c>
      <c r="AN16" s="35">
        <f>'Raw Financials'!$AN$59</f>
        <v>166660</v>
      </c>
      <c r="AO16" s="35">
        <f>'Raw Financials'!$AO$59</f>
        <v>164020</v>
      </c>
      <c r="AP16" s="35">
        <f>'Raw Financials'!$AP$59</f>
        <v>169790</v>
      </c>
      <c r="AQ16" s="35">
        <f>'Raw Financials'!$AQ$59</f>
        <v>160680</v>
      </c>
      <c r="AR16" s="35">
        <f>'Raw Financials'!$AR$59</f>
        <v>140780</v>
      </c>
      <c r="AS16" s="35">
        <f>'Raw Financials'!$AS$59</f>
        <v>183620</v>
      </c>
      <c r="AT16" s="35">
        <f>'Raw Financials'!$AT$59</f>
        <v>179440</v>
      </c>
      <c r="AU16" s="36">
        <f>('Annual P&amp;L'!$M$16-'Quarterly P&amp;L'!$AT$16)*IFERROR('Raw Financials'!$AQ$59/SUM('Raw Financials'!$AQ$59,'Raw Financials'!$AR$59,'Raw Financials'!$AS$59),1/3)</f>
        <v>174256.3054904161</v>
      </c>
      <c r="AV16" s="36">
        <f>('Annual P&amp;L'!$M$16-'Quarterly P&amp;L'!$AT$16)*IFERROR('Raw Financials'!$AR$59/SUM('Raw Financials'!$AQ$59,'Raw Financials'!$AR$59,'Raw Financials'!$AS$59),1/3)</f>
        <v>152674.89847486172</v>
      </c>
      <c r="AW16" s="36">
        <f>('Annual P&amp;L'!$M$16-'Quarterly P&amp;L'!$AT$16)*IFERROR('Raw Financials'!$AS$59/SUM('Raw Financials'!$AQ$59,'Raw Financials'!$AR$59,'Raw Financials'!$AS$59),1/3)</f>
        <v>199134.57066312054</v>
      </c>
      <c r="AX16" s="36">
        <f>'Annual P&amp;L'!$N$16*IFERROR('Raw Financials'!$AP$59/'Raw Financials'!$L$26,0.25)</f>
        <v>194859.34398677407</v>
      </c>
      <c r="AY16" s="36">
        <f>'Annual P&amp;L'!$N$16*IFERROR('Raw Financials'!$AQ$59/'Raw Financials'!$L$26,0.25)</f>
        <v>184404.2605088336</v>
      </c>
      <c r="AZ16" s="36">
        <f>'Annual P&amp;L'!$N$16*IFERROR('Raw Financials'!$AR$59/'Raw Financials'!$L$26,0.25)</f>
        <v>161566.04303232257</v>
      </c>
      <c r="BA16" s="36">
        <f>'Annual P&amp;L'!$N$16*IFERROR('Raw Financials'!$AS$59/'Raw Financials'!$L$26,0.25)</f>
        <v>210731.33130838949</v>
      </c>
      <c r="BB16" s="36">
        <f>'Annual P&amp;L'!$O$16*IFERROR('Raw Financials'!$AP$59/'Raw Financials'!$L$26,0.25)</f>
        <v>206921.76085356879</v>
      </c>
      <c r="BC16" s="36">
        <f>'Annual P&amp;L'!$O$16*IFERROR('Raw Financials'!$AQ$59/'Raw Financials'!$L$26,0.25)</f>
        <v>195819.47425614839</v>
      </c>
      <c r="BD16" s="36">
        <f>'Annual P&amp;L'!$O$16*IFERROR('Raw Financials'!$AR$59/'Raw Financials'!$L$26,0.25)</f>
        <v>171567.49804443968</v>
      </c>
      <c r="BE16" s="36">
        <f>'Annual P&amp;L'!$O$16*IFERROR('Raw Financials'!$AS$59/'Raw Financials'!$L$26,0.25)</f>
        <v>223776.27497457035</v>
      </c>
      <c r="BF16" s="36">
        <f>'Annual P&amp;L'!$P$16*IFERROR('Raw Financials'!$AP$59/'Raw Financials'!$L$26,0.25)</f>
        <v>218701.09538881283</v>
      </c>
      <c r="BG16" s="36">
        <f>'Annual P&amp;L'!$P$16*IFERROR('Raw Financials'!$AQ$59/'Raw Financials'!$L$26,0.25)</f>
        <v>206966.79431694708</v>
      </c>
      <c r="BH16" s="36">
        <f>'Annual P&amp;L'!$P$16*IFERROR('Raw Financials'!$AR$59/'Raw Financials'!$L$26,0.25)</f>
        <v>181334.23763965527</v>
      </c>
      <c r="BI16" s="36">
        <f>'Annual P&amp;L'!$P$16*IFERROR('Raw Financials'!$AS$59/'Raw Financials'!$L$26,0.25)</f>
        <v>236515.07824544326</v>
      </c>
      <c r="BJ16" s="1"/>
      <c r="BK16" s="1"/>
      <c r="BL16" s="1"/>
      <c r="BM16" s="1"/>
      <c r="BN16" s="1"/>
      <c r="BO16" s="1"/>
      <c r="BP16" s="1"/>
      <c r="BQ16" s="1"/>
      <c r="BR16" s="1"/>
    </row>
    <row r="17" spans="1:70">
      <c r="A17" s="1" t="s">
        <v>226</v>
      </c>
      <c r="B17" s="11">
        <f>'Raw Financials'!$B$60</f>
        <v>17467.599999999999</v>
      </c>
      <c r="C17" s="11">
        <f>'Raw Financials'!$C$60</f>
        <v>19356.3</v>
      </c>
      <c r="D17" s="11">
        <f>'Raw Financials'!$D$60</f>
        <v>18500.8</v>
      </c>
      <c r="E17" s="11">
        <f>'Raw Financials'!$E$60</f>
        <v>19701.7</v>
      </c>
      <c r="F17" s="11">
        <f>'Raw Financials'!$F$60</f>
        <v>19920</v>
      </c>
      <c r="G17" s="11">
        <f>'Raw Financials'!$G$60</f>
        <v>20660</v>
      </c>
      <c r="H17" s="11">
        <f>'Raw Financials'!$H$60</f>
        <v>21040</v>
      </c>
      <c r="I17" s="11">
        <f>'Raw Financials'!$I$60</f>
        <v>19940</v>
      </c>
      <c r="J17" s="11">
        <f>'Raw Financials'!$J$60</f>
        <v>18960</v>
      </c>
      <c r="K17" s="11">
        <f>'Raw Financials'!$K$60</f>
        <v>20120</v>
      </c>
      <c r="L17" s="11">
        <f>'Raw Financials'!$L$60</f>
        <v>21000</v>
      </c>
      <c r="M17" s="11">
        <f>'Raw Financials'!$M$60</f>
        <v>22040</v>
      </c>
      <c r="N17" s="11">
        <f>'Raw Financials'!$N$60</f>
        <v>24240</v>
      </c>
      <c r="O17" s="11">
        <f>'Raw Financials'!$O$60</f>
        <v>24370</v>
      </c>
      <c r="P17" s="11">
        <f>'Raw Financials'!$P$60</f>
        <v>25900</v>
      </c>
      <c r="Q17" s="11">
        <f>'Raw Financials'!$Q$60</f>
        <v>25500</v>
      </c>
      <c r="R17" s="11">
        <f>'Raw Financials'!$R$60</f>
        <v>24850</v>
      </c>
      <c r="S17" s="11">
        <f>'Raw Financials'!$S$60</f>
        <v>24710</v>
      </c>
      <c r="T17" s="11">
        <f>'Raw Financials'!$T$60</f>
        <v>24260</v>
      </c>
      <c r="U17" s="11">
        <f>'Raw Financials'!$U$60</f>
        <v>24190</v>
      </c>
      <c r="V17" s="11">
        <f>'Raw Financials'!$V$60</f>
        <v>24550</v>
      </c>
      <c r="W17" s="11">
        <f>'Raw Financials'!$W$60</f>
        <v>25330</v>
      </c>
      <c r="X17" s="11">
        <f>'Raw Financials'!$X$60</f>
        <v>29650</v>
      </c>
      <c r="Y17" s="11">
        <f>'Raw Financials'!$Y$60</f>
        <v>32450</v>
      </c>
      <c r="Z17" s="11">
        <f>'Raw Financials'!$Z$60</f>
        <v>31320</v>
      </c>
      <c r="AA17" s="11">
        <f>'Raw Financials'!$AA$60</f>
        <v>33160</v>
      </c>
      <c r="AB17" s="11">
        <f>'Raw Financials'!$AB$60</f>
        <v>33850</v>
      </c>
      <c r="AC17" s="11">
        <f>'Raw Financials'!$AC$60</f>
        <v>34050</v>
      </c>
      <c r="AD17" s="11">
        <f>'Raw Financials'!$AD$60</f>
        <v>32570</v>
      </c>
      <c r="AE17" s="11">
        <f>'Raw Financials'!$AE$60</f>
        <v>36310</v>
      </c>
      <c r="AF17" s="11">
        <f>'Raw Financials'!$AF$60</f>
        <v>37610</v>
      </c>
      <c r="AG17" s="11">
        <f>'Raw Financials'!$AG$60</f>
        <v>39550</v>
      </c>
      <c r="AH17" s="11">
        <f>'Raw Financials'!$AH$60</f>
        <v>38690</v>
      </c>
      <c r="AI17" s="11">
        <f>'Raw Financials'!$AI$60</f>
        <v>39500</v>
      </c>
      <c r="AJ17" s="11">
        <f>'Raw Financials'!$AJ$60</f>
        <v>37320</v>
      </c>
      <c r="AK17" s="11">
        <f>'Raw Financials'!$AK$60</f>
        <v>43470</v>
      </c>
      <c r="AL17" s="11">
        <f>'Raw Financials'!$AL$60</f>
        <v>41260</v>
      </c>
      <c r="AM17" s="11">
        <f>'Raw Financials'!$AM$60</f>
        <v>40770</v>
      </c>
      <c r="AN17" s="11">
        <f>'Raw Financials'!$AN$60</f>
        <v>42220</v>
      </c>
      <c r="AO17" s="11">
        <f>'Raw Financials'!$AO$60</f>
        <v>41090</v>
      </c>
      <c r="AP17" s="11">
        <f>'Raw Financials'!$AP$60</f>
        <v>41600</v>
      </c>
      <c r="AQ17" s="11">
        <f>'Raw Financials'!$AQ$60</f>
        <v>39370</v>
      </c>
      <c r="AR17" s="11">
        <f>'Raw Financials'!$AR$60</f>
        <v>33580</v>
      </c>
      <c r="AS17" s="11">
        <f>'Raw Financials'!$AS$60</f>
        <v>45780</v>
      </c>
      <c r="AT17" s="11">
        <f>'Raw Financials'!$AT$60</f>
        <v>45240</v>
      </c>
      <c r="AU17" s="37">
        <f>('Annual P&amp;L'!$M$18-'Quarterly P&amp;L'!$AT$17)*IFERROR('Raw Financials'!$AQ$60/SUM('Raw Financials'!$AQ$60,'Raw Financials'!$AR$60,'Raw Financials'!$AS$60),1/3)</f>
        <v>42314.183231233976</v>
      </c>
      <c r="AV17" s="37">
        <f>('Annual P&amp;L'!$M$18-'Quarterly P&amp;L'!$AT$17)*IFERROR('Raw Financials'!$AR$60/SUM('Raw Financials'!$AQ$60,'Raw Financials'!$AR$60,'Raw Financials'!$AS$60),1/3)</f>
        <v>36091.193114169087</v>
      </c>
      <c r="AW17" s="37">
        <f>('Annual P&amp;L'!$M$18-'Quarterly P&amp;L'!$AT$17)*IFERROR('Raw Financials'!$AS$60/SUM('Raw Financials'!$AQ$60,'Raw Financials'!$AR$60,'Raw Financials'!$AS$60),1/3)</f>
        <v>49203.538438554526</v>
      </c>
      <c r="AX17" s="37">
        <f>'Annual P&amp;L'!$N$18*IFERROR('Raw Financials'!$AP$60/'Raw Financials'!$L$27,0.25)</f>
        <v>47775.896565207833</v>
      </c>
      <c r="AY17" s="37">
        <f>'Annual P&amp;L'!$N$18*IFERROR('Raw Financials'!$AQ$60/'Raw Financials'!$L$27,0.25)</f>
        <v>45214.832879140195</v>
      </c>
      <c r="AZ17" s="37">
        <f>'Annual P&amp;L'!$N$18*IFERROR('Raw Financials'!$AR$60/'Raw Financials'!$L$27,0.25)</f>
        <v>38565.25496778074</v>
      </c>
      <c r="BA17" s="37">
        <f>'Annual P&amp;L'!$N$18*IFERROR('Raw Financials'!$AS$60/'Raw Financials'!$L$27,0.25)</f>
        <v>52576.45540276957</v>
      </c>
      <c r="BB17" s="37">
        <f>'Annual P&amp;L'!$O$18*IFERROR('Raw Financials'!$AP$60/'Raw Financials'!$L$27,0.25)</f>
        <v>50733.377426857034</v>
      </c>
      <c r="BC17" s="37">
        <f>'Annual P&amp;L'!$O$18*IFERROR('Raw Financials'!$AQ$60/'Raw Financials'!$L$27,0.25)</f>
        <v>48013.775704215412</v>
      </c>
      <c r="BD17" s="37">
        <f>'Annual P&amp;L'!$O$18*IFERROR('Raw Financials'!$AR$60/'Raw Financials'!$L$27,0.25)</f>
        <v>40952.567644083152</v>
      </c>
      <c r="BE17" s="37">
        <f>'Annual P&amp;L'!$O$18*IFERROR('Raw Financials'!$AS$60/'Raw Financials'!$L$27,0.25)</f>
        <v>55831.10621638257</v>
      </c>
      <c r="BF17" s="37">
        <f>'Annual P&amp;L'!$P$18*IFERROR('Raw Financials'!$AP$60/'Raw Financials'!$L$27,0.25)</f>
        <v>53621.451751899396</v>
      </c>
      <c r="BG17" s="37">
        <f>'Annual P&amp;L'!$P$18*IFERROR('Raw Financials'!$AQ$60/'Raw Financials'!$L$27,0.25)</f>
        <v>50747.032583468244</v>
      </c>
      <c r="BH17" s="37">
        <f>'Annual P&amp;L'!$P$18*IFERROR('Raw Financials'!$AR$60/'Raw Financials'!$L$27,0.25)</f>
        <v>43283.854563191868</v>
      </c>
      <c r="BI17" s="37">
        <f>'Annual P&amp;L'!$P$18*IFERROR('Raw Financials'!$AS$60/'Raw Financials'!$L$27,0.25)</f>
        <v>59009.37647120082</v>
      </c>
      <c r="BJ17" s="1"/>
      <c r="BK17" s="1"/>
      <c r="BL17" s="1"/>
      <c r="BM17" s="1"/>
      <c r="BN17" s="1"/>
      <c r="BO17" s="1"/>
      <c r="BP17" s="1"/>
      <c r="BQ17" s="1"/>
      <c r="BR17" s="1"/>
    </row>
    <row r="18" spans="1:70">
      <c r="A18" s="1" t="s">
        <v>227</v>
      </c>
      <c r="B18" s="11">
        <f>'Raw Financials'!$B$61</f>
        <v>57727.1</v>
      </c>
      <c r="C18" s="11">
        <f>'Raw Financials'!$C$61</f>
        <v>60929.5</v>
      </c>
      <c r="D18" s="11">
        <f>'Raw Financials'!$D$61</f>
        <v>61251.8</v>
      </c>
      <c r="E18" s="11">
        <f>'Raw Financials'!$E$61</f>
        <v>63467.9</v>
      </c>
      <c r="F18" s="11">
        <f>'Raw Financials'!$F$61</f>
        <v>63180</v>
      </c>
      <c r="G18" s="11">
        <f>'Raw Financials'!$G$61</f>
        <v>66030</v>
      </c>
      <c r="H18" s="11">
        <f>'Raw Financials'!$H$61</f>
        <v>68140</v>
      </c>
      <c r="I18" s="11">
        <f>'Raw Financials'!$I$61</f>
        <v>66220</v>
      </c>
      <c r="J18" s="11">
        <f>'Raw Financials'!$J$61</f>
        <v>59500</v>
      </c>
      <c r="K18" s="11">
        <f>'Raw Financials'!$K$61</f>
        <v>64600</v>
      </c>
      <c r="L18" s="11">
        <f>'Raw Financials'!$L$61</f>
        <v>65450</v>
      </c>
      <c r="M18" s="11">
        <f>'Raw Financials'!$M$61</f>
        <v>69250</v>
      </c>
      <c r="N18" s="11">
        <f>'Raw Financials'!$N$61</f>
        <v>73620</v>
      </c>
      <c r="O18" s="11">
        <f>'Raw Financials'!$O$61</f>
        <v>79270</v>
      </c>
      <c r="P18" s="11">
        <f>'Raw Financials'!$P$61</f>
        <v>81210</v>
      </c>
      <c r="Q18" s="11">
        <f>'Raw Financials'!$Q$61</f>
        <v>81520</v>
      </c>
      <c r="R18" s="11">
        <f>'Raw Financials'!$R$61</f>
        <v>81530</v>
      </c>
      <c r="S18" s="11">
        <f>'Raw Financials'!$S$61</f>
        <v>80580</v>
      </c>
      <c r="T18" s="11">
        <f>'Raw Financials'!$T$61</f>
        <v>81430</v>
      </c>
      <c r="U18" s="11">
        <f>'Raw Financials'!$U$61</f>
        <v>80930</v>
      </c>
      <c r="V18" s="11">
        <f>'Raw Financials'!$V$61</f>
        <v>70490</v>
      </c>
      <c r="W18" s="11">
        <f>'Raw Financials'!$W$61</f>
        <v>75040</v>
      </c>
      <c r="X18" s="11">
        <f>'Raw Financials'!$X$61</f>
        <v>87270</v>
      </c>
      <c r="Y18" s="11">
        <f>'Raw Financials'!$Y$61</f>
        <v>92820</v>
      </c>
      <c r="Z18" s="11">
        <f>'Raw Financials'!$Z$61</f>
        <v>90310</v>
      </c>
      <c r="AA18" s="11">
        <f>'Raw Financials'!$AA$61</f>
        <v>96530</v>
      </c>
      <c r="AB18" s="11">
        <f>'Raw Financials'!$AB$61</f>
        <v>98060</v>
      </c>
      <c r="AC18" s="11">
        <f>'Raw Financials'!$AC$61</f>
        <v>99590</v>
      </c>
      <c r="AD18" s="11">
        <f>'Raw Financials'!$AD$61</f>
        <v>95190</v>
      </c>
      <c r="AE18" s="11">
        <f>'Raw Financials'!$AE$61</f>
        <v>104650</v>
      </c>
      <c r="AF18" s="11">
        <f>'Raw Financials'!$AF$61</f>
        <v>108830</v>
      </c>
      <c r="AG18" s="11">
        <f>'Raw Financials'!$AG$61</f>
        <v>114360</v>
      </c>
      <c r="AH18" s="11">
        <f>'Raw Financials'!$AH$61</f>
        <v>111200</v>
      </c>
      <c r="AI18" s="11">
        <f>'Raw Financials'!$AI$61</f>
        <v>113790</v>
      </c>
      <c r="AJ18" s="11">
        <f>'Raw Financials'!$AJ$61</f>
        <v>110970</v>
      </c>
      <c r="AK18" s="11">
        <f>'Raw Financials'!$AK$61</f>
        <v>125020</v>
      </c>
      <c r="AL18" s="11">
        <f>'Raw Financials'!$AL$61</f>
        <v>121050</v>
      </c>
      <c r="AM18" s="11">
        <f>'Raw Financials'!$AM$61</f>
        <v>119550</v>
      </c>
      <c r="AN18" s="11">
        <f>'Raw Financials'!$AN$61</f>
        <v>124440</v>
      </c>
      <c r="AO18" s="11">
        <f>'Raw Financials'!$AO$61</f>
        <v>122930</v>
      </c>
      <c r="AP18" s="11">
        <f>'Raw Financials'!$AP$61</f>
        <v>128190</v>
      </c>
      <c r="AQ18" s="11">
        <f>'Raw Financials'!$AQ$61</f>
        <v>121310</v>
      </c>
      <c r="AR18" s="11">
        <f>'Raw Financials'!$AR$61</f>
        <v>107200</v>
      </c>
      <c r="AS18" s="11">
        <f>'Raw Financials'!$AS$61</f>
        <v>137840</v>
      </c>
      <c r="AT18" s="11">
        <f>'Raw Financials'!$AT$61</f>
        <v>134200</v>
      </c>
      <c r="AU18" s="37">
        <f>('Annual P&amp;L'!$M$20-'Quarterly P&amp;L'!$AT$18)*IFERROR('Raw Financials'!$AQ$61/SUM('Raw Financials'!$AQ$61,'Raw Financials'!$AR$61,'Raw Financials'!$AS$61),1/3)</f>
        <v>131941.59046739218</v>
      </c>
      <c r="AV18" s="37">
        <f>('Annual P&amp;L'!$M$20-'Quarterly P&amp;L'!$AT$18)*IFERROR('Raw Financials'!$AR$61/SUM('Raw Financials'!$AQ$61,'Raw Financials'!$AR$61,'Raw Financials'!$AS$61),1/3)</f>
        <v>116594.99215319792</v>
      </c>
      <c r="AW18" s="37">
        <f>('Annual P&amp;L'!$M$20-'Quarterly P&amp;L'!$AT$18)*IFERROR('Raw Financials'!$AS$61/SUM('Raw Financials'!$AQ$61,'Raw Financials'!$AR$61,'Raw Financials'!$AS$61),1/3)</f>
        <v>149920.27722385075</v>
      </c>
      <c r="AX18" s="37">
        <f>'Annual P&amp;L'!$N$20*IFERROR('Raw Financials'!$AP$61/'Raw Financials'!$L$28,0.25)</f>
        <v>147083.48044072473</v>
      </c>
      <c r="AY18" s="37">
        <f>'Annual P&amp;L'!$N$20*IFERROR('Raw Financials'!$AQ$61/'Raw Financials'!$L$28,0.25)</f>
        <v>139189.46105206583</v>
      </c>
      <c r="AZ18" s="37">
        <f>'Annual P&amp;L'!$N$20*IFERROR('Raw Financials'!$AR$61/'Raw Financials'!$L$28,0.25)</f>
        <v>122999.83698608077</v>
      </c>
      <c r="BA18" s="37">
        <f>'Annual P&amp;L'!$N$20*IFERROR('Raw Financials'!$AS$61/'Raw Financials'!$L$28,0.25)</f>
        <v>158155.76054255012</v>
      </c>
      <c r="BB18" s="37">
        <f>'Annual P&amp;L'!$O$20*IFERROR('Raw Financials'!$AP$61/'Raw Financials'!$L$28,0.25)</f>
        <v>156188.4184898618</v>
      </c>
      <c r="BC18" s="37">
        <f>'Annual P&amp;L'!$O$20*IFERROR('Raw Financials'!$AQ$61/'Raw Financials'!$L$28,0.25)</f>
        <v>147805.73404325717</v>
      </c>
      <c r="BD18" s="37">
        <f>'Annual P&amp;L'!$O$20*IFERROR('Raw Financials'!$AR$61/'Raw Financials'!$L$28,0.25)</f>
        <v>130613.92044709562</v>
      </c>
      <c r="BE18" s="37">
        <f>'Annual P&amp;L'!$O$20*IFERROR('Raw Financials'!$AS$61/'Raw Financials'!$L$28,0.25)</f>
        <v>167946.10815697446</v>
      </c>
      <c r="BF18" s="37">
        <f>'Annual P&amp;L'!$P$20*IFERROR('Raw Financials'!$AP$61/'Raw Financials'!$L$28,0.25)</f>
        <v>165079.68069608641</v>
      </c>
      <c r="BG18" s="37">
        <f>'Annual P&amp;L'!$P$20*IFERROR('Raw Financials'!$AQ$61/'Raw Financials'!$L$28,0.25)</f>
        <v>156219.79924520044</v>
      </c>
      <c r="BH18" s="37">
        <f>'Annual P&amp;L'!$P$20*IFERROR('Raw Financials'!$AR$61/'Raw Financials'!$L$28,0.25)</f>
        <v>138049.31563008396</v>
      </c>
      <c r="BI18" s="37">
        <f>'Annual P&amp;L'!$P$20*IFERROR('Raw Financials'!$AS$61/'Raw Financials'!$L$28,0.25)</f>
        <v>177506.69464972737</v>
      </c>
      <c r="BJ18" s="1"/>
      <c r="BK18" s="1"/>
      <c r="BL18" s="1"/>
      <c r="BM18" s="1"/>
      <c r="BN18" s="1"/>
      <c r="BO18" s="1"/>
      <c r="BP18" s="1"/>
      <c r="BQ18" s="1"/>
      <c r="BR18" s="1"/>
    </row>
    <row r="19" spans="1:70">
      <c r="A19" s="1" t="s">
        <v>228</v>
      </c>
      <c r="B19" s="11">
        <f>'Raw Financials'!$B$62</f>
        <v>-637.6</v>
      </c>
      <c r="C19" s="11">
        <f>'Raw Financials'!$C$62</f>
        <v>-377.5</v>
      </c>
      <c r="D19" s="11">
        <f>'Raw Financials'!$D$62</f>
        <v>-156.4</v>
      </c>
      <c r="E19" s="11">
        <f>'Raw Financials'!$E$62</f>
        <v>-55.8</v>
      </c>
      <c r="F19" s="11">
        <f>'Raw Financials'!$F$62</f>
        <v>-10</v>
      </c>
      <c r="G19" s="11">
        <f>'Raw Financials'!$G$62</f>
        <v>-170</v>
      </c>
      <c r="H19" s="11">
        <f>'Raw Financials'!$H$62</f>
        <v>-360</v>
      </c>
      <c r="I19" s="11">
        <f>'Raw Financials'!$I$62</f>
        <v>-140</v>
      </c>
      <c r="J19" s="11">
        <f>'Raw Financials'!$J$62</f>
        <v>-50</v>
      </c>
      <c r="K19" s="11">
        <f>'Raw Financials'!$K$62</f>
        <v>-140</v>
      </c>
      <c r="L19" s="11">
        <f>'Raw Financials'!$L$62</f>
        <v>-140</v>
      </c>
      <c r="M19" s="11">
        <f>'Raw Financials'!$M$62</f>
        <v>-210</v>
      </c>
      <c r="N19" s="11">
        <f>'Raw Financials'!$N$62</f>
        <v>-220</v>
      </c>
      <c r="O19" s="11">
        <f>'Raw Financials'!$O$62</f>
        <v>-260</v>
      </c>
      <c r="P19" s="11">
        <f>'Raw Financials'!$P$62</f>
        <v>-160</v>
      </c>
      <c r="Q19" s="11">
        <f>'Raw Financials'!$Q$62</f>
        <v>-260</v>
      </c>
      <c r="R19" s="11">
        <f>'Raw Financials'!$R$62</f>
        <v>-220</v>
      </c>
      <c r="S19" s="11">
        <f>'Raw Financials'!$S$62</f>
        <v>-160</v>
      </c>
      <c r="T19" s="11">
        <f>'Raw Financials'!$T$62</f>
        <v>-250</v>
      </c>
      <c r="U19" s="11">
        <f>'Raw Financials'!$U$62</f>
        <v>-440</v>
      </c>
      <c r="V19" s="11">
        <f>'Raw Financials'!$V$62</f>
        <v>-410</v>
      </c>
      <c r="W19" s="11">
        <f>'Raw Financials'!$W$62</f>
        <v>-290</v>
      </c>
      <c r="X19" s="11">
        <f>'Raw Financials'!$X$62</f>
        <v>-260</v>
      </c>
      <c r="Y19" s="11">
        <f>'Raw Financials'!$Y$62</f>
        <v>-360</v>
      </c>
      <c r="Z19" s="11">
        <f>'Raw Financials'!$Z$62</f>
        <v>-230</v>
      </c>
      <c r="AA19" s="11">
        <f>'Raw Financials'!$AA$62</f>
        <v>-290</v>
      </c>
      <c r="AB19" s="11">
        <f>'Raw Financials'!$AB$62</f>
        <v>-370</v>
      </c>
      <c r="AC19" s="11">
        <f>'Raw Financials'!$AC$62</f>
        <v>-330</v>
      </c>
      <c r="AD19" s="11">
        <f>'Raw Financials'!$AD$62</f>
        <v>-410</v>
      </c>
      <c r="AE19" s="11">
        <f>'Raw Financials'!$AE$62</f>
        <v>-340</v>
      </c>
      <c r="AF19" s="11">
        <f>'Raw Financials'!$AF$62</f>
        <v>-370</v>
      </c>
      <c r="AG19" s="11">
        <f>'Raw Financials'!$AG$62</f>
        <v>-440</v>
      </c>
      <c r="AH19" s="11">
        <f>'Raw Financials'!$AH$62</f>
        <v>-460</v>
      </c>
      <c r="AI19" s="11">
        <f>'Raw Financials'!$AI$62</f>
        <v>-380</v>
      </c>
      <c r="AJ19" s="11">
        <f>'Raw Financials'!$AJ$62</f>
        <v>-390</v>
      </c>
      <c r="AK19" s="11">
        <f>'Raw Financials'!$AK$62</f>
        <v>-680</v>
      </c>
      <c r="AL19" s="11">
        <f>'Raw Financials'!$AL$62</f>
        <v>-650</v>
      </c>
      <c r="AM19" s="11">
        <f>'Raw Financials'!$AM$62</f>
        <v>-460</v>
      </c>
      <c r="AN19" s="11">
        <f>'Raw Financials'!$AN$62</f>
        <v>-640</v>
      </c>
      <c r="AO19" s="11">
        <f>'Raw Financials'!$AO$62</f>
        <v>-690</v>
      </c>
      <c r="AP19" s="11">
        <f>'Raw Financials'!$AP$62</f>
        <v>-590</v>
      </c>
      <c r="AQ19" s="11">
        <f>'Raw Financials'!$AQ$62</f>
        <v>-560</v>
      </c>
      <c r="AR19" s="11">
        <f>'Raw Financials'!$AR$62</f>
        <v>-630</v>
      </c>
      <c r="AS19" s="11">
        <f>'Raw Financials'!$AS$62</f>
        <v>-660</v>
      </c>
      <c r="AT19" s="11">
        <f>'Raw Financials'!$AT$62</f>
        <v>-710</v>
      </c>
      <c r="AU19" s="37">
        <f>('Annual P&amp;L'!$M$21-'Quarterly P&amp;L'!$AT$19)*IFERROR('Raw Financials'!$AQ$62/SUM('Raw Financials'!$AQ$62,'Raw Financials'!$AR$62,'Raw Financials'!$AS$62),1/3)</f>
        <v>-591.26443652131582</v>
      </c>
      <c r="AV19" s="37">
        <f>('Annual P&amp;L'!$M$21-'Quarterly P&amp;L'!$AT$19)*IFERROR('Raw Financials'!$AR$62/SUM('Raw Financials'!$AQ$62,'Raw Financials'!$AR$62,'Raw Financials'!$AS$62),1/3)</f>
        <v>-665.17249108648036</v>
      </c>
      <c r="AW19" s="37">
        <f>('Annual P&amp;L'!$M$21-'Quarterly P&amp;L'!$AT$19)*IFERROR('Raw Financials'!$AS$62/SUM('Raw Financials'!$AQ$62,'Raw Financials'!$AR$62,'Raw Financials'!$AS$62),1/3)</f>
        <v>-696.84737161440796</v>
      </c>
      <c r="AX19" s="37">
        <f>'Annual P&amp;L'!$N$21*IFERROR('Raw Financials'!$AP$62/'Raw Financials'!$L$29,0.25)</f>
        <v>-686.03040578409571</v>
      </c>
      <c r="AY19" s="37">
        <f>'Annual P&amp;L'!$N$21*IFERROR('Raw Financials'!$AQ$62/'Raw Financials'!$L$29,0.25)</f>
        <v>-651.14750379507393</v>
      </c>
      <c r="AZ19" s="37">
        <f>'Annual P&amp;L'!$N$21*IFERROR('Raw Financials'!$AR$62/'Raw Financials'!$L$29,0.25)</f>
        <v>-732.54094176945807</v>
      </c>
      <c r="BA19" s="37">
        <f>'Annual P&amp;L'!$N$21*IFERROR('Raw Financials'!$AS$62/'Raw Financials'!$L$29,0.25)</f>
        <v>-767.42384375847996</v>
      </c>
      <c r="BB19" s="37">
        <f>'Annual P&amp;L'!$O$21*IFERROR('Raw Financials'!$AP$62/'Raw Financials'!$L$29,0.25)</f>
        <v>-728.4978829322572</v>
      </c>
      <c r="BC19" s="37">
        <f>'Annual P&amp;L'!$O$21*IFERROR('Raw Financials'!$AQ$62/'Raw Financials'!$L$29,0.25)</f>
        <v>-691.45561769841368</v>
      </c>
      <c r="BD19" s="37">
        <f>'Annual P&amp;L'!$O$21*IFERROR('Raw Financials'!$AR$62/'Raw Financials'!$L$29,0.25)</f>
        <v>-777.88756991071546</v>
      </c>
      <c r="BE19" s="37">
        <f>'Annual P&amp;L'!$O$21*IFERROR('Raw Financials'!$AS$62/'Raw Financials'!$L$29,0.25)</f>
        <v>-814.92983514455909</v>
      </c>
      <c r="BF19" s="37">
        <f>'Annual P&amp;L'!$P$21*IFERROR('Raw Financials'!$AP$62/'Raw Financials'!$L$29,0.25)</f>
        <v>-769.96872793124567</v>
      </c>
      <c r="BG19" s="37">
        <f>'Annual P&amp;L'!$P$21*IFERROR('Raw Financials'!$AQ$62/'Raw Financials'!$L$29,0.25)</f>
        <v>-730.81777566355527</v>
      </c>
      <c r="BH19" s="37">
        <f>'Annual P&amp;L'!$P$21*IFERROR('Raw Financials'!$AR$62/'Raw Financials'!$L$29,0.25)</f>
        <v>-822.16999762149976</v>
      </c>
      <c r="BI19" s="37">
        <f>'Annual P&amp;L'!$P$21*IFERROR('Raw Financials'!$AS$62/'Raw Financials'!$L$29,0.25)</f>
        <v>-861.32094988919027</v>
      </c>
      <c r="BJ19" s="1"/>
      <c r="BK19" s="1"/>
      <c r="BL19" s="1"/>
      <c r="BM19" s="1"/>
      <c r="BN19" s="1"/>
      <c r="BO19" s="1"/>
      <c r="BP19" s="1"/>
      <c r="BQ19" s="1"/>
      <c r="BR19" s="1"/>
    </row>
    <row r="20" spans="1:70">
      <c r="A20" s="34" t="s">
        <v>63</v>
      </c>
      <c r="B20" s="35">
        <f>'Raw Financials'!$B$63</f>
        <v>57089.4</v>
      </c>
      <c r="C20" s="35">
        <f>'Raw Financials'!$C$63</f>
        <v>60552</v>
      </c>
      <c r="D20" s="35">
        <f>'Raw Financials'!$D$63</f>
        <v>61095.4</v>
      </c>
      <c r="E20" s="35">
        <f>'Raw Financials'!$E$63</f>
        <v>63412.1</v>
      </c>
      <c r="F20" s="35">
        <f>'Raw Financials'!$F$63</f>
        <v>63170</v>
      </c>
      <c r="G20" s="35">
        <f>'Raw Financials'!$G$63</f>
        <v>65860</v>
      </c>
      <c r="H20" s="35">
        <f>'Raw Financials'!$H$63</f>
        <v>67780</v>
      </c>
      <c r="I20" s="35">
        <f>'Raw Financials'!$I$63</f>
        <v>66080</v>
      </c>
      <c r="J20" s="35">
        <f>'Raw Financials'!$J$63</f>
        <v>59450</v>
      </c>
      <c r="K20" s="35">
        <f>'Raw Financials'!$K$63</f>
        <v>64460</v>
      </c>
      <c r="L20" s="35">
        <f>'Raw Financials'!$L$63</f>
        <v>65310</v>
      </c>
      <c r="M20" s="35">
        <f>'Raw Financials'!$M$63</f>
        <v>69040</v>
      </c>
      <c r="N20" s="35">
        <f>'Raw Financials'!$N$63</f>
        <v>73400</v>
      </c>
      <c r="O20" s="35">
        <f>'Raw Financials'!$O$63</f>
        <v>79010</v>
      </c>
      <c r="P20" s="35">
        <f>'Raw Financials'!$P$63</f>
        <v>81050</v>
      </c>
      <c r="Q20" s="35">
        <f>'Raw Financials'!$Q$63</f>
        <v>81260</v>
      </c>
      <c r="R20" s="35">
        <f>'Raw Financials'!$R$63</f>
        <v>81310</v>
      </c>
      <c r="S20" s="35">
        <f>'Raw Financials'!$S$63</f>
        <v>80420</v>
      </c>
      <c r="T20" s="35">
        <f>'Raw Financials'!$T$63</f>
        <v>81180</v>
      </c>
      <c r="U20" s="35">
        <f>'Raw Financials'!$U$63</f>
        <v>80490</v>
      </c>
      <c r="V20" s="35">
        <f>'Raw Financials'!$V$63</f>
        <v>70080</v>
      </c>
      <c r="W20" s="35">
        <f>'Raw Financials'!$W$63</f>
        <v>74750</v>
      </c>
      <c r="X20" s="35">
        <f>'Raw Financials'!$X$63</f>
        <v>87010</v>
      </c>
      <c r="Y20" s="35">
        <f>'Raw Financials'!$Y$63</f>
        <v>92460</v>
      </c>
      <c r="Z20" s="35">
        <f>'Raw Financials'!$Z$63</f>
        <v>90080</v>
      </c>
      <c r="AA20" s="35">
        <f>'Raw Financials'!$AA$63</f>
        <v>96240</v>
      </c>
      <c r="AB20" s="35">
        <f>'Raw Financials'!$AB$63</f>
        <v>97690</v>
      </c>
      <c r="AC20" s="35">
        <f>'Raw Financials'!$AC$63</f>
        <v>99260</v>
      </c>
      <c r="AD20" s="35">
        <f>'Raw Financials'!$AD$63</f>
        <v>94780</v>
      </c>
      <c r="AE20" s="35">
        <f>'Raw Financials'!$AE$63</f>
        <v>104310</v>
      </c>
      <c r="AF20" s="35">
        <f>'Raw Financials'!$AF$63</f>
        <v>108460</v>
      </c>
      <c r="AG20" s="35">
        <f>'Raw Financials'!$AG$63</f>
        <v>113920</v>
      </c>
      <c r="AH20" s="35">
        <f>'Raw Financials'!$AH$63</f>
        <v>110740</v>
      </c>
      <c r="AI20" s="35">
        <f>'Raw Financials'!$AI$63</f>
        <v>113410</v>
      </c>
      <c r="AJ20" s="35">
        <f>'Raw Financials'!$AJ$63</f>
        <v>110580</v>
      </c>
      <c r="AK20" s="35">
        <f>'Raw Financials'!$AK$63</f>
        <v>124340</v>
      </c>
      <c r="AL20" s="35">
        <f>'Raw Financials'!$AL$63</f>
        <v>120400</v>
      </c>
      <c r="AM20" s="35">
        <f>'Raw Financials'!$AM$63</f>
        <v>119090</v>
      </c>
      <c r="AN20" s="35">
        <f>'Raw Financials'!$AN$63</f>
        <v>123800</v>
      </c>
      <c r="AO20" s="35">
        <f>'Raw Financials'!$AO$63</f>
        <v>122240</v>
      </c>
      <c r="AP20" s="35">
        <f>'Raw Financials'!$AP$63</f>
        <v>127600</v>
      </c>
      <c r="AQ20" s="35">
        <f>'Raw Financials'!$AQ$63</f>
        <v>120750</v>
      </c>
      <c r="AR20" s="35">
        <f>'Raw Financials'!$AR$63</f>
        <v>106570</v>
      </c>
      <c r="AS20" s="35">
        <f>'Raw Financials'!$AS$63</f>
        <v>137180</v>
      </c>
      <c r="AT20" s="35">
        <f>'Raw Financials'!$AT$63</f>
        <v>133490</v>
      </c>
      <c r="AU20" s="36">
        <f>('Annual P&amp;L'!$M$22-'Quarterly P&amp;L'!$AT$20)*IFERROR('Raw Financials'!$AQ$63/SUM('Raw Financials'!$AQ$63,'Raw Financials'!$AR$63,'Raw Financials'!$AS$63),1/3)</f>
        <v>131352.00753658477</v>
      </c>
      <c r="AV20" s="36">
        <f>('Annual P&amp;L'!$M$22-'Quarterly P&amp;L'!$AT$20)*IFERROR('Raw Financials'!$AR$63/SUM('Raw Financials'!$AQ$63,'Raw Financials'!$AR$63,'Raw Financials'!$AS$63),1/3)</f>
        <v>115926.98503663637</v>
      </c>
      <c r="AW20" s="36">
        <f>('Annual P&amp;L'!$M$22-'Quarterly P&amp;L'!$AT$20)*IFERROR('Raw Financials'!$AS$63/SUM('Raw Financials'!$AQ$63,'Raw Financials'!$AR$63,'Raw Financials'!$AS$63),1/3)</f>
        <v>149224.5829719975</v>
      </c>
      <c r="AX20" s="36">
        <f>'Annual P&amp;L'!$N$22*IFERROR('Raw Financials'!$AP$63/'Raw Financials'!$L$30,0.25)</f>
        <v>146396.79368266146</v>
      </c>
      <c r="AY20" s="36">
        <f>'Annual P&amp;L'!$N$22*IFERROR('Raw Financials'!$AQ$63/'Raw Financials'!$L$30,0.25)</f>
        <v>138537.71815972863</v>
      </c>
      <c r="AZ20" s="36">
        <f>'Annual P&amp;L'!$N$22*IFERROR('Raw Financials'!$AR$63/'Raw Financials'!$L$30,0.25)</f>
        <v>122268.85817210998</v>
      </c>
      <c r="BA20" s="36">
        <f>'Annual P&amp;L'!$N$22*IFERROR('Raw Financials'!$AS$63/'Raw Financials'!$L$30,0.25)</f>
        <v>157388.02631181423</v>
      </c>
      <c r="BB20" s="36">
        <f>'Annual P&amp;L'!$O$22*IFERROR('Raw Financials'!$AP$63/'Raw Financials'!$L$30,0.25)</f>
        <v>155459.22362434422</v>
      </c>
      <c r="BC20" s="36">
        <f>'Annual P&amp;L'!$O$22*IFERROR('Raw Financials'!$AQ$63/'Raw Financials'!$L$30,0.25)</f>
        <v>147113.64618056084</v>
      </c>
      <c r="BD20" s="36">
        <f>'Annual P&amp;L'!$O$22*IFERROR('Raw Financials'!$AR$63/'Raw Financials'!$L$30,0.25)</f>
        <v>129837.69170569252</v>
      </c>
      <c r="BE20" s="36">
        <f>'Annual P&amp;L'!$O$22*IFERROR('Raw Financials'!$AS$63/'Raw Financials'!$L$30,0.25)</f>
        <v>167130.84872090549</v>
      </c>
      <c r="BF20" s="36">
        <f>'Annual P&amp;L'!$P$22*IFERROR('Raw Financials'!$AP$63/'Raw Financials'!$L$30,0.25)</f>
        <v>164308.97530878085</v>
      </c>
      <c r="BG20" s="36">
        <f>'Annual P&amp;L'!$P$22*IFERROR('Raw Financials'!$AQ$63/'Raw Financials'!$L$30,0.25)</f>
        <v>155488.31323303518</v>
      </c>
      <c r="BH20" s="36">
        <f>'Annual P&amp;L'!$P$22*IFERROR('Raw Financials'!$AR$63/'Raw Financials'!$L$30,0.25)</f>
        <v>137228.8988922945</v>
      </c>
      <c r="BI20" s="36">
        <f>'Annual P&amp;L'!$P$22*IFERROR('Raw Financials'!$AS$63/'Raw Financials'!$L$30,0.25)</f>
        <v>176645.02533588209</v>
      </c>
      <c r="BJ20" s="1"/>
      <c r="BK20" s="1"/>
      <c r="BL20" s="1"/>
      <c r="BM20" s="1"/>
      <c r="BN20" s="1"/>
      <c r="BO20" s="1"/>
      <c r="BP20" s="1"/>
      <c r="BQ20" s="1"/>
      <c r="BR20" s="1"/>
    </row>
    <row r="21" spans="1:70">
      <c r="A21" s="1" t="s">
        <v>64</v>
      </c>
      <c r="B21" s="13">
        <f t="shared" ref="B21:AG21" si="8">IFERROR(B20/B6,"")</f>
        <v>0.22241372660472469</v>
      </c>
      <c r="C21" s="13">
        <f t="shared" si="8"/>
        <v>0.2229005340601381</v>
      </c>
      <c r="D21" s="13">
        <f t="shared" si="8"/>
        <v>0.22326917728797793</v>
      </c>
      <c r="E21" s="13">
        <f t="shared" si="8"/>
        <v>0.22290052132599802</v>
      </c>
      <c r="F21" s="13">
        <f t="shared" si="8"/>
        <v>0.21556048455894899</v>
      </c>
      <c r="G21" s="13">
        <f t="shared" si="8"/>
        <v>0.22490096981286709</v>
      </c>
      <c r="H21" s="13">
        <f t="shared" si="8"/>
        <v>0.22794686396502439</v>
      </c>
      <c r="I21" s="13">
        <f t="shared" si="8"/>
        <v>0.22292692800755684</v>
      </c>
      <c r="J21" s="13">
        <f t="shared" si="8"/>
        <v>0.20095321795565171</v>
      </c>
      <c r="K21" s="13">
        <f t="shared" si="8"/>
        <v>0.21106054156707377</v>
      </c>
      <c r="L21" s="13">
        <f t="shared" si="8"/>
        <v>0.21133186642505825</v>
      </c>
      <c r="M21" s="13">
        <f t="shared" si="8"/>
        <v>0.21524551831644584</v>
      </c>
      <c r="N21" s="13">
        <f t="shared" si="8"/>
        <v>0.21423776305420156</v>
      </c>
      <c r="O21" s="13">
        <f t="shared" si="8"/>
        <v>0.21438649807347912</v>
      </c>
      <c r="P21" s="13">
        <f t="shared" si="8"/>
        <v>0.2170710804006642</v>
      </c>
      <c r="Q21" s="13">
        <f t="shared" si="8"/>
        <v>0.21378584583004473</v>
      </c>
      <c r="R21" s="13">
        <f t="shared" si="8"/>
        <v>0.21300953578539245</v>
      </c>
      <c r="S21" s="13">
        <f t="shared" si="8"/>
        <v>0.20632680811760781</v>
      </c>
      <c r="T21" s="13">
        <f t="shared" si="8"/>
        <v>0.20369348120640338</v>
      </c>
      <c r="U21" s="13">
        <f t="shared" si="8"/>
        <v>0.20149702097832073</v>
      </c>
      <c r="V21" s="13">
        <f t="shared" si="8"/>
        <v>0.1828714576483482</v>
      </c>
      <c r="W21" s="13">
        <f t="shared" si="8"/>
        <v>0.18624641833810887</v>
      </c>
      <c r="X21" s="13">
        <f t="shared" si="8"/>
        <v>0.20709270498631441</v>
      </c>
      <c r="Y21" s="13">
        <f t="shared" si="8"/>
        <v>0.21155474202036381</v>
      </c>
      <c r="Z21" s="13">
        <f t="shared" si="8"/>
        <v>0.19836603466120545</v>
      </c>
      <c r="AA21" s="13">
        <f t="shared" si="8"/>
        <v>0.20534704589583289</v>
      </c>
      <c r="AB21" s="13">
        <f t="shared" si="8"/>
        <v>0.19983635061879923</v>
      </c>
      <c r="AC21" s="13">
        <f t="shared" si="8"/>
        <v>0.19620090529936154</v>
      </c>
      <c r="AD21" s="13">
        <f t="shared" si="8"/>
        <v>0.17965047954812541</v>
      </c>
      <c r="AE21" s="13">
        <f t="shared" si="8"/>
        <v>0.1885949845413947</v>
      </c>
      <c r="AF21" s="13">
        <f t="shared" si="8"/>
        <v>0.18626457607034297</v>
      </c>
      <c r="AG21" s="13">
        <f t="shared" si="8"/>
        <v>0.19255603258848586</v>
      </c>
      <c r="AH21" s="13">
        <f t="shared" ref="AH21:BM21" si="9">IFERROR(AH20/AH6,"")</f>
        <v>0.18649062831545443</v>
      </c>
      <c r="AI21" s="13">
        <f t="shared" si="9"/>
        <v>0.1899919587214367</v>
      </c>
      <c r="AJ21" s="13">
        <f t="shared" si="9"/>
        <v>0.18252645131472525</v>
      </c>
      <c r="AK21" s="13">
        <f t="shared" si="9"/>
        <v>0.20304717736009276</v>
      </c>
      <c r="AL21" s="13">
        <f t="shared" si="9"/>
        <v>0.19229233545749286</v>
      </c>
      <c r="AM21" s="13">
        <f t="shared" si="9"/>
        <v>0.18532812524315659</v>
      </c>
      <c r="AN21" s="13">
        <f t="shared" si="9"/>
        <v>0.19351914088756195</v>
      </c>
      <c r="AO21" s="13">
        <f t="shared" si="9"/>
        <v>0.18958110392530902</v>
      </c>
      <c r="AP21" s="13">
        <f t="shared" si="9"/>
        <v>0.20114444251777355</v>
      </c>
      <c r="AQ21" s="13">
        <f t="shared" si="9"/>
        <v>0.18351342725573336</v>
      </c>
      <c r="AR21" s="13">
        <f t="shared" si="9"/>
        <v>0.1588534291293395</v>
      </c>
      <c r="AS21" s="13">
        <f t="shared" si="9"/>
        <v>0.19403660641036521</v>
      </c>
      <c r="AT21" s="13">
        <f t="shared" si="9"/>
        <v>0.18469733656174334</v>
      </c>
      <c r="AU21" s="25">
        <f t="shared" si="9"/>
        <v>0.19989204134391114</v>
      </c>
      <c r="AV21" s="25">
        <f t="shared" si="9"/>
        <v>0.1730311329148366</v>
      </c>
      <c r="AW21" s="25">
        <f t="shared" si="9"/>
        <v>0.21135441657226836</v>
      </c>
      <c r="AX21" s="25">
        <f t="shared" si="9"/>
        <v>0.21235861648490045</v>
      </c>
      <c r="AY21" s="25">
        <f t="shared" si="9"/>
        <v>0.19374463957653931</v>
      </c>
      <c r="AZ21" s="25">
        <f t="shared" si="9"/>
        <v>0.16770980103418928</v>
      </c>
      <c r="BA21" s="25">
        <f t="shared" si="9"/>
        <v>0.2048545053939998</v>
      </c>
      <c r="BB21" s="25">
        <f t="shared" si="9"/>
        <v>0.21481836879939739</v>
      </c>
      <c r="BC21" s="25">
        <f t="shared" si="9"/>
        <v>0.19598878598090075</v>
      </c>
      <c r="BD21" s="25">
        <f t="shared" si="9"/>
        <v>0.1696523856021529</v>
      </c>
      <c r="BE21" s="25">
        <f t="shared" si="9"/>
        <v>0.20722733750281064</v>
      </c>
      <c r="BF21" s="25">
        <f t="shared" si="9"/>
        <v>0.21645820367572866</v>
      </c>
      <c r="BG21" s="25">
        <f t="shared" si="9"/>
        <v>0.19748488358380842</v>
      </c>
      <c r="BH21" s="25">
        <f t="shared" si="9"/>
        <v>0.17094744198079528</v>
      </c>
      <c r="BI21" s="25">
        <f t="shared" si="9"/>
        <v>0.20880922557535117</v>
      </c>
      <c r="BJ21" s="1"/>
      <c r="BK21" s="1"/>
      <c r="BL21" s="1"/>
      <c r="BM21" s="1"/>
      <c r="BN21" s="1"/>
      <c r="BO21" s="1"/>
      <c r="BP21" s="1"/>
      <c r="BQ21" s="1"/>
      <c r="BR21" s="1"/>
    </row>
    <row r="22" spans="1:70">
      <c r="A22" s="34" t="s">
        <v>65</v>
      </c>
      <c r="B22" s="38">
        <f>'Raw Financials'!$B$64</f>
        <v>29.15</v>
      </c>
      <c r="C22" s="38">
        <f>'Raw Financials'!$C$64</f>
        <v>30.82</v>
      </c>
      <c r="D22" s="38">
        <f>'Raw Financials'!$D$64</f>
        <v>31.01</v>
      </c>
      <c r="E22" s="38">
        <f>'Raw Financials'!$E$64</f>
        <v>32.18</v>
      </c>
      <c r="F22" s="38">
        <f>'Raw Financials'!$F$64</f>
        <v>32.06</v>
      </c>
      <c r="G22" s="38">
        <f>'Raw Financials'!$G$64</f>
        <v>33.43</v>
      </c>
      <c r="H22" s="38">
        <f>'Raw Financials'!$H$64</f>
        <v>34.4</v>
      </c>
      <c r="I22" s="38">
        <f>'Raw Financials'!$I$64</f>
        <v>33.520000000000003</v>
      </c>
      <c r="J22" s="38">
        <f>'Raw Financials'!$J$64</f>
        <v>30.4</v>
      </c>
      <c r="K22" s="38">
        <f>'Raw Financials'!$K$64</f>
        <v>33.67</v>
      </c>
      <c r="L22" s="38">
        <f>'Raw Financials'!$L$64</f>
        <v>34.119999999999997</v>
      </c>
      <c r="M22" s="38">
        <f>'Raw Financials'!$M$64</f>
        <v>36.07</v>
      </c>
      <c r="N22" s="38">
        <f>'Raw Financials'!$N$64</f>
        <v>19.170000000000002</v>
      </c>
      <c r="O22" s="38">
        <f>'Raw Financials'!$O$64</f>
        <v>20.66</v>
      </c>
      <c r="P22" s="38">
        <f>'Raw Financials'!$P$64</f>
        <v>21.6</v>
      </c>
      <c r="Q22" s="38">
        <f>'Raw Financials'!$Q$64</f>
        <v>21.65</v>
      </c>
      <c r="R22" s="38">
        <f>'Raw Financials'!$R$64</f>
        <v>21.67</v>
      </c>
      <c r="S22" s="38">
        <f>'Raw Financials'!$S$64</f>
        <v>21.43</v>
      </c>
      <c r="T22" s="38">
        <f>'Raw Financials'!$T$64</f>
        <v>21.63</v>
      </c>
      <c r="U22" s="38">
        <f>'Raw Financials'!$U$64</f>
        <v>21.45</v>
      </c>
      <c r="V22" s="38">
        <f>'Raw Financials'!$V$64</f>
        <v>18.68</v>
      </c>
      <c r="W22" s="38">
        <f>'Raw Financials'!$W$64</f>
        <v>19.329999999999998</v>
      </c>
      <c r="X22" s="38">
        <f>'Raw Financials'!$X$64</f>
        <v>23.19</v>
      </c>
      <c r="Y22" s="38">
        <f>'Raw Financials'!$Y$64</f>
        <v>24.97</v>
      </c>
      <c r="Z22" s="38">
        <f>'Raw Financials'!$Z$64</f>
        <v>24.35</v>
      </c>
      <c r="AA22" s="38">
        <f>'Raw Financials'!$AA$64</f>
        <v>26.02</v>
      </c>
      <c r="AB22" s="38">
        <f>'Raw Financials'!$AB$64</f>
        <v>26.41</v>
      </c>
      <c r="AC22" s="38">
        <f>'Raw Financials'!$AC$64</f>
        <v>26.85</v>
      </c>
      <c r="AD22" s="38">
        <f>'Raw Financials'!$AD$64</f>
        <v>25.9</v>
      </c>
      <c r="AE22" s="38">
        <f>'Raw Financials'!$AE$64</f>
        <v>28.51</v>
      </c>
      <c r="AF22" s="38">
        <f>'Raw Financials'!$AF$64</f>
        <v>29.64</v>
      </c>
      <c r="AG22" s="38">
        <f>'Raw Financials'!$AG$64</f>
        <v>31.14</v>
      </c>
      <c r="AH22" s="38">
        <f>'Raw Financials'!$AH$64</f>
        <v>30.26</v>
      </c>
      <c r="AI22" s="38">
        <f>'Raw Financials'!$AI$64</f>
        <v>31</v>
      </c>
      <c r="AJ22" s="38">
        <f>'Raw Financials'!$AJ$64</f>
        <v>30.29</v>
      </c>
      <c r="AK22" s="38">
        <f>'Raw Financials'!$AK$64</f>
        <v>34.369999999999997</v>
      </c>
      <c r="AL22" s="38">
        <f>'Raw Financials'!$AL$64</f>
        <v>33.28</v>
      </c>
      <c r="AM22" s="38">
        <f>'Raw Financials'!$AM$64</f>
        <v>32.92</v>
      </c>
      <c r="AN22" s="38">
        <f>'Raw Financials'!$AN$64</f>
        <v>34.21</v>
      </c>
      <c r="AO22" s="38">
        <f>'Raw Financials'!$AO$64</f>
        <v>33.79</v>
      </c>
      <c r="AP22" s="38">
        <f>'Raw Financials'!$AP$64</f>
        <v>35.270000000000003</v>
      </c>
      <c r="AQ22" s="38">
        <f>'Raw Financials'!$AQ$64</f>
        <v>33.369999999999997</v>
      </c>
      <c r="AR22" s="38">
        <f>'Raw Financials'!$AR$64</f>
        <v>29.45</v>
      </c>
      <c r="AS22" s="38">
        <f>'Raw Financials'!$AS$64</f>
        <v>37.92</v>
      </c>
      <c r="AT22" s="38">
        <f>'Raw Financials'!$AT$64</f>
        <v>36.9</v>
      </c>
      <c r="AU22" s="39">
        <f t="shared" ref="AU22:BI22" si="10">AU20*1000000/AU25</f>
        <v>36.304264859019582</v>
      </c>
      <c r="AV22" s="39">
        <f t="shared" si="10"/>
        <v>32.040956571641551</v>
      </c>
      <c r="AW22" s="39">
        <f t="shared" si="10"/>
        <v>41.244050131348288</v>
      </c>
      <c r="AX22" s="39">
        <f t="shared" si="10"/>
        <v>40.462479957805563</v>
      </c>
      <c r="AY22" s="39">
        <f t="shared" si="10"/>
        <v>38.290317044710207</v>
      </c>
      <c r="AZ22" s="39">
        <f t="shared" si="10"/>
        <v>33.793781262565346</v>
      </c>
      <c r="BA22" s="39">
        <f t="shared" si="10"/>
        <v>43.500336995390015</v>
      </c>
      <c r="BB22" s="39">
        <f t="shared" si="10"/>
        <v>42.967236931371602</v>
      </c>
      <c r="BC22" s="39">
        <f t="shared" si="10"/>
        <v>40.660610183880259</v>
      </c>
      <c r="BD22" s="39">
        <f t="shared" si="10"/>
        <v>35.885724449657303</v>
      </c>
      <c r="BE22" s="39">
        <f t="shared" si="10"/>
        <v>46.193147039541977</v>
      </c>
      <c r="BF22" s="39">
        <f t="shared" si="10"/>
        <v>45.41321195005456</v>
      </c>
      <c r="BG22" s="39">
        <f t="shared" si="10"/>
        <v>42.97527698251637</v>
      </c>
      <c r="BH22" s="39">
        <f t="shared" si="10"/>
        <v>37.928573648254819</v>
      </c>
      <c r="BI22" s="39">
        <f t="shared" si="10"/>
        <v>48.82276187545834</v>
      </c>
      <c r="BJ22" s="1"/>
      <c r="BK22" s="1"/>
      <c r="BL22" s="1"/>
      <c r="BM22" s="1"/>
      <c r="BN22" s="1"/>
      <c r="BO22" s="1"/>
      <c r="BP22" s="1"/>
      <c r="BQ22" s="1"/>
      <c r="BR22" s="1"/>
    </row>
    <row r="23" spans="1:70">
      <c r="A23" s="34" t="s">
        <v>229</v>
      </c>
      <c r="B23" s="38">
        <f>'Raw Financials'!$B$65</f>
        <v>29.15</v>
      </c>
      <c r="C23" s="38">
        <f>'Raw Financials'!$C$65</f>
        <v>30.82</v>
      </c>
      <c r="D23" s="38">
        <f>'Raw Financials'!$D$65</f>
        <v>31.01</v>
      </c>
      <c r="E23" s="38">
        <f>'Raw Financials'!$E$65</f>
        <v>32.18</v>
      </c>
      <c r="F23" s="38">
        <f>'Raw Financials'!$F$65</f>
        <v>32.06</v>
      </c>
      <c r="G23" s="38">
        <f>'Raw Financials'!$G$65</f>
        <v>33.43</v>
      </c>
      <c r="H23" s="38">
        <f>'Raw Financials'!$H$65</f>
        <v>34.4</v>
      </c>
      <c r="I23" s="38">
        <f>'Raw Financials'!$I$65</f>
        <v>33.520000000000003</v>
      </c>
      <c r="J23" s="38">
        <f>'Raw Financials'!$J$65</f>
        <v>30.4</v>
      </c>
      <c r="K23" s="38">
        <f>'Raw Financials'!$K$65</f>
        <v>33.67</v>
      </c>
      <c r="L23" s="38">
        <f>'Raw Financials'!$L$65</f>
        <v>34.119999999999997</v>
      </c>
      <c r="M23" s="38">
        <f>'Raw Financials'!$M$65</f>
        <v>36.07</v>
      </c>
      <c r="N23" s="38">
        <f>'Raw Financials'!$N$65</f>
        <v>19.170000000000002</v>
      </c>
      <c r="O23" s="38">
        <f>'Raw Financials'!$O$65</f>
        <v>20.66</v>
      </c>
      <c r="P23" s="38">
        <f>'Raw Financials'!$P$65</f>
        <v>21.6</v>
      </c>
      <c r="Q23" s="38">
        <f>'Raw Financials'!$Q$65</f>
        <v>21.65</v>
      </c>
      <c r="R23" s="38">
        <f>'Raw Financials'!$R$65</f>
        <v>21.67</v>
      </c>
      <c r="S23" s="38">
        <f>'Raw Financials'!$S$65</f>
        <v>21.43</v>
      </c>
      <c r="T23" s="38">
        <f>'Raw Financials'!$T$65</f>
        <v>21.63</v>
      </c>
      <c r="U23" s="38">
        <f>'Raw Financials'!$U$65</f>
        <v>21.45</v>
      </c>
      <c r="V23" s="38">
        <f>'Raw Financials'!$V$65</f>
        <v>18.68</v>
      </c>
      <c r="W23" s="38">
        <f>'Raw Financials'!$W$65</f>
        <v>19.329999999999998</v>
      </c>
      <c r="X23" s="38">
        <f>'Raw Financials'!$X$65</f>
        <v>23.19</v>
      </c>
      <c r="Y23" s="38">
        <f>'Raw Financials'!$Y$65</f>
        <v>24.97</v>
      </c>
      <c r="Z23" s="38">
        <f>'Raw Financials'!$Z$65</f>
        <v>24.35</v>
      </c>
      <c r="AA23" s="38">
        <f>'Raw Financials'!$AA$65</f>
        <v>26.02</v>
      </c>
      <c r="AB23" s="38">
        <f>'Raw Financials'!$AB$65</f>
        <v>26.41</v>
      </c>
      <c r="AC23" s="38">
        <f>'Raw Financials'!$AC$65</f>
        <v>26.85</v>
      </c>
      <c r="AD23" s="38">
        <f>'Raw Financials'!$AD$65</f>
        <v>25.9</v>
      </c>
      <c r="AE23" s="38">
        <f>'Raw Financials'!$AE$65</f>
        <v>28.51</v>
      </c>
      <c r="AF23" s="38">
        <f>'Raw Financials'!$AF$65</f>
        <v>29.64</v>
      </c>
      <c r="AG23" s="38">
        <f>'Raw Financials'!$AG$65</f>
        <v>31.14</v>
      </c>
      <c r="AH23" s="38">
        <f>'Raw Financials'!$AH$65</f>
        <v>30.26</v>
      </c>
      <c r="AI23" s="38">
        <f>'Raw Financials'!$AI$65</f>
        <v>31</v>
      </c>
      <c r="AJ23" s="38">
        <f>'Raw Financials'!$AJ$65</f>
        <v>30.29</v>
      </c>
      <c r="AK23" s="38">
        <f>'Raw Financials'!$AK$65</f>
        <v>34.369999999999997</v>
      </c>
      <c r="AL23" s="38">
        <f>'Raw Financials'!$AL$65</f>
        <v>33.28</v>
      </c>
      <c r="AM23" s="38">
        <f>'Raw Financials'!$AM$65</f>
        <v>32.92</v>
      </c>
      <c r="AN23" s="38">
        <f>'Raw Financials'!$AN$65</f>
        <v>34.21</v>
      </c>
      <c r="AO23" s="38">
        <f>'Raw Financials'!$AO$65</f>
        <v>33.79</v>
      </c>
      <c r="AP23" s="38">
        <f>'Raw Financials'!$AP$65</f>
        <v>35.270000000000003</v>
      </c>
      <c r="AQ23" s="38">
        <f>'Raw Financials'!$AQ$65</f>
        <v>33.369999999999997</v>
      </c>
      <c r="AR23" s="38">
        <f>'Raw Financials'!$AR$65</f>
        <v>29.45</v>
      </c>
      <c r="AS23" s="38">
        <f>'Raw Financials'!$AS$65</f>
        <v>37.92</v>
      </c>
      <c r="AT23" s="38">
        <f>'Raw Financials'!$AT$65</f>
        <v>36.9</v>
      </c>
      <c r="AU23" s="39">
        <f t="shared" ref="AU23:BI23" si="11">AU22</f>
        <v>36.304264859019582</v>
      </c>
      <c r="AV23" s="39">
        <f t="shared" si="11"/>
        <v>32.040956571641551</v>
      </c>
      <c r="AW23" s="39">
        <f t="shared" si="11"/>
        <v>41.244050131348288</v>
      </c>
      <c r="AX23" s="39">
        <f t="shared" si="11"/>
        <v>40.462479957805563</v>
      </c>
      <c r="AY23" s="39">
        <f t="shared" si="11"/>
        <v>38.290317044710207</v>
      </c>
      <c r="AZ23" s="39">
        <f t="shared" si="11"/>
        <v>33.793781262565346</v>
      </c>
      <c r="BA23" s="39">
        <f t="shared" si="11"/>
        <v>43.500336995390015</v>
      </c>
      <c r="BB23" s="39">
        <f t="shared" si="11"/>
        <v>42.967236931371602</v>
      </c>
      <c r="BC23" s="39">
        <f t="shared" si="11"/>
        <v>40.660610183880259</v>
      </c>
      <c r="BD23" s="39">
        <f t="shared" si="11"/>
        <v>35.885724449657303</v>
      </c>
      <c r="BE23" s="39">
        <f t="shared" si="11"/>
        <v>46.193147039541977</v>
      </c>
      <c r="BF23" s="39">
        <f t="shared" si="11"/>
        <v>45.41321195005456</v>
      </c>
      <c r="BG23" s="39">
        <f t="shared" si="11"/>
        <v>42.97527698251637</v>
      </c>
      <c r="BH23" s="39">
        <f t="shared" si="11"/>
        <v>37.928573648254819</v>
      </c>
      <c r="BI23" s="39">
        <f t="shared" si="11"/>
        <v>48.82276187545834</v>
      </c>
      <c r="BJ23" s="1"/>
      <c r="BK23" s="1"/>
      <c r="BL23" s="1"/>
      <c r="BM23" s="1"/>
      <c r="BN23" s="1"/>
      <c r="BO23" s="1"/>
      <c r="BP23" s="1"/>
      <c r="BQ23" s="1"/>
      <c r="BR23" s="1"/>
    </row>
    <row r="24" spans="1:70">
      <c r="A24" s="1" t="s">
        <v>66</v>
      </c>
      <c r="B24" s="15">
        <f>'Raw Financials'!$B$66</f>
        <v>5.5</v>
      </c>
      <c r="C24" s="15">
        <f>'Raw Financials'!$C$66</f>
        <v>5.5</v>
      </c>
      <c r="D24" s="15">
        <f>'Raw Financials'!$D$66</f>
        <v>5.5</v>
      </c>
      <c r="E24" s="15">
        <f>'Raw Financials'!$E$66</f>
        <v>27</v>
      </c>
      <c r="F24" s="15">
        <f>'Raw Financials'!$F$66</f>
        <v>6.5</v>
      </c>
      <c r="G24" s="15">
        <f>'Raw Financials'!$G$66</f>
        <v>6.5</v>
      </c>
      <c r="H24" s="15">
        <f>'Raw Financials'!$H$66</f>
        <v>6.5</v>
      </c>
      <c r="I24" s="15">
        <f>'Raw Financials'!$I$66</f>
        <v>27.5</v>
      </c>
      <c r="J24" s="15">
        <f>'Raw Financials'!$J$66</f>
        <v>7</v>
      </c>
      <c r="K24" s="15">
        <f>'Raw Financials'!$K$66</f>
        <v>7</v>
      </c>
      <c r="L24" s="15">
        <f>'Raw Financials'!$L$66</f>
        <v>7</v>
      </c>
      <c r="M24" s="15">
        <f>'Raw Financials'!$M$66</f>
        <v>29</v>
      </c>
      <c r="N24" s="15">
        <f>'Raw Financials'!$N$66</f>
        <v>4</v>
      </c>
      <c r="O24" s="15">
        <f>'Raw Financials'!$O$66</f>
        <v>4</v>
      </c>
      <c r="P24" s="15">
        <f>'Raw Financials'!$P$66</f>
        <v>4</v>
      </c>
      <c r="Q24" s="15">
        <f>'Raw Financials'!$Q$66</f>
        <v>18</v>
      </c>
      <c r="R24" s="15">
        <f>'Raw Financials'!$R$66</f>
        <v>5</v>
      </c>
      <c r="S24" s="15">
        <f>'Raw Financials'!$S$66</f>
        <v>45</v>
      </c>
      <c r="T24" s="15">
        <f>'Raw Financials'!$T$66</f>
        <v>5</v>
      </c>
      <c r="U24" s="15">
        <f>'Raw Financials'!$U$66</f>
        <v>18</v>
      </c>
      <c r="V24" s="15">
        <f>'Raw Financials'!$V$66</f>
        <v>5</v>
      </c>
      <c r="W24" s="15">
        <f>'Raw Financials'!$W$66</f>
        <v>12</v>
      </c>
      <c r="X24" s="15">
        <f>'Raw Financials'!$X$66</f>
        <v>6</v>
      </c>
      <c r="Y24" s="15">
        <f>'Raw Financials'!$Y$66</f>
        <v>15</v>
      </c>
      <c r="Z24" s="15">
        <f>'Raw Financials'!$Z$66</f>
        <v>7</v>
      </c>
      <c r="AA24" s="15">
        <f>'Raw Financials'!$AA$66</f>
        <v>7</v>
      </c>
      <c r="AB24" s="15">
        <f>'Raw Financials'!$AB$66</f>
        <v>7</v>
      </c>
      <c r="AC24" s="15">
        <f>'Raw Financials'!$AC$66</f>
        <v>22</v>
      </c>
      <c r="AD24" s="15">
        <f>'Raw Financials'!$AD$66</f>
        <v>8</v>
      </c>
      <c r="AE24" s="15">
        <f>'Raw Financials'!$AE$66</f>
        <v>8</v>
      </c>
      <c r="AF24" s="15">
        <f>'Raw Financials'!$AF$66</f>
        <v>75</v>
      </c>
      <c r="AG24" s="15">
        <f>'Raw Financials'!$AG$66</f>
        <v>24</v>
      </c>
      <c r="AH24" s="15">
        <f>'Raw Financials'!$AH$66</f>
        <v>9</v>
      </c>
      <c r="AI24" s="15">
        <f>'Raw Financials'!$AI$66</f>
        <v>9</v>
      </c>
      <c r="AJ24" s="15">
        <f>'Raw Financials'!$AJ$66</f>
        <v>27</v>
      </c>
      <c r="AK24" s="15">
        <f>'Raw Financials'!$AK$66</f>
        <v>28</v>
      </c>
      <c r="AL24" s="15">
        <f>'Raw Financials'!$AL$66</f>
        <v>10</v>
      </c>
      <c r="AM24" s="15">
        <f>'Raw Financials'!$AM$66</f>
        <v>10</v>
      </c>
      <c r="AN24" s="15">
        <f>'Raw Financials'!$AN$66</f>
        <v>76</v>
      </c>
      <c r="AO24" s="15">
        <f>'Raw Financials'!$AO$66</f>
        <v>30</v>
      </c>
      <c r="AP24" s="15">
        <f>'Raw Financials'!$AP$66</f>
        <v>11</v>
      </c>
      <c r="AQ24" s="15">
        <f>'Raw Financials'!$AQ$66</f>
        <v>11</v>
      </c>
      <c r="AR24" s="15">
        <f>'Raw Financials'!$AR$66</f>
        <v>57</v>
      </c>
      <c r="AS24" s="15">
        <f>'Raw Financials'!$AS$66</f>
        <v>31</v>
      </c>
      <c r="AT24" s="15">
        <f>'Raw Financials'!$AT$66</f>
        <v>12</v>
      </c>
      <c r="AU24" s="40">
        <f>('Annual P&amp;L'!$M$27-'Quarterly P&amp;L'!$AT$24)*IFERROR('Raw Financials'!$AQ$66/SUM('Raw Financials'!$AQ$66,'Raw Financials'!$AR$66,'Raw Financials'!$AS$66),1/3)</f>
        <v>11.687507045482478</v>
      </c>
      <c r="AV24" s="40">
        <f>('Annual P&amp;L'!$M$27-'Quarterly P&amp;L'!$AT$24)*IFERROR('Raw Financials'!$AR$66/SUM('Raw Financials'!$AQ$66,'Raw Financials'!$AR$66,'Raw Financials'!$AS$66),1/3)</f>
        <v>60.562536508409217</v>
      </c>
      <c r="AW24" s="40">
        <f>('Annual P&amp;L'!$M$27-'Quarterly P&amp;L'!$AT$24)*IFERROR('Raw Financials'!$AS$66/SUM('Raw Financials'!$AQ$66,'Raw Financials'!$AR$66,'Raw Financials'!$AS$66),1/3)</f>
        <v>32.937519855450624</v>
      </c>
      <c r="AX24" s="40">
        <f>'Annual P&amp;L'!$N$27*IFERROR('Raw Financials'!$AP$66/'Raw Financials'!$L$33,0.25)</f>
        <v>12.483753220837691</v>
      </c>
      <c r="AY24" s="40">
        <f>'Annual P&amp;L'!$N$27*IFERROR('Raw Financials'!$AQ$66/'Raw Financials'!$L$33,0.25)</f>
        <v>12.483753220837691</v>
      </c>
      <c r="AZ24" s="40">
        <f>'Annual P&amp;L'!$N$27*IFERROR('Raw Financials'!$AR$66/'Raw Financials'!$L$33,0.25)</f>
        <v>64.688539417068043</v>
      </c>
      <c r="BA24" s="40">
        <f>'Annual P&amp;L'!$N$27*IFERROR('Raw Financials'!$AS$66/'Raw Financials'!$L$33,0.25)</f>
        <v>35.181486349633495</v>
      </c>
      <c r="BB24" s="40">
        <f>'Annual P&amp;L'!$O$27*IFERROR('Raw Financials'!$AP$66/'Raw Financials'!$L$33,0.25)</f>
        <v>13.256537488356091</v>
      </c>
      <c r="BC24" s="40">
        <f>'Annual P&amp;L'!$O$27*IFERROR('Raw Financials'!$AQ$66/'Raw Financials'!$L$33,0.25)</f>
        <v>13.256537488356091</v>
      </c>
      <c r="BD24" s="40">
        <f>'Annual P&amp;L'!$O$27*IFERROR('Raw Financials'!$AR$66/'Raw Financials'!$L$33,0.25)</f>
        <v>68.69296698511792</v>
      </c>
      <c r="BE24" s="40">
        <f>'Annual P&amp;L'!$O$27*IFERROR('Raw Financials'!$AS$66/'Raw Financials'!$L$33,0.25)</f>
        <v>37.359332921730797</v>
      </c>
      <c r="BF24" s="40">
        <f>'Annual P&amp;L'!$P$27*IFERROR('Raw Financials'!$AP$66/'Raw Financials'!$L$33,0.25)</f>
        <v>14.011185956502729</v>
      </c>
      <c r="BG24" s="40">
        <f>'Annual P&amp;L'!$P$27*IFERROR('Raw Financials'!$AQ$66/'Raw Financials'!$L$33,0.25)</f>
        <v>14.011185956502729</v>
      </c>
      <c r="BH24" s="40">
        <f>'Annual P&amp;L'!$P$27*IFERROR('Raw Financials'!$AR$66/'Raw Financials'!$L$33,0.25)</f>
        <v>72.603418138241409</v>
      </c>
      <c r="BI24" s="40">
        <f>'Annual P&amp;L'!$P$27*IFERROR('Raw Financials'!$AS$66/'Raw Financials'!$L$33,0.25)</f>
        <v>39.486069513780414</v>
      </c>
      <c r="BJ24" s="1"/>
      <c r="BK24" s="1"/>
      <c r="BL24" s="1"/>
      <c r="BM24" s="1"/>
      <c r="BN24" s="1"/>
      <c r="BO24" s="1"/>
      <c r="BP24" s="1"/>
      <c r="BQ24" s="1"/>
      <c r="BR24" s="1"/>
    </row>
    <row r="25" spans="1:70">
      <c r="A25" s="1" t="s">
        <v>230</v>
      </c>
      <c r="B25" s="11">
        <f>'Raw Financials'!$B$67</f>
        <v>1958727979</v>
      </c>
      <c r="C25" s="11">
        <f>'Raw Financials'!$C$67</f>
        <v>1964577960</v>
      </c>
      <c r="D25" s="11">
        <f>'Raw Financials'!$D$67</f>
        <v>1970427941</v>
      </c>
      <c r="E25" s="11">
        <f>'Raw Financials'!$E$67</f>
        <v>1966040455</v>
      </c>
      <c r="F25" s="11">
        <f>'Raw Financials'!$F$67</f>
        <v>1970427941</v>
      </c>
      <c r="G25" s="11">
        <f>'Raw Financials'!$G$67</f>
        <v>1970427941</v>
      </c>
      <c r="H25" s="11">
        <f>'Raw Financials'!$H$67</f>
        <v>1970427941</v>
      </c>
      <c r="I25" s="11">
        <f>'Raw Financials'!$I$67</f>
        <v>1970427941</v>
      </c>
      <c r="J25" s="11">
        <f>'Raw Financials'!$J$67</f>
        <v>1955621695</v>
      </c>
      <c r="K25" s="11">
        <f>'Raw Financials'!$K$67</f>
        <v>1914287591</v>
      </c>
      <c r="L25" s="11">
        <f>'Raw Financials'!$L$67</f>
        <v>1914287591</v>
      </c>
      <c r="M25" s="11">
        <f>'Raw Financials'!$M$67</f>
        <v>1914287591</v>
      </c>
      <c r="N25" s="11">
        <f>'Raw Financials'!$N$67</f>
        <v>3828575182</v>
      </c>
      <c r="O25" s="11">
        <f>'Raw Financials'!$O$67</f>
        <v>3825262553</v>
      </c>
      <c r="P25" s="11">
        <f>'Raw Financials'!$P$67</f>
        <v>3752384706</v>
      </c>
      <c r="Q25" s="11">
        <f>'Raw Financials'!$Q$67</f>
        <v>3752384706</v>
      </c>
      <c r="R25" s="11">
        <f>'Raw Financials'!$R$67</f>
        <v>3752384706</v>
      </c>
      <c r="S25" s="11">
        <f>'Raw Financials'!$S$67</f>
        <v>3752384706</v>
      </c>
      <c r="T25" s="11">
        <f>'Raw Financials'!$T$67</f>
        <v>3752384706</v>
      </c>
      <c r="U25" s="11">
        <f>'Raw Financials'!$U$67</f>
        <v>3752384706</v>
      </c>
      <c r="V25" s="11">
        <f>'Raw Financials'!$V$67</f>
        <v>3752384706</v>
      </c>
      <c r="W25" s="11">
        <f>'Raw Financials'!$W$67</f>
        <v>3752384706</v>
      </c>
      <c r="X25" s="11">
        <f>'Raw Financials'!$X$67</f>
        <v>3752384706</v>
      </c>
      <c r="Y25" s="11">
        <f>'Raw Financials'!$Y$67</f>
        <v>3702606928.5333333</v>
      </c>
      <c r="Z25" s="11">
        <f>'Raw Financials'!$Z$67</f>
        <v>3699051373</v>
      </c>
      <c r="AA25" s="11">
        <f>'Raw Financials'!$AA$67</f>
        <v>3699051373</v>
      </c>
      <c r="AB25" s="11">
        <f>'Raw Financials'!$AB$67</f>
        <v>3699051373</v>
      </c>
      <c r="AC25" s="11">
        <f>'Raw Financials'!$AC$67</f>
        <v>3698162484.1111112</v>
      </c>
      <c r="AD25" s="11">
        <f>'Raw Financials'!$AD$67</f>
        <v>3659051373</v>
      </c>
      <c r="AE25" s="11">
        <f>'Raw Financials'!$AE$67</f>
        <v>3659051373</v>
      </c>
      <c r="AF25" s="11">
        <f>'Raw Financials'!$AF$67</f>
        <v>3659051373</v>
      </c>
      <c r="AG25" s="11">
        <f>'Raw Financials'!$AG$67</f>
        <v>3659051373</v>
      </c>
      <c r="AH25" s="11">
        <f>'Raw Financials'!$AH$67</f>
        <v>3659051373</v>
      </c>
      <c r="AI25" s="11">
        <f>'Raw Financials'!$AI$67</f>
        <v>3659051373</v>
      </c>
      <c r="AJ25" s="11">
        <f>'Raw Financials'!$AJ$67</f>
        <v>3651036705.7173915</v>
      </c>
      <c r="AK25" s="11">
        <f>'Raw Financials'!$AK$67</f>
        <v>3618087518</v>
      </c>
      <c r="AL25" s="11">
        <f>'Raw Financials'!$AL$67</f>
        <v>3618087518</v>
      </c>
      <c r="AM25" s="11">
        <f>'Raw Financials'!$AM$67</f>
        <v>3618087518</v>
      </c>
      <c r="AN25" s="11">
        <f>'Raw Financials'!$AN$67</f>
        <v>3618087518</v>
      </c>
      <c r="AO25" s="11">
        <f>'Raw Financials'!$AO$67</f>
        <v>3618087518</v>
      </c>
      <c r="AP25" s="11">
        <f>'Raw Financials'!$AP$67</f>
        <v>3618087518</v>
      </c>
      <c r="AQ25" s="11">
        <f>'Raw Financials'!$AQ$67</f>
        <v>3618087518</v>
      </c>
      <c r="AR25" s="11">
        <f>'Raw Financials'!$AR$67</f>
        <v>3618087518</v>
      </c>
      <c r="AS25" s="11">
        <f>'Raw Financials'!$AS$67</f>
        <v>3618087518</v>
      </c>
      <c r="AT25" s="11">
        <f>'Raw Financials'!$AT$67</f>
        <v>3618087518</v>
      </c>
      <c r="AU25" s="37">
        <f>'Annual P&amp;L'!$M$29</f>
        <v>3618087518</v>
      </c>
      <c r="AV25" s="37">
        <f>'Annual P&amp;L'!$M$29</f>
        <v>3618087518</v>
      </c>
      <c r="AW25" s="37">
        <f>'Annual P&amp;L'!$M$29</f>
        <v>3618087518</v>
      </c>
      <c r="AX25" s="37">
        <f>'Annual P&amp;L'!$N$29</f>
        <v>3618087518</v>
      </c>
      <c r="AY25" s="37">
        <f>'Annual P&amp;L'!$N$29</f>
        <v>3618087518</v>
      </c>
      <c r="AZ25" s="37">
        <f>'Annual P&amp;L'!$N$29</f>
        <v>3618087518</v>
      </c>
      <c r="BA25" s="37">
        <f>'Annual P&amp;L'!$N$29</f>
        <v>3618087518</v>
      </c>
      <c r="BB25" s="37">
        <f>'Annual P&amp;L'!$O$29</f>
        <v>3618087518</v>
      </c>
      <c r="BC25" s="37">
        <f>'Annual P&amp;L'!$O$29</f>
        <v>3618087518</v>
      </c>
      <c r="BD25" s="37">
        <f>'Annual P&amp;L'!$O$29</f>
        <v>3618087518</v>
      </c>
      <c r="BE25" s="37">
        <f>'Annual P&amp;L'!$O$29</f>
        <v>3618087518</v>
      </c>
      <c r="BF25" s="37">
        <f>'Annual P&amp;L'!$P$29</f>
        <v>3618087518</v>
      </c>
      <c r="BG25" s="37">
        <f>'Annual P&amp;L'!$P$29</f>
        <v>3618087518</v>
      </c>
      <c r="BH25" s="37">
        <f>'Annual P&amp;L'!$P$29</f>
        <v>3618087518</v>
      </c>
      <c r="BI25" s="37">
        <f>'Annual P&amp;L'!$P$29</f>
        <v>3618087518</v>
      </c>
      <c r="BJ25" s="1"/>
      <c r="BK25" s="1"/>
      <c r="BL25" s="1"/>
      <c r="BM25" s="1"/>
      <c r="BN25" s="1"/>
      <c r="BO25" s="1"/>
      <c r="BP25" s="1"/>
      <c r="BQ25" s="1"/>
      <c r="BR25" s="1"/>
    </row>
    <row r="26" spans="1:70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  <c r="AV26" s="1"/>
      <c r="AW26" s="1"/>
      <c r="AX26" s="1"/>
      <c r="AY26" s="1"/>
      <c r="AZ26" s="1"/>
      <c r="BA26" s="1"/>
      <c r="BB26" s="1"/>
      <c r="BC26" s="1"/>
      <c r="BD26" s="1"/>
      <c r="BE26" s="1"/>
      <c r="BF26" s="1"/>
      <c r="BG26" s="1"/>
      <c r="BH26" s="1"/>
      <c r="BI26" s="1"/>
      <c r="BJ26" s="1"/>
      <c r="BK26" s="1"/>
      <c r="BL26" s="1"/>
      <c r="BM26" s="1"/>
      <c r="BN26" s="1"/>
      <c r="BO26" s="1"/>
      <c r="BP26" s="1"/>
      <c r="BQ26" s="1"/>
      <c r="BR26" s="1"/>
    </row>
    <row r="27" spans="1:70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  <c r="AV27" s="1"/>
      <c r="AW27" s="1"/>
      <c r="AX27" s="1"/>
      <c r="AY27" s="1"/>
      <c r="AZ27" s="1"/>
      <c r="BA27" s="1"/>
      <c r="BB27" s="1"/>
      <c r="BC27" s="1"/>
      <c r="BD27" s="1"/>
      <c r="BE27" s="1"/>
      <c r="BF27" s="1"/>
      <c r="BG27" s="1"/>
      <c r="BH27" s="1"/>
      <c r="BI27" s="1"/>
      <c r="BJ27" s="1"/>
      <c r="BK27" s="1"/>
      <c r="BL27" s="1"/>
      <c r="BM27" s="1"/>
      <c r="BN27" s="1"/>
      <c r="BO27" s="1"/>
      <c r="BP27" s="1"/>
      <c r="BQ27" s="1"/>
      <c r="BR27" s="1"/>
    </row>
    <row r="28" spans="1:70">
      <c r="A28" s="61" t="s">
        <v>528</v>
      </c>
      <c r="B28" s="61" t="s">
        <v>528</v>
      </c>
      <c r="C28" s="61" t="s">
        <v>528</v>
      </c>
      <c r="D28" s="61" t="s">
        <v>528</v>
      </c>
      <c r="E28" s="61" t="s">
        <v>528</v>
      </c>
      <c r="F28" s="61" t="s">
        <v>528</v>
      </c>
      <c r="G28" s="61" t="s">
        <v>528</v>
      </c>
      <c r="H28" s="61" t="s">
        <v>528</v>
      </c>
      <c r="I28" s="61" t="s">
        <v>528</v>
      </c>
      <c r="J28" s="61" t="s">
        <v>528</v>
      </c>
      <c r="K28" s="61" t="s">
        <v>528</v>
      </c>
      <c r="L28" s="61" t="s">
        <v>528</v>
      </c>
      <c r="M28" s="61" t="s">
        <v>528</v>
      </c>
      <c r="N28" s="61" t="s">
        <v>528</v>
      </c>
      <c r="O28" s="61" t="s">
        <v>528</v>
      </c>
      <c r="P28" s="61" t="s">
        <v>528</v>
      </c>
      <c r="Q28" s="61" t="s">
        <v>528</v>
      </c>
      <c r="R28" s="61" t="s">
        <v>528</v>
      </c>
      <c r="S28" s="61" t="s">
        <v>528</v>
      </c>
      <c r="T28" s="61" t="s">
        <v>528</v>
      </c>
      <c r="U28" s="61" t="s">
        <v>528</v>
      </c>
      <c r="V28" s="61" t="s">
        <v>528</v>
      </c>
      <c r="W28" s="61" t="s">
        <v>528</v>
      </c>
      <c r="X28" s="61" t="s">
        <v>528</v>
      </c>
      <c r="Y28" s="61" t="s">
        <v>528</v>
      </c>
      <c r="Z28" s="61" t="s">
        <v>528</v>
      </c>
      <c r="AA28" s="61" t="s">
        <v>528</v>
      </c>
      <c r="AB28" s="61" t="s">
        <v>528</v>
      </c>
      <c r="AC28" s="61" t="s">
        <v>528</v>
      </c>
      <c r="AD28" s="61" t="s">
        <v>528</v>
      </c>
      <c r="AE28" s="61" t="s">
        <v>528</v>
      </c>
      <c r="AF28" s="61" t="s">
        <v>528</v>
      </c>
      <c r="AG28" s="61" t="s">
        <v>528</v>
      </c>
      <c r="AH28" s="61" t="s">
        <v>528</v>
      </c>
      <c r="AI28" s="61" t="s">
        <v>528</v>
      </c>
      <c r="AJ28" s="61" t="s">
        <v>528</v>
      </c>
      <c r="AK28" s="61" t="s">
        <v>528</v>
      </c>
      <c r="AL28" s="61" t="s">
        <v>528</v>
      </c>
      <c r="AM28" s="61" t="s">
        <v>528</v>
      </c>
      <c r="AN28" s="61" t="s">
        <v>528</v>
      </c>
      <c r="AO28" s="61" t="s">
        <v>528</v>
      </c>
      <c r="AP28" s="61" t="s">
        <v>528</v>
      </c>
      <c r="AQ28" s="61" t="s">
        <v>528</v>
      </c>
      <c r="AR28" s="61" t="s">
        <v>528</v>
      </c>
      <c r="AS28" s="61" t="s">
        <v>528</v>
      </c>
      <c r="AT28" s="61" t="s">
        <v>528</v>
      </c>
      <c r="AU28" s="61" t="s">
        <v>528</v>
      </c>
      <c r="AV28" s="61" t="s">
        <v>528</v>
      </c>
      <c r="AW28" s="61" t="s">
        <v>528</v>
      </c>
      <c r="AX28" s="61" t="s">
        <v>528</v>
      </c>
      <c r="AY28" s="61" t="s">
        <v>528</v>
      </c>
      <c r="AZ28" s="61" t="s">
        <v>528</v>
      </c>
      <c r="BA28" s="61" t="s">
        <v>528</v>
      </c>
      <c r="BB28" s="61" t="s">
        <v>528</v>
      </c>
      <c r="BC28" s="61" t="s">
        <v>528</v>
      </c>
      <c r="BD28" s="61" t="s">
        <v>528</v>
      </c>
      <c r="BE28" s="61" t="s">
        <v>528</v>
      </c>
      <c r="BF28" s="61" t="s">
        <v>528</v>
      </c>
      <c r="BG28" s="61" t="s">
        <v>528</v>
      </c>
      <c r="BH28" s="61" t="s">
        <v>528</v>
      </c>
      <c r="BI28" s="61" t="s">
        <v>528</v>
      </c>
      <c r="BJ28" s="1"/>
      <c r="BK28" s="1"/>
      <c r="BL28" s="1"/>
      <c r="BM28" s="1"/>
      <c r="BN28" s="1"/>
      <c r="BO28" s="1"/>
      <c r="BP28" s="1"/>
      <c r="BQ28" s="1"/>
      <c r="BR28" s="1"/>
    </row>
    <row r="29" spans="1:70">
      <c r="A29" s="1"/>
      <c r="B29" s="9" t="s">
        <v>369</v>
      </c>
      <c r="C29" s="9" t="s">
        <v>370</v>
      </c>
      <c r="D29" s="9" t="s">
        <v>371</v>
      </c>
      <c r="E29" s="9" t="s">
        <v>372</v>
      </c>
      <c r="F29" s="9" t="s">
        <v>373</v>
      </c>
      <c r="G29" s="9" t="s">
        <v>374</v>
      </c>
      <c r="H29" s="9" t="s">
        <v>375</v>
      </c>
      <c r="I29" s="9" t="s">
        <v>376</v>
      </c>
      <c r="J29" s="9" t="s">
        <v>377</v>
      </c>
      <c r="K29" s="9" t="s">
        <v>378</v>
      </c>
      <c r="L29" s="9" t="s">
        <v>379</v>
      </c>
      <c r="M29" s="9" t="s">
        <v>380</v>
      </c>
      <c r="N29" s="9" t="s">
        <v>381</v>
      </c>
      <c r="O29" s="9" t="s">
        <v>382</v>
      </c>
      <c r="P29" s="9" t="s">
        <v>383</v>
      </c>
      <c r="Q29" s="9" t="s">
        <v>384</v>
      </c>
      <c r="R29" s="9" t="s">
        <v>385</v>
      </c>
      <c r="S29" s="9" t="s">
        <v>386</v>
      </c>
      <c r="T29" s="9" t="s">
        <v>387</v>
      </c>
      <c r="U29" s="9" t="s">
        <v>388</v>
      </c>
      <c r="V29" s="9" t="s">
        <v>389</v>
      </c>
      <c r="W29" s="9" t="s">
        <v>390</v>
      </c>
      <c r="X29" s="9" t="s">
        <v>391</v>
      </c>
      <c r="Y29" s="9" t="s">
        <v>392</v>
      </c>
      <c r="Z29" s="9" t="s">
        <v>393</v>
      </c>
      <c r="AA29" s="9" t="s">
        <v>394</v>
      </c>
      <c r="AB29" s="9" t="s">
        <v>395</v>
      </c>
      <c r="AC29" s="9" t="s">
        <v>396</v>
      </c>
      <c r="AD29" s="9" t="s">
        <v>397</v>
      </c>
      <c r="AE29" s="9" t="s">
        <v>398</v>
      </c>
      <c r="AF29" s="9" t="s">
        <v>399</v>
      </c>
      <c r="AG29" s="9" t="s">
        <v>400</v>
      </c>
      <c r="AH29" s="9" t="s">
        <v>401</v>
      </c>
      <c r="AI29" s="9" t="s">
        <v>402</v>
      </c>
      <c r="AJ29" s="9" t="s">
        <v>403</v>
      </c>
      <c r="AK29" s="9" t="s">
        <v>404</v>
      </c>
      <c r="AL29" s="9" t="s">
        <v>405</v>
      </c>
      <c r="AM29" s="9" t="s">
        <v>406</v>
      </c>
      <c r="AN29" s="9" t="s">
        <v>407</v>
      </c>
      <c r="AO29" s="9" t="s">
        <v>408</v>
      </c>
      <c r="AP29" s="9" t="s">
        <v>409</v>
      </c>
      <c r="AQ29" s="9" t="s">
        <v>410</v>
      </c>
      <c r="AR29" s="9" t="s">
        <v>411</v>
      </c>
      <c r="AS29" s="9" t="s">
        <v>412</v>
      </c>
      <c r="AT29" s="9" t="s">
        <v>413</v>
      </c>
      <c r="AU29" s="10" t="s">
        <v>414</v>
      </c>
      <c r="AV29" s="10" t="s">
        <v>415</v>
      </c>
      <c r="AW29" s="10" t="s">
        <v>416</v>
      </c>
      <c r="AX29" s="10" t="s">
        <v>417</v>
      </c>
      <c r="AY29" s="10" t="s">
        <v>418</v>
      </c>
      <c r="AZ29" s="10" t="s">
        <v>419</v>
      </c>
      <c r="BA29" s="10" t="s">
        <v>420</v>
      </c>
      <c r="BB29" s="10" t="s">
        <v>421</v>
      </c>
      <c r="BC29" s="10" t="s">
        <v>422</v>
      </c>
      <c r="BD29" s="10" t="s">
        <v>423</v>
      </c>
      <c r="BE29" s="10" t="s">
        <v>424</v>
      </c>
      <c r="BF29" s="10" t="s">
        <v>425</v>
      </c>
      <c r="BG29" s="10" t="s">
        <v>426</v>
      </c>
      <c r="BH29" s="10" t="s">
        <v>427</v>
      </c>
      <c r="BI29" s="10" t="s">
        <v>428</v>
      </c>
      <c r="BJ29" s="1"/>
      <c r="BK29" s="1"/>
      <c r="BL29" s="1"/>
      <c r="BM29" s="1"/>
      <c r="BN29" s="1"/>
      <c r="BO29" s="1"/>
      <c r="BP29" s="1"/>
      <c r="BQ29" s="1"/>
      <c r="BR29" s="1"/>
    </row>
    <row r="30" spans="1:70">
      <c r="A30" s="1" t="s">
        <v>529</v>
      </c>
      <c r="B30" s="11">
        <f>'Quarterly P&amp;L'!$B$6</f>
        <v>256681.1</v>
      </c>
      <c r="C30" s="11">
        <f>'Quarterly P&amp;L'!$C$6</f>
        <v>271654.8</v>
      </c>
      <c r="D30" s="11">
        <f>'Quarterly P&amp;L'!$D$6</f>
        <v>273640.09999999998</v>
      </c>
      <c r="E30" s="11">
        <f>'Quarterly P&amp;L'!$E$6</f>
        <v>284486.09999999998</v>
      </c>
      <c r="F30" s="11">
        <f>'Quarterly P&amp;L'!$F$6</f>
        <v>293050</v>
      </c>
      <c r="G30" s="11">
        <f>'Quarterly P&amp;L'!$G$6</f>
        <v>292840</v>
      </c>
      <c r="H30" s="11">
        <f>'Quarterly P&amp;L'!$H$6</f>
        <v>297350</v>
      </c>
      <c r="I30" s="11">
        <f>'Quarterly P&amp;L'!$I$6</f>
        <v>296420</v>
      </c>
      <c r="J30" s="11">
        <f>'Quarterly P&amp;L'!$J$6</f>
        <v>295840</v>
      </c>
      <c r="K30" s="11">
        <f>'Quarterly P&amp;L'!$K$6</f>
        <v>305410</v>
      </c>
      <c r="L30" s="11">
        <f>'Quarterly P&amp;L'!$L$6</f>
        <v>309040</v>
      </c>
      <c r="M30" s="11">
        <f>'Quarterly P&amp;L'!$M$6</f>
        <v>320750</v>
      </c>
      <c r="N30" s="11">
        <f>'Quarterly P&amp;L'!$N$6</f>
        <v>342610</v>
      </c>
      <c r="O30" s="11">
        <f>'Quarterly P&amp;L'!$O$6</f>
        <v>368540</v>
      </c>
      <c r="P30" s="11">
        <f>'Quarterly P&amp;L'!$P$6</f>
        <v>373380</v>
      </c>
      <c r="Q30" s="11">
        <f>'Quarterly P&amp;L'!$Q$6</f>
        <v>380100</v>
      </c>
      <c r="R30" s="11">
        <f>'Quarterly P&amp;L'!$R$6</f>
        <v>381720</v>
      </c>
      <c r="S30" s="11">
        <f>'Quarterly P&amp;L'!$S$6</f>
        <v>389770</v>
      </c>
      <c r="T30" s="11">
        <f>'Quarterly P&amp;L'!$T$6</f>
        <v>398540</v>
      </c>
      <c r="U30" s="11">
        <f>'Quarterly P&amp;L'!$U$6</f>
        <v>399460</v>
      </c>
      <c r="V30" s="11">
        <f>'Quarterly P&amp;L'!$V$6</f>
        <v>383220</v>
      </c>
      <c r="W30" s="11">
        <f>'Quarterly P&amp;L'!$W$6</f>
        <v>401350</v>
      </c>
      <c r="X30" s="11">
        <f>'Quarterly P&amp;L'!$X$6</f>
        <v>420150</v>
      </c>
      <c r="Y30" s="11">
        <f>'Quarterly P&amp;L'!$Y$6</f>
        <v>437050</v>
      </c>
      <c r="Z30" s="11">
        <f>'Quarterly P&amp;L'!$Z$6</f>
        <v>454110</v>
      </c>
      <c r="AA30" s="11">
        <f>'Quarterly P&amp;L'!$AA$6</f>
        <v>468670</v>
      </c>
      <c r="AB30" s="11">
        <f>'Quarterly P&amp;L'!$AB$6</f>
        <v>488850</v>
      </c>
      <c r="AC30" s="11">
        <f>'Quarterly P&amp;L'!$AC$6</f>
        <v>505910</v>
      </c>
      <c r="AD30" s="11">
        <f>'Quarterly P&amp;L'!$AD$6</f>
        <v>527580</v>
      </c>
      <c r="AE30" s="11">
        <f>'Quarterly P&amp;L'!$AE$6</f>
        <v>553090</v>
      </c>
      <c r="AF30" s="11">
        <f>'Quarterly P&amp;L'!$AF$6</f>
        <v>582290</v>
      </c>
      <c r="AG30" s="11">
        <f>'Quarterly P&amp;L'!$AG$6</f>
        <v>591620</v>
      </c>
      <c r="AH30" s="11">
        <f>'Quarterly P&amp;L'!$AH$6</f>
        <v>593810</v>
      </c>
      <c r="AI30" s="11">
        <f>'Quarterly P&amp;L'!$AI$6</f>
        <v>596920</v>
      </c>
      <c r="AJ30" s="11">
        <f>'Quarterly P&amp;L'!$AJ$6</f>
        <v>605830</v>
      </c>
      <c r="AK30" s="11">
        <f>'Quarterly P&amp;L'!$AK$6</f>
        <v>612370</v>
      </c>
      <c r="AL30" s="11">
        <f>'Quarterly P&amp;L'!$AL$6</f>
        <v>626130</v>
      </c>
      <c r="AM30" s="11">
        <f>'Quarterly P&amp;L'!$AM$6</f>
        <v>642590</v>
      </c>
      <c r="AN30" s="11">
        <f>'Quarterly P&amp;L'!$AN$6</f>
        <v>639730</v>
      </c>
      <c r="AO30" s="11">
        <f>'Quarterly P&amp;L'!$AO$6</f>
        <v>644790</v>
      </c>
      <c r="AP30" s="11">
        <f>'Quarterly P&amp;L'!$AP$6</f>
        <v>634370</v>
      </c>
      <c r="AQ30" s="11">
        <f>'Quarterly P&amp;L'!$AQ$6</f>
        <v>657990</v>
      </c>
      <c r="AR30" s="11">
        <f>'Quarterly P&amp;L'!$AR$6</f>
        <v>670870</v>
      </c>
      <c r="AS30" s="11">
        <f>'Quarterly P&amp;L'!$AS$6</f>
        <v>706980</v>
      </c>
      <c r="AT30" s="11">
        <f>'Quarterly P&amp;L'!$AT$6</f>
        <v>722750</v>
      </c>
      <c r="AU30" s="37">
        <f>'Quarterly P&amp;L'!$AU$6</f>
        <v>657114.74380611128</v>
      </c>
      <c r="AV30" s="37">
        <f>'Quarterly P&amp;L'!$AV$6</f>
        <v>669977.6108712987</v>
      </c>
      <c r="AW30" s="37">
        <f>'Quarterly P&amp;L'!$AW$6</f>
        <v>706039.57746477076</v>
      </c>
      <c r="AX30" s="37">
        <f>'Quarterly P&amp;L'!$AX$6</f>
        <v>689384.75916785258</v>
      </c>
      <c r="AY30" s="37">
        <f>'Quarterly P&amp;L'!$AY$6</f>
        <v>715053.16721291246</v>
      </c>
      <c r="AZ30" s="37">
        <f>'Quarterly P&amp;L'!$AZ$6</f>
        <v>729050.16533401213</v>
      </c>
      <c r="BA30" s="37">
        <f>'Quarterly P&amp;L'!$BA$6</f>
        <v>768291.74935209472</v>
      </c>
      <c r="BB30" s="37">
        <f>'Quarterly P&amp;L'!$BB$6</f>
        <v>723677.51646748523</v>
      </c>
      <c r="BC30" s="37">
        <f>'Quarterly P&amp;L'!$BC$6</f>
        <v>750622.77387083345</v>
      </c>
      <c r="BD30" s="37">
        <f>'Quarterly P&amp;L'!$BD$6</f>
        <v>765316.03870381927</v>
      </c>
      <c r="BE30" s="37">
        <f>'Quarterly P&amp;L'!$BE$6</f>
        <v>806509.65618201159</v>
      </c>
      <c r="BF30" s="37">
        <f>'Quarterly P&amp;L'!$BF$6</f>
        <v>759079.45514935791</v>
      </c>
      <c r="BG30" s="37">
        <f>'Quarterly P&amp;L'!$BG$6</f>
        <v>787342.86093876755</v>
      </c>
      <c r="BH30" s="37">
        <f>'Quarterly P&amp;L'!$BH$6</f>
        <v>802754.91286796308</v>
      </c>
      <c r="BI30" s="37">
        <f>'Quarterly P&amp;L'!$BI$6</f>
        <v>845963.7013123146</v>
      </c>
      <c r="BJ30" s="1"/>
      <c r="BK30" s="1"/>
      <c r="BL30" s="1"/>
      <c r="BM30" s="1"/>
      <c r="BN30" s="1"/>
      <c r="BO30" s="1"/>
      <c r="BP30" s="1"/>
      <c r="BQ30" s="1"/>
      <c r="BR30" s="1"/>
    </row>
    <row r="31" spans="1:70">
      <c r="A31" s="1" t="s">
        <v>184</v>
      </c>
      <c r="B31" s="13">
        <f>'Raw Financials'!$B$168</f>
        <v>0.56899999999999995</v>
      </c>
      <c r="C31" s="13">
        <f>'Raw Financials'!$C$168</f>
        <v>0.56599999999999995</v>
      </c>
      <c r="D31" s="13">
        <f>'Raw Financials'!$D$168</f>
        <v>0.57099999999999995</v>
      </c>
      <c r="E31" s="13">
        <f>'Raw Financials'!$E$168</f>
        <v>0.57399999999999995</v>
      </c>
      <c r="F31" s="13">
        <f>'Raw Financials'!$F$168</f>
        <v>0.56499999999999995</v>
      </c>
      <c r="G31" s="13">
        <f>'Raw Financials'!$G$168</f>
        <v>0.56899999999999995</v>
      </c>
      <c r="H31" s="13">
        <f>'Raw Financials'!$H$168</f>
        <v>0.58199999999999996</v>
      </c>
      <c r="I31" s="13">
        <f>'Raw Financials'!$I$168</f>
        <v>0.56259999999999999</v>
      </c>
      <c r="J31" s="13">
        <f>'Raw Financials'!$J$168</f>
        <v>0.55620000000000003</v>
      </c>
      <c r="K31" s="13">
        <f>'Raw Financials'!$K$168</f>
        <v>0.54710000000000003</v>
      </c>
      <c r="L31" s="13">
        <f>'Raw Financials'!$L$168</f>
        <v>0.54790000000000005</v>
      </c>
      <c r="M31" s="13">
        <f>'Raw Financials'!$M$168</f>
        <v>0.53320000000000001</v>
      </c>
      <c r="N31" s="13">
        <f>'Raw Financials'!$N$168</f>
        <v>0.53820000000000001</v>
      </c>
      <c r="O31" s="13">
        <f>'Raw Financials'!$O$168</f>
        <v>0.53839999999999999</v>
      </c>
      <c r="P31" s="13">
        <f>'Raw Financials'!$P$168</f>
        <v>0.5373</v>
      </c>
      <c r="Q31" s="13">
        <f>'Raw Financials'!$Q$168</f>
        <v>0.53129999999999999</v>
      </c>
      <c r="R31" s="13">
        <f>'Raw Financials'!$R$168</f>
        <v>0.53159999999999996</v>
      </c>
      <c r="S31" s="13">
        <f>'Raw Financials'!$S$168</f>
        <v>0.53159999999999996</v>
      </c>
      <c r="T31" s="13">
        <f>'Raw Financials'!$T$168</f>
        <v>0.52700000000000002</v>
      </c>
      <c r="U31" s="13">
        <f>'Raw Financials'!$U$168</f>
        <v>0.52929999999999999</v>
      </c>
      <c r="V31" s="13">
        <f>'Raw Financials'!$V$168</f>
        <v>0.54039999999999999</v>
      </c>
      <c r="W31" s="13">
        <f>'Raw Financials'!$W$168</f>
        <v>0.52070000000000005</v>
      </c>
      <c r="X31" s="13">
        <f>'Raw Financials'!$X$168</f>
        <v>0.51229999999999998</v>
      </c>
      <c r="Y31" s="13">
        <f>'Raw Financials'!$Y$168</f>
        <v>0.50929999999999997</v>
      </c>
      <c r="Z31" s="13">
        <f>'Raw Financials'!$Z$168</f>
        <v>0.51690000000000003</v>
      </c>
      <c r="AA31" s="13">
        <f>'Raw Financials'!$AA$168</f>
        <v>0.52859999999999996</v>
      </c>
      <c r="AB31" s="13">
        <f>'Raw Financials'!$AB$168</f>
        <v>0.53120000000000001</v>
      </c>
      <c r="AC31" s="13">
        <f>'Raw Financials'!$AC$168</f>
        <v>0.54090000000000005</v>
      </c>
      <c r="AD31" s="13">
        <f>'Raw Financials'!$AD$168</f>
        <v>0.55589999999999995</v>
      </c>
      <c r="AE31" s="13">
        <f>'Raw Financials'!$AE$168</f>
        <v>0.56920000000000004</v>
      </c>
      <c r="AF31" s="13">
        <f>'Raw Financials'!$AF$168</f>
        <v>0.56369999999999998</v>
      </c>
      <c r="AG31" s="13">
        <f>'Raw Financials'!$AG$168</f>
        <v>0.5494</v>
      </c>
      <c r="AH31" s="13">
        <f>'Raw Financials'!$AH$168</f>
        <v>0.54420000000000002</v>
      </c>
      <c r="AI31" s="13">
        <f>'Raw Financials'!$AI$168</f>
        <v>0.53959999999999997</v>
      </c>
      <c r="AJ31" s="13">
        <f>'Raw Financials'!$AJ$168</f>
        <v>0.52910000000000001</v>
      </c>
      <c r="AK31" s="13">
        <f>'Raw Financials'!$AK$168</f>
        <v>0.51939999999999997</v>
      </c>
      <c r="AL31" s="13">
        <f>'Raw Financials'!$AL$168</f>
        <v>0.51500000000000001</v>
      </c>
      <c r="AM31" s="13">
        <f>'Raw Financials'!$AM$168</f>
        <v>0.49320000000000003</v>
      </c>
      <c r="AN31" s="13">
        <f>'Raw Financials'!$AN$168</f>
        <v>0.49430000000000002</v>
      </c>
      <c r="AO31" s="13">
        <f>'Raw Financials'!$AO$168</f>
        <v>0.497</v>
      </c>
      <c r="AP31" s="13">
        <f>'Raw Financials'!$AP$168</f>
        <v>0.49730000000000002</v>
      </c>
      <c r="AQ31" s="13">
        <f>'Raw Financials'!$AQ$168</f>
        <v>0.49790000000000001</v>
      </c>
      <c r="AR31" s="13">
        <f>'Raw Financials'!$AR$168</f>
        <v>0.49340000000000001</v>
      </c>
      <c r="AS31" s="13">
        <f>'Raw Financials'!$AS$168</f>
        <v>0.48945</v>
      </c>
      <c r="AT31" s="13">
        <f>'Raw Financials'!$AT$168</f>
        <v>0.48651</v>
      </c>
      <c r="AU31" s="25">
        <f>AT31</f>
        <v>0.48651</v>
      </c>
      <c r="AV31" s="25">
        <f>AU31</f>
        <v>0.48651</v>
      </c>
      <c r="AW31" s="25">
        <f>AV31</f>
        <v>0.48651</v>
      </c>
      <c r="AX31" s="25">
        <f>AW31</f>
        <v>0.48651</v>
      </c>
      <c r="AY31" s="25">
        <f>AX31</f>
        <v>0.48651</v>
      </c>
      <c r="AZ31" s="25">
        <f>AY31</f>
        <v>0.48651</v>
      </c>
      <c r="BA31" s="25">
        <f>AZ31</f>
        <v>0.48651</v>
      </c>
      <c r="BB31" s="25">
        <f>BA31</f>
        <v>0.48651</v>
      </c>
      <c r="BC31" s="25">
        <f>BB31</f>
        <v>0.48651</v>
      </c>
      <c r="BD31" s="25">
        <f>BC31</f>
        <v>0.48651</v>
      </c>
      <c r="BE31" s="25">
        <f>BD31</f>
        <v>0.48651</v>
      </c>
      <c r="BF31" s="25">
        <f>BE31</f>
        <v>0.48651</v>
      </c>
      <c r="BG31" s="25">
        <f>BF31</f>
        <v>0.48651</v>
      </c>
      <c r="BH31" s="25">
        <f>BG31</f>
        <v>0.48651</v>
      </c>
      <c r="BI31" s="25">
        <f>BH31</f>
        <v>0.48651</v>
      </c>
      <c r="BJ31" s="1"/>
      <c r="BK31" s="1"/>
      <c r="BL31" s="1"/>
      <c r="BM31" s="1"/>
      <c r="BN31" s="1"/>
      <c r="BO31" s="1"/>
      <c r="BP31" s="1"/>
      <c r="BQ31" s="1"/>
      <c r="BR31" s="1"/>
    </row>
    <row r="32" spans="1:70">
      <c r="A32" s="1" t="s">
        <v>512</v>
      </c>
      <c r="B32" s="11">
        <f>B30*B31</f>
        <v>146051.5459</v>
      </c>
      <c r="C32" s="11">
        <f>C30*C31</f>
        <v>153756.61679999999</v>
      </c>
      <c r="D32" s="11">
        <f>D30*D31</f>
        <v>156248.49709999998</v>
      </c>
      <c r="E32" s="11">
        <f>E30*E31</f>
        <v>163295.02139999997</v>
      </c>
      <c r="F32" s="11">
        <f>F30*F31</f>
        <v>165573.24999999997</v>
      </c>
      <c r="G32" s="11">
        <f>G30*G31</f>
        <v>166625.96</v>
      </c>
      <c r="H32" s="11">
        <f>H30*H31</f>
        <v>173057.69999999998</v>
      </c>
      <c r="I32" s="11">
        <f>I30*I31</f>
        <v>166765.89199999999</v>
      </c>
      <c r="J32" s="11">
        <f>J30*J31</f>
        <v>164546.20800000001</v>
      </c>
      <c r="K32" s="11">
        <f>K30*K31</f>
        <v>167089.81100000002</v>
      </c>
      <c r="L32" s="11">
        <f>L30*L31</f>
        <v>169323.016</v>
      </c>
      <c r="M32" s="11">
        <f>M30*M31</f>
        <v>171023.9</v>
      </c>
      <c r="N32" s="11">
        <f>N30*N31</f>
        <v>184392.70199999999</v>
      </c>
      <c r="O32" s="11">
        <f>O30*O31</f>
        <v>198421.93599999999</v>
      </c>
      <c r="P32" s="11">
        <f>P30*P31</f>
        <v>200617.07399999999</v>
      </c>
      <c r="Q32" s="11">
        <f>Q30*Q31</f>
        <v>201947.13</v>
      </c>
      <c r="R32" s="11">
        <f>R30*R31</f>
        <v>202922.35199999998</v>
      </c>
      <c r="S32" s="11">
        <f>S30*S31</f>
        <v>207201.73199999999</v>
      </c>
      <c r="T32" s="11">
        <f>T30*T31</f>
        <v>210030.58000000002</v>
      </c>
      <c r="U32" s="11">
        <f>U30*U31</f>
        <v>211434.17799999999</v>
      </c>
      <c r="V32" s="11">
        <f>V30*V31</f>
        <v>207092.08799999999</v>
      </c>
      <c r="W32" s="11">
        <f>W30*W31</f>
        <v>208982.94500000001</v>
      </c>
      <c r="X32" s="11">
        <f>X30*X31</f>
        <v>215242.845</v>
      </c>
      <c r="Y32" s="11">
        <f>Y30*Y31</f>
        <v>222589.565</v>
      </c>
      <c r="Z32" s="11">
        <f>Z30*Z31</f>
        <v>234729.459</v>
      </c>
      <c r="AA32" s="11">
        <f>AA30*AA31</f>
        <v>247738.96199999997</v>
      </c>
      <c r="AB32" s="11">
        <f>AB30*AB31</f>
        <v>259677.12</v>
      </c>
      <c r="AC32" s="11">
        <f>AC30*AC31</f>
        <v>273646.71900000004</v>
      </c>
      <c r="AD32" s="11">
        <f>AD30*AD31</f>
        <v>293281.72199999995</v>
      </c>
      <c r="AE32" s="11">
        <f>AE30*AE31</f>
        <v>314818.82800000004</v>
      </c>
      <c r="AF32" s="11">
        <f>AF30*AF31</f>
        <v>328236.87299999996</v>
      </c>
      <c r="AG32" s="11">
        <f>AG30*AG31</f>
        <v>325036.02799999999</v>
      </c>
      <c r="AH32" s="11">
        <f>AH30*AH31</f>
        <v>323151.402</v>
      </c>
      <c r="AI32" s="11">
        <f>AI30*AI31</f>
        <v>322098.03200000001</v>
      </c>
      <c r="AJ32" s="11">
        <f>AJ30*AJ31</f>
        <v>320544.65299999999</v>
      </c>
      <c r="AK32" s="11">
        <f>AK30*AK31</f>
        <v>318064.978</v>
      </c>
      <c r="AL32" s="11">
        <f>AL30*AL31</f>
        <v>322456.95</v>
      </c>
      <c r="AM32" s="11">
        <f>AM30*AM31</f>
        <v>316925.38800000004</v>
      </c>
      <c r="AN32" s="11">
        <f>AN30*AN31</f>
        <v>316218.53899999999</v>
      </c>
      <c r="AO32" s="11">
        <f>AO30*AO31</f>
        <v>320460.63</v>
      </c>
      <c r="AP32" s="11">
        <f>AP30*AP31</f>
        <v>315472.201</v>
      </c>
      <c r="AQ32" s="11">
        <f>AQ30*AQ31</f>
        <v>327613.22100000002</v>
      </c>
      <c r="AR32" s="11">
        <f>AR30*AR31</f>
        <v>331007.25800000003</v>
      </c>
      <c r="AS32" s="11">
        <f>AS30*AS31</f>
        <v>346031.36099999998</v>
      </c>
      <c r="AT32" s="11">
        <f>AT30*AT31</f>
        <v>351625.10249999998</v>
      </c>
      <c r="AU32" s="37">
        <f>AU30*AU31</f>
        <v>319692.89400911122</v>
      </c>
      <c r="AV32" s="37">
        <f>AV30*AV31</f>
        <v>325950.80746499554</v>
      </c>
      <c r="AW32" s="37">
        <f>AW30*AW31</f>
        <v>343495.31483238563</v>
      </c>
      <c r="AX32" s="37">
        <f>AX30*AX31</f>
        <v>335392.57918275194</v>
      </c>
      <c r="AY32" s="37">
        <f>AY30*AY31</f>
        <v>347880.51638075407</v>
      </c>
      <c r="AZ32" s="37">
        <f>AZ30*AZ31</f>
        <v>354690.19593665021</v>
      </c>
      <c r="BA32" s="37">
        <f>BA30*BA31</f>
        <v>373781.61897728761</v>
      </c>
      <c r="BB32" s="37">
        <f>BB30*BB31</f>
        <v>352076.34853659623</v>
      </c>
      <c r="BC32" s="37">
        <f>BC30*BC31</f>
        <v>365185.48571589921</v>
      </c>
      <c r="BD32" s="37">
        <f>BD30*BD31</f>
        <v>372333.90598979511</v>
      </c>
      <c r="BE32" s="37">
        <f>BE30*BE31</f>
        <v>392375.01282911043</v>
      </c>
      <c r="BF32" s="37">
        <f>BF30*BF31</f>
        <v>369299.74572471413</v>
      </c>
      <c r="BG32" s="37">
        <f>BG30*BG31</f>
        <v>383050.17527531978</v>
      </c>
      <c r="BH32" s="37">
        <f>BH30*BH31</f>
        <v>390548.2926593927</v>
      </c>
      <c r="BI32" s="37">
        <f>BI30*BI31</f>
        <v>411569.80032545415</v>
      </c>
      <c r="BJ32" s="1"/>
      <c r="BK32" s="1"/>
      <c r="BL32" s="1"/>
      <c r="BM32" s="1"/>
      <c r="BN32" s="1"/>
      <c r="BO32" s="1"/>
      <c r="BP32" s="1"/>
      <c r="BQ32" s="1"/>
      <c r="BR32" s="1"/>
    </row>
    <row r="33" spans="1:70">
      <c r="A33" s="1" t="s">
        <v>530</v>
      </c>
      <c r="B33" s="13" t="str">
        <f>""</f>
        <v/>
      </c>
      <c r="C33" s="13" t="str">
        <f>""</f>
        <v/>
      </c>
      <c r="D33" s="13" t="str">
        <f>""</f>
        <v/>
      </c>
      <c r="E33" s="13" t="str">
        <f>""</f>
        <v/>
      </c>
      <c r="F33" s="13">
        <f>IFERROR(F32/B32-1,"")</f>
        <v>0.13366311174389267</v>
      </c>
      <c r="G33" s="13">
        <f>IFERROR(G32/C32-1,"")</f>
        <v>8.3699443105852644E-2</v>
      </c>
      <c r="H33" s="13">
        <f>IFERROR(H32/D32-1,"")</f>
        <v>0.10757993332404348</v>
      </c>
      <c r="I33" s="13">
        <f>IFERROR(I32/E32-1,"")</f>
        <v>2.1255213846954613E-2</v>
      </c>
      <c r="J33" s="13">
        <f>IFERROR(J32/F32-1,"")</f>
        <v>-6.2029464300541459E-3</v>
      </c>
      <c r="K33" s="13">
        <f>IFERROR(K32/G32-1,"")</f>
        <v>2.7837859118713393E-3</v>
      </c>
      <c r="L33" s="13">
        <f>IFERROR(L32/H32-1,"")</f>
        <v>-2.1580571104319435E-2</v>
      </c>
      <c r="M33" s="13">
        <f>IFERROR(M32/I32-1,"")</f>
        <v>2.5532846968491674E-2</v>
      </c>
      <c r="N33" s="13">
        <f>IFERROR(N32/J32-1,"")</f>
        <v>0.12061349964382018</v>
      </c>
      <c r="O33" s="13">
        <f>IFERROR(O32/K32-1,"")</f>
        <v>0.18751667030133845</v>
      </c>
      <c r="P33" s="13">
        <f>IFERROR(P32/L32-1,"")</f>
        <v>0.18481868997655937</v>
      </c>
      <c r="Q33" s="13">
        <f>IFERROR(Q32/M32-1,"")</f>
        <v>0.1808123309081362</v>
      </c>
      <c r="R33" s="13">
        <f>IFERROR(R32/N32-1,"")</f>
        <v>0.10049014846585402</v>
      </c>
      <c r="S33" s="13">
        <f>IFERROR(S32/O32-1,"")</f>
        <v>4.4248111761191478E-2</v>
      </c>
      <c r="T33" s="13">
        <f>IFERROR(T32/P32-1,"")</f>
        <v>4.6922755936516181E-2</v>
      </c>
      <c r="U33" s="13">
        <f>IFERROR(U32/Q32-1,"")</f>
        <v>4.6977879804481315E-2</v>
      </c>
      <c r="V33" s="13">
        <f>IFERROR(V32/R32-1,"")</f>
        <v>2.0548431254137967E-2</v>
      </c>
      <c r="W33" s="13">
        <f>IFERROR(W32/S32-1,"")</f>
        <v>8.596515978930297E-3</v>
      </c>
      <c r="X33" s="13">
        <f>IFERROR(X32/T32-1,"")</f>
        <v>2.4816695740210726E-2</v>
      </c>
      <c r="Y33" s="13">
        <f>IFERROR(Y32/U32-1,"")</f>
        <v>5.2760566458654568E-2</v>
      </c>
      <c r="Z33" s="13">
        <f>IFERROR(Z32/V32-1,"")</f>
        <v>0.13345449971995071</v>
      </c>
      <c r="AA33" s="13">
        <f>IFERROR(AA32/W32-1,"")</f>
        <v>0.18545062134137291</v>
      </c>
      <c r="AB33" s="13">
        <f>IFERROR(AB32/X32-1,"")</f>
        <v>0.20643787253416024</v>
      </c>
      <c r="AC33" s="13">
        <f>IFERROR(AC32/Y32-1,"")</f>
        <v>0.22937802138208974</v>
      </c>
      <c r="AD33" s="13">
        <f>IFERROR(AD32/Z32-1,"")</f>
        <v>0.24944573744363274</v>
      </c>
      <c r="AE33" s="13">
        <f>IFERROR(AE32/AA32-1,"")</f>
        <v>0.27076833396920463</v>
      </c>
      <c r="AF33" s="13">
        <f>IFERROR(AF32/AB32-1,"")</f>
        <v>0.26401922895632834</v>
      </c>
      <c r="AG33" s="13">
        <f>IFERROR(AG32/AC32-1,"")</f>
        <v>0.18779435466207772</v>
      </c>
      <c r="AH33" s="13">
        <f>IFERROR(AH32/AD32-1,"")</f>
        <v>0.10184637418352338</v>
      </c>
      <c r="AI33" s="13">
        <f>IFERROR(AI32/AE32-1,"")</f>
        <v>2.3121882659444815E-2</v>
      </c>
      <c r="AJ33" s="13">
        <f>IFERROR(AJ32/AF32-1,"")</f>
        <v>-2.3434966125819634E-2</v>
      </c>
      <c r="AK33" s="13">
        <f>IFERROR(AK32/AG32-1,"")</f>
        <v>-2.1447007099163806E-2</v>
      </c>
      <c r="AL33" s="13">
        <f>IFERROR(AL32/AH32-1,"")</f>
        <v>-2.1489988770031498E-3</v>
      </c>
      <c r="AM33" s="13">
        <f>IFERROR(AM32/AI32-1,"")</f>
        <v>-1.6059222615802837E-2</v>
      </c>
      <c r="AN33" s="13">
        <f>IFERROR(AN32/AJ32-1,"")</f>
        <v>-1.3496135279473798E-2</v>
      </c>
      <c r="AO33" s="13">
        <f>IFERROR(AO32/AK32-1,"")</f>
        <v>7.531957825297031E-3</v>
      </c>
      <c r="AP33" s="13">
        <f>IFERROR(AP32/AL32-1,"")</f>
        <v>-2.1661027929464671E-2</v>
      </c>
      <c r="AQ33" s="13">
        <f>IFERROR(AQ32/AM32-1,"")</f>
        <v>3.3723498983300182E-2</v>
      </c>
      <c r="AR33" s="13">
        <f>IFERROR(AR32/AN32-1,"")</f>
        <v>4.6767400313616703E-2</v>
      </c>
      <c r="AS33" s="13">
        <f>IFERROR(AS32/AO32-1,"")</f>
        <v>7.979367387500913E-2</v>
      </c>
      <c r="AT33" s="13">
        <f>IFERROR(AT32/AP32-1,"")</f>
        <v>0.11459932566292896</v>
      </c>
      <c r="AU33" s="25">
        <f>IFERROR(AU32/AQ32-1,"")</f>
        <v>-2.4175846648413546E-2</v>
      </c>
      <c r="AV33" s="25">
        <f>IFERROR(AV32/AR32-1,"")</f>
        <v>-1.5275950640950886E-2</v>
      </c>
      <c r="AW33" s="25">
        <f>IFERROR(AW32/AS32-1,"")</f>
        <v>-7.3289489145880182E-3</v>
      </c>
      <c r="AX33" s="25">
        <f>IFERROR(AX32/AT32-1,"")</f>
        <v>-4.6164290324659185E-2</v>
      </c>
      <c r="AY33" s="25">
        <f>IFERROR(AY32/AU32-1,"")</f>
        <v>8.8170938109245256E-2</v>
      </c>
      <c r="AZ33" s="25">
        <f>IFERROR(AZ32/AV32-1,"")</f>
        <v>8.8170938109245478E-2</v>
      </c>
      <c r="BA33" s="25">
        <f>IFERROR(BA32/AW32-1,"")</f>
        <v>8.8170938109245256E-2</v>
      </c>
      <c r="BB33" s="25">
        <f>IFERROR(BB32/AX32-1,"")</f>
        <v>4.9744002668447473E-2</v>
      </c>
      <c r="BC33" s="25">
        <f>IFERROR(BC32/AY32-1,"")</f>
        <v>4.9744002668447473E-2</v>
      </c>
      <c r="BD33" s="25">
        <f>IFERROR(BD32/AZ32-1,"")</f>
        <v>4.9744002668447473E-2</v>
      </c>
      <c r="BE33" s="25">
        <f>IFERROR(BE32/BA32-1,"")</f>
        <v>4.9744002668447473E-2</v>
      </c>
      <c r="BF33" s="25">
        <f>IFERROR(BF32/BB32-1,"")</f>
        <v>4.8919495046193529E-2</v>
      </c>
      <c r="BG33" s="25">
        <f>IFERROR(BG32/BC32-1,"")</f>
        <v>4.8919495046193084E-2</v>
      </c>
      <c r="BH33" s="25">
        <f>IFERROR(BH32/BD32-1,"")</f>
        <v>4.8919495046193306E-2</v>
      </c>
      <c r="BI33" s="25">
        <f>IFERROR(BI32/BE32-1,"")</f>
        <v>4.8919495046193306E-2</v>
      </c>
      <c r="BJ33" s="1"/>
      <c r="BK33" s="1"/>
      <c r="BL33" s="1"/>
      <c r="BM33" s="1"/>
      <c r="BN33" s="1"/>
      <c r="BO33" s="1"/>
      <c r="BP33" s="1"/>
      <c r="BQ33" s="1"/>
      <c r="BR33" s="1"/>
    </row>
    <row r="34" spans="1:70">
      <c r="A34" s="1" t="s">
        <v>185</v>
      </c>
      <c r="B34" s="13">
        <f>'Raw Financials'!$B$169</f>
        <v>0.14199999999999999</v>
      </c>
      <c r="C34" s="13">
        <f>'Raw Financials'!$C$169</f>
        <v>0.14499999999999999</v>
      </c>
      <c r="D34" s="13">
        <f>'Raw Financials'!$D$169</f>
        <v>0.14099999999999999</v>
      </c>
      <c r="E34" s="13">
        <f>'Raw Financials'!$E$169</f>
        <v>0.13200000000000001</v>
      </c>
      <c r="F34" s="13">
        <f>'Raw Financials'!$F$169</f>
        <v>0.13</v>
      </c>
      <c r="G34" s="13">
        <f>'Raw Financials'!$G$169</f>
        <v>0.12</v>
      </c>
      <c r="H34" s="13">
        <f>'Raw Financials'!$H$169</f>
        <v>0.114</v>
      </c>
      <c r="I34" s="13">
        <f>'Raw Financials'!$I$169</f>
        <v>0.1186</v>
      </c>
      <c r="J34" s="13">
        <f>'Raw Financials'!$J$169</f>
        <v>0.1198</v>
      </c>
      <c r="K34" s="13">
        <f>'Raw Financials'!$K$169</f>
        <v>0.122</v>
      </c>
      <c r="L34" s="13">
        <f>'Raw Financials'!$L$169</f>
        <v>0.12280000000000001</v>
      </c>
      <c r="M34" s="13">
        <f>'Raw Financials'!$M$169</f>
        <v>0.13100000000000001</v>
      </c>
      <c r="N34" s="13">
        <f>'Raw Financials'!$N$169</f>
        <v>0.1356</v>
      </c>
      <c r="O34" s="13">
        <f>'Raw Financials'!$O$169</f>
        <v>0.13819999999999999</v>
      </c>
      <c r="P34" s="13">
        <f>'Raw Financials'!$P$169</f>
        <v>0.1391</v>
      </c>
      <c r="Q34" s="13">
        <f>'Raw Financials'!$Q$169</f>
        <v>0.14249999999999999</v>
      </c>
      <c r="R34" s="13">
        <f>'Raw Financials'!$R$169</f>
        <v>0.1401</v>
      </c>
      <c r="S34" s="13">
        <f>'Raw Financials'!$S$169</f>
        <v>0.13789999999999999</v>
      </c>
      <c r="T34" s="13">
        <f>'Raw Financials'!$T$169</f>
        <v>0.14180000000000001</v>
      </c>
      <c r="U34" s="13">
        <f>'Raw Financials'!$U$169</f>
        <v>0.14119999999999999</v>
      </c>
      <c r="V34" s="13">
        <f>'Raw Financials'!$V$169</f>
        <v>0.13300000000000001</v>
      </c>
      <c r="W34" s="13">
        <f>'Raw Financials'!$W$169</f>
        <v>0.13519999999999999</v>
      </c>
      <c r="X34" s="13">
        <f>'Raw Financials'!$X$169</f>
        <v>0.13450000000000001</v>
      </c>
      <c r="Y34" s="13">
        <f>'Raw Financials'!$Y$169</f>
        <v>0.13800000000000001</v>
      </c>
      <c r="Z34" s="13">
        <f>'Raw Financials'!$Z$169</f>
        <v>0.14019999999999999</v>
      </c>
      <c r="AA34" s="13">
        <f>'Raw Financials'!$AA$169</f>
        <v>0.13700000000000001</v>
      </c>
      <c r="AB34" s="13">
        <f>'Raw Financials'!$AB$169</f>
        <v>0.13400000000000001</v>
      </c>
      <c r="AC34" s="13">
        <f>'Raw Financials'!$AC$169</f>
        <v>0.1346</v>
      </c>
      <c r="AD34" s="13">
        <f>'Raw Financials'!$AD$169</f>
        <v>0.12759999999999999</v>
      </c>
      <c r="AE34" s="13">
        <f>'Raw Financials'!$AE$169</f>
        <v>0.1229</v>
      </c>
      <c r="AF34" s="13">
        <f>'Raw Financials'!$AF$169</f>
        <v>0.12690000000000001</v>
      </c>
      <c r="AG34" s="13">
        <f>'Raw Financials'!$AG$169</f>
        <v>0.1356</v>
      </c>
      <c r="AH34" s="13">
        <f>'Raw Financials'!$AH$169</f>
        <v>0.1419</v>
      </c>
      <c r="AI34" s="13">
        <f>'Raw Financials'!$AI$169</f>
        <v>0.1434</v>
      </c>
      <c r="AJ34" s="13">
        <f>'Raw Financials'!$AJ$169</f>
        <v>0.14349999999999999</v>
      </c>
      <c r="AK34" s="13">
        <f>'Raw Financials'!$AK$169</f>
        <v>0.1467</v>
      </c>
      <c r="AL34" s="13">
        <f>'Raw Financials'!$AL$169</f>
        <v>0.14630000000000001</v>
      </c>
      <c r="AM34" s="13">
        <f>'Raw Financials'!$AM$169</f>
        <v>0.14860000000000001</v>
      </c>
      <c r="AN34" s="13">
        <f>'Raw Financials'!$AN$169</f>
        <v>0.14430000000000001</v>
      </c>
      <c r="AO34" s="13">
        <f>'Raw Financials'!$AO$169</f>
        <v>0.14699999999999999</v>
      </c>
      <c r="AP34" s="13">
        <f>'Raw Financials'!$AP$169</f>
        <v>0.1578</v>
      </c>
      <c r="AQ34" s="13">
        <f>'Raw Financials'!$AQ$169</f>
        <v>0.15160000000000001</v>
      </c>
      <c r="AR34" s="13">
        <f>'Raw Financials'!$AR$169</f>
        <v>0.1482</v>
      </c>
      <c r="AS34" s="13">
        <f>'Raw Financials'!$AS$169</f>
        <v>0.15145</v>
      </c>
      <c r="AT34" s="13">
        <f>'Raw Financials'!$AT$169</f>
        <v>0.15099000000000001</v>
      </c>
      <c r="AU34" s="25">
        <f>AT34</f>
        <v>0.15099000000000001</v>
      </c>
      <c r="AV34" s="25">
        <f>AU34</f>
        <v>0.15099000000000001</v>
      </c>
      <c r="AW34" s="25">
        <f>AV34</f>
        <v>0.15099000000000001</v>
      </c>
      <c r="AX34" s="25">
        <f>AW34</f>
        <v>0.15099000000000001</v>
      </c>
      <c r="AY34" s="25">
        <f>AX34</f>
        <v>0.15099000000000001</v>
      </c>
      <c r="AZ34" s="25">
        <f>AY34</f>
        <v>0.15099000000000001</v>
      </c>
      <c r="BA34" s="25">
        <f>AZ34</f>
        <v>0.15099000000000001</v>
      </c>
      <c r="BB34" s="25">
        <f>BA34</f>
        <v>0.15099000000000001</v>
      </c>
      <c r="BC34" s="25">
        <f>BB34</f>
        <v>0.15099000000000001</v>
      </c>
      <c r="BD34" s="25">
        <f>BC34</f>
        <v>0.15099000000000001</v>
      </c>
      <c r="BE34" s="25">
        <f>BD34</f>
        <v>0.15099000000000001</v>
      </c>
      <c r="BF34" s="25">
        <f>BE34</f>
        <v>0.15099000000000001</v>
      </c>
      <c r="BG34" s="25">
        <f>BF34</f>
        <v>0.15099000000000001</v>
      </c>
      <c r="BH34" s="25">
        <f>BG34</f>
        <v>0.15099000000000001</v>
      </c>
      <c r="BI34" s="25">
        <f>BH34</f>
        <v>0.15099000000000001</v>
      </c>
      <c r="BJ34" s="1"/>
      <c r="BK34" s="1"/>
      <c r="BL34" s="1"/>
      <c r="BM34" s="1"/>
      <c r="BN34" s="1"/>
      <c r="BO34" s="1"/>
      <c r="BP34" s="1"/>
      <c r="BQ34" s="1"/>
      <c r="BR34" s="1"/>
    </row>
    <row r="35" spans="1:70">
      <c r="A35" s="1" t="s">
        <v>515</v>
      </c>
      <c r="B35" s="11">
        <f>B30*B34</f>
        <v>36448.716199999995</v>
      </c>
      <c r="C35" s="11">
        <f>C30*C34</f>
        <v>39389.945999999996</v>
      </c>
      <c r="D35" s="11">
        <f>D30*D34</f>
        <v>38583.254099999991</v>
      </c>
      <c r="E35" s="11">
        <f>E30*E34</f>
        <v>37552.165199999996</v>
      </c>
      <c r="F35" s="11">
        <f>F30*F34</f>
        <v>38096.5</v>
      </c>
      <c r="G35" s="11">
        <f>G30*G34</f>
        <v>35140.799999999996</v>
      </c>
      <c r="H35" s="11">
        <f>H30*H34</f>
        <v>33897.9</v>
      </c>
      <c r="I35" s="11">
        <f>I30*I34</f>
        <v>35155.411999999997</v>
      </c>
      <c r="J35" s="11">
        <f>J30*J34</f>
        <v>35441.631999999998</v>
      </c>
      <c r="K35" s="11">
        <f>K30*K34</f>
        <v>37260.019999999997</v>
      </c>
      <c r="L35" s="11">
        <f>L30*L34</f>
        <v>37950.112000000001</v>
      </c>
      <c r="M35" s="11">
        <f>M30*M34</f>
        <v>42018.25</v>
      </c>
      <c r="N35" s="11">
        <f>N30*N34</f>
        <v>46457.915999999997</v>
      </c>
      <c r="O35" s="11">
        <f>O30*O34</f>
        <v>50932.227999999996</v>
      </c>
      <c r="P35" s="11">
        <f>P30*P34</f>
        <v>51937.158000000003</v>
      </c>
      <c r="Q35" s="11">
        <f>Q30*Q34</f>
        <v>54164.249999999993</v>
      </c>
      <c r="R35" s="11">
        <f>R30*R34</f>
        <v>53478.972000000002</v>
      </c>
      <c r="S35" s="11">
        <f>S30*S34</f>
        <v>53749.282999999996</v>
      </c>
      <c r="T35" s="11">
        <f>T30*T34</f>
        <v>56512.972000000002</v>
      </c>
      <c r="U35" s="11">
        <f>U30*U34</f>
        <v>56403.752</v>
      </c>
      <c r="V35" s="11">
        <f>V30*V34</f>
        <v>50968.26</v>
      </c>
      <c r="W35" s="11">
        <f>W30*W34</f>
        <v>54262.52</v>
      </c>
      <c r="X35" s="11">
        <f>X30*X34</f>
        <v>56510.175000000003</v>
      </c>
      <c r="Y35" s="11">
        <f>Y30*Y34</f>
        <v>60312.9</v>
      </c>
      <c r="Z35" s="11">
        <f>Z30*Z34</f>
        <v>63666.221999999994</v>
      </c>
      <c r="AA35" s="11">
        <f>AA30*AA34</f>
        <v>64207.790000000008</v>
      </c>
      <c r="AB35" s="11">
        <f>AB30*AB34</f>
        <v>65505.9</v>
      </c>
      <c r="AC35" s="11">
        <f>AC30*AC34</f>
        <v>68095.486000000004</v>
      </c>
      <c r="AD35" s="11">
        <f>AD30*AD34</f>
        <v>67319.207999999999</v>
      </c>
      <c r="AE35" s="11">
        <f>AE30*AE34</f>
        <v>67974.760999999999</v>
      </c>
      <c r="AF35" s="11">
        <f>AF30*AF34</f>
        <v>73892.60100000001</v>
      </c>
      <c r="AG35" s="11">
        <f>AG30*AG34</f>
        <v>80223.672000000006</v>
      </c>
      <c r="AH35" s="11">
        <f>AH30*AH34</f>
        <v>84261.638999999996</v>
      </c>
      <c r="AI35" s="11">
        <f>AI30*AI34</f>
        <v>85598.327999999994</v>
      </c>
      <c r="AJ35" s="11">
        <f>AJ30*AJ34</f>
        <v>86936.604999999996</v>
      </c>
      <c r="AK35" s="11">
        <f>AK30*AK34</f>
        <v>89834.679000000004</v>
      </c>
      <c r="AL35" s="11">
        <f>AL30*AL34</f>
        <v>91602.819000000003</v>
      </c>
      <c r="AM35" s="11">
        <f>AM30*AM34</f>
        <v>95488.874000000011</v>
      </c>
      <c r="AN35" s="11">
        <f>AN30*AN34</f>
        <v>92313.039000000004</v>
      </c>
      <c r="AO35" s="11">
        <f>AO30*AO34</f>
        <v>94784.12999999999</v>
      </c>
      <c r="AP35" s="11">
        <f>AP30*AP34</f>
        <v>100103.586</v>
      </c>
      <c r="AQ35" s="11">
        <f>AQ30*AQ34</f>
        <v>99751.284000000014</v>
      </c>
      <c r="AR35" s="11">
        <f>AR30*AR34</f>
        <v>99422.933999999994</v>
      </c>
      <c r="AS35" s="11">
        <f>AS30*AS34</f>
        <v>107072.121</v>
      </c>
      <c r="AT35" s="11">
        <f>AT30*AT34</f>
        <v>109128.02250000001</v>
      </c>
      <c r="AU35" s="37">
        <f>AU30*AU34</f>
        <v>99217.755167284748</v>
      </c>
      <c r="AV35" s="37">
        <f>AV30*AV34</f>
        <v>101159.91946545739</v>
      </c>
      <c r="AW35" s="37">
        <f>AW30*AW34</f>
        <v>106604.91580140575</v>
      </c>
      <c r="AX35" s="37">
        <f>AX30*AX34</f>
        <v>104090.20478675407</v>
      </c>
      <c r="AY35" s="37">
        <f>AY30*AY34</f>
        <v>107965.87771747766</v>
      </c>
      <c r="AZ35" s="37">
        <f>AZ30*AZ34</f>
        <v>110079.2844637825</v>
      </c>
      <c r="BA35" s="37">
        <f>BA30*BA34</f>
        <v>116004.37123467278</v>
      </c>
      <c r="BB35" s="37">
        <f>BB30*BB34</f>
        <v>109268.06821142561</v>
      </c>
      <c r="BC35" s="37">
        <f>BC30*BC34</f>
        <v>113336.53262675715</v>
      </c>
      <c r="BD35" s="37">
        <f>BD30*BD34</f>
        <v>115555.06868388968</v>
      </c>
      <c r="BE35" s="37">
        <f>BE30*BE34</f>
        <v>121774.89298692194</v>
      </c>
      <c r="BF35" s="37">
        <f>BF30*BF34</f>
        <v>114613.40693300156</v>
      </c>
      <c r="BG35" s="37">
        <f>BG30*BG34</f>
        <v>118880.89857314453</v>
      </c>
      <c r="BH35" s="37">
        <f>BH30*BH34</f>
        <v>121207.96429393375</v>
      </c>
      <c r="BI35" s="37">
        <f>BI30*BI34</f>
        <v>127732.05926114639</v>
      </c>
      <c r="BJ35" s="1"/>
      <c r="BK35" s="1"/>
      <c r="BL35" s="1"/>
      <c r="BM35" s="1"/>
      <c r="BN35" s="1"/>
      <c r="BO35" s="1"/>
      <c r="BP35" s="1"/>
      <c r="BQ35" s="1"/>
      <c r="BR35" s="1"/>
    </row>
    <row r="36" spans="1:70">
      <c r="A36" s="1" t="s">
        <v>531</v>
      </c>
      <c r="B36" s="13" t="str">
        <f>""</f>
        <v/>
      </c>
      <c r="C36" s="13" t="str">
        <f>""</f>
        <v/>
      </c>
      <c r="D36" s="13" t="str">
        <f>""</f>
        <v/>
      </c>
      <c r="E36" s="13" t="str">
        <f>""</f>
        <v/>
      </c>
      <c r="F36" s="13">
        <f>IFERROR(F35/B35-1,"")</f>
        <v>4.520828088864226E-2</v>
      </c>
      <c r="G36" s="13">
        <f>IFERROR(G35/C35-1,"")</f>
        <v>-0.10787387218047984</v>
      </c>
      <c r="H36" s="13">
        <f>IFERROR(H35/D35-1,"")</f>
        <v>-0.12143491287325059</v>
      </c>
      <c r="I36" s="13">
        <f>IFERROR(I35/E35-1,"")</f>
        <v>-6.3824634005391512E-2</v>
      </c>
      <c r="J36" s="13">
        <f>IFERROR(J35/F35-1,"")</f>
        <v>-6.9687976585775635E-2</v>
      </c>
      <c r="K36" s="13">
        <f>IFERROR(K35/G35-1,"")</f>
        <v>6.0306538268906751E-2</v>
      </c>
      <c r="L36" s="13">
        <f>IFERROR(L35/H35-1,"")</f>
        <v>0.11954168252310615</v>
      </c>
      <c r="M36" s="13">
        <f>IFERROR(M35/I35-1,"")</f>
        <v>0.19521426743626291</v>
      </c>
      <c r="N36" s="13">
        <f>IFERROR(N35/J35-1,"")</f>
        <v>0.31082891442470828</v>
      </c>
      <c r="O36" s="13">
        <f>IFERROR(O35/K35-1,"")</f>
        <v>0.3669404364248865</v>
      </c>
      <c r="P36" s="13">
        <f>IFERROR(P35/L35-1,"")</f>
        <v>0.36856402426427626</v>
      </c>
      <c r="Q36" s="13">
        <f>IFERROR(Q35/M35-1,"")</f>
        <v>0.28906487062169406</v>
      </c>
      <c r="R36" s="13">
        <f>IFERROR(R35/N35-1,"")</f>
        <v>0.15112722662807365</v>
      </c>
      <c r="S36" s="13">
        <f>IFERROR(S35/O35-1,"")</f>
        <v>5.5309871777060371E-2</v>
      </c>
      <c r="T36" s="13">
        <f>IFERROR(T35/P35-1,"")</f>
        <v>8.8102895426045436E-2</v>
      </c>
      <c r="U36" s="13">
        <f>IFERROR(U35/Q35-1,"")</f>
        <v>4.1346496997558546E-2</v>
      </c>
      <c r="V36" s="13">
        <f>IFERROR(V35/R35-1,"")</f>
        <v>-4.6947648881508042E-2</v>
      </c>
      <c r="W36" s="13">
        <f>IFERROR(W35/S35-1,"")</f>
        <v>9.5487227243571393E-3</v>
      </c>
      <c r="X36" s="13">
        <f>IFERROR(X35/T35-1,"")</f>
        <v>-4.9493061522243309E-5</v>
      </c>
      <c r="Y36" s="13">
        <f>IFERROR(Y35/U35-1,"")</f>
        <v>6.930652414754257E-2</v>
      </c>
      <c r="Z36" s="13">
        <f>IFERROR(Z35/V35-1,"")</f>
        <v>0.24913469677010736</v>
      </c>
      <c r="AA36" s="13">
        <f>IFERROR(AA35/W35-1,"")</f>
        <v>0.18328065117506553</v>
      </c>
      <c r="AB36" s="13">
        <f>IFERROR(AB35/X35-1,"")</f>
        <v>0.15918770380732306</v>
      </c>
      <c r="AC36" s="13">
        <f>IFERROR(AC35/Y35-1,"")</f>
        <v>0.1290368395484216</v>
      </c>
      <c r="AD36" s="13">
        <f>IFERROR(AD35/Z35-1,"")</f>
        <v>5.7377144194295182E-2</v>
      </c>
      <c r="AE36" s="13">
        <f>IFERROR(AE35/AA35-1,"")</f>
        <v>5.8668441944505378E-2</v>
      </c>
      <c r="AF36" s="13">
        <f>IFERROR(AF35/AB35-1,"")</f>
        <v>0.12802970419458415</v>
      </c>
      <c r="AG36" s="13">
        <f>IFERROR(AG35/AC35-1,"")</f>
        <v>0.17810557956807882</v>
      </c>
      <c r="AH36" s="13">
        <f>IFERROR(AH35/AD35-1,"")</f>
        <v>0.25167305889873215</v>
      </c>
      <c r="AI36" s="13">
        <f>IFERROR(AI35/AE35-1,"")</f>
        <v>0.25926633269074673</v>
      </c>
      <c r="AJ36" s="13">
        <f>IFERROR(AJ35/AF35-1,"")</f>
        <v>0.17652652394791168</v>
      </c>
      <c r="AK36" s="13">
        <f>IFERROR(AK35/AG35-1,"")</f>
        <v>0.11980263132308377</v>
      </c>
      <c r="AL36" s="13">
        <f>IFERROR(AL35/AH35-1,"")</f>
        <v>8.7123631668261314E-2</v>
      </c>
      <c r="AM36" s="13">
        <f>IFERROR(AM35/AI35-1,"")</f>
        <v>0.11554601860914882</v>
      </c>
      <c r="AN36" s="13">
        <f>IFERROR(AN35/AJ35-1,"")</f>
        <v>6.1843155710991971E-2</v>
      </c>
      <c r="AO36" s="13">
        <f>IFERROR(AO35/AK35-1,"")</f>
        <v>5.5095104196899225E-2</v>
      </c>
      <c r="AP36" s="13">
        <f>IFERROR(AP35/AL35-1,"")</f>
        <v>9.2800277249109442E-2</v>
      </c>
      <c r="AQ36" s="13">
        <f>IFERROR(AQ35/AM35-1,"")</f>
        <v>4.4637765861601952E-2</v>
      </c>
      <c r="AR36" s="13">
        <f>IFERROR(AR35/AN35-1,"")</f>
        <v>7.7019401343725535E-2</v>
      </c>
      <c r="AS36" s="13">
        <f>IFERROR(AS35/AO35-1,"")</f>
        <v>0.12964186093178265</v>
      </c>
      <c r="AT36" s="13">
        <f>IFERROR(AT35/AP35-1,"")</f>
        <v>9.0150981204609515E-2</v>
      </c>
      <c r="AU36" s="25">
        <f>IFERROR(AU35/AQ35-1,"")</f>
        <v>-5.3485911290652721E-3</v>
      </c>
      <c r="AV36" s="25">
        <f>IFERROR(AV35/AR35-1,"")</f>
        <v>1.7470671962440898E-2</v>
      </c>
      <c r="AW36" s="25">
        <f>IFERROR(AW35/AS35-1,"")</f>
        <v>-4.36346262902787E-3</v>
      </c>
      <c r="AX36" s="25">
        <f>IFERROR(AX35/AT35-1,"")</f>
        <v>-4.6164290324659185E-2</v>
      </c>
      <c r="AY36" s="25">
        <f>IFERROR(AY35/AU35-1,"")</f>
        <v>8.8170938109245256E-2</v>
      </c>
      <c r="AZ36" s="25">
        <f>IFERROR(AZ35/AV35-1,"")</f>
        <v>8.8170938109245478E-2</v>
      </c>
      <c r="BA36" s="25">
        <f>IFERROR(BA35/AW35-1,"")</f>
        <v>8.8170938109245256E-2</v>
      </c>
      <c r="BB36" s="25">
        <f>IFERROR(BB35/AX35-1,"")</f>
        <v>4.9744002668447473E-2</v>
      </c>
      <c r="BC36" s="25">
        <f>IFERROR(BC35/AY35-1,"")</f>
        <v>4.9744002668447473E-2</v>
      </c>
      <c r="BD36" s="25">
        <f>IFERROR(BD35/AZ35-1,"")</f>
        <v>4.9744002668447473E-2</v>
      </c>
      <c r="BE36" s="25">
        <f>IFERROR(BE35/BA35-1,"")</f>
        <v>4.9744002668447695E-2</v>
      </c>
      <c r="BF36" s="25">
        <f>IFERROR(BF35/BB35-1,"")</f>
        <v>4.8919495046193306E-2</v>
      </c>
      <c r="BG36" s="25">
        <f>IFERROR(BG35/BC35-1,"")</f>
        <v>4.8919495046193306E-2</v>
      </c>
      <c r="BH36" s="25">
        <f>IFERROR(BH35/BD35-1,"")</f>
        <v>4.8919495046193306E-2</v>
      </c>
      <c r="BI36" s="25">
        <f>IFERROR(BI35/BE35-1,"")</f>
        <v>4.8919495046193306E-2</v>
      </c>
      <c r="BJ36" s="1"/>
      <c r="BK36" s="1"/>
      <c r="BL36" s="1"/>
      <c r="BM36" s="1"/>
      <c r="BN36" s="1"/>
      <c r="BO36" s="1"/>
      <c r="BP36" s="1"/>
      <c r="BQ36" s="1"/>
      <c r="BR36" s="1"/>
    </row>
    <row r="37" spans="1:70">
      <c r="A37" s="1" t="s">
        <v>186</v>
      </c>
      <c r="B37" s="13">
        <f>'Raw Financials'!$B$170</f>
        <v>7.6999999999999999E-2</v>
      </c>
      <c r="C37" s="13">
        <f>'Raw Financials'!$C$170</f>
        <v>7.4999999999999997E-2</v>
      </c>
      <c r="D37" s="13">
        <f>'Raw Financials'!$D$170</f>
        <v>7.5999999999999998E-2</v>
      </c>
      <c r="E37" s="13">
        <f>'Raw Financials'!$E$170</f>
        <v>7.9000000000000001E-2</v>
      </c>
      <c r="F37" s="13">
        <f>'Raw Financials'!$F$170</f>
        <v>0.08</v>
      </c>
      <c r="G37" s="13">
        <f>'Raw Financials'!$G$170</f>
        <v>8.2000000000000003E-2</v>
      </c>
      <c r="H37" s="13">
        <f>'Raw Financials'!$H$170</f>
        <v>7.9000000000000001E-2</v>
      </c>
      <c r="I37" s="13">
        <f>'Raw Financials'!$I$170</f>
        <v>0.08</v>
      </c>
      <c r="J37" s="13">
        <f>'Raw Financials'!$J$170</f>
        <v>8.5699999999999998E-2</v>
      </c>
      <c r="K37" s="13">
        <f>'Raw Financials'!$K$170</f>
        <v>9.3299999999999994E-2</v>
      </c>
      <c r="L37" s="13">
        <f>'Raw Financials'!$L$170</f>
        <v>9.5200000000000007E-2</v>
      </c>
      <c r="M37" s="13">
        <f>'Raw Financials'!$M$170</f>
        <v>0.1021</v>
      </c>
      <c r="N37" s="13">
        <f>'Raw Financials'!$N$170</f>
        <v>0.10150000000000001</v>
      </c>
      <c r="O37" s="13">
        <f>'Raw Financials'!$O$170</f>
        <v>0.1012</v>
      </c>
      <c r="P37" s="13">
        <f>'Raw Financials'!$P$170</f>
        <v>9.9699999999999997E-2</v>
      </c>
      <c r="Q37" s="13">
        <f>'Raw Financials'!$Q$170</f>
        <v>0.1013</v>
      </c>
      <c r="R37" s="13">
        <f>'Raw Financials'!$R$170</f>
        <v>0.104</v>
      </c>
      <c r="S37" s="13">
        <f>'Raw Financials'!$S$170</f>
        <v>0.1057</v>
      </c>
      <c r="T37" s="13">
        <f>'Raw Financials'!$T$170</f>
        <v>0.1071</v>
      </c>
      <c r="U37" s="13">
        <f>'Raw Financials'!$U$170</f>
        <v>0.1095</v>
      </c>
      <c r="V37" s="13">
        <f>'Raw Financials'!$V$170</f>
        <v>0.1111</v>
      </c>
      <c r="W37" s="13">
        <f>'Raw Financials'!$W$170</f>
        <v>0.1206</v>
      </c>
      <c r="X37" s="13">
        <f>'Raw Financials'!$X$170</f>
        <v>0.12189999999999999</v>
      </c>
      <c r="Y37" s="13">
        <f>'Raw Financials'!$Y$170</f>
        <v>0.12620000000000001</v>
      </c>
      <c r="Z37" s="13">
        <f>'Raw Financials'!$Z$170</f>
        <v>0.12520000000000001</v>
      </c>
      <c r="AA37" s="13">
        <f>'Raw Financials'!$AA$170</f>
        <v>0.1179</v>
      </c>
      <c r="AB37" s="13">
        <f>'Raw Financials'!$AB$170</f>
        <v>0.11799999999999999</v>
      </c>
      <c r="AC37" s="13">
        <f>'Raw Financials'!$AC$170</f>
        <v>0.1128</v>
      </c>
      <c r="AD37" s="13">
        <f>'Raw Financials'!$AD$170</f>
        <v>0.1103</v>
      </c>
      <c r="AE37" s="13">
        <f>'Raw Financials'!$AE$170</f>
        <v>0.1031</v>
      </c>
      <c r="AF37" s="13">
        <f>'Raw Financials'!$AF$170</f>
        <v>0.10639999999999999</v>
      </c>
      <c r="AG37" s="13">
        <f>'Raw Financials'!$AG$170</f>
        <v>0.11070000000000001</v>
      </c>
      <c r="AH37" s="13">
        <f>'Raw Financials'!$AH$170</f>
        <v>0.1099</v>
      </c>
      <c r="AI37" s="13">
        <f>'Raw Financials'!$AI$170</f>
        <v>0.11119999999999999</v>
      </c>
      <c r="AJ37" s="13">
        <f>'Raw Financials'!$AJ$170</f>
        <v>0.1114</v>
      </c>
      <c r="AK37" s="13">
        <f>'Raw Financials'!$AK$170</f>
        <v>0.1118</v>
      </c>
      <c r="AL37" s="13">
        <f>'Raw Financials'!$AL$170</f>
        <v>0.11020000000000001</v>
      </c>
      <c r="AM37" s="13">
        <f>'Raw Financials'!$AM$170</f>
        <v>0.1115</v>
      </c>
      <c r="AN37" s="13">
        <f>'Raw Financials'!$AN$170</f>
        <v>0.10639999999999999</v>
      </c>
      <c r="AO37" s="13">
        <f>'Raw Financials'!$AO$170</f>
        <v>0.10970000000000001</v>
      </c>
      <c r="AP37" s="13">
        <f>'Raw Financials'!$AP$170</f>
        <v>0.11650000000000001</v>
      </c>
      <c r="AQ37" s="13">
        <f>'Raw Financials'!$AQ$170</f>
        <v>0.1173</v>
      </c>
      <c r="AR37" s="13">
        <f>'Raw Financials'!$AR$170</f>
        <v>0.11650000000000001</v>
      </c>
      <c r="AS37" s="13">
        <f>'Raw Financials'!$AS$170</f>
        <v>0.11862</v>
      </c>
      <c r="AT37" s="13">
        <f>'Raw Financials'!$AT$170</f>
        <v>0.11879000000000001</v>
      </c>
      <c r="AU37" s="25">
        <f>AT37</f>
        <v>0.11879000000000001</v>
      </c>
      <c r="AV37" s="25">
        <f>AU37</f>
        <v>0.11879000000000001</v>
      </c>
      <c r="AW37" s="25">
        <f>AV37</f>
        <v>0.11879000000000001</v>
      </c>
      <c r="AX37" s="25">
        <f>AW37</f>
        <v>0.11879000000000001</v>
      </c>
      <c r="AY37" s="25">
        <f>AX37</f>
        <v>0.11879000000000001</v>
      </c>
      <c r="AZ37" s="25">
        <f>AY37</f>
        <v>0.11879000000000001</v>
      </c>
      <c r="BA37" s="25">
        <f>AZ37</f>
        <v>0.11879000000000001</v>
      </c>
      <c r="BB37" s="25">
        <f>BA37</f>
        <v>0.11879000000000001</v>
      </c>
      <c r="BC37" s="25">
        <f>BB37</f>
        <v>0.11879000000000001</v>
      </c>
      <c r="BD37" s="25">
        <f>BC37</f>
        <v>0.11879000000000001</v>
      </c>
      <c r="BE37" s="25">
        <f>BD37</f>
        <v>0.11879000000000001</v>
      </c>
      <c r="BF37" s="25">
        <f>BE37</f>
        <v>0.11879000000000001</v>
      </c>
      <c r="BG37" s="25">
        <f>BF37</f>
        <v>0.11879000000000001</v>
      </c>
      <c r="BH37" s="25">
        <f>BG37</f>
        <v>0.11879000000000001</v>
      </c>
      <c r="BI37" s="25">
        <f>BH37</f>
        <v>0.11879000000000001</v>
      </c>
      <c r="BJ37" s="1"/>
      <c r="BK37" s="1"/>
      <c r="BL37" s="1"/>
      <c r="BM37" s="1"/>
      <c r="BN37" s="1"/>
      <c r="BO37" s="1"/>
      <c r="BP37" s="1"/>
      <c r="BQ37" s="1"/>
      <c r="BR37" s="1"/>
    </row>
    <row r="38" spans="1:70">
      <c r="A38" s="1" t="s">
        <v>518</v>
      </c>
      <c r="B38" s="11">
        <f>B30*B37</f>
        <v>19764.4447</v>
      </c>
      <c r="C38" s="11">
        <f>C30*C37</f>
        <v>20374.109999999997</v>
      </c>
      <c r="D38" s="11">
        <f>D30*D37</f>
        <v>20796.647599999997</v>
      </c>
      <c r="E38" s="11">
        <f>E30*E37</f>
        <v>22474.401899999997</v>
      </c>
      <c r="F38" s="11">
        <f>F30*F37</f>
        <v>23444</v>
      </c>
      <c r="G38" s="11">
        <f>G30*G37</f>
        <v>24012.880000000001</v>
      </c>
      <c r="H38" s="11">
        <f>H30*H37</f>
        <v>23490.65</v>
      </c>
      <c r="I38" s="11">
        <f>I30*I37</f>
        <v>23713.600000000002</v>
      </c>
      <c r="J38" s="11">
        <f>J30*J37</f>
        <v>25353.488000000001</v>
      </c>
      <c r="K38" s="11">
        <f>K30*K37</f>
        <v>28494.752999999997</v>
      </c>
      <c r="L38" s="11">
        <f>L30*L37</f>
        <v>29420.608000000004</v>
      </c>
      <c r="M38" s="11">
        <f>M30*M37</f>
        <v>32748.574999999997</v>
      </c>
      <c r="N38" s="11">
        <f>N30*N37</f>
        <v>34774.915000000001</v>
      </c>
      <c r="O38" s="11">
        <f>O30*O37</f>
        <v>37296.248</v>
      </c>
      <c r="P38" s="11">
        <f>P30*P37</f>
        <v>37225.985999999997</v>
      </c>
      <c r="Q38" s="11">
        <f>Q30*Q37</f>
        <v>38504.129999999997</v>
      </c>
      <c r="R38" s="11">
        <f>R30*R37</f>
        <v>39698.879999999997</v>
      </c>
      <c r="S38" s="11">
        <f>S30*S37</f>
        <v>41198.688999999998</v>
      </c>
      <c r="T38" s="11">
        <f>T30*T37</f>
        <v>42683.633999999998</v>
      </c>
      <c r="U38" s="11">
        <f>U30*U37</f>
        <v>43740.87</v>
      </c>
      <c r="V38" s="11">
        <f>V30*V37</f>
        <v>42575.741999999998</v>
      </c>
      <c r="W38" s="11">
        <f>W30*W37</f>
        <v>48402.81</v>
      </c>
      <c r="X38" s="11">
        <f>X30*X37</f>
        <v>51216.284999999996</v>
      </c>
      <c r="Y38" s="11">
        <f>Y30*Y37</f>
        <v>55155.710000000006</v>
      </c>
      <c r="Z38" s="11">
        <f>Z30*Z37</f>
        <v>56854.572</v>
      </c>
      <c r="AA38" s="11">
        <f>AA30*AA37</f>
        <v>55256.192999999999</v>
      </c>
      <c r="AB38" s="11">
        <f>AB30*AB37</f>
        <v>57684.299999999996</v>
      </c>
      <c r="AC38" s="11">
        <f>AC30*AC37</f>
        <v>57066.648000000001</v>
      </c>
      <c r="AD38" s="11">
        <f>AD30*AD37</f>
        <v>58192.074000000001</v>
      </c>
      <c r="AE38" s="11">
        <f>AE30*AE37</f>
        <v>57023.578999999998</v>
      </c>
      <c r="AF38" s="11">
        <f>AF30*AF37</f>
        <v>61955.655999999995</v>
      </c>
      <c r="AG38" s="11">
        <f>AG30*AG37</f>
        <v>65492.334000000003</v>
      </c>
      <c r="AH38" s="11">
        <f>AH30*AH37</f>
        <v>65259.718999999997</v>
      </c>
      <c r="AI38" s="11">
        <f>AI30*AI37</f>
        <v>66377.504000000001</v>
      </c>
      <c r="AJ38" s="11">
        <f>AJ30*AJ37</f>
        <v>67489.462</v>
      </c>
      <c r="AK38" s="11">
        <f>AK30*AK37</f>
        <v>68462.966</v>
      </c>
      <c r="AL38" s="11">
        <f>AL30*AL37</f>
        <v>68999.525999999998</v>
      </c>
      <c r="AM38" s="11">
        <f>AM30*AM37</f>
        <v>71648.785000000003</v>
      </c>
      <c r="AN38" s="11">
        <f>AN30*AN37</f>
        <v>68067.271999999997</v>
      </c>
      <c r="AO38" s="11">
        <f>AO30*AO37</f>
        <v>70733.463000000003</v>
      </c>
      <c r="AP38" s="11">
        <f>AP30*AP37</f>
        <v>73904.10500000001</v>
      </c>
      <c r="AQ38" s="11">
        <f>AQ30*AQ37</f>
        <v>77182.226999999999</v>
      </c>
      <c r="AR38" s="11">
        <f>AR30*AR37</f>
        <v>78156.35500000001</v>
      </c>
      <c r="AS38" s="11">
        <f>AS30*AS37</f>
        <v>83861.967600000004</v>
      </c>
      <c r="AT38" s="11">
        <f>AT30*AT37</f>
        <v>85855.472500000003</v>
      </c>
      <c r="AU38" s="37">
        <f>AU30*AU37</f>
        <v>78058.660416727958</v>
      </c>
      <c r="AV38" s="37">
        <f>AV30*AV37</f>
        <v>79586.640395401584</v>
      </c>
      <c r="AW38" s="37">
        <f>AW30*AW37</f>
        <v>83870.441407040125</v>
      </c>
      <c r="AX38" s="37">
        <f>AX30*AX37</f>
        <v>81892.015541549219</v>
      </c>
      <c r="AY38" s="37">
        <f>AY30*AY37</f>
        <v>84941.165733221875</v>
      </c>
      <c r="AZ38" s="37">
        <f>AZ30*AZ37</f>
        <v>86603.869140027309</v>
      </c>
      <c r="BA38" s="37">
        <f>BA30*BA37</f>
        <v>91265.376905535333</v>
      </c>
      <c r="BB38" s="37">
        <f>BB30*BB37</f>
        <v>85965.652181172569</v>
      </c>
      <c r="BC38" s="37">
        <f>BC30*BC37</f>
        <v>89166.479308116308</v>
      </c>
      <c r="BD38" s="37">
        <f>BD30*BD37</f>
        <v>90911.8922376267</v>
      </c>
      <c r="BE38" s="37">
        <f>BE30*BE37</f>
        <v>95805.282057861157</v>
      </c>
      <c r="BF38" s="37">
        <f>BF30*BF37</f>
        <v>90171.048477192235</v>
      </c>
      <c r="BG38" s="37">
        <f>BG30*BG37</f>
        <v>93528.458450916209</v>
      </c>
      <c r="BH38" s="37">
        <f>BH30*BH37</f>
        <v>95359.256099585342</v>
      </c>
      <c r="BI38" s="37">
        <f>BI30*BI37</f>
        <v>100492.02807888985</v>
      </c>
      <c r="BJ38" s="1"/>
      <c r="BK38" s="1"/>
      <c r="BL38" s="1"/>
      <c r="BM38" s="1"/>
      <c r="BN38" s="1"/>
      <c r="BO38" s="1"/>
      <c r="BP38" s="1"/>
      <c r="BQ38" s="1"/>
      <c r="BR38" s="1"/>
    </row>
    <row r="39" spans="1:70">
      <c r="A39" s="1" t="s">
        <v>532</v>
      </c>
      <c r="B39" s="13" t="str">
        <f>""</f>
        <v/>
      </c>
      <c r="C39" s="13" t="str">
        <f>""</f>
        <v/>
      </c>
      <c r="D39" s="13" t="str">
        <f>""</f>
        <v/>
      </c>
      <c r="E39" s="13" t="str">
        <f>""</f>
        <v/>
      </c>
      <c r="F39" s="13">
        <f>IFERROR(F38/B38-1,"")</f>
        <v>0.1861704366528445</v>
      </c>
      <c r="G39" s="13">
        <f>IFERROR(G38/C38-1,"")</f>
        <v>0.17859773997489969</v>
      </c>
      <c r="H39" s="13">
        <f>IFERROR(H38/D38-1,"")</f>
        <v>0.12954022455042247</v>
      </c>
      <c r="I39" s="13">
        <f>IFERROR(I38/E38-1,"")</f>
        <v>5.5138201475341875E-2</v>
      </c>
      <c r="J39" s="13">
        <f>IFERROR(J38/F38-1,"")</f>
        <v>8.1448899505203842E-2</v>
      </c>
      <c r="K39" s="13">
        <f>IFERROR(K38/G38-1,"")</f>
        <v>0.18664454242889628</v>
      </c>
      <c r="L39" s="13">
        <f>IFERROR(L38/H38-1,"")</f>
        <v>0.25243907682418332</v>
      </c>
      <c r="M39" s="13">
        <f>IFERROR(M38/I38-1,"")</f>
        <v>0.38100393866810589</v>
      </c>
      <c r="N39" s="13">
        <f>IFERROR(N38/J38-1,"")</f>
        <v>0.37160279485016012</v>
      </c>
      <c r="O39" s="13">
        <f>IFERROR(O38/K38-1,"")</f>
        <v>0.30888125262921218</v>
      </c>
      <c r="P39" s="13">
        <f>IFERROR(P38/L38-1,"")</f>
        <v>0.26530308279149062</v>
      </c>
      <c r="Q39" s="13">
        <f>IFERROR(Q38/M38-1,"")</f>
        <v>0.17574978453260948</v>
      </c>
      <c r="R39" s="13">
        <f>IFERROR(R38/N38-1,"")</f>
        <v>0.14159531374843026</v>
      </c>
      <c r="S39" s="13">
        <f>IFERROR(S38/O38-1,"")</f>
        <v>0.10463360818493062</v>
      </c>
      <c r="T39" s="13">
        <f>IFERROR(T38/P38-1,"")</f>
        <v>0.14660855457260413</v>
      </c>
      <c r="U39" s="13">
        <f>IFERROR(U38/Q38-1,"")</f>
        <v>0.13600463119151129</v>
      </c>
      <c r="V39" s="13">
        <f>IFERROR(V38/R38-1,"")</f>
        <v>7.2467082194762167E-2</v>
      </c>
      <c r="W39" s="13">
        <f>IFERROR(W38/S38-1,"")</f>
        <v>0.17486287002967504</v>
      </c>
      <c r="X39" s="13">
        <f>IFERROR(X38/T38-1,"")</f>
        <v>0.19990451141062637</v>
      </c>
      <c r="Y39" s="13">
        <f>IFERROR(Y38/U38-1,"")</f>
        <v>0.26096508825727516</v>
      </c>
      <c r="Z39" s="13">
        <f>IFERROR(Z38/V38-1,"")</f>
        <v>0.33537477749653788</v>
      </c>
      <c r="AA39" s="13">
        <f>IFERROR(AA38/W38-1,"")</f>
        <v>0.14159060186794936</v>
      </c>
      <c r="AB39" s="13">
        <f>IFERROR(AB38/X38-1,"")</f>
        <v>0.1262882499189466</v>
      </c>
      <c r="AC39" s="13">
        <f>IFERROR(AC38/Y38-1,"")</f>
        <v>3.4646240615885393E-2</v>
      </c>
      <c r="AD39" s="13">
        <f>IFERROR(AD38/Z38-1,"")</f>
        <v>2.3524968229468035E-2</v>
      </c>
      <c r="AE39" s="13">
        <f>IFERROR(AE38/AA38-1,"")</f>
        <v>3.1985301629448015E-2</v>
      </c>
      <c r="AF39" s="13">
        <f>IFERROR(AF38/AB38-1,"")</f>
        <v>7.4047115072905401E-2</v>
      </c>
      <c r="AG39" s="13">
        <f>IFERROR(AG38/AC38-1,"")</f>
        <v>0.14764641511798637</v>
      </c>
      <c r="AH39" s="13">
        <f>IFERROR(AH38/AD38-1,"")</f>
        <v>0.12145373955910199</v>
      </c>
      <c r="AI39" s="13">
        <f>IFERROR(AI38/AE38-1,"")</f>
        <v>0.16403609110540041</v>
      </c>
      <c r="AJ39" s="13">
        <f>IFERROR(AJ38/AF38-1,"")</f>
        <v>8.9318818607941219E-2</v>
      </c>
      <c r="AK39" s="13">
        <f>IFERROR(AK38/AG38-1,"")</f>
        <v>4.5358468977453104E-2</v>
      </c>
      <c r="AL39" s="13">
        <f>IFERROR(AL38/AH38-1,"")</f>
        <v>5.7306513992191777E-2</v>
      </c>
      <c r="AM39" s="13">
        <f>IFERROR(AM38/AI38-1,"")</f>
        <v>7.9413667015861389E-2</v>
      </c>
      <c r="AN39" s="13">
        <f>IFERROR(AN38/AJ38-1,"")</f>
        <v>8.5614847544643879E-3</v>
      </c>
      <c r="AO39" s="13">
        <f>IFERROR(AO38/AK38-1,"")</f>
        <v>3.3163871398735445E-2</v>
      </c>
      <c r="AP39" s="13">
        <f>IFERROR(AP38/AL38-1,"")</f>
        <v>7.1081343370388073E-2</v>
      </c>
      <c r="AQ39" s="13">
        <f>IFERROR(AQ38/AM38-1,"")</f>
        <v>7.7230088409733666E-2</v>
      </c>
      <c r="AR39" s="13">
        <f>IFERROR(AR38/AN38-1,"")</f>
        <v>0.1482222322645752</v>
      </c>
      <c r="AS39" s="13">
        <f>IFERROR(AS38/AO38-1,"")</f>
        <v>0.18560528557749256</v>
      </c>
      <c r="AT39" s="13">
        <f>IFERROR(AT38/AP38-1,"")</f>
        <v>0.16171452857726898</v>
      </c>
      <c r="AU39" s="25">
        <f>IFERROR(AU38/AQ38-1,"")</f>
        <v>1.1355378703026497E-2</v>
      </c>
      <c r="AV39" s="25">
        <f>IFERROR(AV38/AR38-1,"")</f>
        <v>1.8300308342188876E-2</v>
      </c>
      <c r="AW39" s="25">
        <f>IFERROR(AW38/AS38-1,"")</f>
        <v>1.0104469621485812E-4</v>
      </c>
      <c r="AX39" s="25">
        <f>IFERROR(AX38/AT38-1,"")</f>
        <v>-4.6164290324659074E-2</v>
      </c>
      <c r="AY39" s="25">
        <f>IFERROR(AY38/AU38-1,"")</f>
        <v>8.8170938109245256E-2</v>
      </c>
      <c r="AZ39" s="25">
        <f>IFERROR(AZ38/AV38-1,"")</f>
        <v>8.8170938109245478E-2</v>
      </c>
      <c r="BA39" s="25">
        <f>IFERROR(BA38/AW38-1,"")</f>
        <v>8.8170938109245256E-2</v>
      </c>
      <c r="BB39" s="25">
        <f>IFERROR(BB38/AX38-1,"")</f>
        <v>4.9744002668447251E-2</v>
      </c>
      <c r="BC39" s="25">
        <f>IFERROR(BC38/AY38-1,"")</f>
        <v>4.9744002668447473E-2</v>
      </c>
      <c r="BD39" s="25">
        <f>IFERROR(BD38/AZ38-1,"")</f>
        <v>4.9744002668447473E-2</v>
      </c>
      <c r="BE39" s="25">
        <f>IFERROR(BE38/BA38-1,"")</f>
        <v>4.9744002668447473E-2</v>
      </c>
      <c r="BF39" s="25">
        <f>IFERROR(BF38/BB38-1,"")</f>
        <v>4.8919495046193529E-2</v>
      </c>
      <c r="BG39" s="25">
        <f>IFERROR(BG38/BC38-1,"")</f>
        <v>4.8919495046193306E-2</v>
      </c>
      <c r="BH39" s="25">
        <f>IFERROR(BH38/BD38-1,"")</f>
        <v>4.8919495046193306E-2</v>
      </c>
      <c r="BI39" s="25">
        <f>IFERROR(BI38/BE38-1,"")</f>
        <v>4.8919495046193306E-2</v>
      </c>
      <c r="BJ39" s="1"/>
      <c r="BK39" s="1"/>
      <c r="BL39" s="1"/>
      <c r="BM39" s="1"/>
      <c r="BN39" s="1"/>
      <c r="BO39" s="1"/>
      <c r="BP39" s="1"/>
      <c r="BQ39" s="1"/>
      <c r="BR39" s="1"/>
    </row>
    <row r="40" spans="1:70">
      <c r="A40" s="1" t="s">
        <v>533</v>
      </c>
      <c r="B40" s="13">
        <f>'Raw Financials'!$B$171</f>
        <v>0.21199999999999999</v>
      </c>
      <c r="C40" s="13">
        <f>'Raw Financials'!$C$171</f>
        <v>0.214</v>
      </c>
      <c r="D40" s="13">
        <f>'Raw Financials'!$D$171</f>
        <v>0.21199999999999999</v>
      </c>
      <c r="E40" s="13">
        <f>'Raw Financials'!$E$171</f>
        <v>0.215</v>
      </c>
      <c r="F40" s="13">
        <f>'Raw Financials'!$F$171</f>
        <v>0.22500000000000001</v>
      </c>
      <c r="G40" s="13">
        <f>'Raw Financials'!$G$171</f>
        <v>0.22900000000000001</v>
      </c>
      <c r="H40" s="13">
        <f>'Raw Financials'!$H$171</f>
        <v>0.22500000000000001</v>
      </c>
      <c r="I40" s="13">
        <f>'Raw Financials'!$I$171</f>
        <v>0.23880000000000001</v>
      </c>
      <c r="J40" s="13">
        <f>'Raw Financials'!$J$171</f>
        <v>0.23830000000000001</v>
      </c>
      <c r="K40" s="13">
        <f>'Raw Financials'!$K$171</f>
        <v>0.23769999999999999</v>
      </c>
      <c r="L40" s="13">
        <f>'Raw Financials'!$L$171</f>
        <v>0.23409999999999997</v>
      </c>
      <c r="M40" s="13">
        <f>'Raw Financials'!$M$171</f>
        <v>0.23370000000000002</v>
      </c>
      <c r="N40" s="13">
        <f>'Raw Financials'!$N$171</f>
        <v>0.22470000000000001</v>
      </c>
      <c r="O40" s="13">
        <f>'Raw Financials'!$O$171</f>
        <v>0.22220000000000001</v>
      </c>
      <c r="P40" s="13">
        <f>'Raw Financials'!$P$171</f>
        <v>0.22389999999999999</v>
      </c>
      <c r="Q40" s="13">
        <f>'Raw Financials'!$Q$171</f>
        <v>0.22489999999999999</v>
      </c>
      <c r="R40" s="13">
        <f>'Raw Financials'!$R$171</f>
        <v>0.2243</v>
      </c>
      <c r="S40" s="13">
        <f>'Raw Financials'!$S$171</f>
        <v>0.2248</v>
      </c>
      <c r="T40" s="13">
        <f>'Raw Financials'!$T$171</f>
        <v>0.22409999999999999</v>
      </c>
      <c r="U40" s="13">
        <f>'Raw Financials'!$U$171</f>
        <v>0.22</v>
      </c>
      <c r="V40" s="13">
        <f>'Raw Financials'!$V$171</f>
        <v>0.2155</v>
      </c>
      <c r="W40" s="13">
        <f>'Raw Financials'!$W$171</f>
        <v>0.2235</v>
      </c>
      <c r="X40" s="13">
        <f>'Raw Financials'!$X$171</f>
        <v>0.23130000000000001</v>
      </c>
      <c r="Y40" s="13">
        <f>'Raw Financials'!$Y$171</f>
        <v>0.22650000000000001</v>
      </c>
      <c r="Z40" s="13">
        <f>'Raw Financials'!$Z$171</f>
        <v>0.21759999999999999</v>
      </c>
      <c r="AA40" s="13">
        <f>'Raw Financials'!$AA$171</f>
        <v>0.21640000000000001</v>
      </c>
      <c r="AB40" s="13">
        <f>'Raw Financials'!$AB$171</f>
        <v>0.21679999999999999</v>
      </c>
      <c r="AC40" s="13">
        <f>'Raw Financials'!$AC$171</f>
        <v>0.2117</v>
      </c>
      <c r="AD40" s="13">
        <f>'Raw Financials'!$AD$171</f>
        <v>0.20619999999999999</v>
      </c>
      <c r="AE40" s="13">
        <f>'Raw Financials'!$AE$171</f>
        <v>0.20480000000000001</v>
      </c>
      <c r="AF40" s="13">
        <f>'Raw Financials'!$AF$171</f>
        <v>0.20300000000000001</v>
      </c>
      <c r="AG40" s="13">
        <f>'Raw Financials'!$AG$171</f>
        <v>0.20430000000000001</v>
      </c>
      <c r="AH40" s="13">
        <f>'Raw Financials'!$AH$171</f>
        <v>0.2039</v>
      </c>
      <c r="AI40" s="13">
        <f>'Raw Financials'!$AI$171</f>
        <v>0.20580000000000001</v>
      </c>
      <c r="AJ40" s="13">
        <f>'Raw Financials'!$AJ$171</f>
        <v>0.21609999999999999</v>
      </c>
      <c r="AK40" s="13">
        <f>'Raw Financials'!$AK$171</f>
        <v>0.22209999999999999</v>
      </c>
      <c r="AL40" s="13">
        <f>'Raw Financials'!$AL$171</f>
        <v>0.22850000000000001</v>
      </c>
      <c r="AM40" s="13">
        <f>'Raw Financials'!$AM$171</f>
        <v>0.24679999999999999</v>
      </c>
      <c r="AN40" s="13">
        <f>'Raw Financials'!$AN$171</f>
        <v>0.255</v>
      </c>
      <c r="AO40" s="13">
        <f>'Raw Financials'!$AO$171</f>
        <v>0.24629999999999999</v>
      </c>
      <c r="AP40" s="13">
        <f>'Raw Financials'!$AP$171</f>
        <v>0.22839999999999999</v>
      </c>
      <c r="AQ40" s="13">
        <f>'Raw Financials'!$AQ$171</f>
        <v>0.23319999999999999</v>
      </c>
      <c r="AR40" s="13">
        <f>'Raw Financials'!$AR$171</f>
        <v>0.2419</v>
      </c>
      <c r="AS40" s="13">
        <f>'Raw Financials'!$AS$171</f>
        <v>0.24049999999999999</v>
      </c>
      <c r="AT40" s="13">
        <f>'Raw Financials'!$AT$171</f>
        <v>0.2437</v>
      </c>
      <c r="AU40" s="25">
        <f>AT40</f>
        <v>0.2437</v>
      </c>
      <c r="AV40" s="25">
        <f>AU40</f>
        <v>0.2437</v>
      </c>
      <c r="AW40" s="25">
        <f>AV40</f>
        <v>0.2437</v>
      </c>
      <c r="AX40" s="25">
        <f>AW40</f>
        <v>0.2437</v>
      </c>
      <c r="AY40" s="25">
        <f>AX40</f>
        <v>0.2437</v>
      </c>
      <c r="AZ40" s="25">
        <f>AY40</f>
        <v>0.2437</v>
      </c>
      <c r="BA40" s="25">
        <f>AZ40</f>
        <v>0.2437</v>
      </c>
      <c r="BB40" s="25">
        <f>BA40</f>
        <v>0.2437</v>
      </c>
      <c r="BC40" s="25">
        <f>BB40</f>
        <v>0.2437</v>
      </c>
      <c r="BD40" s="25">
        <f>BC40</f>
        <v>0.2437</v>
      </c>
      <c r="BE40" s="25">
        <f>BD40</f>
        <v>0.2437</v>
      </c>
      <c r="BF40" s="25">
        <f>BE40</f>
        <v>0.2437</v>
      </c>
      <c r="BG40" s="25">
        <f>BF40</f>
        <v>0.2437</v>
      </c>
      <c r="BH40" s="25">
        <f>BG40</f>
        <v>0.2437</v>
      </c>
      <c r="BI40" s="25">
        <f>BH40</f>
        <v>0.2437</v>
      </c>
      <c r="BJ40" s="1"/>
      <c r="BK40" s="1"/>
      <c r="BL40" s="1"/>
      <c r="BM40" s="1"/>
      <c r="BN40" s="1"/>
      <c r="BO40" s="1"/>
      <c r="BP40" s="1"/>
      <c r="BQ40" s="1"/>
      <c r="BR40" s="1"/>
    </row>
    <row r="41" spans="1:70">
      <c r="A41" s="1" t="s">
        <v>522</v>
      </c>
      <c r="B41" s="11">
        <f>B30*B40</f>
        <v>54416.393199999999</v>
      </c>
      <c r="C41" s="11">
        <f>C30*C40</f>
        <v>58134.127199999995</v>
      </c>
      <c r="D41" s="11">
        <f>D30*D40</f>
        <v>58011.701199999996</v>
      </c>
      <c r="E41" s="11">
        <f>E30*E40</f>
        <v>61164.511499999993</v>
      </c>
      <c r="F41" s="11">
        <f>F30*F40</f>
        <v>65936.25</v>
      </c>
      <c r="G41" s="11">
        <f>G30*G40</f>
        <v>67060.36</v>
      </c>
      <c r="H41" s="11">
        <f>H30*H40</f>
        <v>66903.75</v>
      </c>
      <c r="I41" s="11">
        <f>I30*I40</f>
        <v>70785.096000000005</v>
      </c>
      <c r="J41" s="11">
        <f>J30*J40</f>
        <v>70498.672000000006</v>
      </c>
      <c r="K41" s="11">
        <f>K30*K40</f>
        <v>72595.956999999995</v>
      </c>
      <c r="L41" s="11">
        <f>L30*L40</f>
        <v>72346.263999999996</v>
      </c>
      <c r="M41" s="11">
        <f>M30*M40</f>
        <v>74959.275000000009</v>
      </c>
      <c r="N41" s="11">
        <f>N30*N40</f>
        <v>76984.467000000004</v>
      </c>
      <c r="O41" s="11">
        <f>O30*O40</f>
        <v>81889.588000000003</v>
      </c>
      <c r="P41" s="11">
        <f>P30*P40</f>
        <v>83599.781999999992</v>
      </c>
      <c r="Q41" s="11">
        <f>Q30*Q40</f>
        <v>85484.489999999991</v>
      </c>
      <c r="R41" s="11">
        <f>R30*R40</f>
        <v>85619.796000000002</v>
      </c>
      <c r="S41" s="11">
        <f>S30*S40</f>
        <v>87620.296000000002</v>
      </c>
      <c r="T41" s="11">
        <f>T30*T40</f>
        <v>89312.813999999998</v>
      </c>
      <c r="U41" s="11">
        <f>U30*U40</f>
        <v>87881.2</v>
      </c>
      <c r="V41" s="11">
        <f>V30*V40</f>
        <v>82583.91</v>
      </c>
      <c r="W41" s="11">
        <f>W30*W40</f>
        <v>89701.725000000006</v>
      </c>
      <c r="X41" s="11">
        <f>X30*X40</f>
        <v>97180.695000000007</v>
      </c>
      <c r="Y41" s="11">
        <f>Y30*Y40</f>
        <v>98991.824999999997</v>
      </c>
      <c r="Z41" s="11">
        <f>Z30*Z40</f>
        <v>98814.335999999996</v>
      </c>
      <c r="AA41" s="11">
        <f>AA30*AA40</f>
        <v>101420.18800000001</v>
      </c>
      <c r="AB41" s="11">
        <f>AB30*AB40</f>
        <v>105982.68</v>
      </c>
      <c r="AC41" s="11">
        <f>AC30*AC40</f>
        <v>107101.147</v>
      </c>
      <c r="AD41" s="11">
        <f>AD30*AD40</f>
        <v>108786.996</v>
      </c>
      <c r="AE41" s="11">
        <f>AE30*AE40</f>
        <v>113272.83200000001</v>
      </c>
      <c r="AF41" s="11">
        <f>AF30*AF40</f>
        <v>118204.87000000001</v>
      </c>
      <c r="AG41" s="11">
        <f>AG30*AG40</f>
        <v>120867.966</v>
      </c>
      <c r="AH41" s="11">
        <f>AH30*AH40</f>
        <v>121077.859</v>
      </c>
      <c r="AI41" s="11">
        <f>AI30*AI40</f>
        <v>122846.13600000001</v>
      </c>
      <c r="AJ41" s="11">
        <f>AJ30*AJ40</f>
        <v>130919.863</v>
      </c>
      <c r="AK41" s="11">
        <f>AK30*AK40</f>
        <v>136007.37700000001</v>
      </c>
      <c r="AL41" s="11">
        <f>AL30*AL40</f>
        <v>143070.70500000002</v>
      </c>
      <c r="AM41" s="11">
        <f>AM30*AM40</f>
        <v>158591.212</v>
      </c>
      <c r="AN41" s="11">
        <f>AN30*AN40</f>
        <v>163131.15</v>
      </c>
      <c r="AO41" s="11">
        <f>AO30*AO40</f>
        <v>158811.777</v>
      </c>
      <c r="AP41" s="11">
        <f>AP30*AP40</f>
        <v>144890.10800000001</v>
      </c>
      <c r="AQ41" s="11">
        <f>AQ30*AQ40</f>
        <v>153443.26799999998</v>
      </c>
      <c r="AR41" s="11">
        <f>AR30*AR40</f>
        <v>162283.45300000001</v>
      </c>
      <c r="AS41" s="11">
        <f>AS30*AS40</f>
        <v>170028.69</v>
      </c>
      <c r="AT41" s="11">
        <f>AT30*AT40</f>
        <v>176134.17499999999</v>
      </c>
      <c r="AU41" s="37">
        <f>AU30*AU40</f>
        <v>160138.86306554932</v>
      </c>
      <c r="AV41" s="37">
        <f>AV30*AV40</f>
        <v>163273.54376933549</v>
      </c>
      <c r="AW41" s="37">
        <f>AW30*AW40</f>
        <v>172061.84502816462</v>
      </c>
      <c r="AX41" s="37">
        <f>AX30*AX40</f>
        <v>168003.06580920567</v>
      </c>
      <c r="AY41" s="37">
        <f>AY30*AY40</f>
        <v>174258.45684978677</v>
      </c>
      <c r="AZ41" s="37">
        <f>AZ30*AZ40</f>
        <v>177669.52529189875</v>
      </c>
      <c r="BA41" s="37">
        <f>BA30*BA40</f>
        <v>187232.69931710549</v>
      </c>
      <c r="BB41" s="37">
        <f>BB30*BB40</f>
        <v>176360.21076312615</v>
      </c>
      <c r="BC41" s="37">
        <f>BC30*BC40</f>
        <v>182926.76999232211</v>
      </c>
      <c r="BD41" s="37">
        <f>BD30*BD40</f>
        <v>186507.51863212074</v>
      </c>
      <c r="BE41" s="37">
        <f>BE30*BE40</f>
        <v>196546.40321155623</v>
      </c>
      <c r="BF41" s="37">
        <f>BF30*BF40</f>
        <v>184987.66321989853</v>
      </c>
      <c r="BG41" s="37">
        <f>BG30*BG40</f>
        <v>191875.45521077764</v>
      </c>
      <c r="BH41" s="37">
        <f>BH30*BH40</f>
        <v>195631.3722659226</v>
      </c>
      <c r="BI41" s="37">
        <f>BI30*BI40</f>
        <v>206161.35400981107</v>
      </c>
      <c r="BJ41" s="1"/>
      <c r="BK41" s="1"/>
      <c r="BL41" s="1"/>
      <c r="BM41" s="1"/>
      <c r="BN41" s="1"/>
      <c r="BO41" s="1"/>
      <c r="BP41" s="1"/>
      <c r="BQ41" s="1"/>
      <c r="BR41" s="1"/>
    </row>
    <row r="42" spans="1:70">
      <c r="A42" s="1" t="s">
        <v>534</v>
      </c>
      <c r="B42" s="13" t="str">
        <f>""</f>
        <v/>
      </c>
      <c r="C42" s="13" t="str">
        <f>""</f>
        <v/>
      </c>
      <c r="D42" s="13" t="str">
        <f>""</f>
        <v/>
      </c>
      <c r="E42" s="13" t="str">
        <f>""</f>
        <v/>
      </c>
      <c r="F42" s="13">
        <f>IFERROR(F41/B41-1,"")</f>
        <v>0.21169827918694173</v>
      </c>
      <c r="G42" s="13">
        <f>IFERROR(G41/C41-1,"")</f>
        <v>0.15354548575728866</v>
      </c>
      <c r="H42" s="13">
        <f>IFERROR(H41/D41-1,"")</f>
        <v>0.15328026270672446</v>
      </c>
      <c r="I42" s="13">
        <f>IFERROR(I41/E41-1,"")</f>
        <v>0.1572903022367802</v>
      </c>
      <c r="J42" s="13">
        <f>IFERROR(J41/F41-1,"")</f>
        <v>6.9194441600788803E-2</v>
      </c>
      <c r="K42" s="13">
        <f>IFERROR(K41/G41-1,"")</f>
        <v>8.2546484987554347E-2</v>
      </c>
      <c r="L42" s="13">
        <f>IFERROR(L41/H41-1,"")</f>
        <v>8.134841470022236E-2</v>
      </c>
      <c r="M42" s="13">
        <f>IFERROR(M41/I41-1,"")</f>
        <v>5.8969744139359515E-2</v>
      </c>
      <c r="N42" s="13">
        <f>IFERROR(N41/J41-1,"")</f>
        <v>9.1998825169359089E-2</v>
      </c>
      <c r="O42" s="13">
        <f>IFERROR(O41/K41-1,"")</f>
        <v>0.12801857546970563</v>
      </c>
      <c r="P42" s="13">
        <f>IFERROR(P41/L41-1,"")</f>
        <v>0.15555078282964274</v>
      </c>
      <c r="Q42" s="13">
        <f>IFERROR(Q41/M41-1,"")</f>
        <v>0.14041244395706842</v>
      </c>
      <c r="R42" s="13">
        <f>IFERROR(R41/N41-1,"")</f>
        <v>0.11216975756940673</v>
      </c>
      <c r="S42" s="13">
        <f>IFERROR(S41/O41-1,"")</f>
        <v>6.9980911370564058E-2</v>
      </c>
      <c r="T42" s="13">
        <f>IFERROR(T41/P41-1,"")</f>
        <v>6.8337881550935231E-2</v>
      </c>
      <c r="U42" s="13">
        <f>IFERROR(U41/Q41-1,"")</f>
        <v>2.8036781877039951E-2</v>
      </c>
      <c r="V42" s="13">
        <f>IFERROR(V41/R41-1,"")</f>
        <v>-3.5457757923179289E-2</v>
      </c>
      <c r="W42" s="13">
        <f>IFERROR(W41/S41-1,"")</f>
        <v>2.3755101215362284E-2</v>
      </c>
      <c r="X42" s="13">
        <f>IFERROR(X41/T41-1,"")</f>
        <v>8.8093529333876042E-2</v>
      </c>
      <c r="Y42" s="13">
        <f>IFERROR(Y41/U41-1,"")</f>
        <v>0.12642777977542408</v>
      </c>
      <c r="Z42" s="13">
        <f>IFERROR(Z41/V41-1,"")</f>
        <v>0.19653254489887906</v>
      </c>
      <c r="AA42" s="13">
        <f>IFERROR(AA41/W41-1,"")</f>
        <v>0.13063810088379024</v>
      </c>
      <c r="AB42" s="13">
        <f>IFERROR(AB41/X41-1,"")</f>
        <v>9.0573390116215791E-2</v>
      </c>
      <c r="AC42" s="13">
        <f>IFERROR(AC41/Y41-1,"")</f>
        <v>8.1919107966743621E-2</v>
      </c>
      <c r="AD42" s="13">
        <f>IFERROR(AD41/Z41-1,"")</f>
        <v>0.10092321017063766</v>
      </c>
      <c r="AE42" s="13">
        <f>IFERROR(AE41/AA41-1,"")</f>
        <v>0.11686671296645601</v>
      </c>
      <c r="AF42" s="13">
        <f>IFERROR(AF41/AB41-1,"")</f>
        <v>0.11532252251028208</v>
      </c>
      <c r="AG42" s="13">
        <f>IFERROR(AG41/AC41-1,"")</f>
        <v>0.12854035073966119</v>
      </c>
      <c r="AH42" s="13">
        <f>IFERROR(AH41/AD41-1,"")</f>
        <v>0.11298099452989763</v>
      </c>
      <c r="AI42" s="13">
        <f>IFERROR(AI41/AE41-1,"")</f>
        <v>8.4515446740132782E-2</v>
      </c>
      <c r="AJ42" s="13">
        <f>IFERROR(AJ41/AF41-1,"")</f>
        <v>0.10756742086853088</v>
      </c>
      <c r="AK42" s="13">
        <f>IFERROR(AK41/AG41-1,"")</f>
        <v>0.12525577703524848</v>
      </c>
      <c r="AL42" s="13">
        <f>IFERROR(AL41/AH41-1,"")</f>
        <v>0.1816421778650712</v>
      </c>
      <c r="AM42" s="13">
        <f>IFERROR(AM41/AI41-1,"")</f>
        <v>0.29097436161931856</v>
      </c>
      <c r="AN42" s="13">
        <f>IFERROR(AN41/AJ41-1,"")</f>
        <v>0.24603819666386295</v>
      </c>
      <c r="AO42" s="13">
        <f>IFERROR(AO41/AK41-1,"")</f>
        <v>0.16767031688288481</v>
      </c>
      <c r="AP42" s="13">
        <f>IFERROR(AP41/AL41-1,"")</f>
        <v>1.2716810195350536E-2</v>
      </c>
      <c r="AQ42" s="13">
        <f>IFERROR(AQ41/AM41-1,"")</f>
        <v>-3.2460461932783624E-2</v>
      </c>
      <c r="AR42" s="13">
        <f>IFERROR(AR41/AN41-1,"")</f>
        <v>-5.1964140509030976E-3</v>
      </c>
      <c r="AS42" s="13">
        <f>IFERROR(AS41/AO41-1,"")</f>
        <v>7.0630234179672957E-2</v>
      </c>
      <c r="AT42" s="13">
        <f>IFERROR(AT41/AP41-1,"")</f>
        <v>0.21563975230110244</v>
      </c>
      <c r="AU42" s="25">
        <f>IFERROR(AU41/AQ41-1,"")</f>
        <v>4.3635639105062074E-2</v>
      </c>
      <c r="AV42" s="25">
        <f>IFERROR(AV41/AR41-1,"")</f>
        <v>6.1009964419198592E-3</v>
      </c>
      <c r="AW42" s="25">
        <f>IFERROR(AW41/AS41-1,"")</f>
        <v>1.1957717419128544E-2</v>
      </c>
      <c r="AX42" s="25">
        <f>IFERROR(AX41/AT41-1,"")</f>
        <v>-4.6164290324659185E-2</v>
      </c>
      <c r="AY42" s="25">
        <f>IFERROR(AY41/AU41-1,"")</f>
        <v>8.8170938109245256E-2</v>
      </c>
      <c r="AZ42" s="25">
        <f>IFERROR(AZ41/AV41-1,"")</f>
        <v>8.8170938109245478E-2</v>
      </c>
      <c r="BA42" s="25">
        <f>IFERROR(BA41/AW41-1,"")</f>
        <v>8.8170938109245478E-2</v>
      </c>
      <c r="BB42" s="25">
        <f>IFERROR(BB41/AX41-1,"")</f>
        <v>4.9744002668447473E-2</v>
      </c>
      <c r="BC42" s="25">
        <f>IFERROR(BC41/AY41-1,"")</f>
        <v>4.9744002668447473E-2</v>
      </c>
      <c r="BD42" s="25">
        <f>IFERROR(BD41/AZ41-1,"")</f>
        <v>4.9744002668447473E-2</v>
      </c>
      <c r="BE42" s="25">
        <f>IFERROR(BE41/BA41-1,"")</f>
        <v>4.9744002668447473E-2</v>
      </c>
      <c r="BF42" s="25">
        <f>IFERROR(BF41/BB41-1,"")</f>
        <v>4.8919495046193529E-2</v>
      </c>
      <c r="BG42" s="25">
        <f>IFERROR(BG41/BC41-1,"")</f>
        <v>4.8919495046193306E-2</v>
      </c>
      <c r="BH42" s="25">
        <f>IFERROR(BH41/BD41-1,"")</f>
        <v>4.8919495046193529E-2</v>
      </c>
      <c r="BI42" s="25">
        <f>IFERROR(BI41/BE41-1,"")</f>
        <v>4.8919495046193306E-2</v>
      </c>
      <c r="BJ42" s="1"/>
      <c r="BK42" s="1"/>
      <c r="BL42" s="1"/>
      <c r="BM42" s="1"/>
      <c r="BN42" s="1"/>
      <c r="BO42" s="1"/>
      <c r="BP42" s="1"/>
      <c r="BQ42" s="1"/>
      <c r="BR42" s="1"/>
    </row>
    <row r="43" spans="1:70">
      <c r="A43" s="1" t="s">
        <v>535</v>
      </c>
      <c r="B43" s="13">
        <f>SUM(B31,B34,B37,B40)-1</f>
        <v>0</v>
      </c>
      <c r="C43" s="13">
        <f>SUM(C31,C34,C37,C40)-1</f>
        <v>0</v>
      </c>
      <c r="D43" s="13">
        <f>SUM(D31,D34,D37,D40)-1</f>
        <v>0</v>
      </c>
      <c r="E43" s="13">
        <f>SUM(E31,E34,E37,E40)-1</f>
        <v>0</v>
      </c>
      <c r="F43" s="13">
        <f>SUM(F31,F34,F37,F40)-1</f>
        <v>0</v>
      </c>
      <c r="G43" s="13">
        <f>SUM(G31,G34,G37,G40)-1</f>
        <v>0</v>
      </c>
      <c r="H43" s="13">
        <f>SUM(H31,H34,H37,H40)-1</f>
        <v>0</v>
      </c>
      <c r="I43" s="13">
        <f>SUM(I31,I34,I37,I40)-1</f>
        <v>0</v>
      </c>
      <c r="J43" s="13">
        <f>SUM(J31,J34,J37,J40)-1</f>
        <v>0</v>
      </c>
      <c r="K43" s="13">
        <f>SUM(K31,K34,K37,K40)-1</f>
        <v>9.9999999999988987E-5</v>
      </c>
      <c r="L43" s="13">
        <f>SUM(L31,L34,L37,L40)-1</f>
        <v>0</v>
      </c>
      <c r="M43" s="13">
        <f>SUM(M31,M34,M37,M40)-1</f>
        <v>0</v>
      </c>
      <c r="N43" s="13">
        <f>SUM(N31,N34,N37,N40)-1</f>
        <v>0</v>
      </c>
      <c r="O43" s="13">
        <f>SUM(O31,O34,O37,O40)-1</f>
        <v>0</v>
      </c>
      <c r="P43" s="13">
        <f>SUM(P31,P34,P37,P40)-1</f>
        <v>0</v>
      </c>
      <c r="Q43" s="13">
        <f>SUM(Q31,Q34,Q37,Q40)-1</f>
        <v>0</v>
      </c>
      <c r="R43" s="13">
        <f>SUM(R31,R34,R37,R40)-1</f>
        <v>0</v>
      </c>
      <c r="S43" s="13">
        <f>SUM(S31,S34,S37,S40)-1</f>
        <v>0</v>
      </c>
      <c r="T43" s="13">
        <f>SUM(T31,T34,T37,T40)-1</f>
        <v>0</v>
      </c>
      <c r="U43" s="13">
        <f>SUM(U31,U34,U37,U40)-1</f>
        <v>0</v>
      </c>
      <c r="V43" s="13">
        <f>SUM(V31,V34,V37,V40)-1</f>
        <v>0</v>
      </c>
      <c r="W43" s="13">
        <f>SUM(W31,W34,W37,W40)-1</f>
        <v>0</v>
      </c>
      <c r="X43" s="13">
        <f>SUM(X31,X34,X37,X40)-1</f>
        <v>0</v>
      </c>
      <c r="Y43" s="13">
        <f>SUM(Y31,Y34,Y37,Y40)-1</f>
        <v>0</v>
      </c>
      <c r="Z43" s="13">
        <f>SUM(Z31,Z34,Z37,Z40)-1</f>
        <v>-9.9999999999988987E-5</v>
      </c>
      <c r="AA43" s="13">
        <f>SUM(AA31,AA34,AA37,AA40)-1</f>
        <v>-9.9999999999988987E-5</v>
      </c>
      <c r="AB43" s="13">
        <f>SUM(AB31,AB34,AB37,AB40)-1</f>
        <v>0</v>
      </c>
      <c r="AC43" s="13">
        <f>SUM(AC31,AC34,AC37,AC40)-1</f>
        <v>0</v>
      </c>
      <c r="AD43" s="13">
        <f>SUM(AD31,AD34,AD37,AD40)-1</f>
        <v>0</v>
      </c>
      <c r="AE43" s="13">
        <f>SUM(AE31,AE34,AE37,AE40)-1</f>
        <v>0</v>
      </c>
      <c r="AF43" s="13">
        <f>SUM(AF31,AF34,AF37,AF40)-1</f>
        <v>0</v>
      </c>
      <c r="AG43" s="13">
        <f>SUM(AG31,AG34,AG37,AG40)-1</f>
        <v>0</v>
      </c>
      <c r="AH43" s="13">
        <f>SUM(AH31,AH34,AH37,AH40)-1</f>
        <v>-9.9999999999988987E-5</v>
      </c>
      <c r="AI43" s="13">
        <f>SUM(AI31,AI34,AI37,AI40)-1</f>
        <v>0</v>
      </c>
      <c r="AJ43" s="13">
        <f>SUM(AJ31,AJ34,AJ37,AJ40)-1</f>
        <v>9.9999999999988987E-5</v>
      </c>
      <c r="AK43" s="13">
        <f>SUM(AK31,AK34,AK37,AK40)-1</f>
        <v>0</v>
      </c>
      <c r="AL43" s="13">
        <f>SUM(AL31,AL34,AL37,AL40)-1</f>
        <v>0</v>
      </c>
      <c r="AM43" s="13">
        <f>SUM(AM31,AM34,AM37,AM40)-1</f>
        <v>9.9999999999988987E-5</v>
      </c>
      <c r="AN43" s="13">
        <f>SUM(AN31,AN34,AN37,AN40)-1</f>
        <v>0</v>
      </c>
      <c r="AO43" s="13">
        <f>SUM(AO31,AO34,AO37,AO40)-1</f>
        <v>0</v>
      </c>
      <c r="AP43" s="13">
        <f>SUM(AP31,AP34,AP37,AP40)-1</f>
        <v>0</v>
      </c>
      <c r="AQ43" s="13">
        <f>SUM(AQ31,AQ34,AQ37,AQ40)-1</f>
        <v>0</v>
      </c>
      <c r="AR43" s="13">
        <f>SUM(AR31,AR34,AR37,AR40)-1</f>
        <v>0</v>
      </c>
      <c r="AS43" s="13">
        <f>SUM(AS31,AS34,AS37,AS40)-1</f>
        <v>1.9999999999908979E-5</v>
      </c>
      <c r="AT43" s="13">
        <f>SUM(AT31,AT34,AT37,AT40)-1</f>
        <v>-1.0000000000065512E-5</v>
      </c>
      <c r="AU43" s="25">
        <f>SUM(AU31,AU34,AU37,AU40)-1</f>
        <v>-1.0000000000065512E-5</v>
      </c>
      <c r="AV43" s="25">
        <f>SUM(AV31,AV34,AV37,AV40)-1</f>
        <v>-1.0000000000065512E-5</v>
      </c>
      <c r="AW43" s="25">
        <f>SUM(AW31,AW34,AW37,AW40)-1</f>
        <v>-1.0000000000065512E-5</v>
      </c>
      <c r="AX43" s="25">
        <f>SUM(AX31,AX34,AX37,AX40)-1</f>
        <v>-1.0000000000065512E-5</v>
      </c>
      <c r="AY43" s="25">
        <f>SUM(AY31,AY34,AY37,AY40)-1</f>
        <v>-1.0000000000065512E-5</v>
      </c>
      <c r="AZ43" s="25">
        <f>SUM(AZ31,AZ34,AZ37,AZ40)-1</f>
        <v>-1.0000000000065512E-5</v>
      </c>
      <c r="BA43" s="25">
        <f>SUM(BA31,BA34,BA37,BA40)-1</f>
        <v>-1.0000000000065512E-5</v>
      </c>
      <c r="BB43" s="25">
        <f>SUM(BB31,BB34,BB37,BB40)-1</f>
        <v>-1.0000000000065512E-5</v>
      </c>
      <c r="BC43" s="25">
        <f>SUM(BC31,BC34,BC37,BC40)-1</f>
        <v>-1.0000000000065512E-5</v>
      </c>
      <c r="BD43" s="25">
        <f>SUM(BD31,BD34,BD37,BD40)-1</f>
        <v>-1.0000000000065512E-5</v>
      </c>
      <c r="BE43" s="25">
        <f>SUM(BE31,BE34,BE37,BE40)-1</f>
        <v>-1.0000000000065512E-5</v>
      </c>
      <c r="BF43" s="25">
        <f>SUM(BF31,BF34,BF37,BF40)-1</f>
        <v>-1.0000000000065512E-5</v>
      </c>
      <c r="BG43" s="25">
        <f>SUM(BG31,BG34,BG37,BG40)-1</f>
        <v>-1.0000000000065512E-5</v>
      </c>
      <c r="BH43" s="25">
        <f>SUM(BH31,BH34,BH37,BH40)-1</f>
        <v>-1.0000000000065512E-5</v>
      </c>
      <c r="BI43" s="25">
        <f>SUM(BI31,BI34,BI37,BI40)-1</f>
        <v>-1.0000000000065512E-5</v>
      </c>
      <c r="BJ43" s="1"/>
      <c r="BK43" s="1"/>
      <c r="BL43" s="1"/>
      <c r="BM43" s="1"/>
      <c r="BN43" s="1"/>
      <c r="BO43" s="1"/>
      <c r="BP43" s="1"/>
      <c r="BQ43" s="1"/>
      <c r="BR43" s="1"/>
    </row>
    <row r="44" spans="1:70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  <c r="AW44" s="1"/>
      <c r="AX44" s="1"/>
      <c r="AY44" s="1"/>
      <c r="AZ44" s="1"/>
      <c r="BA44" s="1"/>
      <c r="BB44" s="1"/>
      <c r="BC44" s="1"/>
      <c r="BD44" s="1"/>
      <c r="BE44" s="1"/>
      <c r="BF44" s="1"/>
      <c r="BG44" s="1"/>
      <c r="BH44" s="1"/>
      <c r="BI44" s="1"/>
      <c r="BJ44" s="1"/>
      <c r="BK44" s="1"/>
      <c r="BL44" s="1"/>
      <c r="BM44" s="1"/>
      <c r="BN44" s="1"/>
      <c r="BO44" s="1"/>
      <c r="BP44" s="1"/>
      <c r="BQ44" s="1"/>
      <c r="BR44" s="1"/>
    </row>
    <row r="45" spans="1:70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  <c r="AW45" s="1"/>
      <c r="AX45" s="1"/>
      <c r="AY45" s="1"/>
      <c r="AZ45" s="1"/>
      <c r="BA45" s="1"/>
      <c r="BB45" s="1"/>
      <c r="BC45" s="1"/>
      <c r="BD45" s="1"/>
      <c r="BE45" s="1"/>
      <c r="BF45" s="1"/>
      <c r="BG45" s="1"/>
      <c r="BH45" s="1"/>
      <c r="BI45" s="1"/>
      <c r="BJ45" s="1"/>
      <c r="BK45" s="1"/>
      <c r="BL45" s="1"/>
      <c r="BM45" s="1"/>
      <c r="BN45" s="1"/>
      <c r="BO45" s="1"/>
      <c r="BP45" s="1"/>
      <c r="BQ45" s="1"/>
      <c r="BR45" s="1"/>
    </row>
    <row r="46" spans="1:70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  <c r="AX46" s="1"/>
      <c r="AY46" s="1"/>
      <c r="AZ46" s="1"/>
      <c r="BA46" s="1"/>
      <c r="BB46" s="1"/>
      <c r="BC46" s="1"/>
      <c r="BD46" s="1"/>
      <c r="BE46" s="1"/>
      <c r="BF46" s="1"/>
      <c r="BG46" s="1"/>
      <c r="BH46" s="1"/>
      <c r="BI46" s="1"/>
      <c r="BJ46" s="1"/>
      <c r="BK46" s="1"/>
      <c r="BL46" s="1"/>
      <c r="BM46" s="1"/>
      <c r="BN46" s="1"/>
      <c r="BO46" s="1"/>
      <c r="BP46" s="1"/>
      <c r="BQ46" s="1"/>
      <c r="BR46" s="1"/>
    </row>
    <row r="47" spans="1:70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  <c r="AV47" s="1"/>
      <c r="AW47" s="1"/>
      <c r="AX47" s="1"/>
      <c r="AY47" s="1"/>
      <c r="AZ47" s="1"/>
      <c r="BA47" s="1"/>
      <c r="BB47" s="1"/>
      <c r="BC47" s="1"/>
      <c r="BD47" s="1"/>
      <c r="BE47" s="1"/>
      <c r="BF47" s="1"/>
      <c r="BG47" s="1"/>
      <c r="BH47" s="1"/>
      <c r="BI47" s="1"/>
      <c r="BJ47" s="1"/>
      <c r="BK47" s="1"/>
      <c r="BL47" s="1"/>
      <c r="BM47" s="1"/>
      <c r="BN47" s="1"/>
      <c r="BO47" s="1"/>
      <c r="BP47" s="1"/>
      <c r="BQ47" s="1"/>
      <c r="BR47" s="1"/>
    </row>
    <row r="48" spans="1:70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  <c r="AV48" s="1"/>
      <c r="AW48" s="1"/>
      <c r="AX48" s="1"/>
      <c r="AY48" s="1"/>
      <c r="AZ48" s="1"/>
      <c r="BA48" s="1"/>
      <c r="BB48" s="1"/>
      <c r="BC48" s="1"/>
      <c r="BD48" s="1"/>
      <c r="BE48" s="1"/>
      <c r="BF48" s="1"/>
      <c r="BG48" s="1"/>
      <c r="BH48" s="1"/>
      <c r="BI48" s="1"/>
      <c r="BJ48" s="1"/>
      <c r="BK48" s="1"/>
      <c r="BL48" s="1"/>
      <c r="BM48" s="1"/>
      <c r="BN48" s="1"/>
      <c r="BO48" s="1"/>
      <c r="BP48" s="1"/>
      <c r="BQ48" s="1"/>
      <c r="BR48" s="1"/>
    </row>
    <row r="49" spans="1:70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  <c r="AW49" s="1"/>
      <c r="AX49" s="1"/>
      <c r="AY49" s="1"/>
      <c r="AZ49" s="1"/>
      <c r="BA49" s="1"/>
      <c r="BB49" s="1"/>
      <c r="BC49" s="1"/>
      <c r="BD49" s="1"/>
      <c r="BE49" s="1"/>
      <c r="BF49" s="1"/>
      <c r="BG49" s="1"/>
      <c r="BH49" s="1"/>
      <c r="BI49" s="1"/>
      <c r="BJ49" s="1"/>
      <c r="BK49" s="1"/>
      <c r="BL49" s="1"/>
      <c r="BM49" s="1"/>
      <c r="BN49" s="1"/>
      <c r="BO49" s="1"/>
      <c r="BP49" s="1"/>
      <c r="BQ49" s="1"/>
      <c r="BR49" s="1"/>
    </row>
    <row r="50" spans="1:70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  <c r="AW50" s="1"/>
      <c r="AX50" s="1"/>
      <c r="AY50" s="1"/>
      <c r="AZ50" s="1"/>
      <c r="BA50" s="1"/>
      <c r="BB50" s="1"/>
      <c r="BC50" s="1"/>
      <c r="BD50" s="1"/>
      <c r="BE50" s="1"/>
      <c r="BF50" s="1"/>
      <c r="BG50" s="1"/>
      <c r="BH50" s="1"/>
      <c r="BI50" s="1"/>
      <c r="BJ50" s="1"/>
      <c r="BK50" s="1"/>
      <c r="BL50" s="1"/>
      <c r="BM50" s="1"/>
      <c r="BN50" s="1"/>
      <c r="BO50" s="1"/>
      <c r="BP50" s="1"/>
      <c r="BQ50" s="1"/>
      <c r="BR50" s="1"/>
    </row>
    <row r="51" spans="1:70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  <c r="AV51" s="1"/>
      <c r="AW51" s="1"/>
      <c r="AX51" s="1"/>
      <c r="AY51" s="1"/>
      <c r="AZ51" s="1"/>
      <c r="BA51" s="1"/>
      <c r="BB51" s="1"/>
      <c r="BC51" s="1"/>
      <c r="BD51" s="1"/>
      <c r="BE51" s="1"/>
      <c r="BF51" s="1"/>
      <c r="BG51" s="1"/>
      <c r="BH51" s="1"/>
      <c r="BI51" s="1"/>
      <c r="BJ51" s="1"/>
      <c r="BK51" s="1"/>
      <c r="BL51" s="1"/>
      <c r="BM51" s="1"/>
      <c r="BN51" s="1"/>
      <c r="BO51" s="1"/>
      <c r="BP51" s="1"/>
      <c r="BQ51" s="1"/>
      <c r="BR51" s="1"/>
    </row>
    <row r="52" spans="1:70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  <c r="AV52" s="1"/>
      <c r="AW52" s="1"/>
      <c r="AX52" s="1"/>
      <c r="AY52" s="1"/>
      <c r="AZ52" s="1"/>
      <c r="BA52" s="1"/>
      <c r="BB52" s="1"/>
      <c r="BC52" s="1"/>
      <c r="BD52" s="1"/>
      <c r="BE52" s="1"/>
      <c r="BF52" s="1"/>
      <c r="BG52" s="1"/>
      <c r="BH52" s="1"/>
      <c r="BI52" s="1"/>
      <c r="BJ52" s="1"/>
      <c r="BK52" s="1"/>
      <c r="BL52" s="1"/>
      <c r="BM52" s="1"/>
      <c r="BN52" s="1"/>
      <c r="BO52" s="1"/>
      <c r="BP52" s="1"/>
      <c r="BQ52" s="1"/>
      <c r="BR52" s="1"/>
    </row>
    <row r="53" spans="1:70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  <c r="AV53" s="1"/>
      <c r="AW53" s="1"/>
      <c r="AX53" s="1"/>
      <c r="AY53" s="1"/>
      <c r="AZ53" s="1"/>
      <c r="BA53" s="1"/>
      <c r="BB53" s="1"/>
      <c r="BC53" s="1"/>
      <c r="BD53" s="1"/>
      <c r="BE53" s="1"/>
      <c r="BF53" s="1"/>
      <c r="BG53" s="1"/>
      <c r="BH53" s="1"/>
      <c r="BI53" s="1"/>
      <c r="BJ53" s="1"/>
      <c r="BK53" s="1"/>
      <c r="BL53" s="1"/>
      <c r="BM53" s="1"/>
      <c r="BN53" s="1"/>
      <c r="BO53" s="1"/>
      <c r="BP53" s="1"/>
      <c r="BQ53" s="1"/>
      <c r="BR53" s="1"/>
    </row>
    <row r="54" spans="1:70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  <c r="AV54" s="1"/>
      <c r="AW54" s="1"/>
      <c r="AX54" s="1"/>
      <c r="AY54" s="1"/>
      <c r="AZ54" s="1"/>
      <c r="BA54" s="1"/>
      <c r="BB54" s="1"/>
      <c r="BC54" s="1"/>
      <c r="BD54" s="1"/>
      <c r="BE54" s="1"/>
      <c r="BF54" s="1"/>
      <c r="BG54" s="1"/>
      <c r="BH54" s="1"/>
      <c r="BI54" s="1"/>
      <c r="BJ54" s="1"/>
      <c r="BK54" s="1"/>
      <c r="BL54" s="1"/>
      <c r="BM54" s="1"/>
      <c r="BN54" s="1"/>
      <c r="BO54" s="1"/>
      <c r="BP54" s="1"/>
      <c r="BQ54" s="1"/>
      <c r="BR54" s="1"/>
    </row>
    <row r="55" spans="1:70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  <c r="AV55" s="1"/>
      <c r="AW55" s="1"/>
      <c r="AX55" s="1"/>
      <c r="AY55" s="1"/>
      <c r="AZ55" s="1"/>
      <c r="BA55" s="1"/>
      <c r="BB55" s="1"/>
      <c r="BC55" s="1"/>
      <c r="BD55" s="1"/>
      <c r="BE55" s="1"/>
      <c r="BF55" s="1"/>
      <c r="BG55" s="1"/>
      <c r="BH55" s="1"/>
      <c r="BI55" s="1"/>
      <c r="BJ55" s="1"/>
      <c r="BK55" s="1"/>
      <c r="BL55" s="1"/>
      <c r="BM55" s="1"/>
      <c r="BN55" s="1"/>
      <c r="BO55" s="1"/>
      <c r="BP55" s="1"/>
      <c r="BQ55" s="1"/>
      <c r="BR55" s="1"/>
    </row>
    <row r="56" spans="1:70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  <c r="AV56" s="1"/>
      <c r="AW56" s="1"/>
      <c r="AX56" s="1"/>
      <c r="AY56" s="1"/>
      <c r="AZ56" s="1"/>
      <c r="BA56" s="1"/>
      <c r="BB56" s="1"/>
      <c r="BC56" s="1"/>
      <c r="BD56" s="1"/>
      <c r="BE56" s="1"/>
      <c r="BF56" s="1"/>
      <c r="BG56" s="1"/>
      <c r="BH56" s="1"/>
      <c r="BI56" s="1"/>
      <c r="BJ56" s="1"/>
      <c r="BK56" s="1"/>
      <c r="BL56" s="1"/>
      <c r="BM56" s="1"/>
      <c r="BN56" s="1"/>
      <c r="BO56" s="1"/>
      <c r="BP56" s="1"/>
      <c r="BQ56" s="1"/>
      <c r="BR56" s="1"/>
    </row>
    <row r="57" spans="1:70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  <c r="AX57" s="1"/>
      <c r="AY57" s="1"/>
      <c r="AZ57" s="1"/>
      <c r="BA57" s="1"/>
      <c r="BB57" s="1"/>
      <c r="BC57" s="1"/>
      <c r="BD57" s="1"/>
      <c r="BE57" s="1"/>
      <c r="BF57" s="1"/>
      <c r="BG57" s="1"/>
      <c r="BH57" s="1"/>
      <c r="BI57" s="1"/>
      <c r="BJ57" s="1"/>
      <c r="BK57" s="1"/>
      <c r="BL57" s="1"/>
      <c r="BM57" s="1"/>
      <c r="BN57" s="1"/>
      <c r="BO57" s="1"/>
      <c r="BP57" s="1"/>
      <c r="BQ57" s="1"/>
      <c r="BR57" s="1"/>
    </row>
    <row r="58" spans="1:70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  <c r="AW58" s="1"/>
      <c r="AX58" s="1"/>
      <c r="AY58" s="1"/>
      <c r="AZ58" s="1"/>
      <c r="BA58" s="1"/>
      <c r="BB58" s="1"/>
      <c r="BC58" s="1"/>
      <c r="BD58" s="1"/>
      <c r="BE58" s="1"/>
      <c r="BF58" s="1"/>
      <c r="BG58" s="1"/>
      <c r="BH58" s="1"/>
      <c r="BI58" s="1"/>
      <c r="BJ58" s="1"/>
      <c r="BK58" s="1"/>
      <c r="BL58" s="1"/>
      <c r="BM58" s="1"/>
      <c r="BN58" s="1"/>
      <c r="BO58" s="1"/>
      <c r="BP58" s="1"/>
      <c r="BQ58" s="1"/>
      <c r="BR58" s="1"/>
    </row>
    <row r="59" spans="1:70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  <c r="AW59" s="1"/>
      <c r="AX59" s="1"/>
      <c r="AY59" s="1"/>
      <c r="AZ59" s="1"/>
      <c r="BA59" s="1"/>
      <c r="BB59" s="1"/>
      <c r="BC59" s="1"/>
      <c r="BD59" s="1"/>
      <c r="BE59" s="1"/>
      <c r="BF59" s="1"/>
      <c r="BG59" s="1"/>
      <c r="BH59" s="1"/>
      <c r="BI59" s="1"/>
      <c r="BJ59" s="1"/>
      <c r="BK59" s="1"/>
      <c r="BL59" s="1"/>
      <c r="BM59" s="1"/>
      <c r="BN59" s="1"/>
      <c r="BO59" s="1"/>
      <c r="BP59" s="1"/>
      <c r="BQ59" s="1"/>
      <c r="BR59" s="1"/>
    </row>
    <row r="60" spans="1:70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  <c r="AW60" s="1"/>
      <c r="AX60" s="1"/>
      <c r="AY60" s="1"/>
      <c r="AZ60" s="1"/>
      <c r="BA60" s="1"/>
      <c r="BB60" s="1"/>
      <c r="BC60" s="1"/>
      <c r="BD60" s="1"/>
      <c r="BE60" s="1"/>
      <c r="BF60" s="1"/>
      <c r="BG60" s="1"/>
      <c r="BH60" s="1"/>
      <c r="BI60" s="1"/>
      <c r="BJ60" s="1"/>
      <c r="BK60" s="1"/>
      <c r="BL60" s="1"/>
      <c r="BM60" s="1"/>
      <c r="BN60" s="1"/>
      <c r="BO60" s="1"/>
      <c r="BP60" s="1"/>
      <c r="BQ60" s="1"/>
      <c r="BR60" s="1"/>
    </row>
    <row r="61" spans="1:70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  <c r="AW61" s="1"/>
      <c r="AX61" s="1"/>
      <c r="AY61" s="1"/>
      <c r="AZ61" s="1"/>
      <c r="BA61" s="1"/>
      <c r="BB61" s="1"/>
      <c r="BC61" s="1"/>
      <c r="BD61" s="1"/>
      <c r="BE61" s="1"/>
      <c r="BF61" s="1"/>
      <c r="BG61" s="1"/>
      <c r="BH61" s="1"/>
      <c r="BI61" s="1"/>
      <c r="BJ61" s="1"/>
      <c r="BK61" s="1"/>
      <c r="BL61" s="1"/>
      <c r="BM61" s="1"/>
      <c r="BN61" s="1"/>
      <c r="BO61" s="1"/>
      <c r="BP61" s="1"/>
      <c r="BQ61" s="1"/>
      <c r="BR61" s="1"/>
    </row>
    <row r="62" spans="1:70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  <c r="AX62" s="1"/>
      <c r="AY62" s="1"/>
      <c r="AZ62" s="1"/>
      <c r="BA62" s="1"/>
      <c r="BB62" s="1"/>
      <c r="BC62" s="1"/>
      <c r="BD62" s="1"/>
      <c r="BE62" s="1"/>
      <c r="BF62" s="1"/>
      <c r="BG62" s="1"/>
      <c r="BH62" s="1"/>
      <c r="BI62" s="1"/>
      <c r="BJ62" s="1"/>
      <c r="BK62" s="1"/>
      <c r="BL62" s="1"/>
      <c r="BM62" s="1"/>
      <c r="BN62" s="1"/>
      <c r="BO62" s="1"/>
      <c r="BP62" s="1"/>
      <c r="BQ62" s="1"/>
      <c r="BR62" s="1"/>
    </row>
    <row r="63" spans="1:70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  <c r="AX63" s="1"/>
      <c r="AY63" s="1"/>
      <c r="AZ63" s="1"/>
      <c r="BA63" s="1"/>
      <c r="BB63" s="1"/>
      <c r="BC63" s="1"/>
      <c r="BD63" s="1"/>
      <c r="BE63" s="1"/>
      <c r="BF63" s="1"/>
      <c r="BG63" s="1"/>
      <c r="BH63" s="1"/>
      <c r="BI63" s="1"/>
      <c r="BJ63" s="1"/>
      <c r="BK63" s="1"/>
      <c r="BL63" s="1"/>
      <c r="BM63" s="1"/>
      <c r="BN63" s="1"/>
      <c r="BO63" s="1"/>
      <c r="BP63" s="1"/>
      <c r="BQ63" s="1"/>
      <c r="BR63" s="1"/>
    </row>
    <row r="64" spans="1:70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  <c r="AW64" s="1"/>
      <c r="AX64" s="1"/>
      <c r="AY64" s="1"/>
      <c r="AZ64" s="1"/>
      <c r="BA64" s="1"/>
      <c r="BB64" s="1"/>
      <c r="BC64" s="1"/>
      <c r="BD64" s="1"/>
      <c r="BE64" s="1"/>
      <c r="BF64" s="1"/>
      <c r="BG64" s="1"/>
      <c r="BH64" s="1"/>
      <c r="BI64" s="1"/>
      <c r="BJ64" s="1"/>
      <c r="BK64" s="1"/>
      <c r="BL64" s="1"/>
      <c r="BM64" s="1"/>
      <c r="BN64" s="1"/>
      <c r="BO64" s="1"/>
      <c r="BP64" s="1"/>
      <c r="BQ64" s="1"/>
      <c r="BR64" s="1"/>
    </row>
    <row r="65" spans="1:70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  <c r="AX65" s="1"/>
      <c r="AY65" s="1"/>
      <c r="AZ65" s="1"/>
      <c r="BA65" s="1"/>
      <c r="BB65" s="1"/>
      <c r="BC65" s="1"/>
      <c r="BD65" s="1"/>
      <c r="BE65" s="1"/>
      <c r="BF65" s="1"/>
      <c r="BG65" s="1"/>
      <c r="BH65" s="1"/>
      <c r="BI65" s="1"/>
      <c r="BJ65" s="1"/>
      <c r="BK65" s="1"/>
      <c r="BL65" s="1"/>
      <c r="BM65" s="1"/>
      <c r="BN65" s="1"/>
      <c r="BO65" s="1"/>
      <c r="BP65" s="1"/>
      <c r="BQ65" s="1"/>
      <c r="BR65" s="1"/>
    </row>
    <row r="66" spans="1:70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  <c r="AX66" s="1"/>
      <c r="AY66" s="1"/>
      <c r="AZ66" s="1"/>
      <c r="BA66" s="1"/>
      <c r="BB66" s="1"/>
      <c r="BC66" s="1"/>
      <c r="BD66" s="1"/>
      <c r="BE66" s="1"/>
      <c r="BF66" s="1"/>
      <c r="BG66" s="1"/>
      <c r="BH66" s="1"/>
      <c r="BI66" s="1"/>
      <c r="BJ66" s="1"/>
      <c r="BK66" s="1"/>
      <c r="BL66" s="1"/>
      <c r="BM66" s="1"/>
      <c r="BN66" s="1"/>
      <c r="BO66" s="1"/>
      <c r="BP66" s="1"/>
      <c r="BQ66" s="1"/>
      <c r="BR66" s="1"/>
    </row>
    <row r="67" spans="1:70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  <c r="AV67" s="1"/>
      <c r="AW67" s="1"/>
      <c r="AX67" s="1"/>
      <c r="AY67" s="1"/>
      <c r="AZ67" s="1"/>
      <c r="BA67" s="1"/>
      <c r="BB67" s="1"/>
      <c r="BC67" s="1"/>
      <c r="BD67" s="1"/>
      <c r="BE67" s="1"/>
      <c r="BF67" s="1"/>
      <c r="BG67" s="1"/>
      <c r="BH67" s="1"/>
      <c r="BI67" s="1"/>
      <c r="BJ67" s="1"/>
      <c r="BK67" s="1"/>
      <c r="BL67" s="1"/>
      <c r="BM67" s="1"/>
      <c r="BN67" s="1"/>
      <c r="BO67" s="1"/>
      <c r="BP67" s="1"/>
      <c r="BQ67" s="1"/>
      <c r="BR67" s="1"/>
    </row>
    <row r="68" spans="1:70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  <c r="AV68" s="1"/>
      <c r="AW68" s="1"/>
      <c r="AX68" s="1"/>
      <c r="AY68" s="1"/>
      <c r="AZ68" s="1"/>
      <c r="BA68" s="1"/>
      <c r="BB68" s="1"/>
      <c r="BC68" s="1"/>
      <c r="BD68" s="1"/>
      <c r="BE68" s="1"/>
      <c r="BF68" s="1"/>
      <c r="BG68" s="1"/>
      <c r="BH68" s="1"/>
      <c r="BI68" s="1"/>
      <c r="BJ68" s="1"/>
      <c r="BK68" s="1"/>
      <c r="BL68" s="1"/>
      <c r="BM68" s="1"/>
      <c r="BN68" s="1"/>
      <c r="BO68" s="1"/>
      <c r="BP68" s="1"/>
      <c r="BQ68" s="1"/>
      <c r="BR68" s="1"/>
    </row>
    <row r="69" spans="1:70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  <c r="AV69" s="1"/>
      <c r="AW69" s="1"/>
      <c r="AX69" s="1"/>
      <c r="AY69" s="1"/>
      <c r="AZ69" s="1"/>
      <c r="BA69" s="1"/>
      <c r="BB69" s="1"/>
      <c r="BC69" s="1"/>
      <c r="BD69" s="1"/>
      <c r="BE69" s="1"/>
      <c r="BF69" s="1"/>
      <c r="BG69" s="1"/>
      <c r="BH69" s="1"/>
      <c r="BI69" s="1"/>
      <c r="BJ69" s="1"/>
      <c r="BK69" s="1"/>
      <c r="BL69" s="1"/>
      <c r="BM69" s="1"/>
      <c r="BN69" s="1"/>
      <c r="BO69" s="1"/>
      <c r="BP69" s="1"/>
      <c r="BQ69" s="1"/>
      <c r="BR69" s="1"/>
    </row>
    <row r="70" spans="1:70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  <c r="AV70" s="1"/>
      <c r="AW70" s="1"/>
      <c r="AX70" s="1"/>
      <c r="AY70" s="1"/>
      <c r="AZ70" s="1"/>
      <c r="BA70" s="1"/>
      <c r="BB70" s="1"/>
      <c r="BC70" s="1"/>
      <c r="BD70" s="1"/>
      <c r="BE70" s="1"/>
      <c r="BF70" s="1"/>
      <c r="BG70" s="1"/>
      <c r="BH70" s="1"/>
      <c r="BI70" s="1"/>
      <c r="BJ70" s="1"/>
      <c r="BK70" s="1"/>
      <c r="BL70" s="1"/>
      <c r="BM70" s="1"/>
      <c r="BN70" s="1"/>
      <c r="BO70" s="1"/>
      <c r="BP70" s="1"/>
      <c r="BQ70" s="1"/>
      <c r="BR70" s="1"/>
    </row>
    <row r="71" spans="1:70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  <c r="AV71" s="1"/>
      <c r="AW71" s="1"/>
      <c r="AX71" s="1"/>
      <c r="AY71" s="1"/>
      <c r="AZ71" s="1"/>
      <c r="BA71" s="1"/>
      <c r="BB71" s="1"/>
      <c r="BC71" s="1"/>
      <c r="BD71" s="1"/>
      <c r="BE71" s="1"/>
      <c r="BF71" s="1"/>
      <c r="BG71" s="1"/>
      <c r="BH71" s="1"/>
      <c r="BI71" s="1"/>
      <c r="BJ71" s="1"/>
      <c r="BK71" s="1"/>
      <c r="BL71" s="1"/>
      <c r="BM71" s="1"/>
      <c r="BN71" s="1"/>
      <c r="BO71" s="1"/>
      <c r="BP71" s="1"/>
      <c r="BQ71" s="1"/>
      <c r="BR71" s="1"/>
    </row>
    <row r="72" spans="1:70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1"/>
      <c r="AV72" s="1"/>
      <c r="AW72" s="1"/>
      <c r="AX72" s="1"/>
      <c r="AY72" s="1"/>
      <c r="AZ72" s="1"/>
      <c r="BA72" s="1"/>
      <c r="BB72" s="1"/>
      <c r="BC72" s="1"/>
      <c r="BD72" s="1"/>
      <c r="BE72" s="1"/>
      <c r="BF72" s="1"/>
      <c r="BG72" s="1"/>
      <c r="BH72" s="1"/>
      <c r="BI72" s="1"/>
      <c r="BJ72" s="1"/>
      <c r="BK72" s="1"/>
      <c r="BL72" s="1"/>
      <c r="BM72" s="1"/>
      <c r="BN72" s="1"/>
      <c r="BO72" s="1"/>
      <c r="BP72" s="1"/>
      <c r="BQ72" s="1"/>
      <c r="BR72" s="1"/>
    </row>
    <row r="73" spans="1:70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/>
      <c r="AV73" s="1"/>
      <c r="AW73" s="1"/>
      <c r="AX73" s="1"/>
      <c r="AY73" s="1"/>
      <c r="AZ73" s="1"/>
      <c r="BA73" s="1"/>
      <c r="BB73" s="1"/>
      <c r="BC73" s="1"/>
      <c r="BD73" s="1"/>
      <c r="BE73" s="1"/>
      <c r="BF73" s="1"/>
      <c r="BG73" s="1"/>
      <c r="BH73" s="1"/>
      <c r="BI73" s="1"/>
      <c r="BJ73" s="1"/>
      <c r="BK73" s="1"/>
      <c r="BL73" s="1"/>
      <c r="BM73" s="1"/>
      <c r="BN73" s="1"/>
      <c r="BO73" s="1"/>
      <c r="BP73" s="1"/>
      <c r="BQ73" s="1"/>
      <c r="BR73" s="1"/>
    </row>
    <row r="74" spans="1:70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  <c r="AU74" s="1"/>
      <c r="AV74" s="1"/>
      <c r="AW74" s="1"/>
      <c r="AX74" s="1"/>
      <c r="AY74" s="1"/>
      <c r="AZ74" s="1"/>
      <c r="BA74" s="1"/>
      <c r="BB74" s="1"/>
      <c r="BC74" s="1"/>
      <c r="BD74" s="1"/>
      <c r="BE74" s="1"/>
      <c r="BF74" s="1"/>
      <c r="BG74" s="1"/>
      <c r="BH74" s="1"/>
      <c r="BI74" s="1"/>
      <c r="BJ74" s="1"/>
      <c r="BK74" s="1"/>
      <c r="BL74" s="1"/>
      <c r="BM74" s="1"/>
      <c r="BN74" s="1"/>
      <c r="BO74" s="1"/>
      <c r="BP74" s="1"/>
      <c r="BQ74" s="1"/>
      <c r="BR74" s="1"/>
    </row>
    <row r="75" spans="1:70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  <c r="AM75" s="1"/>
      <c r="AN75" s="1"/>
      <c r="AO75" s="1"/>
      <c r="AP75" s="1"/>
      <c r="AQ75" s="1"/>
      <c r="AR75" s="1"/>
      <c r="AS75" s="1"/>
      <c r="AT75" s="1"/>
      <c r="AU75" s="1"/>
      <c r="AV75" s="1"/>
      <c r="AW75" s="1"/>
      <c r="AX75" s="1"/>
      <c r="AY75" s="1"/>
      <c r="AZ75" s="1"/>
      <c r="BA75" s="1"/>
      <c r="BB75" s="1"/>
      <c r="BC75" s="1"/>
      <c r="BD75" s="1"/>
      <c r="BE75" s="1"/>
      <c r="BF75" s="1"/>
      <c r="BG75" s="1"/>
      <c r="BH75" s="1"/>
      <c r="BI75" s="1"/>
      <c r="BJ75" s="1"/>
      <c r="BK75" s="1"/>
      <c r="BL75" s="1"/>
      <c r="BM75" s="1"/>
      <c r="BN75" s="1"/>
      <c r="BO75" s="1"/>
      <c r="BP75" s="1"/>
      <c r="BQ75" s="1"/>
      <c r="BR75" s="1"/>
    </row>
    <row r="76" spans="1:70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  <c r="AM76" s="1"/>
      <c r="AN76" s="1"/>
      <c r="AO76" s="1"/>
      <c r="AP76" s="1"/>
      <c r="AQ76" s="1"/>
      <c r="AR76" s="1"/>
      <c r="AS76" s="1"/>
      <c r="AT76" s="1"/>
      <c r="AU76" s="1"/>
      <c r="AV76" s="1"/>
      <c r="AW76" s="1"/>
      <c r="AX76" s="1"/>
      <c r="AY76" s="1"/>
      <c r="AZ76" s="1"/>
      <c r="BA76" s="1"/>
      <c r="BB76" s="1"/>
      <c r="BC76" s="1"/>
      <c r="BD76" s="1"/>
      <c r="BE76" s="1"/>
      <c r="BF76" s="1"/>
      <c r="BG76" s="1"/>
      <c r="BH76" s="1"/>
      <c r="BI76" s="1"/>
      <c r="BJ76" s="1"/>
      <c r="BK76" s="1"/>
      <c r="BL76" s="1"/>
      <c r="BM76" s="1"/>
      <c r="BN76" s="1"/>
      <c r="BO76" s="1"/>
      <c r="BP76" s="1"/>
      <c r="BQ76" s="1"/>
      <c r="BR76" s="1"/>
    </row>
    <row r="77" spans="1:70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1"/>
      <c r="AN77" s="1"/>
      <c r="AO77" s="1"/>
      <c r="AP77" s="1"/>
      <c r="AQ77" s="1"/>
      <c r="AR77" s="1"/>
      <c r="AS77" s="1"/>
      <c r="AT77" s="1"/>
      <c r="AU77" s="1"/>
      <c r="AV77" s="1"/>
      <c r="AW77" s="1"/>
      <c r="AX77" s="1"/>
      <c r="AY77" s="1"/>
      <c r="AZ77" s="1"/>
      <c r="BA77" s="1"/>
      <c r="BB77" s="1"/>
      <c r="BC77" s="1"/>
      <c r="BD77" s="1"/>
      <c r="BE77" s="1"/>
      <c r="BF77" s="1"/>
      <c r="BG77" s="1"/>
      <c r="BH77" s="1"/>
      <c r="BI77" s="1"/>
      <c r="BJ77" s="1"/>
      <c r="BK77" s="1"/>
      <c r="BL77" s="1"/>
      <c r="BM77" s="1"/>
      <c r="BN77" s="1"/>
      <c r="BO77" s="1"/>
      <c r="BP77" s="1"/>
      <c r="BQ77" s="1"/>
      <c r="BR77" s="1"/>
    </row>
    <row r="78" spans="1:70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  <c r="AM78" s="1"/>
      <c r="AN78" s="1"/>
      <c r="AO78" s="1"/>
      <c r="AP78" s="1"/>
      <c r="AQ78" s="1"/>
      <c r="AR78" s="1"/>
      <c r="AS78" s="1"/>
      <c r="AT78" s="1"/>
      <c r="AU78" s="1"/>
      <c r="AV78" s="1"/>
      <c r="AW78" s="1"/>
      <c r="AX78" s="1"/>
      <c r="AY78" s="1"/>
      <c r="AZ78" s="1"/>
      <c r="BA78" s="1"/>
      <c r="BB78" s="1"/>
      <c r="BC78" s="1"/>
      <c r="BD78" s="1"/>
      <c r="BE78" s="1"/>
      <c r="BF78" s="1"/>
      <c r="BG78" s="1"/>
      <c r="BH78" s="1"/>
      <c r="BI78" s="1"/>
      <c r="BJ78" s="1"/>
      <c r="BK78" s="1"/>
      <c r="BL78" s="1"/>
      <c r="BM78" s="1"/>
      <c r="BN78" s="1"/>
      <c r="BO78" s="1"/>
      <c r="BP78" s="1"/>
      <c r="BQ78" s="1"/>
      <c r="BR78" s="1"/>
    </row>
    <row r="79" spans="1:70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  <c r="AM79" s="1"/>
      <c r="AN79" s="1"/>
      <c r="AO79" s="1"/>
      <c r="AP79" s="1"/>
      <c r="AQ79" s="1"/>
      <c r="AR79" s="1"/>
      <c r="AS79" s="1"/>
      <c r="AT79" s="1"/>
      <c r="AU79" s="1"/>
      <c r="AV79" s="1"/>
      <c r="AW79" s="1"/>
      <c r="AX79" s="1"/>
      <c r="AY79" s="1"/>
      <c r="AZ79" s="1"/>
      <c r="BA79" s="1"/>
      <c r="BB79" s="1"/>
      <c r="BC79" s="1"/>
      <c r="BD79" s="1"/>
      <c r="BE79" s="1"/>
      <c r="BF79" s="1"/>
      <c r="BG79" s="1"/>
      <c r="BH79" s="1"/>
      <c r="BI79" s="1"/>
      <c r="BJ79" s="1"/>
      <c r="BK79" s="1"/>
      <c r="BL79" s="1"/>
      <c r="BM79" s="1"/>
      <c r="BN79" s="1"/>
      <c r="BO79" s="1"/>
      <c r="BP79" s="1"/>
      <c r="BQ79" s="1"/>
      <c r="BR79" s="1"/>
    </row>
    <row r="80" spans="1:70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1"/>
      <c r="AM80" s="1"/>
      <c r="AN80" s="1"/>
      <c r="AO80" s="1"/>
      <c r="AP80" s="1"/>
      <c r="AQ80" s="1"/>
      <c r="AR80" s="1"/>
      <c r="AS80" s="1"/>
      <c r="AT80" s="1"/>
      <c r="AU80" s="1"/>
      <c r="AV80" s="1"/>
      <c r="AW80" s="1"/>
      <c r="AX80" s="1"/>
      <c r="AY80" s="1"/>
      <c r="AZ80" s="1"/>
      <c r="BA80" s="1"/>
      <c r="BB80" s="1"/>
      <c r="BC80" s="1"/>
      <c r="BD80" s="1"/>
      <c r="BE80" s="1"/>
      <c r="BF80" s="1"/>
      <c r="BG80" s="1"/>
      <c r="BH80" s="1"/>
      <c r="BI80" s="1"/>
      <c r="BJ80" s="1"/>
      <c r="BK80" s="1"/>
      <c r="BL80" s="1"/>
      <c r="BM80" s="1"/>
      <c r="BN80" s="1"/>
      <c r="BO80" s="1"/>
      <c r="BP80" s="1"/>
      <c r="BQ80" s="1"/>
      <c r="BR80" s="1"/>
    </row>
    <row r="81" spans="1:70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  <c r="AM81" s="1"/>
      <c r="AN81" s="1"/>
      <c r="AO81" s="1"/>
      <c r="AP81" s="1"/>
      <c r="AQ81" s="1"/>
      <c r="AR81" s="1"/>
      <c r="AS81" s="1"/>
      <c r="AT81" s="1"/>
      <c r="AU81" s="1"/>
      <c r="AV81" s="1"/>
      <c r="AW81" s="1"/>
      <c r="AX81" s="1"/>
      <c r="AY81" s="1"/>
      <c r="AZ81" s="1"/>
      <c r="BA81" s="1"/>
      <c r="BB81" s="1"/>
      <c r="BC81" s="1"/>
      <c r="BD81" s="1"/>
      <c r="BE81" s="1"/>
      <c r="BF81" s="1"/>
      <c r="BG81" s="1"/>
      <c r="BH81" s="1"/>
      <c r="BI81" s="1"/>
      <c r="BJ81" s="1"/>
      <c r="BK81" s="1"/>
      <c r="BL81" s="1"/>
      <c r="BM81" s="1"/>
      <c r="BN81" s="1"/>
      <c r="BO81" s="1"/>
      <c r="BP81" s="1"/>
      <c r="BQ81" s="1"/>
      <c r="BR81" s="1"/>
    </row>
    <row r="82" spans="1:70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  <c r="AM82" s="1"/>
      <c r="AN82" s="1"/>
      <c r="AO82" s="1"/>
      <c r="AP82" s="1"/>
      <c r="AQ82" s="1"/>
      <c r="AR82" s="1"/>
      <c r="AS82" s="1"/>
      <c r="AT82" s="1"/>
      <c r="AU82" s="1"/>
      <c r="AV82" s="1"/>
      <c r="AW82" s="1"/>
      <c r="AX82" s="1"/>
      <c r="AY82" s="1"/>
      <c r="AZ82" s="1"/>
      <c r="BA82" s="1"/>
      <c r="BB82" s="1"/>
      <c r="BC82" s="1"/>
      <c r="BD82" s="1"/>
      <c r="BE82" s="1"/>
      <c r="BF82" s="1"/>
      <c r="BG82" s="1"/>
      <c r="BH82" s="1"/>
      <c r="BI82" s="1"/>
      <c r="BJ82" s="1"/>
      <c r="BK82" s="1"/>
      <c r="BL82" s="1"/>
      <c r="BM82" s="1"/>
      <c r="BN82" s="1"/>
      <c r="BO82" s="1"/>
      <c r="BP82" s="1"/>
      <c r="BQ82" s="1"/>
      <c r="BR82" s="1"/>
    </row>
    <row r="83" spans="1:70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1"/>
      <c r="AM83" s="1"/>
      <c r="AN83" s="1"/>
      <c r="AO83" s="1"/>
      <c r="AP83" s="1"/>
      <c r="AQ83" s="1"/>
      <c r="AR83" s="1"/>
      <c r="AS83" s="1"/>
      <c r="AT83" s="1"/>
      <c r="AU83" s="1"/>
      <c r="AV83" s="1"/>
      <c r="AW83" s="1"/>
      <c r="AX83" s="1"/>
      <c r="AY83" s="1"/>
      <c r="AZ83" s="1"/>
      <c r="BA83" s="1"/>
      <c r="BB83" s="1"/>
      <c r="BC83" s="1"/>
      <c r="BD83" s="1"/>
      <c r="BE83" s="1"/>
      <c r="BF83" s="1"/>
      <c r="BG83" s="1"/>
      <c r="BH83" s="1"/>
      <c r="BI83" s="1"/>
      <c r="BJ83" s="1"/>
      <c r="BK83" s="1"/>
      <c r="BL83" s="1"/>
      <c r="BM83" s="1"/>
      <c r="BN83" s="1"/>
      <c r="BO83" s="1"/>
      <c r="BP83" s="1"/>
      <c r="BQ83" s="1"/>
      <c r="BR83" s="1"/>
    </row>
    <row r="84" spans="1:70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  <c r="AL84" s="1"/>
      <c r="AM84" s="1"/>
      <c r="AN84" s="1"/>
      <c r="AO84" s="1"/>
      <c r="AP84" s="1"/>
      <c r="AQ84" s="1"/>
      <c r="AR84" s="1"/>
      <c r="AS84" s="1"/>
      <c r="AT84" s="1"/>
      <c r="AU84" s="1"/>
      <c r="AV84" s="1"/>
      <c r="AW84" s="1"/>
      <c r="AX84" s="1"/>
      <c r="AY84" s="1"/>
      <c r="AZ84" s="1"/>
      <c r="BA84" s="1"/>
      <c r="BB84" s="1"/>
      <c r="BC84" s="1"/>
      <c r="BD84" s="1"/>
      <c r="BE84" s="1"/>
      <c r="BF84" s="1"/>
      <c r="BG84" s="1"/>
      <c r="BH84" s="1"/>
      <c r="BI84" s="1"/>
      <c r="BJ84" s="1"/>
      <c r="BK84" s="1"/>
      <c r="BL84" s="1"/>
      <c r="BM84" s="1"/>
      <c r="BN84" s="1"/>
      <c r="BO84" s="1"/>
      <c r="BP84" s="1"/>
      <c r="BQ84" s="1"/>
      <c r="BR84" s="1"/>
    </row>
    <row r="85" spans="1:70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1"/>
      <c r="AM85" s="1"/>
      <c r="AN85" s="1"/>
      <c r="AO85" s="1"/>
      <c r="AP85" s="1"/>
      <c r="AQ85" s="1"/>
      <c r="AR85" s="1"/>
      <c r="AS85" s="1"/>
      <c r="AT85" s="1"/>
      <c r="AU85" s="1"/>
      <c r="AV85" s="1"/>
      <c r="AW85" s="1"/>
      <c r="AX85" s="1"/>
      <c r="AY85" s="1"/>
      <c r="AZ85" s="1"/>
      <c r="BA85" s="1"/>
      <c r="BB85" s="1"/>
      <c r="BC85" s="1"/>
      <c r="BD85" s="1"/>
      <c r="BE85" s="1"/>
      <c r="BF85" s="1"/>
      <c r="BG85" s="1"/>
      <c r="BH85" s="1"/>
      <c r="BI85" s="1"/>
      <c r="BJ85" s="1"/>
      <c r="BK85" s="1"/>
      <c r="BL85" s="1"/>
      <c r="BM85" s="1"/>
      <c r="BN85" s="1"/>
      <c r="BO85" s="1"/>
      <c r="BP85" s="1"/>
      <c r="BQ85" s="1"/>
      <c r="BR85" s="1"/>
    </row>
    <row r="86" spans="1:70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1"/>
      <c r="AM86" s="1"/>
      <c r="AN86" s="1"/>
      <c r="AO86" s="1"/>
      <c r="AP86" s="1"/>
      <c r="AQ86" s="1"/>
      <c r="AR86" s="1"/>
      <c r="AS86" s="1"/>
      <c r="AT86" s="1"/>
      <c r="AU86" s="1"/>
      <c r="AV86" s="1"/>
      <c r="AW86" s="1"/>
      <c r="AX86" s="1"/>
      <c r="AY86" s="1"/>
      <c r="AZ86" s="1"/>
      <c r="BA86" s="1"/>
      <c r="BB86" s="1"/>
      <c r="BC86" s="1"/>
      <c r="BD86" s="1"/>
      <c r="BE86" s="1"/>
      <c r="BF86" s="1"/>
      <c r="BG86" s="1"/>
      <c r="BH86" s="1"/>
      <c r="BI86" s="1"/>
      <c r="BJ86" s="1"/>
      <c r="BK86" s="1"/>
      <c r="BL86" s="1"/>
      <c r="BM86" s="1"/>
      <c r="BN86" s="1"/>
      <c r="BO86" s="1"/>
      <c r="BP86" s="1"/>
      <c r="BQ86" s="1"/>
      <c r="BR86" s="1"/>
    </row>
    <row r="87" spans="1:70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  <c r="AL87" s="1"/>
      <c r="AM87" s="1"/>
      <c r="AN87" s="1"/>
      <c r="AO87" s="1"/>
      <c r="AP87" s="1"/>
      <c r="AQ87" s="1"/>
      <c r="AR87" s="1"/>
      <c r="AS87" s="1"/>
      <c r="AT87" s="1"/>
      <c r="AU87" s="1"/>
      <c r="AV87" s="1"/>
      <c r="AW87" s="1"/>
      <c r="AX87" s="1"/>
      <c r="AY87" s="1"/>
      <c r="AZ87" s="1"/>
      <c r="BA87" s="1"/>
      <c r="BB87" s="1"/>
      <c r="BC87" s="1"/>
      <c r="BD87" s="1"/>
      <c r="BE87" s="1"/>
      <c r="BF87" s="1"/>
      <c r="BG87" s="1"/>
      <c r="BH87" s="1"/>
      <c r="BI87" s="1"/>
      <c r="BJ87" s="1"/>
      <c r="BK87" s="1"/>
      <c r="BL87" s="1"/>
      <c r="BM87" s="1"/>
      <c r="BN87" s="1"/>
      <c r="BO87" s="1"/>
      <c r="BP87" s="1"/>
      <c r="BQ87" s="1"/>
      <c r="BR87" s="1"/>
    </row>
    <row r="88" spans="1:70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  <c r="AL88" s="1"/>
      <c r="AM88" s="1"/>
      <c r="AN88" s="1"/>
      <c r="AO88" s="1"/>
      <c r="AP88" s="1"/>
      <c r="AQ88" s="1"/>
      <c r="AR88" s="1"/>
      <c r="AS88" s="1"/>
      <c r="AT88" s="1"/>
      <c r="AU88" s="1"/>
      <c r="AV88" s="1"/>
      <c r="AW88" s="1"/>
      <c r="AX88" s="1"/>
      <c r="AY88" s="1"/>
      <c r="AZ88" s="1"/>
      <c r="BA88" s="1"/>
      <c r="BB88" s="1"/>
      <c r="BC88" s="1"/>
      <c r="BD88" s="1"/>
      <c r="BE88" s="1"/>
      <c r="BF88" s="1"/>
      <c r="BG88" s="1"/>
      <c r="BH88" s="1"/>
      <c r="BI88" s="1"/>
      <c r="BJ88" s="1"/>
      <c r="BK88" s="1"/>
      <c r="BL88" s="1"/>
      <c r="BM88" s="1"/>
      <c r="BN88" s="1"/>
      <c r="BO88" s="1"/>
      <c r="BP88" s="1"/>
      <c r="BQ88" s="1"/>
      <c r="BR88" s="1"/>
    </row>
    <row r="89" spans="1:70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  <c r="AM89" s="1"/>
      <c r="AN89" s="1"/>
      <c r="AO89" s="1"/>
      <c r="AP89" s="1"/>
      <c r="AQ89" s="1"/>
      <c r="AR89" s="1"/>
      <c r="AS89" s="1"/>
      <c r="AT89" s="1"/>
      <c r="AU89" s="1"/>
      <c r="AV89" s="1"/>
      <c r="AW89" s="1"/>
      <c r="AX89" s="1"/>
      <c r="AY89" s="1"/>
      <c r="AZ89" s="1"/>
      <c r="BA89" s="1"/>
      <c r="BB89" s="1"/>
      <c r="BC89" s="1"/>
      <c r="BD89" s="1"/>
      <c r="BE89" s="1"/>
      <c r="BF89" s="1"/>
      <c r="BG89" s="1"/>
      <c r="BH89" s="1"/>
      <c r="BI89" s="1"/>
      <c r="BJ89" s="1"/>
      <c r="BK89" s="1"/>
      <c r="BL89" s="1"/>
      <c r="BM89" s="1"/>
      <c r="BN89" s="1"/>
      <c r="BO89" s="1"/>
      <c r="BP89" s="1"/>
      <c r="BQ89" s="1"/>
      <c r="BR89" s="1"/>
    </row>
    <row r="90" spans="1:70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  <c r="AL90" s="1"/>
      <c r="AM90" s="1"/>
      <c r="AN90" s="1"/>
      <c r="AO90" s="1"/>
      <c r="AP90" s="1"/>
      <c r="AQ90" s="1"/>
      <c r="AR90" s="1"/>
      <c r="AS90" s="1"/>
      <c r="AT90" s="1"/>
      <c r="AU90" s="1"/>
      <c r="AV90" s="1"/>
      <c r="AW90" s="1"/>
      <c r="AX90" s="1"/>
      <c r="AY90" s="1"/>
      <c r="AZ90" s="1"/>
      <c r="BA90" s="1"/>
      <c r="BB90" s="1"/>
      <c r="BC90" s="1"/>
      <c r="BD90" s="1"/>
      <c r="BE90" s="1"/>
      <c r="BF90" s="1"/>
      <c r="BG90" s="1"/>
      <c r="BH90" s="1"/>
      <c r="BI90" s="1"/>
      <c r="BJ90" s="1"/>
      <c r="BK90" s="1"/>
      <c r="BL90" s="1"/>
      <c r="BM90" s="1"/>
      <c r="BN90" s="1"/>
      <c r="BO90" s="1"/>
      <c r="BP90" s="1"/>
      <c r="BQ90" s="1"/>
      <c r="BR90" s="1"/>
    </row>
    <row r="91" spans="1:70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  <c r="AL91" s="1"/>
      <c r="AM91" s="1"/>
      <c r="AN91" s="1"/>
      <c r="AO91" s="1"/>
      <c r="AP91" s="1"/>
      <c r="AQ91" s="1"/>
      <c r="AR91" s="1"/>
      <c r="AS91" s="1"/>
      <c r="AT91" s="1"/>
      <c r="AU91" s="1"/>
      <c r="AV91" s="1"/>
      <c r="AW91" s="1"/>
      <c r="AX91" s="1"/>
      <c r="AY91" s="1"/>
      <c r="AZ91" s="1"/>
      <c r="BA91" s="1"/>
      <c r="BB91" s="1"/>
      <c r="BC91" s="1"/>
      <c r="BD91" s="1"/>
      <c r="BE91" s="1"/>
      <c r="BF91" s="1"/>
      <c r="BG91" s="1"/>
      <c r="BH91" s="1"/>
      <c r="BI91" s="1"/>
      <c r="BJ91" s="1"/>
      <c r="BK91" s="1"/>
      <c r="BL91" s="1"/>
      <c r="BM91" s="1"/>
      <c r="BN91" s="1"/>
      <c r="BO91" s="1"/>
      <c r="BP91" s="1"/>
      <c r="BQ91" s="1"/>
      <c r="BR91" s="1"/>
    </row>
    <row r="92" spans="1:70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  <c r="AL92" s="1"/>
      <c r="AM92" s="1"/>
      <c r="AN92" s="1"/>
      <c r="AO92" s="1"/>
      <c r="AP92" s="1"/>
      <c r="AQ92" s="1"/>
      <c r="AR92" s="1"/>
      <c r="AS92" s="1"/>
      <c r="AT92" s="1"/>
      <c r="AU92" s="1"/>
      <c r="AV92" s="1"/>
      <c r="AW92" s="1"/>
      <c r="AX92" s="1"/>
      <c r="AY92" s="1"/>
      <c r="AZ92" s="1"/>
      <c r="BA92" s="1"/>
      <c r="BB92" s="1"/>
      <c r="BC92" s="1"/>
      <c r="BD92" s="1"/>
      <c r="BE92" s="1"/>
      <c r="BF92" s="1"/>
      <c r="BG92" s="1"/>
      <c r="BH92" s="1"/>
      <c r="BI92" s="1"/>
      <c r="BJ92" s="1"/>
      <c r="BK92" s="1"/>
      <c r="BL92" s="1"/>
      <c r="BM92" s="1"/>
      <c r="BN92" s="1"/>
      <c r="BO92" s="1"/>
      <c r="BP92" s="1"/>
      <c r="BQ92" s="1"/>
      <c r="BR92" s="1"/>
    </row>
    <row r="93" spans="1:70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  <c r="AL93" s="1"/>
      <c r="AM93" s="1"/>
      <c r="AN93" s="1"/>
      <c r="AO93" s="1"/>
      <c r="AP93" s="1"/>
      <c r="AQ93" s="1"/>
      <c r="AR93" s="1"/>
      <c r="AS93" s="1"/>
      <c r="AT93" s="1"/>
      <c r="AU93" s="1"/>
      <c r="AV93" s="1"/>
      <c r="AW93" s="1"/>
      <c r="AX93" s="1"/>
      <c r="AY93" s="1"/>
      <c r="AZ93" s="1"/>
      <c r="BA93" s="1"/>
      <c r="BB93" s="1"/>
      <c r="BC93" s="1"/>
      <c r="BD93" s="1"/>
      <c r="BE93" s="1"/>
      <c r="BF93" s="1"/>
      <c r="BG93" s="1"/>
      <c r="BH93" s="1"/>
      <c r="BI93" s="1"/>
      <c r="BJ93" s="1"/>
      <c r="BK93" s="1"/>
      <c r="BL93" s="1"/>
      <c r="BM93" s="1"/>
      <c r="BN93" s="1"/>
      <c r="BO93" s="1"/>
      <c r="BP93" s="1"/>
      <c r="BQ93" s="1"/>
      <c r="BR93" s="1"/>
    </row>
    <row r="94" spans="1:70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  <c r="AL94" s="1"/>
      <c r="AM94" s="1"/>
      <c r="AN94" s="1"/>
      <c r="AO94" s="1"/>
      <c r="AP94" s="1"/>
      <c r="AQ94" s="1"/>
      <c r="AR94" s="1"/>
      <c r="AS94" s="1"/>
      <c r="AT94" s="1"/>
      <c r="AU94" s="1"/>
      <c r="AV94" s="1"/>
      <c r="AW94" s="1"/>
      <c r="AX94" s="1"/>
      <c r="AY94" s="1"/>
      <c r="AZ94" s="1"/>
      <c r="BA94" s="1"/>
      <c r="BB94" s="1"/>
      <c r="BC94" s="1"/>
      <c r="BD94" s="1"/>
      <c r="BE94" s="1"/>
      <c r="BF94" s="1"/>
      <c r="BG94" s="1"/>
      <c r="BH94" s="1"/>
      <c r="BI94" s="1"/>
      <c r="BJ94" s="1"/>
      <c r="BK94" s="1"/>
      <c r="BL94" s="1"/>
      <c r="BM94" s="1"/>
      <c r="BN94" s="1"/>
      <c r="BO94" s="1"/>
      <c r="BP94" s="1"/>
      <c r="BQ94" s="1"/>
      <c r="BR94" s="1"/>
    </row>
    <row r="95" spans="1:70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  <c r="AM95" s="1"/>
      <c r="AN95" s="1"/>
      <c r="AO95" s="1"/>
      <c r="AP95" s="1"/>
      <c r="AQ95" s="1"/>
      <c r="AR95" s="1"/>
      <c r="AS95" s="1"/>
      <c r="AT95" s="1"/>
      <c r="AU95" s="1"/>
      <c r="AV95" s="1"/>
      <c r="AW95" s="1"/>
      <c r="AX95" s="1"/>
      <c r="AY95" s="1"/>
      <c r="AZ95" s="1"/>
      <c r="BA95" s="1"/>
      <c r="BB95" s="1"/>
      <c r="BC95" s="1"/>
      <c r="BD95" s="1"/>
      <c r="BE95" s="1"/>
      <c r="BF95" s="1"/>
      <c r="BG95" s="1"/>
      <c r="BH95" s="1"/>
      <c r="BI95" s="1"/>
      <c r="BJ95" s="1"/>
      <c r="BK95" s="1"/>
      <c r="BL95" s="1"/>
      <c r="BM95" s="1"/>
      <c r="BN95" s="1"/>
      <c r="BO95" s="1"/>
      <c r="BP95" s="1"/>
      <c r="BQ95" s="1"/>
      <c r="BR95" s="1"/>
    </row>
    <row r="96" spans="1:70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1"/>
      <c r="AN96" s="1"/>
      <c r="AO96" s="1"/>
      <c r="AP96" s="1"/>
      <c r="AQ96" s="1"/>
      <c r="AR96" s="1"/>
      <c r="AS96" s="1"/>
      <c r="AT96" s="1"/>
      <c r="AU96" s="1"/>
      <c r="AV96" s="1"/>
      <c r="AW96" s="1"/>
      <c r="AX96" s="1"/>
      <c r="AY96" s="1"/>
      <c r="AZ96" s="1"/>
      <c r="BA96" s="1"/>
      <c r="BB96" s="1"/>
      <c r="BC96" s="1"/>
      <c r="BD96" s="1"/>
      <c r="BE96" s="1"/>
      <c r="BF96" s="1"/>
      <c r="BG96" s="1"/>
      <c r="BH96" s="1"/>
      <c r="BI96" s="1"/>
      <c r="BJ96" s="1"/>
      <c r="BK96" s="1"/>
      <c r="BL96" s="1"/>
      <c r="BM96" s="1"/>
      <c r="BN96" s="1"/>
      <c r="BO96" s="1"/>
      <c r="BP96" s="1"/>
      <c r="BQ96" s="1"/>
      <c r="BR96" s="1"/>
    </row>
    <row r="97" spans="1:70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1"/>
      <c r="AN97" s="1"/>
      <c r="AO97" s="1"/>
      <c r="AP97" s="1"/>
      <c r="AQ97" s="1"/>
      <c r="AR97" s="1"/>
      <c r="AS97" s="1"/>
      <c r="AT97" s="1"/>
      <c r="AU97" s="1"/>
      <c r="AV97" s="1"/>
      <c r="AW97" s="1"/>
      <c r="AX97" s="1"/>
      <c r="AY97" s="1"/>
      <c r="AZ97" s="1"/>
      <c r="BA97" s="1"/>
      <c r="BB97" s="1"/>
      <c r="BC97" s="1"/>
      <c r="BD97" s="1"/>
      <c r="BE97" s="1"/>
      <c r="BF97" s="1"/>
      <c r="BG97" s="1"/>
      <c r="BH97" s="1"/>
      <c r="BI97" s="1"/>
      <c r="BJ97" s="1"/>
      <c r="BK97" s="1"/>
      <c r="BL97" s="1"/>
      <c r="BM97" s="1"/>
      <c r="BN97" s="1"/>
      <c r="BO97" s="1"/>
      <c r="BP97" s="1"/>
      <c r="BQ97" s="1"/>
      <c r="BR97" s="1"/>
    </row>
    <row r="98" spans="1:70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"/>
      <c r="AN98" s="1"/>
      <c r="AO98" s="1"/>
      <c r="AP98" s="1"/>
      <c r="AQ98" s="1"/>
      <c r="AR98" s="1"/>
      <c r="AS98" s="1"/>
      <c r="AT98" s="1"/>
      <c r="AU98" s="1"/>
      <c r="AV98" s="1"/>
      <c r="AW98" s="1"/>
      <c r="AX98" s="1"/>
      <c r="AY98" s="1"/>
      <c r="AZ98" s="1"/>
      <c r="BA98" s="1"/>
      <c r="BB98" s="1"/>
      <c r="BC98" s="1"/>
      <c r="BD98" s="1"/>
      <c r="BE98" s="1"/>
      <c r="BF98" s="1"/>
      <c r="BG98" s="1"/>
      <c r="BH98" s="1"/>
      <c r="BI98" s="1"/>
      <c r="BJ98" s="1"/>
      <c r="BK98" s="1"/>
      <c r="BL98" s="1"/>
      <c r="BM98" s="1"/>
      <c r="BN98" s="1"/>
      <c r="BO98" s="1"/>
      <c r="BP98" s="1"/>
      <c r="BQ98" s="1"/>
      <c r="BR98" s="1"/>
    </row>
    <row r="99" spans="1:70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  <c r="AO99" s="1"/>
      <c r="AP99" s="1"/>
      <c r="AQ99" s="1"/>
      <c r="AR99" s="1"/>
      <c r="AS99" s="1"/>
      <c r="AT99" s="1"/>
      <c r="AU99" s="1"/>
      <c r="AV99" s="1"/>
      <c r="AW99" s="1"/>
      <c r="AX99" s="1"/>
      <c r="AY99" s="1"/>
      <c r="AZ99" s="1"/>
      <c r="BA99" s="1"/>
      <c r="BB99" s="1"/>
      <c r="BC99" s="1"/>
      <c r="BD99" s="1"/>
      <c r="BE99" s="1"/>
      <c r="BF99" s="1"/>
      <c r="BG99" s="1"/>
      <c r="BH99" s="1"/>
      <c r="BI99" s="1"/>
      <c r="BJ99" s="1"/>
      <c r="BK99" s="1"/>
      <c r="BL99" s="1"/>
      <c r="BM99" s="1"/>
      <c r="BN99" s="1"/>
      <c r="BO99" s="1"/>
      <c r="BP99" s="1"/>
      <c r="BQ99" s="1"/>
      <c r="BR99" s="1"/>
    </row>
    <row r="100" spans="1:70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  <c r="AO100" s="1"/>
      <c r="AP100" s="1"/>
      <c r="AQ100" s="1"/>
      <c r="AR100" s="1"/>
      <c r="AS100" s="1"/>
      <c r="AT100" s="1"/>
      <c r="AU100" s="1"/>
      <c r="AV100" s="1"/>
      <c r="AW100" s="1"/>
      <c r="AX100" s="1"/>
      <c r="AY100" s="1"/>
      <c r="AZ100" s="1"/>
      <c r="BA100" s="1"/>
      <c r="BB100" s="1"/>
      <c r="BC100" s="1"/>
      <c r="BD100" s="1"/>
      <c r="BE100" s="1"/>
      <c r="BF100" s="1"/>
      <c r="BG100" s="1"/>
      <c r="BH100" s="1"/>
      <c r="BI100" s="1"/>
      <c r="BJ100" s="1"/>
      <c r="BK100" s="1"/>
      <c r="BL100" s="1"/>
      <c r="BM100" s="1"/>
      <c r="BN100" s="1"/>
      <c r="BO100" s="1"/>
      <c r="BP100" s="1"/>
      <c r="BQ100" s="1"/>
      <c r="BR100" s="1"/>
    </row>
    <row r="101" spans="1:70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  <c r="AO101" s="1"/>
      <c r="AP101" s="1"/>
      <c r="AQ101" s="1"/>
      <c r="AR101" s="1"/>
      <c r="AS101" s="1"/>
      <c r="AT101" s="1"/>
      <c r="AU101" s="1"/>
      <c r="AV101" s="1"/>
      <c r="AW101" s="1"/>
      <c r="AX101" s="1"/>
      <c r="AY101" s="1"/>
      <c r="AZ101" s="1"/>
      <c r="BA101" s="1"/>
      <c r="BB101" s="1"/>
      <c r="BC101" s="1"/>
      <c r="BD101" s="1"/>
      <c r="BE101" s="1"/>
      <c r="BF101" s="1"/>
      <c r="BG101" s="1"/>
      <c r="BH101" s="1"/>
      <c r="BI101" s="1"/>
      <c r="BJ101" s="1"/>
      <c r="BK101" s="1"/>
      <c r="BL101" s="1"/>
      <c r="BM101" s="1"/>
      <c r="BN101" s="1"/>
      <c r="BO101" s="1"/>
      <c r="BP101" s="1"/>
      <c r="BQ101" s="1"/>
      <c r="BR101" s="1"/>
    </row>
    <row r="102" spans="1:70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1"/>
      <c r="AP102" s="1"/>
      <c r="AQ102" s="1"/>
      <c r="AR102" s="1"/>
      <c r="AS102" s="1"/>
      <c r="AT102" s="1"/>
      <c r="AU102" s="1"/>
      <c r="AV102" s="1"/>
      <c r="AW102" s="1"/>
      <c r="AX102" s="1"/>
      <c r="AY102" s="1"/>
      <c r="AZ102" s="1"/>
      <c r="BA102" s="1"/>
      <c r="BB102" s="1"/>
      <c r="BC102" s="1"/>
      <c r="BD102" s="1"/>
      <c r="BE102" s="1"/>
      <c r="BF102" s="1"/>
      <c r="BG102" s="1"/>
      <c r="BH102" s="1"/>
      <c r="BI102" s="1"/>
      <c r="BJ102" s="1"/>
      <c r="BK102" s="1"/>
      <c r="BL102" s="1"/>
      <c r="BM102" s="1"/>
      <c r="BN102" s="1"/>
      <c r="BO102" s="1"/>
      <c r="BP102" s="1"/>
      <c r="BQ102" s="1"/>
      <c r="BR102" s="1"/>
    </row>
    <row r="103" spans="1:70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/>
      <c r="AP103" s="1"/>
      <c r="AQ103" s="1"/>
      <c r="AR103" s="1"/>
      <c r="AS103" s="1"/>
      <c r="AT103" s="1"/>
      <c r="AU103" s="1"/>
      <c r="AV103" s="1"/>
      <c r="AW103" s="1"/>
      <c r="AX103" s="1"/>
      <c r="AY103" s="1"/>
      <c r="AZ103" s="1"/>
      <c r="BA103" s="1"/>
      <c r="BB103" s="1"/>
      <c r="BC103" s="1"/>
      <c r="BD103" s="1"/>
      <c r="BE103" s="1"/>
      <c r="BF103" s="1"/>
      <c r="BG103" s="1"/>
      <c r="BH103" s="1"/>
      <c r="BI103" s="1"/>
      <c r="BJ103" s="1"/>
      <c r="BK103" s="1"/>
      <c r="BL103" s="1"/>
      <c r="BM103" s="1"/>
      <c r="BN103" s="1"/>
      <c r="BO103" s="1"/>
      <c r="BP103" s="1"/>
      <c r="BQ103" s="1"/>
      <c r="BR103" s="1"/>
    </row>
    <row r="104" spans="1:70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1"/>
      <c r="AP104" s="1"/>
      <c r="AQ104" s="1"/>
      <c r="AR104" s="1"/>
      <c r="AS104" s="1"/>
      <c r="AT104" s="1"/>
      <c r="AU104" s="1"/>
      <c r="AV104" s="1"/>
      <c r="AW104" s="1"/>
      <c r="AX104" s="1"/>
      <c r="AY104" s="1"/>
      <c r="AZ104" s="1"/>
      <c r="BA104" s="1"/>
      <c r="BB104" s="1"/>
      <c r="BC104" s="1"/>
      <c r="BD104" s="1"/>
      <c r="BE104" s="1"/>
      <c r="BF104" s="1"/>
      <c r="BG104" s="1"/>
      <c r="BH104" s="1"/>
      <c r="BI104" s="1"/>
      <c r="BJ104" s="1"/>
      <c r="BK104" s="1"/>
      <c r="BL104" s="1"/>
      <c r="BM104" s="1"/>
      <c r="BN104" s="1"/>
      <c r="BO104" s="1"/>
      <c r="BP104" s="1"/>
      <c r="BQ104" s="1"/>
      <c r="BR104" s="1"/>
    </row>
    <row r="105" spans="1:70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1"/>
      <c r="AP105" s="1"/>
      <c r="AQ105" s="1"/>
      <c r="AR105" s="1"/>
      <c r="AS105" s="1"/>
      <c r="AT105" s="1"/>
      <c r="AU105" s="1"/>
      <c r="AV105" s="1"/>
      <c r="AW105" s="1"/>
      <c r="AX105" s="1"/>
      <c r="AY105" s="1"/>
      <c r="AZ105" s="1"/>
      <c r="BA105" s="1"/>
      <c r="BB105" s="1"/>
      <c r="BC105" s="1"/>
      <c r="BD105" s="1"/>
      <c r="BE105" s="1"/>
      <c r="BF105" s="1"/>
      <c r="BG105" s="1"/>
      <c r="BH105" s="1"/>
      <c r="BI105" s="1"/>
      <c r="BJ105" s="1"/>
      <c r="BK105" s="1"/>
      <c r="BL105" s="1"/>
      <c r="BM105" s="1"/>
      <c r="BN105" s="1"/>
      <c r="BO105" s="1"/>
      <c r="BP105" s="1"/>
      <c r="BQ105" s="1"/>
      <c r="BR105" s="1"/>
    </row>
    <row r="106" spans="1:70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/>
      <c r="AO106" s="1"/>
      <c r="AP106" s="1"/>
      <c r="AQ106" s="1"/>
      <c r="AR106" s="1"/>
      <c r="AS106" s="1"/>
      <c r="AT106" s="1"/>
      <c r="AU106" s="1"/>
      <c r="AV106" s="1"/>
      <c r="AW106" s="1"/>
      <c r="AX106" s="1"/>
      <c r="AY106" s="1"/>
      <c r="AZ106" s="1"/>
      <c r="BA106" s="1"/>
      <c r="BB106" s="1"/>
      <c r="BC106" s="1"/>
      <c r="BD106" s="1"/>
      <c r="BE106" s="1"/>
      <c r="BF106" s="1"/>
      <c r="BG106" s="1"/>
      <c r="BH106" s="1"/>
      <c r="BI106" s="1"/>
      <c r="BJ106" s="1"/>
      <c r="BK106" s="1"/>
      <c r="BL106" s="1"/>
      <c r="BM106" s="1"/>
      <c r="BN106" s="1"/>
      <c r="BO106" s="1"/>
      <c r="BP106" s="1"/>
      <c r="BQ106" s="1"/>
      <c r="BR106" s="1"/>
    </row>
    <row r="107" spans="1:70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1"/>
      <c r="AP107" s="1"/>
      <c r="AQ107" s="1"/>
      <c r="AR107" s="1"/>
      <c r="AS107" s="1"/>
      <c r="AT107" s="1"/>
      <c r="AU107" s="1"/>
      <c r="AV107" s="1"/>
      <c r="AW107" s="1"/>
      <c r="AX107" s="1"/>
      <c r="AY107" s="1"/>
      <c r="AZ107" s="1"/>
      <c r="BA107" s="1"/>
      <c r="BB107" s="1"/>
      <c r="BC107" s="1"/>
      <c r="BD107" s="1"/>
      <c r="BE107" s="1"/>
      <c r="BF107" s="1"/>
      <c r="BG107" s="1"/>
      <c r="BH107" s="1"/>
      <c r="BI107" s="1"/>
      <c r="BJ107" s="1"/>
      <c r="BK107" s="1"/>
      <c r="BL107" s="1"/>
      <c r="BM107" s="1"/>
      <c r="BN107" s="1"/>
      <c r="BO107" s="1"/>
      <c r="BP107" s="1"/>
      <c r="BQ107" s="1"/>
      <c r="BR107" s="1"/>
    </row>
    <row r="108" spans="1:70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1"/>
      <c r="AP108" s="1"/>
      <c r="AQ108" s="1"/>
      <c r="AR108" s="1"/>
      <c r="AS108" s="1"/>
      <c r="AT108" s="1"/>
      <c r="AU108" s="1"/>
      <c r="AV108" s="1"/>
      <c r="AW108" s="1"/>
      <c r="AX108" s="1"/>
      <c r="AY108" s="1"/>
      <c r="AZ108" s="1"/>
      <c r="BA108" s="1"/>
      <c r="BB108" s="1"/>
      <c r="BC108" s="1"/>
      <c r="BD108" s="1"/>
      <c r="BE108" s="1"/>
      <c r="BF108" s="1"/>
      <c r="BG108" s="1"/>
      <c r="BH108" s="1"/>
      <c r="BI108" s="1"/>
      <c r="BJ108" s="1"/>
      <c r="BK108" s="1"/>
      <c r="BL108" s="1"/>
      <c r="BM108" s="1"/>
      <c r="BN108" s="1"/>
      <c r="BO108" s="1"/>
      <c r="BP108" s="1"/>
      <c r="BQ108" s="1"/>
      <c r="BR108" s="1"/>
    </row>
    <row r="109" spans="1:70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1"/>
      <c r="AP109" s="1"/>
      <c r="AQ109" s="1"/>
      <c r="AR109" s="1"/>
      <c r="AS109" s="1"/>
      <c r="AT109" s="1"/>
      <c r="AU109" s="1"/>
      <c r="AV109" s="1"/>
      <c r="AW109" s="1"/>
      <c r="AX109" s="1"/>
      <c r="AY109" s="1"/>
      <c r="AZ109" s="1"/>
      <c r="BA109" s="1"/>
      <c r="BB109" s="1"/>
      <c r="BC109" s="1"/>
      <c r="BD109" s="1"/>
      <c r="BE109" s="1"/>
      <c r="BF109" s="1"/>
      <c r="BG109" s="1"/>
      <c r="BH109" s="1"/>
      <c r="BI109" s="1"/>
      <c r="BJ109" s="1"/>
      <c r="BK109" s="1"/>
      <c r="BL109" s="1"/>
      <c r="BM109" s="1"/>
      <c r="BN109" s="1"/>
      <c r="BO109" s="1"/>
      <c r="BP109" s="1"/>
      <c r="BQ109" s="1"/>
      <c r="BR109" s="1"/>
    </row>
    <row r="110" spans="1:70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  <c r="AP110" s="1"/>
      <c r="AQ110" s="1"/>
      <c r="AR110" s="1"/>
      <c r="AS110" s="1"/>
      <c r="AT110" s="1"/>
      <c r="AU110" s="1"/>
      <c r="AV110" s="1"/>
      <c r="AW110" s="1"/>
      <c r="AX110" s="1"/>
      <c r="AY110" s="1"/>
      <c r="AZ110" s="1"/>
      <c r="BA110" s="1"/>
      <c r="BB110" s="1"/>
      <c r="BC110" s="1"/>
      <c r="BD110" s="1"/>
      <c r="BE110" s="1"/>
      <c r="BF110" s="1"/>
      <c r="BG110" s="1"/>
      <c r="BH110" s="1"/>
      <c r="BI110" s="1"/>
      <c r="BJ110" s="1"/>
      <c r="BK110" s="1"/>
      <c r="BL110" s="1"/>
      <c r="BM110" s="1"/>
      <c r="BN110" s="1"/>
      <c r="BO110" s="1"/>
      <c r="BP110" s="1"/>
      <c r="BQ110" s="1"/>
      <c r="BR110" s="1"/>
    </row>
    <row r="111" spans="1:70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  <c r="AP111" s="1"/>
      <c r="AQ111" s="1"/>
      <c r="AR111" s="1"/>
      <c r="AS111" s="1"/>
      <c r="AT111" s="1"/>
      <c r="AU111" s="1"/>
      <c r="AV111" s="1"/>
      <c r="AW111" s="1"/>
      <c r="AX111" s="1"/>
      <c r="AY111" s="1"/>
      <c r="AZ111" s="1"/>
      <c r="BA111" s="1"/>
      <c r="BB111" s="1"/>
      <c r="BC111" s="1"/>
      <c r="BD111" s="1"/>
      <c r="BE111" s="1"/>
      <c r="BF111" s="1"/>
      <c r="BG111" s="1"/>
      <c r="BH111" s="1"/>
      <c r="BI111" s="1"/>
      <c r="BJ111" s="1"/>
      <c r="BK111" s="1"/>
      <c r="BL111" s="1"/>
      <c r="BM111" s="1"/>
      <c r="BN111" s="1"/>
      <c r="BO111" s="1"/>
      <c r="BP111" s="1"/>
      <c r="BQ111" s="1"/>
      <c r="BR111" s="1"/>
    </row>
    <row r="112" spans="1:70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1"/>
      <c r="AP112" s="1"/>
      <c r="AQ112" s="1"/>
      <c r="AR112" s="1"/>
      <c r="AS112" s="1"/>
      <c r="AT112" s="1"/>
      <c r="AU112" s="1"/>
      <c r="AV112" s="1"/>
      <c r="AW112" s="1"/>
      <c r="AX112" s="1"/>
      <c r="AY112" s="1"/>
      <c r="AZ112" s="1"/>
      <c r="BA112" s="1"/>
      <c r="BB112" s="1"/>
      <c r="BC112" s="1"/>
      <c r="BD112" s="1"/>
      <c r="BE112" s="1"/>
      <c r="BF112" s="1"/>
      <c r="BG112" s="1"/>
      <c r="BH112" s="1"/>
      <c r="BI112" s="1"/>
      <c r="BJ112" s="1"/>
      <c r="BK112" s="1"/>
      <c r="BL112" s="1"/>
      <c r="BM112" s="1"/>
      <c r="BN112" s="1"/>
      <c r="BO112" s="1"/>
      <c r="BP112" s="1"/>
      <c r="BQ112" s="1"/>
      <c r="BR112" s="1"/>
    </row>
    <row r="113" spans="1:70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1"/>
      <c r="AP113" s="1"/>
      <c r="AQ113" s="1"/>
      <c r="AR113" s="1"/>
      <c r="AS113" s="1"/>
      <c r="AT113" s="1"/>
      <c r="AU113" s="1"/>
      <c r="AV113" s="1"/>
      <c r="AW113" s="1"/>
      <c r="AX113" s="1"/>
      <c r="AY113" s="1"/>
      <c r="AZ113" s="1"/>
      <c r="BA113" s="1"/>
      <c r="BB113" s="1"/>
      <c r="BC113" s="1"/>
      <c r="BD113" s="1"/>
      <c r="BE113" s="1"/>
      <c r="BF113" s="1"/>
      <c r="BG113" s="1"/>
      <c r="BH113" s="1"/>
      <c r="BI113" s="1"/>
      <c r="BJ113" s="1"/>
      <c r="BK113" s="1"/>
      <c r="BL113" s="1"/>
      <c r="BM113" s="1"/>
      <c r="BN113" s="1"/>
      <c r="BO113" s="1"/>
      <c r="BP113" s="1"/>
      <c r="BQ113" s="1"/>
      <c r="BR113" s="1"/>
    </row>
    <row r="114" spans="1:70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  <c r="AP114" s="1"/>
      <c r="AQ114" s="1"/>
      <c r="AR114" s="1"/>
      <c r="AS114" s="1"/>
      <c r="AT114" s="1"/>
      <c r="AU114" s="1"/>
      <c r="AV114" s="1"/>
      <c r="AW114" s="1"/>
      <c r="AX114" s="1"/>
      <c r="AY114" s="1"/>
      <c r="AZ114" s="1"/>
      <c r="BA114" s="1"/>
      <c r="BB114" s="1"/>
      <c r="BC114" s="1"/>
      <c r="BD114" s="1"/>
      <c r="BE114" s="1"/>
      <c r="BF114" s="1"/>
      <c r="BG114" s="1"/>
      <c r="BH114" s="1"/>
      <c r="BI114" s="1"/>
      <c r="BJ114" s="1"/>
      <c r="BK114" s="1"/>
      <c r="BL114" s="1"/>
      <c r="BM114" s="1"/>
      <c r="BN114" s="1"/>
      <c r="BO114" s="1"/>
      <c r="BP114" s="1"/>
      <c r="BQ114" s="1"/>
      <c r="BR114" s="1"/>
    </row>
    <row r="115" spans="1:70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1"/>
      <c r="AP115" s="1"/>
      <c r="AQ115" s="1"/>
      <c r="AR115" s="1"/>
      <c r="AS115" s="1"/>
      <c r="AT115" s="1"/>
      <c r="AU115" s="1"/>
      <c r="AV115" s="1"/>
      <c r="AW115" s="1"/>
      <c r="AX115" s="1"/>
      <c r="AY115" s="1"/>
      <c r="AZ115" s="1"/>
      <c r="BA115" s="1"/>
      <c r="BB115" s="1"/>
      <c r="BC115" s="1"/>
      <c r="BD115" s="1"/>
      <c r="BE115" s="1"/>
      <c r="BF115" s="1"/>
      <c r="BG115" s="1"/>
      <c r="BH115" s="1"/>
      <c r="BI115" s="1"/>
      <c r="BJ115" s="1"/>
      <c r="BK115" s="1"/>
      <c r="BL115" s="1"/>
      <c r="BM115" s="1"/>
      <c r="BN115" s="1"/>
      <c r="BO115" s="1"/>
      <c r="BP115" s="1"/>
      <c r="BQ115" s="1"/>
      <c r="BR115" s="1"/>
    </row>
    <row r="116" spans="1:70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/>
      <c r="AP116" s="1"/>
      <c r="AQ116" s="1"/>
      <c r="AR116" s="1"/>
      <c r="AS116" s="1"/>
      <c r="AT116" s="1"/>
      <c r="AU116" s="1"/>
      <c r="AV116" s="1"/>
      <c r="AW116" s="1"/>
      <c r="AX116" s="1"/>
      <c r="AY116" s="1"/>
      <c r="AZ116" s="1"/>
      <c r="BA116" s="1"/>
      <c r="BB116" s="1"/>
      <c r="BC116" s="1"/>
      <c r="BD116" s="1"/>
      <c r="BE116" s="1"/>
      <c r="BF116" s="1"/>
      <c r="BG116" s="1"/>
      <c r="BH116" s="1"/>
      <c r="BI116" s="1"/>
      <c r="BJ116" s="1"/>
      <c r="BK116" s="1"/>
      <c r="BL116" s="1"/>
      <c r="BM116" s="1"/>
      <c r="BN116" s="1"/>
      <c r="BO116" s="1"/>
      <c r="BP116" s="1"/>
      <c r="BQ116" s="1"/>
      <c r="BR116" s="1"/>
    </row>
    <row r="117" spans="1:70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  <c r="AP117" s="1"/>
      <c r="AQ117" s="1"/>
      <c r="AR117" s="1"/>
      <c r="AS117" s="1"/>
      <c r="AT117" s="1"/>
      <c r="AU117" s="1"/>
      <c r="AV117" s="1"/>
      <c r="AW117" s="1"/>
      <c r="AX117" s="1"/>
      <c r="AY117" s="1"/>
      <c r="AZ117" s="1"/>
      <c r="BA117" s="1"/>
      <c r="BB117" s="1"/>
      <c r="BC117" s="1"/>
      <c r="BD117" s="1"/>
      <c r="BE117" s="1"/>
      <c r="BF117" s="1"/>
      <c r="BG117" s="1"/>
      <c r="BH117" s="1"/>
      <c r="BI117" s="1"/>
      <c r="BJ117" s="1"/>
      <c r="BK117" s="1"/>
      <c r="BL117" s="1"/>
      <c r="BM117" s="1"/>
      <c r="BN117" s="1"/>
      <c r="BO117" s="1"/>
      <c r="BP117" s="1"/>
      <c r="BQ117" s="1"/>
      <c r="BR117" s="1"/>
    </row>
    <row r="118" spans="1:70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P118" s="1"/>
      <c r="AQ118" s="1"/>
      <c r="AR118" s="1"/>
      <c r="AS118" s="1"/>
      <c r="AT118" s="1"/>
      <c r="AU118" s="1"/>
      <c r="AV118" s="1"/>
      <c r="AW118" s="1"/>
      <c r="AX118" s="1"/>
      <c r="AY118" s="1"/>
      <c r="AZ118" s="1"/>
      <c r="BA118" s="1"/>
      <c r="BB118" s="1"/>
      <c r="BC118" s="1"/>
      <c r="BD118" s="1"/>
      <c r="BE118" s="1"/>
      <c r="BF118" s="1"/>
      <c r="BG118" s="1"/>
      <c r="BH118" s="1"/>
      <c r="BI118" s="1"/>
      <c r="BJ118" s="1"/>
      <c r="BK118" s="1"/>
      <c r="BL118" s="1"/>
      <c r="BM118" s="1"/>
      <c r="BN118" s="1"/>
      <c r="BO118" s="1"/>
      <c r="BP118" s="1"/>
      <c r="BQ118" s="1"/>
      <c r="BR118" s="1"/>
    </row>
    <row r="119" spans="1:70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  <c r="AP119" s="1"/>
      <c r="AQ119" s="1"/>
      <c r="AR119" s="1"/>
      <c r="AS119" s="1"/>
      <c r="AT119" s="1"/>
      <c r="AU119" s="1"/>
      <c r="AV119" s="1"/>
      <c r="AW119" s="1"/>
      <c r="AX119" s="1"/>
      <c r="AY119" s="1"/>
      <c r="AZ119" s="1"/>
      <c r="BA119" s="1"/>
      <c r="BB119" s="1"/>
      <c r="BC119" s="1"/>
      <c r="BD119" s="1"/>
      <c r="BE119" s="1"/>
      <c r="BF119" s="1"/>
      <c r="BG119" s="1"/>
      <c r="BH119" s="1"/>
      <c r="BI119" s="1"/>
      <c r="BJ119" s="1"/>
      <c r="BK119" s="1"/>
      <c r="BL119" s="1"/>
      <c r="BM119" s="1"/>
      <c r="BN119" s="1"/>
      <c r="BO119" s="1"/>
      <c r="BP119" s="1"/>
      <c r="BQ119" s="1"/>
      <c r="BR119" s="1"/>
    </row>
    <row r="120" spans="1:70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1"/>
      <c r="AP120" s="1"/>
      <c r="AQ120" s="1"/>
      <c r="AR120" s="1"/>
      <c r="AS120" s="1"/>
      <c r="AT120" s="1"/>
      <c r="AU120" s="1"/>
      <c r="AV120" s="1"/>
      <c r="AW120" s="1"/>
      <c r="AX120" s="1"/>
      <c r="AY120" s="1"/>
      <c r="AZ120" s="1"/>
      <c r="BA120" s="1"/>
      <c r="BB120" s="1"/>
      <c r="BC120" s="1"/>
      <c r="BD120" s="1"/>
      <c r="BE120" s="1"/>
      <c r="BF120" s="1"/>
      <c r="BG120" s="1"/>
      <c r="BH120" s="1"/>
      <c r="BI120" s="1"/>
      <c r="BJ120" s="1"/>
      <c r="BK120" s="1"/>
      <c r="BL120" s="1"/>
      <c r="BM120" s="1"/>
      <c r="BN120" s="1"/>
      <c r="BO120" s="1"/>
      <c r="BP120" s="1"/>
      <c r="BQ120" s="1"/>
      <c r="BR120" s="1"/>
    </row>
    <row r="121" spans="1:70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  <c r="AP121" s="1"/>
      <c r="AQ121" s="1"/>
      <c r="AR121" s="1"/>
      <c r="AS121" s="1"/>
      <c r="AT121" s="1"/>
      <c r="AU121" s="1"/>
      <c r="AV121" s="1"/>
      <c r="AW121" s="1"/>
      <c r="AX121" s="1"/>
      <c r="AY121" s="1"/>
      <c r="AZ121" s="1"/>
      <c r="BA121" s="1"/>
      <c r="BB121" s="1"/>
      <c r="BC121" s="1"/>
      <c r="BD121" s="1"/>
      <c r="BE121" s="1"/>
      <c r="BF121" s="1"/>
      <c r="BG121" s="1"/>
      <c r="BH121" s="1"/>
      <c r="BI121" s="1"/>
      <c r="BJ121" s="1"/>
      <c r="BK121" s="1"/>
      <c r="BL121" s="1"/>
      <c r="BM121" s="1"/>
      <c r="BN121" s="1"/>
      <c r="BO121" s="1"/>
      <c r="BP121" s="1"/>
      <c r="BQ121" s="1"/>
      <c r="BR121" s="1"/>
    </row>
    <row r="122" spans="1:70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1"/>
      <c r="AP122" s="1"/>
      <c r="AQ122" s="1"/>
      <c r="AR122" s="1"/>
      <c r="AS122" s="1"/>
      <c r="AT122" s="1"/>
      <c r="AU122" s="1"/>
      <c r="AV122" s="1"/>
      <c r="AW122" s="1"/>
      <c r="AX122" s="1"/>
      <c r="AY122" s="1"/>
      <c r="AZ122" s="1"/>
      <c r="BA122" s="1"/>
      <c r="BB122" s="1"/>
      <c r="BC122" s="1"/>
      <c r="BD122" s="1"/>
      <c r="BE122" s="1"/>
      <c r="BF122" s="1"/>
      <c r="BG122" s="1"/>
      <c r="BH122" s="1"/>
      <c r="BI122" s="1"/>
      <c r="BJ122" s="1"/>
      <c r="BK122" s="1"/>
      <c r="BL122" s="1"/>
      <c r="BM122" s="1"/>
      <c r="BN122" s="1"/>
      <c r="BO122" s="1"/>
      <c r="BP122" s="1"/>
      <c r="BQ122" s="1"/>
      <c r="BR122" s="1"/>
    </row>
    <row r="123" spans="1:70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  <c r="AP123" s="1"/>
      <c r="AQ123" s="1"/>
      <c r="AR123" s="1"/>
      <c r="AS123" s="1"/>
      <c r="AT123" s="1"/>
      <c r="AU123" s="1"/>
      <c r="AV123" s="1"/>
      <c r="AW123" s="1"/>
      <c r="AX123" s="1"/>
      <c r="AY123" s="1"/>
      <c r="AZ123" s="1"/>
      <c r="BA123" s="1"/>
      <c r="BB123" s="1"/>
      <c r="BC123" s="1"/>
      <c r="BD123" s="1"/>
      <c r="BE123" s="1"/>
      <c r="BF123" s="1"/>
      <c r="BG123" s="1"/>
      <c r="BH123" s="1"/>
      <c r="BI123" s="1"/>
      <c r="BJ123" s="1"/>
      <c r="BK123" s="1"/>
      <c r="BL123" s="1"/>
      <c r="BM123" s="1"/>
      <c r="BN123" s="1"/>
      <c r="BO123" s="1"/>
      <c r="BP123" s="1"/>
      <c r="BQ123" s="1"/>
      <c r="BR123" s="1"/>
    </row>
    <row r="124" spans="1:70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  <c r="AP124" s="1"/>
      <c r="AQ124" s="1"/>
      <c r="AR124" s="1"/>
      <c r="AS124" s="1"/>
      <c r="AT124" s="1"/>
      <c r="AU124" s="1"/>
      <c r="AV124" s="1"/>
      <c r="AW124" s="1"/>
      <c r="AX124" s="1"/>
      <c r="AY124" s="1"/>
      <c r="AZ124" s="1"/>
      <c r="BA124" s="1"/>
      <c r="BB124" s="1"/>
      <c r="BC124" s="1"/>
      <c r="BD124" s="1"/>
      <c r="BE124" s="1"/>
      <c r="BF124" s="1"/>
      <c r="BG124" s="1"/>
      <c r="BH124" s="1"/>
      <c r="BI124" s="1"/>
      <c r="BJ124" s="1"/>
      <c r="BK124" s="1"/>
      <c r="BL124" s="1"/>
      <c r="BM124" s="1"/>
      <c r="BN124" s="1"/>
      <c r="BO124" s="1"/>
      <c r="BP124" s="1"/>
      <c r="BQ124" s="1"/>
      <c r="BR124" s="1"/>
    </row>
    <row r="125" spans="1:70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  <c r="AP125" s="1"/>
      <c r="AQ125" s="1"/>
      <c r="AR125" s="1"/>
      <c r="AS125" s="1"/>
      <c r="AT125" s="1"/>
      <c r="AU125" s="1"/>
      <c r="AV125" s="1"/>
      <c r="AW125" s="1"/>
      <c r="AX125" s="1"/>
      <c r="AY125" s="1"/>
      <c r="AZ125" s="1"/>
      <c r="BA125" s="1"/>
      <c r="BB125" s="1"/>
      <c r="BC125" s="1"/>
      <c r="BD125" s="1"/>
      <c r="BE125" s="1"/>
      <c r="BF125" s="1"/>
      <c r="BG125" s="1"/>
      <c r="BH125" s="1"/>
      <c r="BI125" s="1"/>
      <c r="BJ125" s="1"/>
      <c r="BK125" s="1"/>
      <c r="BL125" s="1"/>
      <c r="BM125" s="1"/>
      <c r="BN125" s="1"/>
      <c r="BO125" s="1"/>
      <c r="BP125" s="1"/>
      <c r="BQ125" s="1"/>
      <c r="BR125" s="1"/>
    </row>
    <row r="126" spans="1:70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  <c r="AP126" s="1"/>
      <c r="AQ126" s="1"/>
      <c r="AR126" s="1"/>
      <c r="AS126" s="1"/>
      <c r="AT126" s="1"/>
      <c r="AU126" s="1"/>
      <c r="AV126" s="1"/>
      <c r="AW126" s="1"/>
      <c r="AX126" s="1"/>
      <c r="AY126" s="1"/>
      <c r="AZ126" s="1"/>
      <c r="BA126" s="1"/>
      <c r="BB126" s="1"/>
      <c r="BC126" s="1"/>
      <c r="BD126" s="1"/>
      <c r="BE126" s="1"/>
      <c r="BF126" s="1"/>
      <c r="BG126" s="1"/>
      <c r="BH126" s="1"/>
      <c r="BI126" s="1"/>
      <c r="BJ126" s="1"/>
      <c r="BK126" s="1"/>
      <c r="BL126" s="1"/>
      <c r="BM126" s="1"/>
      <c r="BN126" s="1"/>
      <c r="BO126" s="1"/>
      <c r="BP126" s="1"/>
      <c r="BQ126" s="1"/>
      <c r="BR126" s="1"/>
    </row>
    <row r="127" spans="1:70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  <c r="AP127" s="1"/>
      <c r="AQ127" s="1"/>
      <c r="AR127" s="1"/>
      <c r="AS127" s="1"/>
      <c r="AT127" s="1"/>
      <c r="AU127" s="1"/>
      <c r="AV127" s="1"/>
      <c r="AW127" s="1"/>
      <c r="AX127" s="1"/>
      <c r="AY127" s="1"/>
      <c r="AZ127" s="1"/>
      <c r="BA127" s="1"/>
      <c r="BB127" s="1"/>
      <c r="BC127" s="1"/>
      <c r="BD127" s="1"/>
      <c r="BE127" s="1"/>
      <c r="BF127" s="1"/>
      <c r="BG127" s="1"/>
      <c r="BH127" s="1"/>
      <c r="BI127" s="1"/>
      <c r="BJ127" s="1"/>
      <c r="BK127" s="1"/>
      <c r="BL127" s="1"/>
      <c r="BM127" s="1"/>
      <c r="BN127" s="1"/>
      <c r="BO127" s="1"/>
      <c r="BP127" s="1"/>
      <c r="BQ127" s="1"/>
      <c r="BR127" s="1"/>
    </row>
    <row r="128" spans="1:70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  <c r="AP128" s="1"/>
      <c r="AQ128" s="1"/>
      <c r="AR128" s="1"/>
      <c r="AS128" s="1"/>
      <c r="AT128" s="1"/>
      <c r="AU128" s="1"/>
      <c r="AV128" s="1"/>
      <c r="AW128" s="1"/>
      <c r="AX128" s="1"/>
      <c r="AY128" s="1"/>
      <c r="AZ128" s="1"/>
      <c r="BA128" s="1"/>
      <c r="BB128" s="1"/>
      <c r="BC128" s="1"/>
      <c r="BD128" s="1"/>
      <c r="BE128" s="1"/>
      <c r="BF128" s="1"/>
      <c r="BG128" s="1"/>
      <c r="BH128" s="1"/>
      <c r="BI128" s="1"/>
      <c r="BJ128" s="1"/>
      <c r="BK128" s="1"/>
      <c r="BL128" s="1"/>
      <c r="BM128" s="1"/>
      <c r="BN128" s="1"/>
      <c r="BO128" s="1"/>
      <c r="BP128" s="1"/>
      <c r="BQ128" s="1"/>
      <c r="BR128" s="1"/>
    </row>
    <row r="129" spans="1:70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  <c r="AQ129" s="1"/>
      <c r="AR129" s="1"/>
      <c r="AS129" s="1"/>
      <c r="AT129" s="1"/>
      <c r="AU129" s="1"/>
      <c r="AV129" s="1"/>
      <c r="AW129" s="1"/>
      <c r="AX129" s="1"/>
      <c r="AY129" s="1"/>
      <c r="AZ129" s="1"/>
      <c r="BA129" s="1"/>
      <c r="BB129" s="1"/>
      <c r="BC129" s="1"/>
      <c r="BD129" s="1"/>
      <c r="BE129" s="1"/>
      <c r="BF129" s="1"/>
      <c r="BG129" s="1"/>
      <c r="BH129" s="1"/>
      <c r="BI129" s="1"/>
      <c r="BJ129" s="1"/>
      <c r="BK129" s="1"/>
      <c r="BL129" s="1"/>
      <c r="BM129" s="1"/>
      <c r="BN129" s="1"/>
      <c r="BO129" s="1"/>
      <c r="BP129" s="1"/>
      <c r="BQ129" s="1"/>
      <c r="BR129" s="1"/>
    </row>
    <row r="130" spans="1:70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  <c r="AR130" s="1"/>
      <c r="AS130" s="1"/>
      <c r="AT130" s="1"/>
      <c r="AU130" s="1"/>
      <c r="AV130" s="1"/>
      <c r="AW130" s="1"/>
      <c r="AX130" s="1"/>
      <c r="AY130" s="1"/>
      <c r="AZ130" s="1"/>
      <c r="BA130" s="1"/>
      <c r="BB130" s="1"/>
      <c r="BC130" s="1"/>
      <c r="BD130" s="1"/>
      <c r="BE130" s="1"/>
      <c r="BF130" s="1"/>
      <c r="BG130" s="1"/>
      <c r="BH130" s="1"/>
      <c r="BI130" s="1"/>
      <c r="BJ130" s="1"/>
      <c r="BK130" s="1"/>
      <c r="BL130" s="1"/>
      <c r="BM130" s="1"/>
      <c r="BN130" s="1"/>
      <c r="BO130" s="1"/>
      <c r="BP130" s="1"/>
      <c r="BQ130" s="1"/>
      <c r="BR130" s="1"/>
    </row>
    <row r="131" spans="1:70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  <c r="AQ131" s="1"/>
      <c r="AR131" s="1"/>
      <c r="AS131" s="1"/>
      <c r="AT131" s="1"/>
      <c r="AU131" s="1"/>
      <c r="AV131" s="1"/>
      <c r="AW131" s="1"/>
      <c r="AX131" s="1"/>
      <c r="AY131" s="1"/>
      <c r="AZ131" s="1"/>
      <c r="BA131" s="1"/>
      <c r="BB131" s="1"/>
      <c r="BC131" s="1"/>
      <c r="BD131" s="1"/>
      <c r="BE131" s="1"/>
      <c r="BF131" s="1"/>
      <c r="BG131" s="1"/>
      <c r="BH131" s="1"/>
      <c r="BI131" s="1"/>
      <c r="BJ131" s="1"/>
      <c r="BK131" s="1"/>
      <c r="BL131" s="1"/>
      <c r="BM131" s="1"/>
      <c r="BN131" s="1"/>
      <c r="BO131" s="1"/>
      <c r="BP131" s="1"/>
      <c r="BQ131" s="1"/>
      <c r="BR131" s="1"/>
    </row>
    <row r="132" spans="1:70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"/>
      <c r="AR132" s="1"/>
      <c r="AS132" s="1"/>
      <c r="AT132" s="1"/>
      <c r="AU132" s="1"/>
      <c r="AV132" s="1"/>
      <c r="AW132" s="1"/>
      <c r="AX132" s="1"/>
      <c r="AY132" s="1"/>
      <c r="AZ132" s="1"/>
      <c r="BA132" s="1"/>
      <c r="BB132" s="1"/>
      <c r="BC132" s="1"/>
      <c r="BD132" s="1"/>
      <c r="BE132" s="1"/>
      <c r="BF132" s="1"/>
      <c r="BG132" s="1"/>
      <c r="BH132" s="1"/>
      <c r="BI132" s="1"/>
      <c r="BJ132" s="1"/>
      <c r="BK132" s="1"/>
      <c r="BL132" s="1"/>
      <c r="BM132" s="1"/>
      <c r="BN132" s="1"/>
      <c r="BO132" s="1"/>
      <c r="BP132" s="1"/>
      <c r="BQ132" s="1"/>
      <c r="BR132" s="1"/>
    </row>
    <row r="133" spans="1:70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  <c r="AQ133" s="1"/>
      <c r="AR133" s="1"/>
      <c r="AS133" s="1"/>
      <c r="AT133" s="1"/>
      <c r="AU133" s="1"/>
      <c r="AV133" s="1"/>
      <c r="AW133" s="1"/>
      <c r="AX133" s="1"/>
      <c r="AY133" s="1"/>
      <c r="AZ133" s="1"/>
      <c r="BA133" s="1"/>
      <c r="BB133" s="1"/>
      <c r="BC133" s="1"/>
      <c r="BD133" s="1"/>
      <c r="BE133" s="1"/>
      <c r="BF133" s="1"/>
      <c r="BG133" s="1"/>
      <c r="BH133" s="1"/>
      <c r="BI133" s="1"/>
      <c r="BJ133" s="1"/>
      <c r="BK133" s="1"/>
      <c r="BL133" s="1"/>
      <c r="BM133" s="1"/>
      <c r="BN133" s="1"/>
      <c r="BO133" s="1"/>
      <c r="BP133" s="1"/>
      <c r="BQ133" s="1"/>
      <c r="BR133" s="1"/>
    </row>
    <row r="134" spans="1:70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1"/>
      <c r="AS134" s="1"/>
      <c r="AT134" s="1"/>
      <c r="AU134" s="1"/>
      <c r="AV134" s="1"/>
      <c r="AW134" s="1"/>
      <c r="AX134" s="1"/>
      <c r="AY134" s="1"/>
      <c r="AZ134" s="1"/>
      <c r="BA134" s="1"/>
      <c r="BB134" s="1"/>
      <c r="BC134" s="1"/>
      <c r="BD134" s="1"/>
      <c r="BE134" s="1"/>
      <c r="BF134" s="1"/>
      <c r="BG134" s="1"/>
      <c r="BH134" s="1"/>
      <c r="BI134" s="1"/>
      <c r="BJ134" s="1"/>
      <c r="BK134" s="1"/>
      <c r="BL134" s="1"/>
      <c r="BM134" s="1"/>
      <c r="BN134" s="1"/>
      <c r="BO134" s="1"/>
      <c r="BP134" s="1"/>
      <c r="BQ134" s="1"/>
      <c r="BR134" s="1"/>
    </row>
    <row r="135" spans="1:70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  <c r="AT135" s="1"/>
      <c r="AU135" s="1"/>
      <c r="AV135" s="1"/>
      <c r="AW135" s="1"/>
      <c r="AX135" s="1"/>
      <c r="AY135" s="1"/>
      <c r="AZ135" s="1"/>
      <c r="BA135" s="1"/>
      <c r="BB135" s="1"/>
      <c r="BC135" s="1"/>
      <c r="BD135" s="1"/>
      <c r="BE135" s="1"/>
      <c r="BF135" s="1"/>
      <c r="BG135" s="1"/>
      <c r="BH135" s="1"/>
      <c r="BI135" s="1"/>
      <c r="BJ135" s="1"/>
      <c r="BK135" s="1"/>
      <c r="BL135" s="1"/>
      <c r="BM135" s="1"/>
      <c r="BN135" s="1"/>
      <c r="BO135" s="1"/>
      <c r="BP135" s="1"/>
      <c r="BQ135" s="1"/>
      <c r="BR135" s="1"/>
    </row>
    <row r="136" spans="1:70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  <c r="AU136" s="1"/>
      <c r="AV136" s="1"/>
      <c r="AW136" s="1"/>
      <c r="AX136" s="1"/>
      <c r="AY136" s="1"/>
      <c r="AZ136" s="1"/>
      <c r="BA136" s="1"/>
      <c r="BB136" s="1"/>
      <c r="BC136" s="1"/>
      <c r="BD136" s="1"/>
      <c r="BE136" s="1"/>
      <c r="BF136" s="1"/>
      <c r="BG136" s="1"/>
      <c r="BH136" s="1"/>
      <c r="BI136" s="1"/>
      <c r="BJ136" s="1"/>
      <c r="BK136" s="1"/>
      <c r="BL136" s="1"/>
      <c r="BM136" s="1"/>
      <c r="BN136" s="1"/>
      <c r="BO136" s="1"/>
      <c r="BP136" s="1"/>
      <c r="BQ136" s="1"/>
      <c r="BR136" s="1"/>
    </row>
    <row r="137" spans="1:70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/>
      <c r="AS137" s="1"/>
      <c r="AT137" s="1"/>
      <c r="AU137" s="1"/>
      <c r="AV137" s="1"/>
      <c r="AW137" s="1"/>
      <c r="AX137" s="1"/>
      <c r="AY137" s="1"/>
      <c r="AZ137" s="1"/>
      <c r="BA137" s="1"/>
      <c r="BB137" s="1"/>
      <c r="BC137" s="1"/>
      <c r="BD137" s="1"/>
      <c r="BE137" s="1"/>
      <c r="BF137" s="1"/>
      <c r="BG137" s="1"/>
      <c r="BH137" s="1"/>
      <c r="BI137" s="1"/>
      <c r="BJ137" s="1"/>
      <c r="BK137" s="1"/>
      <c r="BL137" s="1"/>
      <c r="BM137" s="1"/>
      <c r="BN137" s="1"/>
      <c r="BO137" s="1"/>
      <c r="BP137" s="1"/>
      <c r="BQ137" s="1"/>
      <c r="BR137" s="1"/>
    </row>
    <row r="138" spans="1:70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  <c r="AU138" s="1"/>
      <c r="AV138" s="1"/>
      <c r="AW138" s="1"/>
      <c r="AX138" s="1"/>
      <c r="AY138" s="1"/>
      <c r="AZ138" s="1"/>
      <c r="BA138" s="1"/>
      <c r="BB138" s="1"/>
      <c r="BC138" s="1"/>
      <c r="BD138" s="1"/>
      <c r="BE138" s="1"/>
      <c r="BF138" s="1"/>
      <c r="BG138" s="1"/>
      <c r="BH138" s="1"/>
      <c r="BI138" s="1"/>
      <c r="BJ138" s="1"/>
      <c r="BK138" s="1"/>
      <c r="BL138" s="1"/>
      <c r="BM138" s="1"/>
      <c r="BN138" s="1"/>
      <c r="BO138" s="1"/>
      <c r="BP138" s="1"/>
      <c r="BQ138" s="1"/>
      <c r="BR138" s="1"/>
    </row>
    <row r="139" spans="1:70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  <c r="AU139" s="1"/>
      <c r="AV139" s="1"/>
      <c r="AW139" s="1"/>
      <c r="AX139" s="1"/>
      <c r="AY139" s="1"/>
      <c r="AZ139" s="1"/>
      <c r="BA139" s="1"/>
      <c r="BB139" s="1"/>
      <c r="BC139" s="1"/>
      <c r="BD139" s="1"/>
      <c r="BE139" s="1"/>
      <c r="BF139" s="1"/>
      <c r="BG139" s="1"/>
      <c r="BH139" s="1"/>
      <c r="BI139" s="1"/>
      <c r="BJ139" s="1"/>
      <c r="BK139" s="1"/>
      <c r="BL139" s="1"/>
      <c r="BM139" s="1"/>
      <c r="BN139" s="1"/>
      <c r="BO139" s="1"/>
      <c r="BP139" s="1"/>
      <c r="BQ139" s="1"/>
      <c r="BR139" s="1"/>
    </row>
    <row r="140" spans="1:70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  <c r="AT140" s="1"/>
      <c r="AU140" s="1"/>
      <c r="AV140" s="1"/>
      <c r="AW140" s="1"/>
      <c r="AX140" s="1"/>
      <c r="AY140" s="1"/>
      <c r="AZ140" s="1"/>
      <c r="BA140" s="1"/>
      <c r="BB140" s="1"/>
      <c r="BC140" s="1"/>
      <c r="BD140" s="1"/>
      <c r="BE140" s="1"/>
      <c r="BF140" s="1"/>
      <c r="BG140" s="1"/>
      <c r="BH140" s="1"/>
      <c r="BI140" s="1"/>
      <c r="BJ140" s="1"/>
      <c r="BK140" s="1"/>
      <c r="BL140" s="1"/>
      <c r="BM140" s="1"/>
      <c r="BN140" s="1"/>
      <c r="BO140" s="1"/>
      <c r="BP140" s="1"/>
      <c r="BQ140" s="1"/>
      <c r="BR140" s="1"/>
    </row>
    <row r="141" spans="1:70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1"/>
      <c r="AU141" s="1"/>
      <c r="AV141" s="1"/>
      <c r="AW141" s="1"/>
      <c r="AX141" s="1"/>
      <c r="AY141" s="1"/>
      <c r="AZ141" s="1"/>
      <c r="BA141" s="1"/>
      <c r="BB141" s="1"/>
      <c r="BC141" s="1"/>
      <c r="BD141" s="1"/>
      <c r="BE141" s="1"/>
      <c r="BF141" s="1"/>
      <c r="BG141" s="1"/>
      <c r="BH141" s="1"/>
      <c r="BI141" s="1"/>
      <c r="BJ141" s="1"/>
      <c r="BK141" s="1"/>
      <c r="BL141" s="1"/>
      <c r="BM141" s="1"/>
      <c r="BN141" s="1"/>
      <c r="BO141" s="1"/>
      <c r="BP141" s="1"/>
      <c r="BQ141" s="1"/>
      <c r="BR141" s="1"/>
    </row>
    <row r="142" spans="1:70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  <c r="AU142" s="1"/>
      <c r="AV142" s="1"/>
      <c r="AW142" s="1"/>
      <c r="AX142" s="1"/>
      <c r="AY142" s="1"/>
      <c r="AZ142" s="1"/>
      <c r="BA142" s="1"/>
      <c r="BB142" s="1"/>
      <c r="BC142" s="1"/>
      <c r="BD142" s="1"/>
      <c r="BE142" s="1"/>
      <c r="BF142" s="1"/>
      <c r="BG142" s="1"/>
      <c r="BH142" s="1"/>
      <c r="BI142" s="1"/>
      <c r="BJ142" s="1"/>
      <c r="BK142" s="1"/>
      <c r="BL142" s="1"/>
      <c r="BM142" s="1"/>
      <c r="BN142" s="1"/>
      <c r="BO142" s="1"/>
      <c r="BP142" s="1"/>
      <c r="BQ142" s="1"/>
      <c r="BR142" s="1"/>
    </row>
    <row r="143" spans="1:70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"/>
      <c r="AT143" s="1"/>
      <c r="AU143" s="1"/>
      <c r="AV143" s="1"/>
      <c r="AW143" s="1"/>
      <c r="AX143" s="1"/>
      <c r="AY143" s="1"/>
      <c r="AZ143" s="1"/>
      <c r="BA143" s="1"/>
      <c r="BB143" s="1"/>
      <c r="BC143" s="1"/>
      <c r="BD143" s="1"/>
      <c r="BE143" s="1"/>
      <c r="BF143" s="1"/>
      <c r="BG143" s="1"/>
      <c r="BH143" s="1"/>
      <c r="BI143" s="1"/>
      <c r="BJ143" s="1"/>
      <c r="BK143" s="1"/>
      <c r="BL143" s="1"/>
      <c r="BM143" s="1"/>
      <c r="BN143" s="1"/>
      <c r="BO143" s="1"/>
      <c r="BP143" s="1"/>
      <c r="BQ143" s="1"/>
      <c r="BR143" s="1"/>
    </row>
    <row r="144" spans="1:70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  <c r="AU144" s="1"/>
      <c r="AV144" s="1"/>
      <c r="AW144" s="1"/>
      <c r="AX144" s="1"/>
      <c r="AY144" s="1"/>
      <c r="AZ144" s="1"/>
      <c r="BA144" s="1"/>
      <c r="BB144" s="1"/>
      <c r="BC144" s="1"/>
      <c r="BD144" s="1"/>
      <c r="BE144" s="1"/>
      <c r="BF144" s="1"/>
      <c r="BG144" s="1"/>
      <c r="BH144" s="1"/>
      <c r="BI144" s="1"/>
      <c r="BJ144" s="1"/>
      <c r="BK144" s="1"/>
      <c r="BL144" s="1"/>
      <c r="BM144" s="1"/>
      <c r="BN144" s="1"/>
      <c r="BO144" s="1"/>
      <c r="BP144" s="1"/>
      <c r="BQ144" s="1"/>
      <c r="BR144" s="1"/>
    </row>
    <row r="145" spans="1:70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  <c r="AU145" s="1"/>
      <c r="AV145" s="1"/>
      <c r="AW145" s="1"/>
      <c r="AX145" s="1"/>
      <c r="AY145" s="1"/>
      <c r="AZ145" s="1"/>
      <c r="BA145" s="1"/>
      <c r="BB145" s="1"/>
      <c r="BC145" s="1"/>
      <c r="BD145" s="1"/>
      <c r="BE145" s="1"/>
      <c r="BF145" s="1"/>
      <c r="BG145" s="1"/>
      <c r="BH145" s="1"/>
      <c r="BI145" s="1"/>
      <c r="BJ145" s="1"/>
      <c r="BK145" s="1"/>
      <c r="BL145" s="1"/>
      <c r="BM145" s="1"/>
      <c r="BN145" s="1"/>
      <c r="BO145" s="1"/>
      <c r="BP145" s="1"/>
      <c r="BQ145" s="1"/>
      <c r="BR145" s="1"/>
    </row>
    <row r="146" spans="1:70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  <c r="AU146" s="1"/>
      <c r="AV146" s="1"/>
      <c r="AW146" s="1"/>
      <c r="AX146" s="1"/>
      <c r="AY146" s="1"/>
      <c r="AZ146" s="1"/>
      <c r="BA146" s="1"/>
      <c r="BB146" s="1"/>
      <c r="BC146" s="1"/>
      <c r="BD146" s="1"/>
      <c r="BE146" s="1"/>
      <c r="BF146" s="1"/>
      <c r="BG146" s="1"/>
      <c r="BH146" s="1"/>
      <c r="BI146" s="1"/>
      <c r="BJ146" s="1"/>
      <c r="BK146" s="1"/>
      <c r="BL146" s="1"/>
      <c r="BM146" s="1"/>
      <c r="BN146" s="1"/>
      <c r="BO146" s="1"/>
      <c r="BP146" s="1"/>
      <c r="BQ146" s="1"/>
      <c r="BR146" s="1"/>
    </row>
    <row r="147" spans="1:70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1"/>
      <c r="AT147" s="1"/>
      <c r="AU147" s="1"/>
      <c r="AV147" s="1"/>
      <c r="AW147" s="1"/>
      <c r="AX147" s="1"/>
      <c r="AY147" s="1"/>
      <c r="AZ147" s="1"/>
      <c r="BA147" s="1"/>
      <c r="BB147" s="1"/>
      <c r="BC147" s="1"/>
      <c r="BD147" s="1"/>
      <c r="BE147" s="1"/>
      <c r="BF147" s="1"/>
      <c r="BG147" s="1"/>
      <c r="BH147" s="1"/>
      <c r="BI147" s="1"/>
      <c r="BJ147" s="1"/>
      <c r="BK147" s="1"/>
      <c r="BL147" s="1"/>
      <c r="BM147" s="1"/>
      <c r="BN147" s="1"/>
      <c r="BO147" s="1"/>
      <c r="BP147" s="1"/>
      <c r="BQ147" s="1"/>
      <c r="BR147" s="1"/>
    </row>
    <row r="148" spans="1:70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  <c r="AT148" s="1"/>
      <c r="AU148" s="1"/>
      <c r="AV148" s="1"/>
      <c r="AW148" s="1"/>
      <c r="AX148" s="1"/>
      <c r="AY148" s="1"/>
      <c r="AZ148" s="1"/>
      <c r="BA148" s="1"/>
      <c r="BB148" s="1"/>
      <c r="BC148" s="1"/>
      <c r="BD148" s="1"/>
      <c r="BE148" s="1"/>
      <c r="BF148" s="1"/>
      <c r="BG148" s="1"/>
      <c r="BH148" s="1"/>
      <c r="BI148" s="1"/>
      <c r="BJ148" s="1"/>
      <c r="BK148" s="1"/>
      <c r="BL148" s="1"/>
      <c r="BM148" s="1"/>
      <c r="BN148" s="1"/>
      <c r="BO148" s="1"/>
      <c r="BP148" s="1"/>
      <c r="BQ148" s="1"/>
      <c r="BR148" s="1"/>
    </row>
    <row r="149" spans="1:70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  <c r="AU149" s="1"/>
      <c r="AV149" s="1"/>
      <c r="AW149" s="1"/>
      <c r="AX149" s="1"/>
      <c r="AY149" s="1"/>
      <c r="AZ149" s="1"/>
      <c r="BA149" s="1"/>
      <c r="BB149" s="1"/>
      <c r="BC149" s="1"/>
      <c r="BD149" s="1"/>
      <c r="BE149" s="1"/>
      <c r="BF149" s="1"/>
      <c r="BG149" s="1"/>
      <c r="BH149" s="1"/>
      <c r="BI149" s="1"/>
      <c r="BJ149" s="1"/>
      <c r="BK149" s="1"/>
      <c r="BL149" s="1"/>
      <c r="BM149" s="1"/>
      <c r="BN149" s="1"/>
      <c r="BO149" s="1"/>
      <c r="BP149" s="1"/>
      <c r="BQ149" s="1"/>
      <c r="BR149" s="1"/>
    </row>
    <row r="150" spans="1:70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  <c r="AT150" s="1"/>
      <c r="AU150" s="1"/>
      <c r="AV150" s="1"/>
      <c r="AW150" s="1"/>
      <c r="AX150" s="1"/>
      <c r="AY150" s="1"/>
      <c r="AZ150" s="1"/>
      <c r="BA150" s="1"/>
      <c r="BB150" s="1"/>
      <c r="BC150" s="1"/>
      <c r="BD150" s="1"/>
      <c r="BE150" s="1"/>
      <c r="BF150" s="1"/>
      <c r="BG150" s="1"/>
      <c r="BH150" s="1"/>
      <c r="BI150" s="1"/>
      <c r="BJ150" s="1"/>
      <c r="BK150" s="1"/>
      <c r="BL150" s="1"/>
      <c r="BM150" s="1"/>
      <c r="BN150" s="1"/>
      <c r="BO150" s="1"/>
      <c r="BP150" s="1"/>
      <c r="BQ150" s="1"/>
      <c r="BR150" s="1"/>
    </row>
    <row r="151" spans="1:70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1"/>
      <c r="AU151" s="1"/>
      <c r="AV151" s="1"/>
      <c r="AW151" s="1"/>
      <c r="AX151" s="1"/>
      <c r="AY151" s="1"/>
      <c r="AZ151" s="1"/>
      <c r="BA151" s="1"/>
      <c r="BB151" s="1"/>
      <c r="BC151" s="1"/>
      <c r="BD151" s="1"/>
      <c r="BE151" s="1"/>
      <c r="BF151" s="1"/>
      <c r="BG151" s="1"/>
      <c r="BH151" s="1"/>
      <c r="BI151" s="1"/>
      <c r="BJ151" s="1"/>
      <c r="BK151" s="1"/>
      <c r="BL151" s="1"/>
      <c r="BM151" s="1"/>
      <c r="BN151" s="1"/>
      <c r="BO151" s="1"/>
      <c r="BP151" s="1"/>
      <c r="BQ151" s="1"/>
      <c r="BR151" s="1"/>
    </row>
    <row r="152" spans="1:70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  <c r="AS152" s="1"/>
      <c r="AT152" s="1"/>
      <c r="AU152" s="1"/>
      <c r="AV152" s="1"/>
      <c r="AW152" s="1"/>
      <c r="AX152" s="1"/>
      <c r="AY152" s="1"/>
      <c r="AZ152" s="1"/>
      <c r="BA152" s="1"/>
      <c r="BB152" s="1"/>
      <c r="BC152" s="1"/>
      <c r="BD152" s="1"/>
      <c r="BE152" s="1"/>
      <c r="BF152" s="1"/>
      <c r="BG152" s="1"/>
      <c r="BH152" s="1"/>
      <c r="BI152" s="1"/>
      <c r="BJ152" s="1"/>
      <c r="BK152" s="1"/>
      <c r="BL152" s="1"/>
      <c r="BM152" s="1"/>
      <c r="BN152" s="1"/>
      <c r="BO152" s="1"/>
      <c r="BP152" s="1"/>
      <c r="BQ152" s="1"/>
      <c r="BR152" s="1"/>
    </row>
    <row r="153" spans="1:70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S153" s="1"/>
      <c r="AT153" s="1"/>
      <c r="AU153" s="1"/>
      <c r="AV153" s="1"/>
      <c r="AW153" s="1"/>
      <c r="AX153" s="1"/>
      <c r="AY153" s="1"/>
      <c r="AZ153" s="1"/>
      <c r="BA153" s="1"/>
      <c r="BB153" s="1"/>
      <c r="BC153" s="1"/>
      <c r="BD153" s="1"/>
      <c r="BE153" s="1"/>
      <c r="BF153" s="1"/>
      <c r="BG153" s="1"/>
      <c r="BH153" s="1"/>
      <c r="BI153" s="1"/>
      <c r="BJ153" s="1"/>
      <c r="BK153" s="1"/>
      <c r="BL153" s="1"/>
      <c r="BM153" s="1"/>
      <c r="BN153" s="1"/>
      <c r="BO153" s="1"/>
      <c r="BP153" s="1"/>
      <c r="BQ153" s="1"/>
      <c r="BR153" s="1"/>
    </row>
    <row r="154" spans="1:70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  <c r="AT154" s="1"/>
      <c r="AU154" s="1"/>
      <c r="AV154" s="1"/>
      <c r="AW154" s="1"/>
      <c r="AX154" s="1"/>
      <c r="AY154" s="1"/>
      <c r="AZ154" s="1"/>
      <c r="BA154" s="1"/>
      <c r="BB154" s="1"/>
      <c r="BC154" s="1"/>
      <c r="BD154" s="1"/>
      <c r="BE154" s="1"/>
      <c r="BF154" s="1"/>
      <c r="BG154" s="1"/>
      <c r="BH154" s="1"/>
      <c r="BI154" s="1"/>
      <c r="BJ154" s="1"/>
      <c r="BK154" s="1"/>
      <c r="BL154" s="1"/>
      <c r="BM154" s="1"/>
      <c r="BN154" s="1"/>
      <c r="BO154" s="1"/>
      <c r="BP154" s="1"/>
      <c r="BQ154" s="1"/>
      <c r="BR154" s="1"/>
    </row>
    <row r="155" spans="1:70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  <c r="AR155" s="1"/>
      <c r="AS155" s="1"/>
      <c r="AT155" s="1"/>
      <c r="AU155" s="1"/>
      <c r="AV155" s="1"/>
      <c r="AW155" s="1"/>
      <c r="AX155" s="1"/>
      <c r="AY155" s="1"/>
      <c r="AZ155" s="1"/>
      <c r="BA155" s="1"/>
      <c r="BB155" s="1"/>
      <c r="BC155" s="1"/>
      <c r="BD155" s="1"/>
      <c r="BE155" s="1"/>
      <c r="BF155" s="1"/>
      <c r="BG155" s="1"/>
      <c r="BH155" s="1"/>
      <c r="BI155" s="1"/>
      <c r="BJ155" s="1"/>
      <c r="BK155" s="1"/>
      <c r="BL155" s="1"/>
      <c r="BM155" s="1"/>
      <c r="BN155" s="1"/>
      <c r="BO155" s="1"/>
      <c r="BP155" s="1"/>
      <c r="BQ155" s="1"/>
      <c r="BR155" s="1"/>
    </row>
    <row r="156" spans="1:70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1"/>
      <c r="AU156" s="1"/>
      <c r="AV156" s="1"/>
      <c r="AW156" s="1"/>
      <c r="AX156" s="1"/>
      <c r="AY156" s="1"/>
      <c r="AZ156" s="1"/>
      <c r="BA156" s="1"/>
      <c r="BB156" s="1"/>
      <c r="BC156" s="1"/>
      <c r="BD156" s="1"/>
      <c r="BE156" s="1"/>
      <c r="BF156" s="1"/>
      <c r="BG156" s="1"/>
      <c r="BH156" s="1"/>
      <c r="BI156" s="1"/>
      <c r="BJ156" s="1"/>
      <c r="BK156" s="1"/>
      <c r="BL156" s="1"/>
      <c r="BM156" s="1"/>
      <c r="BN156" s="1"/>
      <c r="BO156" s="1"/>
      <c r="BP156" s="1"/>
      <c r="BQ156" s="1"/>
      <c r="BR156" s="1"/>
    </row>
    <row r="157" spans="1:70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  <c r="AR157" s="1"/>
      <c r="AS157" s="1"/>
      <c r="AT157" s="1"/>
      <c r="AU157" s="1"/>
      <c r="AV157" s="1"/>
      <c r="AW157" s="1"/>
      <c r="AX157" s="1"/>
      <c r="AY157" s="1"/>
      <c r="AZ157" s="1"/>
      <c r="BA157" s="1"/>
      <c r="BB157" s="1"/>
      <c r="BC157" s="1"/>
      <c r="BD157" s="1"/>
      <c r="BE157" s="1"/>
      <c r="BF157" s="1"/>
      <c r="BG157" s="1"/>
      <c r="BH157" s="1"/>
      <c r="BI157" s="1"/>
      <c r="BJ157" s="1"/>
      <c r="BK157" s="1"/>
      <c r="BL157" s="1"/>
      <c r="BM157" s="1"/>
      <c r="BN157" s="1"/>
      <c r="BO157" s="1"/>
      <c r="BP157" s="1"/>
      <c r="BQ157" s="1"/>
      <c r="BR157" s="1"/>
    </row>
    <row r="158" spans="1:70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  <c r="AR158" s="1"/>
      <c r="AS158" s="1"/>
      <c r="AT158" s="1"/>
      <c r="AU158" s="1"/>
      <c r="AV158" s="1"/>
      <c r="AW158" s="1"/>
      <c r="AX158" s="1"/>
      <c r="AY158" s="1"/>
      <c r="AZ158" s="1"/>
      <c r="BA158" s="1"/>
      <c r="BB158" s="1"/>
      <c r="BC158" s="1"/>
      <c r="BD158" s="1"/>
      <c r="BE158" s="1"/>
      <c r="BF158" s="1"/>
      <c r="BG158" s="1"/>
      <c r="BH158" s="1"/>
      <c r="BI158" s="1"/>
      <c r="BJ158" s="1"/>
      <c r="BK158" s="1"/>
      <c r="BL158" s="1"/>
      <c r="BM158" s="1"/>
      <c r="BN158" s="1"/>
      <c r="BO158" s="1"/>
      <c r="BP158" s="1"/>
      <c r="BQ158" s="1"/>
      <c r="BR158" s="1"/>
    </row>
    <row r="159" spans="1:70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  <c r="AU159" s="1"/>
      <c r="AV159" s="1"/>
      <c r="AW159" s="1"/>
      <c r="AX159" s="1"/>
      <c r="AY159" s="1"/>
      <c r="AZ159" s="1"/>
      <c r="BA159" s="1"/>
      <c r="BB159" s="1"/>
      <c r="BC159" s="1"/>
      <c r="BD159" s="1"/>
      <c r="BE159" s="1"/>
      <c r="BF159" s="1"/>
      <c r="BG159" s="1"/>
      <c r="BH159" s="1"/>
      <c r="BI159" s="1"/>
      <c r="BJ159" s="1"/>
      <c r="BK159" s="1"/>
      <c r="BL159" s="1"/>
      <c r="BM159" s="1"/>
      <c r="BN159" s="1"/>
      <c r="BO159" s="1"/>
      <c r="BP159" s="1"/>
      <c r="BQ159" s="1"/>
      <c r="BR159" s="1"/>
    </row>
    <row r="160" spans="1:70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  <c r="AT160" s="1"/>
      <c r="AU160" s="1"/>
      <c r="AV160" s="1"/>
      <c r="AW160" s="1"/>
      <c r="AX160" s="1"/>
      <c r="AY160" s="1"/>
      <c r="AZ160" s="1"/>
      <c r="BA160" s="1"/>
      <c r="BB160" s="1"/>
      <c r="BC160" s="1"/>
      <c r="BD160" s="1"/>
      <c r="BE160" s="1"/>
      <c r="BF160" s="1"/>
      <c r="BG160" s="1"/>
      <c r="BH160" s="1"/>
      <c r="BI160" s="1"/>
      <c r="BJ160" s="1"/>
      <c r="BK160" s="1"/>
      <c r="BL160" s="1"/>
      <c r="BM160" s="1"/>
      <c r="BN160" s="1"/>
      <c r="BO160" s="1"/>
      <c r="BP160" s="1"/>
      <c r="BQ160" s="1"/>
      <c r="BR160" s="1"/>
    </row>
    <row r="161" spans="1:70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  <c r="AT161" s="1"/>
      <c r="AU161" s="1"/>
      <c r="AV161" s="1"/>
      <c r="AW161" s="1"/>
      <c r="AX161" s="1"/>
      <c r="AY161" s="1"/>
      <c r="AZ161" s="1"/>
      <c r="BA161" s="1"/>
      <c r="BB161" s="1"/>
      <c r="BC161" s="1"/>
      <c r="BD161" s="1"/>
      <c r="BE161" s="1"/>
      <c r="BF161" s="1"/>
      <c r="BG161" s="1"/>
      <c r="BH161" s="1"/>
      <c r="BI161" s="1"/>
      <c r="BJ161" s="1"/>
      <c r="BK161" s="1"/>
      <c r="BL161" s="1"/>
      <c r="BM161" s="1"/>
      <c r="BN161" s="1"/>
      <c r="BO161" s="1"/>
      <c r="BP161" s="1"/>
      <c r="BQ161" s="1"/>
      <c r="BR161" s="1"/>
    </row>
    <row r="162" spans="1:70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S162" s="1"/>
      <c r="AT162" s="1"/>
      <c r="AU162" s="1"/>
      <c r="AV162" s="1"/>
      <c r="AW162" s="1"/>
      <c r="AX162" s="1"/>
      <c r="AY162" s="1"/>
      <c r="AZ162" s="1"/>
      <c r="BA162" s="1"/>
      <c r="BB162" s="1"/>
      <c r="BC162" s="1"/>
      <c r="BD162" s="1"/>
      <c r="BE162" s="1"/>
      <c r="BF162" s="1"/>
      <c r="BG162" s="1"/>
      <c r="BH162" s="1"/>
      <c r="BI162" s="1"/>
      <c r="BJ162" s="1"/>
      <c r="BK162" s="1"/>
      <c r="BL162" s="1"/>
      <c r="BM162" s="1"/>
      <c r="BN162" s="1"/>
      <c r="BO162" s="1"/>
      <c r="BP162" s="1"/>
      <c r="BQ162" s="1"/>
      <c r="BR162" s="1"/>
    </row>
    <row r="163" spans="1:70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  <c r="AT163" s="1"/>
      <c r="AU163" s="1"/>
      <c r="AV163" s="1"/>
      <c r="AW163" s="1"/>
      <c r="AX163" s="1"/>
      <c r="AY163" s="1"/>
      <c r="AZ163" s="1"/>
      <c r="BA163" s="1"/>
      <c r="BB163" s="1"/>
      <c r="BC163" s="1"/>
      <c r="BD163" s="1"/>
      <c r="BE163" s="1"/>
      <c r="BF163" s="1"/>
      <c r="BG163" s="1"/>
      <c r="BH163" s="1"/>
      <c r="BI163" s="1"/>
      <c r="BJ163" s="1"/>
      <c r="BK163" s="1"/>
      <c r="BL163" s="1"/>
      <c r="BM163" s="1"/>
      <c r="BN163" s="1"/>
      <c r="BO163" s="1"/>
      <c r="BP163" s="1"/>
      <c r="BQ163" s="1"/>
      <c r="BR163" s="1"/>
    </row>
    <row r="164" spans="1:70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  <c r="AU164" s="1"/>
      <c r="AV164" s="1"/>
      <c r="AW164" s="1"/>
      <c r="AX164" s="1"/>
      <c r="AY164" s="1"/>
      <c r="AZ164" s="1"/>
      <c r="BA164" s="1"/>
      <c r="BB164" s="1"/>
      <c r="BC164" s="1"/>
      <c r="BD164" s="1"/>
      <c r="BE164" s="1"/>
      <c r="BF164" s="1"/>
      <c r="BG164" s="1"/>
      <c r="BH164" s="1"/>
      <c r="BI164" s="1"/>
      <c r="BJ164" s="1"/>
      <c r="BK164" s="1"/>
      <c r="BL164" s="1"/>
      <c r="BM164" s="1"/>
      <c r="BN164" s="1"/>
      <c r="BO164" s="1"/>
      <c r="BP164" s="1"/>
      <c r="BQ164" s="1"/>
      <c r="BR164" s="1"/>
    </row>
    <row r="165" spans="1:70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  <c r="AR165" s="1"/>
      <c r="AS165" s="1"/>
      <c r="AT165" s="1"/>
      <c r="AU165" s="1"/>
      <c r="AV165" s="1"/>
      <c r="AW165" s="1"/>
      <c r="AX165" s="1"/>
      <c r="AY165" s="1"/>
      <c r="AZ165" s="1"/>
      <c r="BA165" s="1"/>
      <c r="BB165" s="1"/>
      <c r="BC165" s="1"/>
      <c r="BD165" s="1"/>
      <c r="BE165" s="1"/>
      <c r="BF165" s="1"/>
      <c r="BG165" s="1"/>
      <c r="BH165" s="1"/>
      <c r="BI165" s="1"/>
      <c r="BJ165" s="1"/>
      <c r="BK165" s="1"/>
      <c r="BL165" s="1"/>
      <c r="BM165" s="1"/>
      <c r="BN165" s="1"/>
      <c r="BO165" s="1"/>
      <c r="BP165" s="1"/>
      <c r="BQ165" s="1"/>
      <c r="BR165" s="1"/>
    </row>
    <row r="166" spans="1:70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  <c r="AS166" s="1"/>
      <c r="AT166" s="1"/>
      <c r="AU166" s="1"/>
      <c r="AV166" s="1"/>
      <c r="AW166" s="1"/>
      <c r="AX166" s="1"/>
      <c r="AY166" s="1"/>
      <c r="AZ166" s="1"/>
      <c r="BA166" s="1"/>
      <c r="BB166" s="1"/>
      <c r="BC166" s="1"/>
      <c r="BD166" s="1"/>
      <c r="BE166" s="1"/>
      <c r="BF166" s="1"/>
      <c r="BG166" s="1"/>
      <c r="BH166" s="1"/>
      <c r="BI166" s="1"/>
      <c r="BJ166" s="1"/>
      <c r="BK166" s="1"/>
      <c r="BL166" s="1"/>
      <c r="BM166" s="1"/>
      <c r="BN166" s="1"/>
      <c r="BO166" s="1"/>
      <c r="BP166" s="1"/>
      <c r="BQ166" s="1"/>
      <c r="BR166" s="1"/>
    </row>
    <row r="167" spans="1:70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  <c r="AT167" s="1"/>
      <c r="AU167" s="1"/>
      <c r="AV167" s="1"/>
      <c r="AW167" s="1"/>
      <c r="AX167" s="1"/>
      <c r="AY167" s="1"/>
      <c r="AZ167" s="1"/>
      <c r="BA167" s="1"/>
      <c r="BB167" s="1"/>
      <c r="BC167" s="1"/>
      <c r="BD167" s="1"/>
      <c r="BE167" s="1"/>
      <c r="BF167" s="1"/>
      <c r="BG167" s="1"/>
      <c r="BH167" s="1"/>
      <c r="BI167" s="1"/>
      <c r="BJ167" s="1"/>
      <c r="BK167" s="1"/>
      <c r="BL167" s="1"/>
      <c r="BM167" s="1"/>
      <c r="BN167" s="1"/>
      <c r="BO167" s="1"/>
      <c r="BP167" s="1"/>
      <c r="BQ167" s="1"/>
      <c r="BR167" s="1"/>
    </row>
    <row r="168" spans="1:70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  <c r="AS168" s="1"/>
      <c r="AT168" s="1"/>
      <c r="AU168" s="1"/>
      <c r="AV168" s="1"/>
      <c r="AW168" s="1"/>
      <c r="AX168" s="1"/>
      <c r="AY168" s="1"/>
      <c r="AZ168" s="1"/>
      <c r="BA168" s="1"/>
      <c r="BB168" s="1"/>
      <c r="BC168" s="1"/>
      <c r="BD168" s="1"/>
      <c r="BE168" s="1"/>
      <c r="BF168" s="1"/>
      <c r="BG168" s="1"/>
      <c r="BH168" s="1"/>
      <c r="BI168" s="1"/>
      <c r="BJ168" s="1"/>
      <c r="BK168" s="1"/>
      <c r="BL168" s="1"/>
      <c r="BM168" s="1"/>
      <c r="BN168" s="1"/>
      <c r="BO168" s="1"/>
      <c r="BP168" s="1"/>
      <c r="BQ168" s="1"/>
      <c r="BR168" s="1"/>
    </row>
    <row r="169" spans="1:70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  <c r="AR169" s="1"/>
      <c r="AS169" s="1"/>
      <c r="AT169" s="1"/>
      <c r="AU169" s="1"/>
      <c r="AV169" s="1"/>
      <c r="AW169" s="1"/>
      <c r="AX169" s="1"/>
      <c r="AY169" s="1"/>
      <c r="AZ169" s="1"/>
      <c r="BA169" s="1"/>
      <c r="BB169" s="1"/>
      <c r="BC169" s="1"/>
      <c r="BD169" s="1"/>
      <c r="BE169" s="1"/>
      <c r="BF169" s="1"/>
      <c r="BG169" s="1"/>
      <c r="BH169" s="1"/>
      <c r="BI169" s="1"/>
      <c r="BJ169" s="1"/>
      <c r="BK169" s="1"/>
      <c r="BL169" s="1"/>
      <c r="BM169" s="1"/>
      <c r="BN169" s="1"/>
      <c r="BO169" s="1"/>
      <c r="BP169" s="1"/>
      <c r="BQ169" s="1"/>
      <c r="BR169" s="1"/>
    </row>
    <row r="170" spans="1:70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  <c r="AT170" s="1"/>
      <c r="AU170" s="1"/>
      <c r="AV170" s="1"/>
      <c r="AW170" s="1"/>
      <c r="AX170" s="1"/>
      <c r="AY170" s="1"/>
      <c r="AZ170" s="1"/>
      <c r="BA170" s="1"/>
      <c r="BB170" s="1"/>
      <c r="BC170" s="1"/>
      <c r="BD170" s="1"/>
      <c r="BE170" s="1"/>
      <c r="BF170" s="1"/>
      <c r="BG170" s="1"/>
      <c r="BH170" s="1"/>
      <c r="BI170" s="1"/>
      <c r="BJ170" s="1"/>
      <c r="BK170" s="1"/>
      <c r="BL170" s="1"/>
      <c r="BM170" s="1"/>
      <c r="BN170" s="1"/>
      <c r="BO170" s="1"/>
      <c r="BP170" s="1"/>
      <c r="BQ170" s="1"/>
      <c r="BR170" s="1"/>
    </row>
    <row r="171" spans="1:70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  <c r="AS171" s="1"/>
      <c r="AT171" s="1"/>
      <c r="AU171" s="1"/>
      <c r="AV171" s="1"/>
      <c r="AW171" s="1"/>
      <c r="AX171" s="1"/>
      <c r="AY171" s="1"/>
      <c r="AZ171" s="1"/>
      <c r="BA171" s="1"/>
      <c r="BB171" s="1"/>
      <c r="BC171" s="1"/>
      <c r="BD171" s="1"/>
      <c r="BE171" s="1"/>
      <c r="BF171" s="1"/>
      <c r="BG171" s="1"/>
      <c r="BH171" s="1"/>
      <c r="BI171" s="1"/>
      <c r="BJ171" s="1"/>
      <c r="BK171" s="1"/>
      <c r="BL171" s="1"/>
      <c r="BM171" s="1"/>
      <c r="BN171" s="1"/>
      <c r="BO171" s="1"/>
      <c r="BP171" s="1"/>
      <c r="BQ171" s="1"/>
      <c r="BR171" s="1"/>
    </row>
    <row r="172" spans="1:70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  <c r="AS172" s="1"/>
      <c r="AT172" s="1"/>
      <c r="AU172" s="1"/>
      <c r="AV172" s="1"/>
      <c r="AW172" s="1"/>
      <c r="AX172" s="1"/>
      <c r="AY172" s="1"/>
      <c r="AZ172" s="1"/>
      <c r="BA172" s="1"/>
      <c r="BB172" s="1"/>
      <c r="BC172" s="1"/>
      <c r="BD172" s="1"/>
      <c r="BE172" s="1"/>
      <c r="BF172" s="1"/>
      <c r="BG172" s="1"/>
      <c r="BH172" s="1"/>
      <c r="BI172" s="1"/>
      <c r="BJ172" s="1"/>
      <c r="BK172" s="1"/>
      <c r="BL172" s="1"/>
      <c r="BM172" s="1"/>
      <c r="BN172" s="1"/>
      <c r="BO172" s="1"/>
      <c r="BP172" s="1"/>
      <c r="BQ172" s="1"/>
      <c r="BR172" s="1"/>
    </row>
    <row r="173" spans="1:70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  <c r="AS173" s="1"/>
      <c r="AT173" s="1"/>
      <c r="AU173" s="1"/>
      <c r="AV173" s="1"/>
      <c r="AW173" s="1"/>
      <c r="AX173" s="1"/>
      <c r="AY173" s="1"/>
      <c r="AZ173" s="1"/>
      <c r="BA173" s="1"/>
      <c r="BB173" s="1"/>
      <c r="BC173" s="1"/>
      <c r="BD173" s="1"/>
      <c r="BE173" s="1"/>
      <c r="BF173" s="1"/>
      <c r="BG173" s="1"/>
      <c r="BH173" s="1"/>
      <c r="BI173" s="1"/>
      <c r="BJ173" s="1"/>
      <c r="BK173" s="1"/>
      <c r="BL173" s="1"/>
      <c r="BM173" s="1"/>
      <c r="BN173" s="1"/>
      <c r="BO173" s="1"/>
      <c r="BP173" s="1"/>
      <c r="BQ173" s="1"/>
      <c r="BR173" s="1"/>
    </row>
    <row r="174" spans="1:70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  <c r="AS174" s="1"/>
      <c r="AT174" s="1"/>
      <c r="AU174" s="1"/>
      <c r="AV174" s="1"/>
      <c r="AW174" s="1"/>
      <c r="AX174" s="1"/>
      <c r="AY174" s="1"/>
      <c r="AZ174" s="1"/>
      <c r="BA174" s="1"/>
      <c r="BB174" s="1"/>
      <c r="BC174" s="1"/>
      <c r="BD174" s="1"/>
      <c r="BE174" s="1"/>
      <c r="BF174" s="1"/>
      <c r="BG174" s="1"/>
      <c r="BH174" s="1"/>
      <c r="BI174" s="1"/>
      <c r="BJ174" s="1"/>
      <c r="BK174" s="1"/>
      <c r="BL174" s="1"/>
      <c r="BM174" s="1"/>
      <c r="BN174" s="1"/>
      <c r="BO174" s="1"/>
      <c r="BP174" s="1"/>
      <c r="BQ174" s="1"/>
      <c r="BR174" s="1"/>
    </row>
    <row r="175" spans="1:70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  <c r="AR175" s="1"/>
      <c r="AS175" s="1"/>
      <c r="AT175" s="1"/>
      <c r="AU175" s="1"/>
      <c r="AV175" s="1"/>
      <c r="AW175" s="1"/>
      <c r="AX175" s="1"/>
      <c r="AY175" s="1"/>
      <c r="AZ175" s="1"/>
      <c r="BA175" s="1"/>
      <c r="BB175" s="1"/>
      <c r="BC175" s="1"/>
      <c r="BD175" s="1"/>
      <c r="BE175" s="1"/>
      <c r="BF175" s="1"/>
      <c r="BG175" s="1"/>
      <c r="BH175" s="1"/>
      <c r="BI175" s="1"/>
      <c r="BJ175" s="1"/>
      <c r="BK175" s="1"/>
      <c r="BL175" s="1"/>
      <c r="BM175" s="1"/>
      <c r="BN175" s="1"/>
      <c r="BO175" s="1"/>
      <c r="BP175" s="1"/>
      <c r="BQ175" s="1"/>
      <c r="BR175" s="1"/>
    </row>
    <row r="176" spans="1:70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1"/>
      <c r="AT176" s="1"/>
      <c r="AU176" s="1"/>
      <c r="AV176" s="1"/>
      <c r="AW176" s="1"/>
      <c r="AX176" s="1"/>
      <c r="AY176" s="1"/>
      <c r="AZ176" s="1"/>
      <c r="BA176" s="1"/>
      <c r="BB176" s="1"/>
      <c r="BC176" s="1"/>
      <c r="BD176" s="1"/>
      <c r="BE176" s="1"/>
      <c r="BF176" s="1"/>
      <c r="BG176" s="1"/>
      <c r="BH176" s="1"/>
      <c r="BI176" s="1"/>
      <c r="BJ176" s="1"/>
      <c r="BK176" s="1"/>
      <c r="BL176" s="1"/>
      <c r="BM176" s="1"/>
      <c r="BN176" s="1"/>
      <c r="BO176" s="1"/>
      <c r="BP176" s="1"/>
      <c r="BQ176" s="1"/>
      <c r="BR176" s="1"/>
    </row>
    <row r="177" spans="1:70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  <c r="AR177" s="1"/>
      <c r="AS177" s="1"/>
      <c r="AT177" s="1"/>
      <c r="AU177" s="1"/>
      <c r="AV177" s="1"/>
      <c r="AW177" s="1"/>
      <c r="AX177" s="1"/>
      <c r="AY177" s="1"/>
      <c r="AZ177" s="1"/>
      <c r="BA177" s="1"/>
      <c r="BB177" s="1"/>
      <c r="BC177" s="1"/>
      <c r="BD177" s="1"/>
      <c r="BE177" s="1"/>
      <c r="BF177" s="1"/>
      <c r="BG177" s="1"/>
      <c r="BH177" s="1"/>
      <c r="BI177" s="1"/>
      <c r="BJ177" s="1"/>
      <c r="BK177" s="1"/>
      <c r="BL177" s="1"/>
      <c r="BM177" s="1"/>
      <c r="BN177" s="1"/>
      <c r="BO177" s="1"/>
      <c r="BP177" s="1"/>
      <c r="BQ177" s="1"/>
      <c r="BR177" s="1"/>
    </row>
    <row r="178" spans="1:70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  <c r="AR178" s="1"/>
      <c r="AS178" s="1"/>
      <c r="AT178" s="1"/>
      <c r="AU178" s="1"/>
      <c r="AV178" s="1"/>
      <c r="AW178" s="1"/>
      <c r="AX178" s="1"/>
      <c r="AY178" s="1"/>
      <c r="AZ178" s="1"/>
      <c r="BA178" s="1"/>
      <c r="BB178" s="1"/>
      <c r="BC178" s="1"/>
      <c r="BD178" s="1"/>
      <c r="BE178" s="1"/>
      <c r="BF178" s="1"/>
      <c r="BG178" s="1"/>
      <c r="BH178" s="1"/>
      <c r="BI178" s="1"/>
      <c r="BJ178" s="1"/>
      <c r="BK178" s="1"/>
      <c r="BL178" s="1"/>
      <c r="BM178" s="1"/>
      <c r="BN178" s="1"/>
      <c r="BO178" s="1"/>
      <c r="BP178" s="1"/>
      <c r="BQ178" s="1"/>
      <c r="BR178" s="1"/>
    </row>
    <row r="179" spans="1:70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  <c r="AT179" s="1"/>
      <c r="AU179" s="1"/>
      <c r="AV179" s="1"/>
      <c r="AW179" s="1"/>
      <c r="AX179" s="1"/>
      <c r="AY179" s="1"/>
      <c r="AZ179" s="1"/>
      <c r="BA179" s="1"/>
      <c r="BB179" s="1"/>
      <c r="BC179" s="1"/>
      <c r="BD179" s="1"/>
      <c r="BE179" s="1"/>
      <c r="BF179" s="1"/>
      <c r="BG179" s="1"/>
      <c r="BH179" s="1"/>
      <c r="BI179" s="1"/>
      <c r="BJ179" s="1"/>
      <c r="BK179" s="1"/>
      <c r="BL179" s="1"/>
      <c r="BM179" s="1"/>
      <c r="BN179" s="1"/>
      <c r="BO179" s="1"/>
      <c r="BP179" s="1"/>
      <c r="BQ179" s="1"/>
      <c r="BR179" s="1"/>
    </row>
    <row r="180" spans="1:70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  <c r="AR180" s="1"/>
      <c r="AS180" s="1"/>
      <c r="AT180" s="1"/>
      <c r="AU180" s="1"/>
      <c r="AV180" s="1"/>
      <c r="AW180" s="1"/>
      <c r="AX180" s="1"/>
      <c r="AY180" s="1"/>
      <c r="AZ180" s="1"/>
      <c r="BA180" s="1"/>
      <c r="BB180" s="1"/>
      <c r="BC180" s="1"/>
      <c r="BD180" s="1"/>
      <c r="BE180" s="1"/>
      <c r="BF180" s="1"/>
      <c r="BG180" s="1"/>
      <c r="BH180" s="1"/>
      <c r="BI180" s="1"/>
      <c r="BJ180" s="1"/>
      <c r="BK180" s="1"/>
      <c r="BL180" s="1"/>
      <c r="BM180" s="1"/>
      <c r="BN180" s="1"/>
      <c r="BO180" s="1"/>
      <c r="BP180" s="1"/>
      <c r="BQ180" s="1"/>
      <c r="BR180" s="1"/>
    </row>
    <row r="181" spans="1:70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  <c r="AS181" s="1"/>
      <c r="AT181" s="1"/>
      <c r="AU181" s="1"/>
      <c r="AV181" s="1"/>
      <c r="AW181" s="1"/>
      <c r="AX181" s="1"/>
      <c r="AY181" s="1"/>
      <c r="AZ181" s="1"/>
      <c r="BA181" s="1"/>
      <c r="BB181" s="1"/>
      <c r="BC181" s="1"/>
      <c r="BD181" s="1"/>
      <c r="BE181" s="1"/>
      <c r="BF181" s="1"/>
      <c r="BG181" s="1"/>
      <c r="BH181" s="1"/>
      <c r="BI181" s="1"/>
      <c r="BJ181" s="1"/>
      <c r="BK181" s="1"/>
      <c r="BL181" s="1"/>
      <c r="BM181" s="1"/>
      <c r="BN181" s="1"/>
      <c r="BO181" s="1"/>
      <c r="BP181" s="1"/>
      <c r="BQ181" s="1"/>
      <c r="BR181" s="1"/>
    </row>
    <row r="182" spans="1:70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"/>
      <c r="AT182" s="1"/>
      <c r="AU182" s="1"/>
      <c r="AV182" s="1"/>
      <c r="AW182" s="1"/>
      <c r="AX182" s="1"/>
      <c r="AY182" s="1"/>
      <c r="AZ182" s="1"/>
      <c r="BA182" s="1"/>
      <c r="BB182" s="1"/>
      <c r="BC182" s="1"/>
      <c r="BD182" s="1"/>
      <c r="BE182" s="1"/>
      <c r="BF182" s="1"/>
      <c r="BG182" s="1"/>
      <c r="BH182" s="1"/>
      <c r="BI182" s="1"/>
      <c r="BJ182" s="1"/>
      <c r="BK182" s="1"/>
      <c r="BL182" s="1"/>
      <c r="BM182" s="1"/>
      <c r="BN182" s="1"/>
      <c r="BO182" s="1"/>
      <c r="BP182" s="1"/>
      <c r="BQ182" s="1"/>
      <c r="BR182" s="1"/>
    </row>
    <row r="183" spans="1:70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Q183" s="1"/>
      <c r="AR183" s="1"/>
      <c r="AS183" s="1"/>
      <c r="AT183" s="1"/>
      <c r="AU183" s="1"/>
      <c r="AV183" s="1"/>
      <c r="AW183" s="1"/>
      <c r="AX183" s="1"/>
      <c r="AY183" s="1"/>
      <c r="AZ183" s="1"/>
      <c r="BA183" s="1"/>
      <c r="BB183" s="1"/>
      <c r="BC183" s="1"/>
      <c r="BD183" s="1"/>
      <c r="BE183" s="1"/>
      <c r="BF183" s="1"/>
      <c r="BG183" s="1"/>
      <c r="BH183" s="1"/>
      <c r="BI183" s="1"/>
      <c r="BJ183" s="1"/>
      <c r="BK183" s="1"/>
      <c r="BL183" s="1"/>
      <c r="BM183" s="1"/>
      <c r="BN183" s="1"/>
      <c r="BO183" s="1"/>
      <c r="BP183" s="1"/>
      <c r="BQ183" s="1"/>
      <c r="BR183" s="1"/>
    </row>
    <row r="184" spans="1:70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  <c r="AS184" s="1"/>
      <c r="AT184" s="1"/>
      <c r="AU184" s="1"/>
      <c r="AV184" s="1"/>
      <c r="AW184" s="1"/>
      <c r="AX184" s="1"/>
      <c r="AY184" s="1"/>
      <c r="AZ184" s="1"/>
      <c r="BA184" s="1"/>
      <c r="BB184" s="1"/>
      <c r="BC184" s="1"/>
      <c r="BD184" s="1"/>
      <c r="BE184" s="1"/>
      <c r="BF184" s="1"/>
      <c r="BG184" s="1"/>
      <c r="BH184" s="1"/>
      <c r="BI184" s="1"/>
      <c r="BJ184" s="1"/>
      <c r="BK184" s="1"/>
      <c r="BL184" s="1"/>
      <c r="BM184" s="1"/>
      <c r="BN184" s="1"/>
      <c r="BO184" s="1"/>
      <c r="BP184" s="1"/>
      <c r="BQ184" s="1"/>
      <c r="BR184" s="1"/>
    </row>
    <row r="185" spans="1:70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1"/>
      <c r="AT185" s="1"/>
      <c r="AU185" s="1"/>
      <c r="AV185" s="1"/>
      <c r="AW185" s="1"/>
      <c r="AX185" s="1"/>
      <c r="AY185" s="1"/>
      <c r="AZ185" s="1"/>
      <c r="BA185" s="1"/>
      <c r="BB185" s="1"/>
      <c r="BC185" s="1"/>
      <c r="BD185" s="1"/>
      <c r="BE185" s="1"/>
      <c r="BF185" s="1"/>
      <c r="BG185" s="1"/>
      <c r="BH185" s="1"/>
      <c r="BI185" s="1"/>
      <c r="BJ185" s="1"/>
      <c r="BK185" s="1"/>
      <c r="BL185" s="1"/>
      <c r="BM185" s="1"/>
      <c r="BN185" s="1"/>
      <c r="BO185" s="1"/>
      <c r="BP185" s="1"/>
      <c r="BQ185" s="1"/>
      <c r="BR185" s="1"/>
    </row>
    <row r="186" spans="1:70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  <c r="AR186" s="1"/>
      <c r="AS186" s="1"/>
      <c r="AT186" s="1"/>
      <c r="AU186" s="1"/>
      <c r="AV186" s="1"/>
      <c r="AW186" s="1"/>
      <c r="AX186" s="1"/>
      <c r="AY186" s="1"/>
      <c r="AZ186" s="1"/>
      <c r="BA186" s="1"/>
      <c r="BB186" s="1"/>
      <c r="BC186" s="1"/>
      <c r="BD186" s="1"/>
      <c r="BE186" s="1"/>
      <c r="BF186" s="1"/>
      <c r="BG186" s="1"/>
      <c r="BH186" s="1"/>
      <c r="BI186" s="1"/>
      <c r="BJ186" s="1"/>
      <c r="BK186" s="1"/>
      <c r="BL186" s="1"/>
      <c r="BM186" s="1"/>
      <c r="BN186" s="1"/>
      <c r="BO186" s="1"/>
      <c r="BP186" s="1"/>
      <c r="BQ186" s="1"/>
      <c r="BR186" s="1"/>
    </row>
    <row r="187" spans="1:70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  <c r="AQ187" s="1"/>
      <c r="AR187" s="1"/>
      <c r="AS187" s="1"/>
      <c r="AT187" s="1"/>
      <c r="AU187" s="1"/>
      <c r="AV187" s="1"/>
      <c r="AW187" s="1"/>
      <c r="AX187" s="1"/>
      <c r="AY187" s="1"/>
      <c r="AZ187" s="1"/>
      <c r="BA187" s="1"/>
      <c r="BB187" s="1"/>
      <c r="BC187" s="1"/>
      <c r="BD187" s="1"/>
      <c r="BE187" s="1"/>
      <c r="BF187" s="1"/>
      <c r="BG187" s="1"/>
      <c r="BH187" s="1"/>
      <c r="BI187" s="1"/>
      <c r="BJ187" s="1"/>
      <c r="BK187" s="1"/>
      <c r="BL187" s="1"/>
      <c r="BM187" s="1"/>
      <c r="BN187" s="1"/>
      <c r="BO187" s="1"/>
      <c r="BP187" s="1"/>
      <c r="BQ187" s="1"/>
      <c r="BR187" s="1"/>
    </row>
    <row r="188" spans="1:70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/>
      <c r="AS188" s="1"/>
      <c r="AT188" s="1"/>
      <c r="AU188" s="1"/>
      <c r="AV188" s="1"/>
      <c r="AW188" s="1"/>
      <c r="AX188" s="1"/>
      <c r="AY188" s="1"/>
      <c r="AZ188" s="1"/>
      <c r="BA188" s="1"/>
      <c r="BB188" s="1"/>
      <c r="BC188" s="1"/>
      <c r="BD188" s="1"/>
      <c r="BE188" s="1"/>
      <c r="BF188" s="1"/>
      <c r="BG188" s="1"/>
      <c r="BH188" s="1"/>
      <c r="BI188" s="1"/>
      <c r="BJ188" s="1"/>
      <c r="BK188" s="1"/>
      <c r="BL188" s="1"/>
      <c r="BM188" s="1"/>
      <c r="BN188" s="1"/>
      <c r="BO188" s="1"/>
      <c r="BP188" s="1"/>
      <c r="BQ188" s="1"/>
      <c r="BR188" s="1"/>
    </row>
    <row r="189" spans="1:70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/>
      <c r="AS189" s="1"/>
      <c r="AT189" s="1"/>
      <c r="AU189" s="1"/>
      <c r="AV189" s="1"/>
      <c r="AW189" s="1"/>
      <c r="AX189" s="1"/>
      <c r="AY189" s="1"/>
      <c r="AZ189" s="1"/>
      <c r="BA189" s="1"/>
      <c r="BB189" s="1"/>
      <c r="BC189" s="1"/>
      <c r="BD189" s="1"/>
      <c r="BE189" s="1"/>
      <c r="BF189" s="1"/>
      <c r="BG189" s="1"/>
      <c r="BH189" s="1"/>
      <c r="BI189" s="1"/>
      <c r="BJ189" s="1"/>
      <c r="BK189" s="1"/>
      <c r="BL189" s="1"/>
      <c r="BM189" s="1"/>
      <c r="BN189" s="1"/>
      <c r="BO189" s="1"/>
      <c r="BP189" s="1"/>
      <c r="BQ189" s="1"/>
      <c r="BR189" s="1"/>
    </row>
    <row r="190" spans="1:70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  <c r="AQ190" s="1"/>
      <c r="AR190" s="1"/>
      <c r="AS190" s="1"/>
      <c r="AT190" s="1"/>
      <c r="AU190" s="1"/>
      <c r="AV190" s="1"/>
      <c r="AW190" s="1"/>
      <c r="AX190" s="1"/>
      <c r="AY190" s="1"/>
      <c r="AZ190" s="1"/>
      <c r="BA190" s="1"/>
      <c r="BB190" s="1"/>
      <c r="BC190" s="1"/>
      <c r="BD190" s="1"/>
      <c r="BE190" s="1"/>
      <c r="BF190" s="1"/>
      <c r="BG190" s="1"/>
      <c r="BH190" s="1"/>
      <c r="BI190" s="1"/>
      <c r="BJ190" s="1"/>
      <c r="BK190" s="1"/>
      <c r="BL190" s="1"/>
      <c r="BM190" s="1"/>
      <c r="BN190" s="1"/>
      <c r="BO190" s="1"/>
      <c r="BP190" s="1"/>
      <c r="BQ190" s="1"/>
      <c r="BR190" s="1"/>
    </row>
    <row r="191" spans="1:70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  <c r="AQ191" s="1"/>
      <c r="AR191" s="1"/>
      <c r="AS191" s="1"/>
      <c r="AT191" s="1"/>
      <c r="AU191" s="1"/>
      <c r="AV191" s="1"/>
      <c r="AW191" s="1"/>
      <c r="AX191" s="1"/>
      <c r="AY191" s="1"/>
      <c r="AZ191" s="1"/>
      <c r="BA191" s="1"/>
      <c r="BB191" s="1"/>
      <c r="BC191" s="1"/>
      <c r="BD191" s="1"/>
      <c r="BE191" s="1"/>
      <c r="BF191" s="1"/>
      <c r="BG191" s="1"/>
      <c r="BH191" s="1"/>
      <c r="BI191" s="1"/>
      <c r="BJ191" s="1"/>
      <c r="BK191" s="1"/>
      <c r="BL191" s="1"/>
      <c r="BM191" s="1"/>
      <c r="BN191" s="1"/>
      <c r="BO191" s="1"/>
      <c r="BP191" s="1"/>
      <c r="BQ191" s="1"/>
      <c r="BR191" s="1"/>
    </row>
    <row r="192" spans="1:70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  <c r="AS192" s="1"/>
      <c r="AT192" s="1"/>
      <c r="AU192" s="1"/>
      <c r="AV192" s="1"/>
      <c r="AW192" s="1"/>
      <c r="AX192" s="1"/>
      <c r="AY192" s="1"/>
      <c r="AZ192" s="1"/>
      <c r="BA192" s="1"/>
      <c r="BB192" s="1"/>
      <c r="BC192" s="1"/>
      <c r="BD192" s="1"/>
      <c r="BE192" s="1"/>
      <c r="BF192" s="1"/>
      <c r="BG192" s="1"/>
      <c r="BH192" s="1"/>
      <c r="BI192" s="1"/>
      <c r="BJ192" s="1"/>
      <c r="BK192" s="1"/>
      <c r="BL192" s="1"/>
      <c r="BM192" s="1"/>
      <c r="BN192" s="1"/>
      <c r="BO192" s="1"/>
      <c r="BP192" s="1"/>
      <c r="BQ192" s="1"/>
      <c r="BR192" s="1"/>
    </row>
    <row r="193" spans="1:70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  <c r="AR193" s="1"/>
      <c r="AS193" s="1"/>
      <c r="AT193" s="1"/>
      <c r="AU193" s="1"/>
      <c r="AV193" s="1"/>
      <c r="AW193" s="1"/>
      <c r="AX193" s="1"/>
      <c r="AY193" s="1"/>
      <c r="AZ193" s="1"/>
      <c r="BA193" s="1"/>
      <c r="BB193" s="1"/>
      <c r="BC193" s="1"/>
      <c r="BD193" s="1"/>
      <c r="BE193" s="1"/>
      <c r="BF193" s="1"/>
      <c r="BG193" s="1"/>
      <c r="BH193" s="1"/>
      <c r="BI193" s="1"/>
      <c r="BJ193" s="1"/>
      <c r="BK193" s="1"/>
      <c r="BL193" s="1"/>
      <c r="BM193" s="1"/>
      <c r="BN193" s="1"/>
      <c r="BO193" s="1"/>
      <c r="BP193" s="1"/>
      <c r="BQ193" s="1"/>
      <c r="BR193" s="1"/>
    </row>
    <row r="194" spans="1:70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  <c r="AR194" s="1"/>
      <c r="AS194" s="1"/>
      <c r="AT194" s="1"/>
      <c r="AU194" s="1"/>
      <c r="AV194" s="1"/>
      <c r="AW194" s="1"/>
      <c r="AX194" s="1"/>
      <c r="AY194" s="1"/>
      <c r="AZ194" s="1"/>
      <c r="BA194" s="1"/>
      <c r="BB194" s="1"/>
      <c r="BC194" s="1"/>
      <c r="BD194" s="1"/>
      <c r="BE194" s="1"/>
      <c r="BF194" s="1"/>
      <c r="BG194" s="1"/>
      <c r="BH194" s="1"/>
      <c r="BI194" s="1"/>
      <c r="BJ194" s="1"/>
      <c r="BK194" s="1"/>
      <c r="BL194" s="1"/>
      <c r="BM194" s="1"/>
      <c r="BN194" s="1"/>
      <c r="BO194" s="1"/>
      <c r="BP194" s="1"/>
      <c r="BQ194" s="1"/>
      <c r="BR194" s="1"/>
    </row>
    <row r="195" spans="1:70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  <c r="AS195" s="1"/>
      <c r="AT195" s="1"/>
      <c r="AU195" s="1"/>
      <c r="AV195" s="1"/>
      <c r="AW195" s="1"/>
      <c r="AX195" s="1"/>
      <c r="AY195" s="1"/>
      <c r="AZ195" s="1"/>
      <c r="BA195" s="1"/>
      <c r="BB195" s="1"/>
      <c r="BC195" s="1"/>
      <c r="BD195" s="1"/>
      <c r="BE195" s="1"/>
      <c r="BF195" s="1"/>
      <c r="BG195" s="1"/>
      <c r="BH195" s="1"/>
      <c r="BI195" s="1"/>
      <c r="BJ195" s="1"/>
      <c r="BK195" s="1"/>
      <c r="BL195" s="1"/>
      <c r="BM195" s="1"/>
      <c r="BN195" s="1"/>
      <c r="BO195" s="1"/>
      <c r="BP195" s="1"/>
      <c r="BQ195" s="1"/>
      <c r="BR195" s="1"/>
    </row>
    <row r="196" spans="1:70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  <c r="AR196" s="1"/>
      <c r="AS196" s="1"/>
      <c r="AT196" s="1"/>
      <c r="AU196" s="1"/>
      <c r="AV196" s="1"/>
      <c r="AW196" s="1"/>
      <c r="AX196" s="1"/>
      <c r="AY196" s="1"/>
      <c r="AZ196" s="1"/>
      <c r="BA196" s="1"/>
      <c r="BB196" s="1"/>
      <c r="BC196" s="1"/>
      <c r="BD196" s="1"/>
      <c r="BE196" s="1"/>
      <c r="BF196" s="1"/>
      <c r="BG196" s="1"/>
      <c r="BH196" s="1"/>
      <c r="BI196" s="1"/>
      <c r="BJ196" s="1"/>
      <c r="BK196" s="1"/>
      <c r="BL196" s="1"/>
      <c r="BM196" s="1"/>
      <c r="BN196" s="1"/>
      <c r="BO196" s="1"/>
      <c r="BP196" s="1"/>
      <c r="BQ196" s="1"/>
      <c r="BR196" s="1"/>
    </row>
    <row r="197" spans="1:70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  <c r="AR197" s="1"/>
      <c r="AS197" s="1"/>
      <c r="AT197" s="1"/>
      <c r="AU197" s="1"/>
      <c r="AV197" s="1"/>
      <c r="AW197" s="1"/>
      <c r="AX197" s="1"/>
      <c r="AY197" s="1"/>
      <c r="AZ197" s="1"/>
      <c r="BA197" s="1"/>
      <c r="BB197" s="1"/>
      <c r="BC197" s="1"/>
      <c r="BD197" s="1"/>
      <c r="BE197" s="1"/>
      <c r="BF197" s="1"/>
      <c r="BG197" s="1"/>
      <c r="BH197" s="1"/>
      <c r="BI197" s="1"/>
      <c r="BJ197" s="1"/>
      <c r="BK197" s="1"/>
      <c r="BL197" s="1"/>
      <c r="BM197" s="1"/>
      <c r="BN197" s="1"/>
      <c r="BO197" s="1"/>
      <c r="BP197" s="1"/>
      <c r="BQ197" s="1"/>
      <c r="BR197" s="1"/>
    </row>
    <row r="198" spans="1:70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  <c r="AS198" s="1"/>
      <c r="AT198" s="1"/>
      <c r="AU198" s="1"/>
      <c r="AV198" s="1"/>
      <c r="AW198" s="1"/>
      <c r="AX198" s="1"/>
      <c r="AY198" s="1"/>
      <c r="AZ198" s="1"/>
      <c r="BA198" s="1"/>
      <c r="BB198" s="1"/>
      <c r="BC198" s="1"/>
      <c r="BD198" s="1"/>
      <c r="BE198" s="1"/>
      <c r="BF198" s="1"/>
      <c r="BG198" s="1"/>
      <c r="BH198" s="1"/>
      <c r="BI198" s="1"/>
      <c r="BJ198" s="1"/>
      <c r="BK198" s="1"/>
      <c r="BL198" s="1"/>
      <c r="BM198" s="1"/>
      <c r="BN198" s="1"/>
      <c r="BO198" s="1"/>
      <c r="BP198" s="1"/>
      <c r="BQ198" s="1"/>
      <c r="BR198" s="1"/>
    </row>
    <row r="199" spans="1:70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  <c r="AQ199" s="1"/>
      <c r="AR199" s="1"/>
      <c r="AS199" s="1"/>
      <c r="AT199" s="1"/>
      <c r="AU199" s="1"/>
      <c r="AV199" s="1"/>
      <c r="AW199" s="1"/>
      <c r="AX199" s="1"/>
      <c r="AY199" s="1"/>
      <c r="AZ199" s="1"/>
      <c r="BA199" s="1"/>
      <c r="BB199" s="1"/>
      <c r="BC199" s="1"/>
      <c r="BD199" s="1"/>
      <c r="BE199" s="1"/>
      <c r="BF199" s="1"/>
      <c r="BG199" s="1"/>
      <c r="BH199" s="1"/>
      <c r="BI199" s="1"/>
      <c r="BJ199" s="1"/>
      <c r="BK199" s="1"/>
      <c r="BL199" s="1"/>
      <c r="BM199" s="1"/>
      <c r="BN199" s="1"/>
      <c r="BO199" s="1"/>
      <c r="BP199" s="1"/>
      <c r="BQ199" s="1"/>
      <c r="BR199" s="1"/>
    </row>
    <row r="200" spans="1:70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  <c r="AR200" s="1"/>
      <c r="AS200" s="1"/>
      <c r="AT200" s="1"/>
      <c r="AU200" s="1"/>
      <c r="AV200" s="1"/>
      <c r="AW200" s="1"/>
      <c r="AX200" s="1"/>
      <c r="AY200" s="1"/>
      <c r="AZ200" s="1"/>
      <c r="BA200" s="1"/>
      <c r="BB200" s="1"/>
      <c r="BC200" s="1"/>
      <c r="BD200" s="1"/>
      <c r="BE200" s="1"/>
      <c r="BF200" s="1"/>
      <c r="BG200" s="1"/>
      <c r="BH200" s="1"/>
      <c r="BI200" s="1"/>
      <c r="BJ200" s="1"/>
      <c r="BK200" s="1"/>
      <c r="BL200" s="1"/>
      <c r="BM200" s="1"/>
      <c r="BN200" s="1"/>
      <c r="BO200" s="1"/>
      <c r="BP200" s="1"/>
      <c r="BQ200" s="1"/>
      <c r="BR200" s="1"/>
    </row>
    <row r="201" spans="1:70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  <c r="AP201" s="1"/>
      <c r="AQ201" s="1"/>
      <c r="AR201" s="1"/>
      <c r="AS201" s="1"/>
      <c r="AT201" s="1"/>
      <c r="AU201" s="1"/>
      <c r="AV201" s="1"/>
      <c r="AW201" s="1"/>
      <c r="AX201" s="1"/>
      <c r="AY201" s="1"/>
      <c r="AZ201" s="1"/>
      <c r="BA201" s="1"/>
      <c r="BB201" s="1"/>
      <c r="BC201" s="1"/>
      <c r="BD201" s="1"/>
      <c r="BE201" s="1"/>
      <c r="BF201" s="1"/>
      <c r="BG201" s="1"/>
      <c r="BH201" s="1"/>
      <c r="BI201" s="1"/>
      <c r="BJ201" s="1"/>
      <c r="BK201" s="1"/>
      <c r="BL201" s="1"/>
      <c r="BM201" s="1"/>
      <c r="BN201" s="1"/>
      <c r="BO201" s="1"/>
      <c r="BP201" s="1"/>
      <c r="BQ201" s="1"/>
      <c r="BR201" s="1"/>
    </row>
    <row r="202" spans="1:70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  <c r="AQ202" s="1"/>
      <c r="AR202" s="1"/>
      <c r="AS202" s="1"/>
      <c r="AT202" s="1"/>
      <c r="AU202" s="1"/>
      <c r="AV202" s="1"/>
      <c r="AW202" s="1"/>
      <c r="AX202" s="1"/>
      <c r="AY202" s="1"/>
      <c r="AZ202" s="1"/>
      <c r="BA202" s="1"/>
      <c r="BB202" s="1"/>
      <c r="BC202" s="1"/>
      <c r="BD202" s="1"/>
      <c r="BE202" s="1"/>
      <c r="BF202" s="1"/>
      <c r="BG202" s="1"/>
      <c r="BH202" s="1"/>
      <c r="BI202" s="1"/>
      <c r="BJ202" s="1"/>
      <c r="BK202" s="1"/>
      <c r="BL202" s="1"/>
      <c r="BM202" s="1"/>
      <c r="BN202" s="1"/>
      <c r="BO202" s="1"/>
      <c r="BP202" s="1"/>
      <c r="BQ202" s="1"/>
      <c r="BR202" s="1"/>
    </row>
    <row r="203" spans="1:70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  <c r="AR203" s="1"/>
      <c r="AS203" s="1"/>
      <c r="AT203" s="1"/>
      <c r="AU203" s="1"/>
      <c r="AV203" s="1"/>
      <c r="AW203" s="1"/>
      <c r="AX203" s="1"/>
      <c r="AY203" s="1"/>
      <c r="AZ203" s="1"/>
      <c r="BA203" s="1"/>
      <c r="BB203" s="1"/>
      <c r="BC203" s="1"/>
      <c r="BD203" s="1"/>
      <c r="BE203" s="1"/>
      <c r="BF203" s="1"/>
      <c r="BG203" s="1"/>
      <c r="BH203" s="1"/>
      <c r="BI203" s="1"/>
      <c r="BJ203" s="1"/>
      <c r="BK203" s="1"/>
      <c r="BL203" s="1"/>
      <c r="BM203" s="1"/>
      <c r="BN203" s="1"/>
      <c r="BO203" s="1"/>
      <c r="BP203" s="1"/>
      <c r="BQ203" s="1"/>
      <c r="BR203" s="1"/>
    </row>
    <row r="204" spans="1:70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  <c r="AQ204" s="1"/>
      <c r="AR204" s="1"/>
      <c r="AS204" s="1"/>
      <c r="AT204" s="1"/>
      <c r="AU204" s="1"/>
      <c r="AV204" s="1"/>
      <c r="AW204" s="1"/>
      <c r="AX204" s="1"/>
      <c r="AY204" s="1"/>
      <c r="AZ204" s="1"/>
      <c r="BA204" s="1"/>
      <c r="BB204" s="1"/>
      <c r="BC204" s="1"/>
      <c r="BD204" s="1"/>
      <c r="BE204" s="1"/>
      <c r="BF204" s="1"/>
      <c r="BG204" s="1"/>
      <c r="BH204" s="1"/>
      <c r="BI204" s="1"/>
      <c r="BJ204" s="1"/>
      <c r="BK204" s="1"/>
      <c r="BL204" s="1"/>
      <c r="BM204" s="1"/>
      <c r="BN204" s="1"/>
      <c r="BO204" s="1"/>
      <c r="BP204" s="1"/>
      <c r="BQ204" s="1"/>
      <c r="BR204" s="1"/>
    </row>
    <row r="205" spans="1:70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  <c r="AQ205" s="1"/>
      <c r="AR205" s="1"/>
      <c r="AS205" s="1"/>
      <c r="AT205" s="1"/>
      <c r="AU205" s="1"/>
      <c r="AV205" s="1"/>
      <c r="AW205" s="1"/>
      <c r="AX205" s="1"/>
      <c r="AY205" s="1"/>
      <c r="AZ205" s="1"/>
      <c r="BA205" s="1"/>
      <c r="BB205" s="1"/>
      <c r="BC205" s="1"/>
      <c r="BD205" s="1"/>
      <c r="BE205" s="1"/>
      <c r="BF205" s="1"/>
      <c r="BG205" s="1"/>
      <c r="BH205" s="1"/>
      <c r="BI205" s="1"/>
      <c r="BJ205" s="1"/>
      <c r="BK205" s="1"/>
      <c r="BL205" s="1"/>
      <c r="BM205" s="1"/>
      <c r="BN205" s="1"/>
      <c r="BO205" s="1"/>
      <c r="BP205" s="1"/>
      <c r="BQ205" s="1"/>
      <c r="BR205" s="1"/>
    </row>
    <row r="206" spans="1:70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  <c r="AP206" s="1"/>
      <c r="AQ206" s="1"/>
      <c r="AR206" s="1"/>
      <c r="AS206" s="1"/>
      <c r="AT206" s="1"/>
      <c r="AU206" s="1"/>
      <c r="AV206" s="1"/>
      <c r="AW206" s="1"/>
      <c r="AX206" s="1"/>
      <c r="AY206" s="1"/>
      <c r="AZ206" s="1"/>
      <c r="BA206" s="1"/>
      <c r="BB206" s="1"/>
      <c r="BC206" s="1"/>
      <c r="BD206" s="1"/>
      <c r="BE206" s="1"/>
      <c r="BF206" s="1"/>
      <c r="BG206" s="1"/>
      <c r="BH206" s="1"/>
      <c r="BI206" s="1"/>
      <c r="BJ206" s="1"/>
      <c r="BK206" s="1"/>
      <c r="BL206" s="1"/>
      <c r="BM206" s="1"/>
      <c r="BN206" s="1"/>
      <c r="BO206" s="1"/>
      <c r="BP206" s="1"/>
      <c r="BQ206" s="1"/>
      <c r="BR206" s="1"/>
    </row>
    <row r="207" spans="1:70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  <c r="AP207" s="1"/>
      <c r="AQ207" s="1"/>
      <c r="AR207" s="1"/>
      <c r="AS207" s="1"/>
      <c r="AT207" s="1"/>
      <c r="AU207" s="1"/>
      <c r="AV207" s="1"/>
      <c r="AW207" s="1"/>
      <c r="AX207" s="1"/>
      <c r="AY207" s="1"/>
      <c r="AZ207" s="1"/>
      <c r="BA207" s="1"/>
      <c r="BB207" s="1"/>
      <c r="BC207" s="1"/>
      <c r="BD207" s="1"/>
      <c r="BE207" s="1"/>
      <c r="BF207" s="1"/>
      <c r="BG207" s="1"/>
      <c r="BH207" s="1"/>
      <c r="BI207" s="1"/>
      <c r="BJ207" s="1"/>
      <c r="BK207" s="1"/>
      <c r="BL207" s="1"/>
      <c r="BM207" s="1"/>
      <c r="BN207" s="1"/>
      <c r="BO207" s="1"/>
      <c r="BP207" s="1"/>
      <c r="BQ207" s="1"/>
      <c r="BR207" s="1"/>
    </row>
    <row r="208" spans="1:70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  <c r="AR208" s="1"/>
      <c r="AS208" s="1"/>
      <c r="AT208" s="1"/>
      <c r="AU208" s="1"/>
      <c r="AV208" s="1"/>
      <c r="AW208" s="1"/>
      <c r="AX208" s="1"/>
      <c r="AY208" s="1"/>
      <c r="AZ208" s="1"/>
      <c r="BA208" s="1"/>
      <c r="BB208" s="1"/>
      <c r="BC208" s="1"/>
      <c r="BD208" s="1"/>
      <c r="BE208" s="1"/>
      <c r="BF208" s="1"/>
      <c r="BG208" s="1"/>
      <c r="BH208" s="1"/>
      <c r="BI208" s="1"/>
      <c r="BJ208" s="1"/>
      <c r="BK208" s="1"/>
      <c r="BL208" s="1"/>
      <c r="BM208" s="1"/>
      <c r="BN208" s="1"/>
      <c r="BO208" s="1"/>
      <c r="BP208" s="1"/>
      <c r="BQ208" s="1"/>
      <c r="BR208" s="1"/>
    </row>
    <row r="209" spans="1:70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1"/>
      <c r="AR209" s="1"/>
      <c r="AS209" s="1"/>
      <c r="AT209" s="1"/>
      <c r="AU209" s="1"/>
      <c r="AV209" s="1"/>
      <c r="AW209" s="1"/>
      <c r="AX209" s="1"/>
      <c r="AY209" s="1"/>
      <c r="AZ209" s="1"/>
      <c r="BA209" s="1"/>
      <c r="BB209" s="1"/>
      <c r="BC209" s="1"/>
      <c r="BD209" s="1"/>
      <c r="BE209" s="1"/>
      <c r="BF209" s="1"/>
      <c r="BG209" s="1"/>
      <c r="BH209" s="1"/>
      <c r="BI209" s="1"/>
      <c r="BJ209" s="1"/>
      <c r="BK209" s="1"/>
      <c r="BL209" s="1"/>
      <c r="BM209" s="1"/>
      <c r="BN209" s="1"/>
      <c r="BO209" s="1"/>
      <c r="BP209" s="1"/>
      <c r="BQ209" s="1"/>
      <c r="BR209" s="1"/>
    </row>
    <row r="210" spans="1:70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"/>
      <c r="AQ210" s="1"/>
      <c r="AR210" s="1"/>
      <c r="AS210" s="1"/>
      <c r="AT210" s="1"/>
      <c r="AU210" s="1"/>
      <c r="AV210" s="1"/>
      <c r="AW210" s="1"/>
      <c r="AX210" s="1"/>
      <c r="AY210" s="1"/>
      <c r="AZ210" s="1"/>
      <c r="BA210" s="1"/>
      <c r="BB210" s="1"/>
      <c r="BC210" s="1"/>
      <c r="BD210" s="1"/>
      <c r="BE210" s="1"/>
      <c r="BF210" s="1"/>
      <c r="BG210" s="1"/>
      <c r="BH210" s="1"/>
      <c r="BI210" s="1"/>
      <c r="BJ210" s="1"/>
      <c r="BK210" s="1"/>
      <c r="BL210" s="1"/>
      <c r="BM210" s="1"/>
      <c r="BN210" s="1"/>
      <c r="BO210" s="1"/>
      <c r="BP210" s="1"/>
      <c r="BQ210" s="1"/>
      <c r="BR210" s="1"/>
    </row>
    <row r="211" spans="1:70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  <c r="AR211" s="1"/>
      <c r="AS211" s="1"/>
      <c r="AT211" s="1"/>
      <c r="AU211" s="1"/>
      <c r="AV211" s="1"/>
      <c r="AW211" s="1"/>
      <c r="AX211" s="1"/>
      <c r="AY211" s="1"/>
      <c r="AZ211" s="1"/>
      <c r="BA211" s="1"/>
      <c r="BB211" s="1"/>
      <c r="BC211" s="1"/>
      <c r="BD211" s="1"/>
      <c r="BE211" s="1"/>
      <c r="BF211" s="1"/>
      <c r="BG211" s="1"/>
      <c r="BH211" s="1"/>
      <c r="BI211" s="1"/>
      <c r="BJ211" s="1"/>
      <c r="BK211" s="1"/>
      <c r="BL211" s="1"/>
      <c r="BM211" s="1"/>
      <c r="BN211" s="1"/>
      <c r="BO211" s="1"/>
      <c r="BP211" s="1"/>
      <c r="BQ211" s="1"/>
      <c r="BR211" s="1"/>
    </row>
    <row r="212" spans="1:70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  <c r="AQ212" s="1"/>
      <c r="AR212" s="1"/>
      <c r="AS212" s="1"/>
      <c r="AT212" s="1"/>
      <c r="AU212" s="1"/>
      <c r="AV212" s="1"/>
      <c r="AW212" s="1"/>
      <c r="AX212" s="1"/>
      <c r="AY212" s="1"/>
      <c r="AZ212" s="1"/>
      <c r="BA212" s="1"/>
      <c r="BB212" s="1"/>
      <c r="BC212" s="1"/>
      <c r="BD212" s="1"/>
      <c r="BE212" s="1"/>
      <c r="BF212" s="1"/>
      <c r="BG212" s="1"/>
      <c r="BH212" s="1"/>
      <c r="BI212" s="1"/>
      <c r="BJ212" s="1"/>
      <c r="BK212" s="1"/>
      <c r="BL212" s="1"/>
      <c r="BM212" s="1"/>
      <c r="BN212" s="1"/>
      <c r="BO212" s="1"/>
      <c r="BP212" s="1"/>
      <c r="BQ212" s="1"/>
      <c r="BR212" s="1"/>
    </row>
    <row r="213" spans="1:70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  <c r="AQ213" s="1"/>
      <c r="AR213" s="1"/>
      <c r="AS213" s="1"/>
      <c r="AT213" s="1"/>
      <c r="AU213" s="1"/>
      <c r="AV213" s="1"/>
      <c r="AW213" s="1"/>
      <c r="AX213" s="1"/>
      <c r="AY213" s="1"/>
      <c r="AZ213" s="1"/>
      <c r="BA213" s="1"/>
      <c r="BB213" s="1"/>
      <c r="BC213" s="1"/>
      <c r="BD213" s="1"/>
      <c r="BE213" s="1"/>
      <c r="BF213" s="1"/>
      <c r="BG213" s="1"/>
      <c r="BH213" s="1"/>
      <c r="BI213" s="1"/>
      <c r="BJ213" s="1"/>
      <c r="BK213" s="1"/>
      <c r="BL213" s="1"/>
      <c r="BM213" s="1"/>
      <c r="BN213" s="1"/>
      <c r="BO213" s="1"/>
      <c r="BP213" s="1"/>
      <c r="BQ213" s="1"/>
      <c r="BR213" s="1"/>
    </row>
    <row r="214" spans="1:70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"/>
      <c r="AQ214" s="1"/>
      <c r="AR214" s="1"/>
      <c r="AS214" s="1"/>
      <c r="AT214" s="1"/>
      <c r="AU214" s="1"/>
      <c r="AV214" s="1"/>
      <c r="AW214" s="1"/>
      <c r="AX214" s="1"/>
      <c r="AY214" s="1"/>
      <c r="AZ214" s="1"/>
      <c r="BA214" s="1"/>
      <c r="BB214" s="1"/>
      <c r="BC214" s="1"/>
      <c r="BD214" s="1"/>
      <c r="BE214" s="1"/>
      <c r="BF214" s="1"/>
      <c r="BG214" s="1"/>
      <c r="BH214" s="1"/>
      <c r="BI214" s="1"/>
      <c r="BJ214" s="1"/>
      <c r="BK214" s="1"/>
      <c r="BL214" s="1"/>
      <c r="BM214" s="1"/>
      <c r="BN214" s="1"/>
      <c r="BO214" s="1"/>
      <c r="BP214" s="1"/>
      <c r="BQ214" s="1"/>
      <c r="BR214" s="1"/>
    </row>
    <row r="215" spans="1:70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  <c r="AQ215" s="1"/>
      <c r="AR215" s="1"/>
      <c r="AS215" s="1"/>
      <c r="AT215" s="1"/>
      <c r="AU215" s="1"/>
      <c r="AV215" s="1"/>
      <c r="AW215" s="1"/>
      <c r="AX215" s="1"/>
      <c r="AY215" s="1"/>
      <c r="AZ215" s="1"/>
      <c r="BA215" s="1"/>
      <c r="BB215" s="1"/>
      <c r="BC215" s="1"/>
      <c r="BD215" s="1"/>
      <c r="BE215" s="1"/>
      <c r="BF215" s="1"/>
      <c r="BG215" s="1"/>
      <c r="BH215" s="1"/>
      <c r="BI215" s="1"/>
      <c r="BJ215" s="1"/>
      <c r="BK215" s="1"/>
      <c r="BL215" s="1"/>
      <c r="BM215" s="1"/>
      <c r="BN215" s="1"/>
      <c r="BO215" s="1"/>
      <c r="BP215" s="1"/>
      <c r="BQ215" s="1"/>
      <c r="BR215" s="1"/>
    </row>
    <row r="216" spans="1:70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  <c r="AP216" s="1"/>
      <c r="AQ216" s="1"/>
      <c r="AR216" s="1"/>
      <c r="AS216" s="1"/>
      <c r="AT216" s="1"/>
      <c r="AU216" s="1"/>
      <c r="AV216" s="1"/>
      <c r="AW216" s="1"/>
      <c r="AX216" s="1"/>
      <c r="AY216" s="1"/>
      <c r="AZ216" s="1"/>
      <c r="BA216" s="1"/>
      <c r="BB216" s="1"/>
      <c r="BC216" s="1"/>
      <c r="BD216" s="1"/>
      <c r="BE216" s="1"/>
      <c r="BF216" s="1"/>
      <c r="BG216" s="1"/>
      <c r="BH216" s="1"/>
      <c r="BI216" s="1"/>
      <c r="BJ216" s="1"/>
      <c r="BK216" s="1"/>
      <c r="BL216" s="1"/>
      <c r="BM216" s="1"/>
      <c r="BN216" s="1"/>
      <c r="BO216" s="1"/>
      <c r="BP216" s="1"/>
      <c r="BQ216" s="1"/>
      <c r="BR216" s="1"/>
    </row>
    <row r="217" spans="1:70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  <c r="AQ217" s="1"/>
      <c r="AR217" s="1"/>
      <c r="AS217" s="1"/>
      <c r="AT217" s="1"/>
      <c r="AU217" s="1"/>
      <c r="AV217" s="1"/>
      <c r="AW217" s="1"/>
      <c r="AX217" s="1"/>
      <c r="AY217" s="1"/>
      <c r="AZ217" s="1"/>
      <c r="BA217" s="1"/>
      <c r="BB217" s="1"/>
      <c r="BC217" s="1"/>
      <c r="BD217" s="1"/>
      <c r="BE217" s="1"/>
      <c r="BF217" s="1"/>
      <c r="BG217" s="1"/>
      <c r="BH217" s="1"/>
      <c r="BI217" s="1"/>
      <c r="BJ217" s="1"/>
      <c r="BK217" s="1"/>
      <c r="BL217" s="1"/>
      <c r="BM217" s="1"/>
      <c r="BN217" s="1"/>
      <c r="BO217" s="1"/>
      <c r="BP217" s="1"/>
      <c r="BQ217" s="1"/>
      <c r="BR217" s="1"/>
    </row>
    <row r="218" spans="1:70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  <c r="AP218" s="1"/>
      <c r="AQ218" s="1"/>
      <c r="AR218" s="1"/>
      <c r="AS218" s="1"/>
      <c r="AT218" s="1"/>
      <c r="AU218" s="1"/>
      <c r="AV218" s="1"/>
      <c r="AW218" s="1"/>
      <c r="AX218" s="1"/>
      <c r="AY218" s="1"/>
      <c r="AZ218" s="1"/>
      <c r="BA218" s="1"/>
      <c r="BB218" s="1"/>
      <c r="BC218" s="1"/>
      <c r="BD218" s="1"/>
      <c r="BE218" s="1"/>
      <c r="BF218" s="1"/>
      <c r="BG218" s="1"/>
      <c r="BH218" s="1"/>
      <c r="BI218" s="1"/>
      <c r="BJ218" s="1"/>
      <c r="BK218" s="1"/>
      <c r="BL218" s="1"/>
      <c r="BM218" s="1"/>
      <c r="BN218" s="1"/>
      <c r="BO218" s="1"/>
      <c r="BP218" s="1"/>
      <c r="BQ218" s="1"/>
      <c r="BR218" s="1"/>
    </row>
    <row r="219" spans="1:70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  <c r="AR219" s="1"/>
      <c r="AS219" s="1"/>
      <c r="AT219" s="1"/>
      <c r="AU219" s="1"/>
      <c r="AV219" s="1"/>
      <c r="AW219" s="1"/>
      <c r="AX219" s="1"/>
      <c r="AY219" s="1"/>
      <c r="AZ219" s="1"/>
      <c r="BA219" s="1"/>
      <c r="BB219" s="1"/>
      <c r="BC219" s="1"/>
      <c r="BD219" s="1"/>
      <c r="BE219" s="1"/>
      <c r="BF219" s="1"/>
      <c r="BG219" s="1"/>
      <c r="BH219" s="1"/>
      <c r="BI219" s="1"/>
      <c r="BJ219" s="1"/>
      <c r="BK219" s="1"/>
      <c r="BL219" s="1"/>
      <c r="BM219" s="1"/>
      <c r="BN219" s="1"/>
      <c r="BO219" s="1"/>
      <c r="BP219" s="1"/>
      <c r="BQ219" s="1"/>
      <c r="BR219" s="1"/>
    </row>
    <row r="220" spans="1:70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1"/>
      <c r="AR220" s="1"/>
      <c r="AS220" s="1"/>
      <c r="AT220" s="1"/>
      <c r="AU220" s="1"/>
      <c r="AV220" s="1"/>
      <c r="AW220" s="1"/>
      <c r="AX220" s="1"/>
      <c r="AY220" s="1"/>
      <c r="AZ220" s="1"/>
      <c r="BA220" s="1"/>
      <c r="BB220" s="1"/>
      <c r="BC220" s="1"/>
      <c r="BD220" s="1"/>
      <c r="BE220" s="1"/>
      <c r="BF220" s="1"/>
      <c r="BG220" s="1"/>
      <c r="BH220" s="1"/>
      <c r="BI220" s="1"/>
      <c r="BJ220" s="1"/>
      <c r="BK220" s="1"/>
      <c r="BL220" s="1"/>
      <c r="BM220" s="1"/>
      <c r="BN220" s="1"/>
      <c r="BO220" s="1"/>
      <c r="BP220" s="1"/>
      <c r="BQ220" s="1"/>
      <c r="BR220" s="1"/>
    </row>
    <row r="221" spans="1:70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1"/>
      <c r="AR221" s="1"/>
      <c r="AS221" s="1"/>
      <c r="AT221" s="1"/>
      <c r="AU221" s="1"/>
      <c r="AV221" s="1"/>
      <c r="AW221" s="1"/>
      <c r="AX221" s="1"/>
      <c r="AY221" s="1"/>
      <c r="AZ221" s="1"/>
      <c r="BA221" s="1"/>
      <c r="BB221" s="1"/>
      <c r="BC221" s="1"/>
      <c r="BD221" s="1"/>
      <c r="BE221" s="1"/>
      <c r="BF221" s="1"/>
      <c r="BG221" s="1"/>
      <c r="BH221" s="1"/>
      <c r="BI221" s="1"/>
      <c r="BJ221" s="1"/>
      <c r="BK221" s="1"/>
      <c r="BL221" s="1"/>
      <c r="BM221" s="1"/>
      <c r="BN221" s="1"/>
      <c r="BO221" s="1"/>
      <c r="BP221" s="1"/>
      <c r="BQ221" s="1"/>
      <c r="BR221" s="1"/>
    </row>
    <row r="222" spans="1:70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  <c r="AP222" s="1"/>
      <c r="AQ222" s="1"/>
      <c r="AR222" s="1"/>
      <c r="AS222" s="1"/>
      <c r="AT222" s="1"/>
      <c r="AU222" s="1"/>
      <c r="AV222" s="1"/>
      <c r="AW222" s="1"/>
      <c r="AX222" s="1"/>
      <c r="AY222" s="1"/>
      <c r="AZ222" s="1"/>
      <c r="BA222" s="1"/>
      <c r="BB222" s="1"/>
      <c r="BC222" s="1"/>
      <c r="BD222" s="1"/>
      <c r="BE222" s="1"/>
      <c r="BF222" s="1"/>
      <c r="BG222" s="1"/>
      <c r="BH222" s="1"/>
      <c r="BI222" s="1"/>
      <c r="BJ222" s="1"/>
      <c r="BK222" s="1"/>
      <c r="BL222" s="1"/>
      <c r="BM222" s="1"/>
      <c r="BN222" s="1"/>
      <c r="BO222" s="1"/>
      <c r="BP222" s="1"/>
      <c r="BQ222" s="1"/>
      <c r="BR222" s="1"/>
    </row>
    <row r="223" spans="1:70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1"/>
      <c r="AR223" s="1"/>
      <c r="AS223" s="1"/>
      <c r="AT223" s="1"/>
      <c r="AU223" s="1"/>
      <c r="AV223" s="1"/>
      <c r="AW223" s="1"/>
      <c r="AX223" s="1"/>
      <c r="AY223" s="1"/>
      <c r="AZ223" s="1"/>
      <c r="BA223" s="1"/>
      <c r="BB223" s="1"/>
      <c r="BC223" s="1"/>
      <c r="BD223" s="1"/>
      <c r="BE223" s="1"/>
      <c r="BF223" s="1"/>
      <c r="BG223" s="1"/>
      <c r="BH223" s="1"/>
      <c r="BI223" s="1"/>
      <c r="BJ223" s="1"/>
      <c r="BK223" s="1"/>
      <c r="BL223" s="1"/>
      <c r="BM223" s="1"/>
      <c r="BN223" s="1"/>
      <c r="BO223" s="1"/>
      <c r="BP223" s="1"/>
      <c r="BQ223" s="1"/>
      <c r="BR223" s="1"/>
    </row>
    <row r="224" spans="1:70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  <c r="AQ224" s="1"/>
      <c r="AR224" s="1"/>
      <c r="AS224" s="1"/>
      <c r="AT224" s="1"/>
      <c r="AU224" s="1"/>
      <c r="AV224" s="1"/>
      <c r="AW224" s="1"/>
      <c r="AX224" s="1"/>
      <c r="AY224" s="1"/>
      <c r="AZ224" s="1"/>
      <c r="BA224" s="1"/>
      <c r="BB224" s="1"/>
      <c r="BC224" s="1"/>
      <c r="BD224" s="1"/>
      <c r="BE224" s="1"/>
      <c r="BF224" s="1"/>
      <c r="BG224" s="1"/>
      <c r="BH224" s="1"/>
      <c r="BI224" s="1"/>
      <c r="BJ224" s="1"/>
      <c r="BK224" s="1"/>
      <c r="BL224" s="1"/>
      <c r="BM224" s="1"/>
      <c r="BN224" s="1"/>
      <c r="BO224" s="1"/>
      <c r="BP224" s="1"/>
      <c r="BQ224" s="1"/>
      <c r="BR224" s="1"/>
    </row>
    <row r="225" spans="1:70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  <c r="AP225" s="1"/>
      <c r="AQ225" s="1"/>
      <c r="AR225" s="1"/>
      <c r="AS225" s="1"/>
      <c r="AT225" s="1"/>
      <c r="AU225" s="1"/>
      <c r="AV225" s="1"/>
      <c r="AW225" s="1"/>
      <c r="AX225" s="1"/>
      <c r="AY225" s="1"/>
      <c r="AZ225" s="1"/>
      <c r="BA225" s="1"/>
      <c r="BB225" s="1"/>
      <c r="BC225" s="1"/>
      <c r="BD225" s="1"/>
      <c r="BE225" s="1"/>
      <c r="BF225" s="1"/>
      <c r="BG225" s="1"/>
      <c r="BH225" s="1"/>
      <c r="BI225" s="1"/>
      <c r="BJ225" s="1"/>
      <c r="BK225" s="1"/>
      <c r="BL225" s="1"/>
      <c r="BM225" s="1"/>
      <c r="BN225" s="1"/>
      <c r="BO225" s="1"/>
      <c r="BP225" s="1"/>
      <c r="BQ225" s="1"/>
      <c r="BR225" s="1"/>
    </row>
    <row r="226" spans="1:70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  <c r="AP226" s="1"/>
      <c r="AQ226" s="1"/>
      <c r="AR226" s="1"/>
      <c r="AS226" s="1"/>
      <c r="AT226" s="1"/>
      <c r="AU226" s="1"/>
      <c r="AV226" s="1"/>
      <c r="AW226" s="1"/>
      <c r="AX226" s="1"/>
      <c r="AY226" s="1"/>
      <c r="AZ226" s="1"/>
      <c r="BA226" s="1"/>
      <c r="BB226" s="1"/>
      <c r="BC226" s="1"/>
      <c r="BD226" s="1"/>
      <c r="BE226" s="1"/>
      <c r="BF226" s="1"/>
      <c r="BG226" s="1"/>
      <c r="BH226" s="1"/>
      <c r="BI226" s="1"/>
      <c r="BJ226" s="1"/>
      <c r="BK226" s="1"/>
      <c r="BL226" s="1"/>
      <c r="BM226" s="1"/>
      <c r="BN226" s="1"/>
      <c r="BO226" s="1"/>
      <c r="BP226" s="1"/>
      <c r="BQ226" s="1"/>
      <c r="BR226" s="1"/>
    </row>
    <row r="227" spans="1:70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  <c r="AQ227" s="1"/>
      <c r="AR227" s="1"/>
      <c r="AS227" s="1"/>
      <c r="AT227" s="1"/>
      <c r="AU227" s="1"/>
      <c r="AV227" s="1"/>
      <c r="AW227" s="1"/>
      <c r="AX227" s="1"/>
      <c r="AY227" s="1"/>
      <c r="AZ227" s="1"/>
      <c r="BA227" s="1"/>
      <c r="BB227" s="1"/>
      <c r="BC227" s="1"/>
      <c r="BD227" s="1"/>
      <c r="BE227" s="1"/>
      <c r="BF227" s="1"/>
      <c r="BG227" s="1"/>
      <c r="BH227" s="1"/>
      <c r="BI227" s="1"/>
      <c r="BJ227" s="1"/>
      <c r="BK227" s="1"/>
      <c r="BL227" s="1"/>
      <c r="BM227" s="1"/>
      <c r="BN227" s="1"/>
      <c r="BO227" s="1"/>
      <c r="BP227" s="1"/>
      <c r="BQ227" s="1"/>
      <c r="BR227" s="1"/>
    </row>
    <row r="228" spans="1:70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  <c r="AP228" s="1"/>
      <c r="AQ228" s="1"/>
      <c r="AR228" s="1"/>
      <c r="AS228" s="1"/>
      <c r="AT228" s="1"/>
      <c r="AU228" s="1"/>
      <c r="AV228" s="1"/>
      <c r="AW228" s="1"/>
      <c r="AX228" s="1"/>
      <c r="AY228" s="1"/>
      <c r="AZ228" s="1"/>
      <c r="BA228" s="1"/>
      <c r="BB228" s="1"/>
      <c r="BC228" s="1"/>
      <c r="BD228" s="1"/>
      <c r="BE228" s="1"/>
      <c r="BF228" s="1"/>
      <c r="BG228" s="1"/>
      <c r="BH228" s="1"/>
      <c r="BI228" s="1"/>
      <c r="BJ228" s="1"/>
      <c r="BK228" s="1"/>
      <c r="BL228" s="1"/>
      <c r="BM228" s="1"/>
      <c r="BN228" s="1"/>
      <c r="BO228" s="1"/>
      <c r="BP228" s="1"/>
      <c r="BQ228" s="1"/>
      <c r="BR228" s="1"/>
    </row>
    <row r="229" spans="1:70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  <c r="AP229" s="1"/>
      <c r="AQ229" s="1"/>
      <c r="AR229" s="1"/>
      <c r="AS229" s="1"/>
      <c r="AT229" s="1"/>
      <c r="AU229" s="1"/>
      <c r="AV229" s="1"/>
      <c r="AW229" s="1"/>
      <c r="AX229" s="1"/>
      <c r="AY229" s="1"/>
      <c r="AZ229" s="1"/>
      <c r="BA229" s="1"/>
      <c r="BB229" s="1"/>
      <c r="BC229" s="1"/>
      <c r="BD229" s="1"/>
      <c r="BE229" s="1"/>
      <c r="BF229" s="1"/>
      <c r="BG229" s="1"/>
      <c r="BH229" s="1"/>
      <c r="BI229" s="1"/>
      <c r="BJ229" s="1"/>
      <c r="BK229" s="1"/>
      <c r="BL229" s="1"/>
      <c r="BM229" s="1"/>
      <c r="BN229" s="1"/>
      <c r="BO229" s="1"/>
      <c r="BP229" s="1"/>
      <c r="BQ229" s="1"/>
      <c r="BR229" s="1"/>
    </row>
    <row r="230" spans="1:70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  <c r="AQ230" s="1"/>
      <c r="AR230" s="1"/>
      <c r="AS230" s="1"/>
      <c r="AT230" s="1"/>
      <c r="AU230" s="1"/>
      <c r="AV230" s="1"/>
      <c r="AW230" s="1"/>
      <c r="AX230" s="1"/>
      <c r="AY230" s="1"/>
      <c r="AZ230" s="1"/>
      <c r="BA230" s="1"/>
      <c r="BB230" s="1"/>
      <c r="BC230" s="1"/>
      <c r="BD230" s="1"/>
      <c r="BE230" s="1"/>
      <c r="BF230" s="1"/>
      <c r="BG230" s="1"/>
      <c r="BH230" s="1"/>
      <c r="BI230" s="1"/>
      <c r="BJ230" s="1"/>
      <c r="BK230" s="1"/>
      <c r="BL230" s="1"/>
      <c r="BM230" s="1"/>
      <c r="BN230" s="1"/>
      <c r="BO230" s="1"/>
      <c r="BP230" s="1"/>
      <c r="BQ230" s="1"/>
      <c r="BR230" s="1"/>
    </row>
    <row r="231" spans="1:70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  <c r="AP231" s="1"/>
      <c r="AQ231" s="1"/>
      <c r="AR231" s="1"/>
      <c r="AS231" s="1"/>
      <c r="AT231" s="1"/>
      <c r="AU231" s="1"/>
      <c r="AV231" s="1"/>
      <c r="AW231" s="1"/>
      <c r="AX231" s="1"/>
      <c r="AY231" s="1"/>
      <c r="AZ231" s="1"/>
      <c r="BA231" s="1"/>
      <c r="BB231" s="1"/>
      <c r="BC231" s="1"/>
      <c r="BD231" s="1"/>
      <c r="BE231" s="1"/>
      <c r="BF231" s="1"/>
      <c r="BG231" s="1"/>
      <c r="BH231" s="1"/>
      <c r="BI231" s="1"/>
      <c r="BJ231" s="1"/>
      <c r="BK231" s="1"/>
      <c r="BL231" s="1"/>
      <c r="BM231" s="1"/>
      <c r="BN231" s="1"/>
      <c r="BO231" s="1"/>
      <c r="BP231" s="1"/>
      <c r="BQ231" s="1"/>
      <c r="BR231" s="1"/>
    </row>
    <row r="232" spans="1:70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  <c r="AP232" s="1"/>
      <c r="AQ232" s="1"/>
      <c r="AR232" s="1"/>
      <c r="AS232" s="1"/>
      <c r="AT232" s="1"/>
      <c r="AU232" s="1"/>
      <c r="AV232" s="1"/>
      <c r="AW232" s="1"/>
      <c r="AX232" s="1"/>
      <c r="AY232" s="1"/>
      <c r="AZ232" s="1"/>
      <c r="BA232" s="1"/>
      <c r="BB232" s="1"/>
      <c r="BC232" s="1"/>
      <c r="BD232" s="1"/>
      <c r="BE232" s="1"/>
      <c r="BF232" s="1"/>
      <c r="BG232" s="1"/>
      <c r="BH232" s="1"/>
      <c r="BI232" s="1"/>
      <c r="BJ232" s="1"/>
      <c r="BK232" s="1"/>
      <c r="BL232" s="1"/>
      <c r="BM232" s="1"/>
      <c r="BN232" s="1"/>
      <c r="BO232" s="1"/>
      <c r="BP232" s="1"/>
      <c r="BQ232" s="1"/>
      <c r="BR232" s="1"/>
    </row>
    <row r="233" spans="1:70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  <c r="AP233" s="1"/>
      <c r="AQ233" s="1"/>
      <c r="AR233" s="1"/>
      <c r="AS233" s="1"/>
      <c r="AT233" s="1"/>
      <c r="AU233" s="1"/>
      <c r="AV233" s="1"/>
      <c r="AW233" s="1"/>
      <c r="AX233" s="1"/>
      <c r="AY233" s="1"/>
      <c r="AZ233" s="1"/>
      <c r="BA233" s="1"/>
      <c r="BB233" s="1"/>
      <c r="BC233" s="1"/>
      <c r="BD233" s="1"/>
      <c r="BE233" s="1"/>
      <c r="BF233" s="1"/>
      <c r="BG233" s="1"/>
      <c r="BH233" s="1"/>
      <c r="BI233" s="1"/>
      <c r="BJ233" s="1"/>
      <c r="BK233" s="1"/>
      <c r="BL233" s="1"/>
      <c r="BM233" s="1"/>
      <c r="BN233" s="1"/>
      <c r="BO233" s="1"/>
      <c r="BP233" s="1"/>
      <c r="BQ233" s="1"/>
      <c r="BR233" s="1"/>
    </row>
    <row r="234" spans="1:70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  <c r="AQ234" s="1"/>
      <c r="AR234" s="1"/>
      <c r="AS234" s="1"/>
      <c r="AT234" s="1"/>
      <c r="AU234" s="1"/>
      <c r="AV234" s="1"/>
      <c r="AW234" s="1"/>
      <c r="AX234" s="1"/>
      <c r="AY234" s="1"/>
      <c r="AZ234" s="1"/>
      <c r="BA234" s="1"/>
      <c r="BB234" s="1"/>
      <c r="BC234" s="1"/>
      <c r="BD234" s="1"/>
      <c r="BE234" s="1"/>
      <c r="BF234" s="1"/>
      <c r="BG234" s="1"/>
      <c r="BH234" s="1"/>
      <c r="BI234" s="1"/>
      <c r="BJ234" s="1"/>
      <c r="BK234" s="1"/>
      <c r="BL234" s="1"/>
      <c r="BM234" s="1"/>
      <c r="BN234" s="1"/>
      <c r="BO234" s="1"/>
      <c r="BP234" s="1"/>
      <c r="BQ234" s="1"/>
      <c r="BR234" s="1"/>
    </row>
    <row r="235" spans="1:70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  <c r="AP235" s="1"/>
      <c r="AQ235" s="1"/>
      <c r="AR235" s="1"/>
      <c r="AS235" s="1"/>
      <c r="AT235" s="1"/>
      <c r="AU235" s="1"/>
      <c r="AV235" s="1"/>
      <c r="AW235" s="1"/>
      <c r="AX235" s="1"/>
      <c r="AY235" s="1"/>
      <c r="AZ235" s="1"/>
      <c r="BA235" s="1"/>
      <c r="BB235" s="1"/>
      <c r="BC235" s="1"/>
      <c r="BD235" s="1"/>
      <c r="BE235" s="1"/>
      <c r="BF235" s="1"/>
      <c r="BG235" s="1"/>
      <c r="BH235" s="1"/>
      <c r="BI235" s="1"/>
      <c r="BJ235" s="1"/>
      <c r="BK235" s="1"/>
      <c r="BL235" s="1"/>
      <c r="BM235" s="1"/>
      <c r="BN235" s="1"/>
      <c r="BO235" s="1"/>
      <c r="BP235" s="1"/>
      <c r="BQ235" s="1"/>
      <c r="BR235" s="1"/>
    </row>
    <row r="236" spans="1:70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  <c r="AQ236" s="1"/>
      <c r="AR236" s="1"/>
      <c r="AS236" s="1"/>
      <c r="AT236" s="1"/>
      <c r="AU236" s="1"/>
      <c r="AV236" s="1"/>
      <c r="AW236" s="1"/>
      <c r="AX236" s="1"/>
      <c r="AY236" s="1"/>
      <c r="AZ236" s="1"/>
      <c r="BA236" s="1"/>
      <c r="BB236" s="1"/>
      <c r="BC236" s="1"/>
      <c r="BD236" s="1"/>
      <c r="BE236" s="1"/>
      <c r="BF236" s="1"/>
      <c r="BG236" s="1"/>
      <c r="BH236" s="1"/>
      <c r="BI236" s="1"/>
      <c r="BJ236" s="1"/>
      <c r="BK236" s="1"/>
      <c r="BL236" s="1"/>
      <c r="BM236" s="1"/>
      <c r="BN236" s="1"/>
      <c r="BO236" s="1"/>
      <c r="BP236" s="1"/>
      <c r="BQ236" s="1"/>
      <c r="BR236" s="1"/>
    </row>
    <row r="237" spans="1:70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  <c r="AP237" s="1"/>
      <c r="AQ237" s="1"/>
      <c r="AR237" s="1"/>
      <c r="AS237" s="1"/>
      <c r="AT237" s="1"/>
      <c r="AU237" s="1"/>
      <c r="AV237" s="1"/>
      <c r="AW237" s="1"/>
      <c r="AX237" s="1"/>
      <c r="AY237" s="1"/>
      <c r="AZ237" s="1"/>
      <c r="BA237" s="1"/>
      <c r="BB237" s="1"/>
      <c r="BC237" s="1"/>
      <c r="BD237" s="1"/>
      <c r="BE237" s="1"/>
      <c r="BF237" s="1"/>
      <c r="BG237" s="1"/>
      <c r="BH237" s="1"/>
      <c r="BI237" s="1"/>
      <c r="BJ237" s="1"/>
      <c r="BK237" s="1"/>
      <c r="BL237" s="1"/>
      <c r="BM237" s="1"/>
      <c r="BN237" s="1"/>
      <c r="BO237" s="1"/>
      <c r="BP237" s="1"/>
      <c r="BQ237" s="1"/>
      <c r="BR237" s="1"/>
    </row>
    <row r="238" spans="1:70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  <c r="AQ238" s="1"/>
      <c r="AR238" s="1"/>
      <c r="AS238" s="1"/>
      <c r="AT238" s="1"/>
      <c r="AU238" s="1"/>
      <c r="AV238" s="1"/>
      <c r="AW238" s="1"/>
      <c r="AX238" s="1"/>
      <c r="AY238" s="1"/>
      <c r="AZ238" s="1"/>
      <c r="BA238" s="1"/>
      <c r="BB238" s="1"/>
      <c r="BC238" s="1"/>
      <c r="BD238" s="1"/>
      <c r="BE238" s="1"/>
      <c r="BF238" s="1"/>
      <c r="BG238" s="1"/>
      <c r="BH238" s="1"/>
      <c r="BI238" s="1"/>
      <c r="BJ238" s="1"/>
      <c r="BK238" s="1"/>
      <c r="BL238" s="1"/>
      <c r="BM238" s="1"/>
      <c r="BN238" s="1"/>
      <c r="BO238" s="1"/>
      <c r="BP238" s="1"/>
      <c r="BQ238" s="1"/>
      <c r="BR238" s="1"/>
    </row>
    <row r="239" spans="1:70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  <c r="AP239" s="1"/>
      <c r="AQ239" s="1"/>
      <c r="AR239" s="1"/>
      <c r="AS239" s="1"/>
      <c r="AT239" s="1"/>
      <c r="AU239" s="1"/>
      <c r="AV239" s="1"/>
      <c r="AW239" s="1"/>
      <c r="AX239" s="1"/>
      <c r="AY239" s="1"/>
      <c r="AZ239" s="1"/>
      <c r="BA239" s="1"/>
      <c r="BB239" s="1"/>
      <c r="BC239" s="1"/>
      <c r="BD239" s="1"/>
      <c r="BE239" s="1"/>
      <c r="BF239" s="1"/>
      <c r="BG239" s="1"/>
      <c r="BH239" s="1"/>
      <c r="BI239" s="1"/>
      <c r="BJ239" s="1"/>
      <c r="BK239" s="1"/>
      <c r="BL239" s="1"/>
      <c r="BM239" s="1"/>
      <c r="BN239" s="1"/>
      <c r="BO239" s="1"/>
      <c r="BP239" s="1"/>
      <c r="BQ239" s="1"/>
      <c r="BR239" s="1"/>
    </row>
    <row r="240" spans="1:70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  <c r="AQ240" s="1"/>
      <c r="AR240" s="1"/>
      <c r="AS240" s="1"/>
      <c r="AT240" s="1"/>
      <c r="AU240" s="1"/>
      <c r="AV240" s="1"/>
      <c r="AW240" s="1"/>
      <c r="AX240" s="1"/>
      <c r="AY240" s="1"/>
      <c r="AZ240" s="1"/>
      <c r="BA240" s="1"/>
      <c r="BB240" s="1"/>
      <c r="BC240" s="1"/>
      <c r="BD240" s="1"/>
      <c r="BE240" s="1"/>
      <c r="BF240" s="1"/>
      <c r="BG240" s="1"/>
      <c r="BH240" s="1"/>
      <c r="BI240" s="1"/>
      <c r="BJ240" s="1"/>
      <c r="BK240" s="1"/>
      <c r="BL240" s="1"/>
      <c r="BM240" s="1"/>
      <c r="BN240" s="1"/>
      <c r="BO240" s="1"/>
      <c r="BP240" s="1"/>
      <c r="BQ240" s="1"/>
      <c r="BR240" s="1"/>
    </row>
    <row r="241" spans="1:70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  <c r="AP241" s="1"/>
      <c r="AQ241" s="1"/>
      <c r="AR241" s="1"/>
      <c r="AS241" s="1"/>
      <c r="AT241" s="1"/>
      <c r="AU241" s="1"/>
      <c r="AV241" s="1"/>
      <c r="AW241" s="1"/>
      <c r="AX241" s="1"/>
      <c r="AY241" s="1"/>
      <c r="AZ241" s="1"/>
      <c r="BA241" s="1"/>
      <c r="BB241" s="1"/>
      <c r="BC241" s="1"/>
      <c r="BD241" s="1"/>
      <c r="BE241" s="1"/>
      <c r="BF241" s="1"/>
      <c r="BG241" s="1"/>
      <c r="BH241" s="1"/>
      <c r="BI241" s="1"/>
      <c r="BJ241" s="1"/>
      <c r="BK241" s="1"/>
      <c r="BL241" s="1"/>
      <c r="BM241" s="1"/>
      <c r="BN241" s="1"/>
      <c r="BO241" s="1"/>
      <c r="BP241" s="1"/>
      <c r="BQ241" s="1"/>
      <c r="BR241" s="1"/>
    </row>
    <row r="242" spans="1:70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  <c r="AQ242" s="1"/>
      <c r="AR242" s="1"/>
      <c r="AS242" s="1"/>
      <c r="AT242" s="1"/>
      <c r="AU242" s="1"/>
      <c r="AV242" s="1"/>
      <c r="AW242" s="1"/>
      <c r="AX242" s="1"/>
      <c r="AY242" s="1"/>
      <c r="AZ242" s="1"/>
      <c r="BA242" s="1"/>
      <c r="BB242" s="1"/>
      <c r="BC242" s="1"/>
      <c r="BD242" s="1"/>
      <c r="BE242" s="1"/>
      <c r="BF242" s="1"/>
      <c r="BG242" s="1"/>
      <c r="BH242" s="1"/>
      <c r="BI242" s="1"/>
      <c r="BJ242" s="1"/>
      <c r="BK242" s="1"/>
      <c r="BL242" s="1"/>
      <c r="BM242" s="1"/>
      <c r="BN242" s="1"/>
      <c r="BO242" s="1"/>
      <c r="BP242" s="1"/>
      <c r="BQ242" s="1"/>
      <c r="BR242" s="1"/>
    </row>
    <row r="243" spans="1:70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  <c r="AP243" s="1"/>
      <c r="AQ243" s="1"/>
      <c r="AR243" s="1"/>
      <c r="AS243" s="1"/>
      <c r="AT243" s="1"/>
      <c r="AU243" s="1"/>
      <c r="AV243" s="1"/>
      <c r="AW243" s="1"/>
      <c r="AX243" s="1"/>
      <c r="AY243" s="1"/>
      <c r="AZ243" s="1"/>
      <c r="BA243" s="1"/>
      <c r="BB243" s="1"/>
      <c r="BC243" s="1"/>
      <c r="BD243" s="1"/>
      <c r="BE243" s="1"/>
      <c r="BF243" s="1"/>
      <c r="BG243" s="1"/>
      <c r="BH243" s="1"/>
      <c r="BI243" s="1"/>
      <c r="BJ243" s="1"/>
      <c r="BK243" s="1"/>
      <c r="BL243" s="1"/>
      <c r="BM243" s="1"/>
      <c r="BN243" s="1"/>
      <c r="BO243" s="1"/>
      <c r="BP243" s="1"/>
      <c r="BQ243" s="1"/>
      <c r="BR243" s="1"/>
    </row>
    <row r="244" spans="1:70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"/>
      <c r="AQ244" s="1"/>
      <c r="AR244" s="1"/>
      <c r="AS244" s="1"/>
      <c r="AT244" s="1"/>
      <c r="AU244" s="1"/>
      <c r="AV244" s="1"/>
      <c r="AW244" s="1"/>
      <c r="AX244" s="1"/>
      <c r="AY244" s="1"/>
      <c r="AZ244" s="1"/>
      <c r="BA244" s="1"/>
      <c r="BB244" s="1"/>
      <c r="BC244" s="1"/>
      <c r="BD244" s="1"/>
      <c r="BE244" s="1"/>
      <c r="BF244" s="1"/>
      <c r="BG244" s="1"/>
      <c r="BH244" s="1"/>
      <c r="BI244" s="1"/>
      <c r="BJ244" s="1"/>
      <c r="BK244" s="1"/>
      <c r="BL244" s="1"/>
      <c r="BM244" s="1"/>
      <c r="BN244" s="1"/>
      <c r="BO244" s="1"/>
      <c r="BP244" s="1"/>
      <c r="BQ244" s="1"/>
      <c r="BR244" s="1"/>
    </row>
    <row r="245" spans="1:70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"/>
      <c r="AQ245" s="1"/>
      <c r="AR245" s="1"/>
      <c r="AS245" s="1"/>
      <c r="AT245" s="1"/>
      <c r="AU245" s="1"/>
      <c r="AV245" s="1"/>
      <c r="AW245" s="1"/>
      <c r="AX245" s="1"/>
      <c r="AY245" s="1"/>
      <c r="AZ245" s="1"/>
      <c r="BA245" s="1"/>
      <c r="BB245" s="1"/>
      <c r="BC245" s="1"/>
      <c r="BD245" s="1"/>
      <c r="BE245" s="1"/>
      <c r="BF245" s="1"/>
      <c r="BG245" s="1"/>
      <c r="BH245" s="1"/>
      <c r="BI245" s="1"/>
      <c r="BJ245" s="1"/>
      <c r="BK245" s="1"/>
      <c r="BL245" s="1"/>
      <c r="BM245" s="1"/>
      <c r="BN245" s="1"/>
      <c r="BO245" s="1"/>
      <c r="BP245" s="1"/>
      <c r="BQ245" s="1"/>
      <c r="BR245" s="1"/>
    </row>
    <row r="246" spans="1:70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  <c r="AP246" s="1"/>
      <c r="AQ246" s="1"/>
      <c r="AR246" s="1"/>
      <c r="AS246" s="1"/>
      <c r="AT246" s="1"/>
      <c r="AU246" s="1"/>
      <c r="AV246" s="1"/>
      <c r="AW246" s="1"/>
      <c r="AX246" s="1"/>
      <c r="AY246" s="1"/>
      <c r="AZ246" s="1"/>
      <c r="BA246" s="1"/>
      <c r="BB246" s="1"/>
      <c r="BC246" s="1"/>
      <c r="BD246" s="1"/>
      <c r="BE246" s="1"/>
      <c r="BF246" s="1"/>
      <c r="BG246" s="1"/>
      <c r="BH246" s="1"/>
      <c r="BI246" s="1"/>
      <c r="BJ246" s="1"/>
      <c r="BK246" s="1"/>
      <c r="BL246" s="1"/>
      <c r="BM246" s="1"/>
      <c r="BN246" s="1"/>
      <c r="BO246" s="1"/>
      <c r="BP246" s="1"/>
      <c r="BQ246" s="1"/>
      <c r="BR246" s="1"/>
    </row>
    <row r="247" spans="1:70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  <c r="AP247" s="1"/>
      <c r="AQ247" s="1"/>
      <c r="AR247" s="1"/>
      <c r="AS247" s="1"/>
      <c r="AT247" s="1"/>
      <c r="AU247" s="1"/>
      <c r="AV247" s="1"/>
      <c r="AW247" s="1"/>
      <c r="AX247" s="1"/>
      <c r="AY247" s="1"/>
      <c r="AZ247" s="1"/>
      <c r="BA247" s="1"/>
      <c r="BB247" s="1"/>
      <c r="BC247" s="1"/>
      <c r="BD247" s="1"/>
      <c r="BE247" s="1"/>
      <c r="BF247" s="1"/>
      <c r="BG247" s="1"/>
      <c r="BH247" s="1"/>
      <c r="BI247" s="1"/>
      <c r="BJ247" s="1"/>
      <c r="BK247" s="1"/>
      <c r="BL247" s="1"/>
      <c r="BM247" s="1"/>
      <c r="BN247" s="1"/>
      <c r="BO247" s="1"/>
      <c r="BP247" s="1"/>
      <c r="BQ247" s="1"/>
      <c r="BR247" s="1"/>
    </row>
    <row r="248" spans="1:70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  <c r="AQ248" s="1"/>
      <c r="AR248" s="1"/>
      <c r="AS248" s="1"/>
      <c r="AT248" s="1"/>
      <c r="AU248" s="1"/>
      <c r="AV248" s="1"/>
      <c r="AW248" s="1"/>
      <c r="AX248" s="1"/>
      <c r="AY248" s="1"/>
      <c r="AZ248" s="1"/>
      <c r="BA248" s="1"/>
      <c r="BB248" s="1"/>
      <c r="BC248" s="1"/>
      <c r="BD248" s="1"/>
      <c r="BE248" s="1"/>
      <c r="BF248" s="1"/>
      <c r="BG248" s="1"/>
      <c r="BH248" s="1"/>
      <c r="BI248" s="1"/>
      <c r="BJ248" s="1"/>
      <c r="BK248" s="1"/>
      <c r="BL248" s="1"/>
      <c r="BM248" s="1"/>
      <c r="BN248" s="1"/>
      <c r="BO248" s="1"/>
      <c r="BP248" s="1"/>
      <c r="BQ248" s="1"/>
      <c r="BR248" s="1"/>
    </row>
    <row r="249" spans="1:70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"/>
      <c r="AQ249" s="1"/>
      <c r="AR249" s="1"/>
      <c r="AS249" s="1"/>
      <c r="AT249" s="1"/>
      <c r="AU249" s="1"/>
      <c r="AV249" s="1"/>
      <c r="AW249" s="1"/>
      <c r="AX249" s="1"/>
      <c r="AY249" s="1"/>
      <c r="AZ249" s="1"/>
      <c r="BA249" s="1"/>
      <c r="BB249" s="1"/>
      <c r="BC249" s="1"/>
      <c r="BD249" s="1"/>
      <c r="BE249" s="1"/>
      <c r="BF249" s="1"/>
      <c r="BG249" s="1"/>
      <c r="BH249" s="1"/>
      <c r="BI249" s="1"/>
      <c r="BJ249" s="1"/>
      <c r="BK249" s="1"/>
      <c r="BL249" s="1"/>
      <c r="BM249" s="1"/>
      <c r="BN249" s="1"/>
      <c r="BO249" s="1"/>
      <c r="BP249" s="1"/>
      <c r="BQ249" s="1"/>
      <c r="BR249" s="1"/>
    </row>
    <row r="250" spans="1:70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  <c r="AQ250" s="1"/>
      <c r="AR250" s="1"/>
      <c r="AS250" s="1"/>
      <c r="AT250" s="1"/>
      <c r="AU250" s="1"/>
      <c r="AV250" s="1"/>
      <c r="AW250" s="1"/>
      <c r="AX250" s="1"/>
      <c r="AY250" s="1"/>
      <c r="AZ250" s="1"/>
      <c r="BA250" s="1"/>
      <c r="BB250" s="1"/>
      <c r="BC250" s="1"/>
      <c r="BD250" s="1"/>
      <c r="BE250" s="1"/>
      <c r="BF250" s="1"/>
      <c r="BG250" s="1"/>
      <c r="BH250" s="1"/>
      <c r="BI250" s="1"/>
      <c r="BJ250" s="1"/>
      <c r="BK250" s="1"/>
      <c r="BL250" s="1"/>
      <c r="BM250" s="1"/>
      <c r="BN250" s="1"/>
      <c r="BO250" s="1"/>
      <c r="BP250" s="1"/>
      <c r="BQ250" s="1"/>
      <c r="BR250" s="1"/>
    </row>
    <row r="251" spans="1:70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"/>
      <c r="AQ251" s="1"/>
      <c r="AR251" s="1"/>
      <c r="AS251" s="1"/>
      <c r="AT251" s="1"/>
      <c r="AU251" s="1"/>
      <c r="AV251" s="1"/>
      <c r="AW251" s="1"/>
      <c r="AX251" s="1"/>
      <c r="AY251" s="1"/>
      <c r="AZ251" s="1"/>
      <c r="BA251" s="1"/>
      <c r="BB251" s="1"/>
      <c r="BC251" s="1"/>
      <c r="BD251" s="1"/>
      <c r="BE251" s="1"/>
      <c r="BF251" s="1"/>
      <c r="BG251" s="1"/>
      <c r="BH251" s="1"/>
      <c r="BI251" s="1"/>
      <c r="BJ251" s="1"/>
      <c r="BK251" s="1"/>
      <c r="BL251" s="1"/>
      <c r="BM251" s="1"/>
      <c r="BN251" s="1"/>
      <c r="BO251" s="1"/>
      <c r="BP251" s="1"/>
      <c r="BQ251" s="1"/>
      <c r="BR251" s="1"/>
    </row>
    <row r="252" spans="1:70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  <c r="AP252" s="1"/>
      <c r="AQ252" s="1"/>
      <c r="AR252" s="1"/>
      <c r="AS252" s="1"/>
      <c r="AT252" s="1"/>
      <c r="AU252" s="1"/>
      <c r="AV252" s="1"/>
      <c r="AW252" s="1"/>
      <c r="AX252" s="1"/>
      <c r="AY252" s="1"/>
      <c r="AZ252" s="1"/>
      <c r="BA252" s="1"/>
      <c r="BB252" s="1"/>
      <c r="BC252" s="1"/>
      <c r="BD252" s="1"/>
      <c r="BE252" s="1"/>
      <c r="BF252" s="1"/>
      <c r="BG252" s="1"/>
      <c r="BH252" s="1"/>
      <c r="BI252" s="1"/>
      <c r="BJ252" s="1"/>
      <c r="BK252" s="1"/>
      <c r="BL252" s="1"/>
      <c r="BM252" s="1"/>
      <c r="BN252" s="1"/>
      <c r="BO252" s="1"/>
      <c r="BP252" s="1"/>
      <c r="BQ252" s="1"/>
      <c r="BR252" s="1"/>
    </row>
    <row r="253" spans="1:70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  <c r="AP253" s="1"/>
      <c r="AQ253" s="1"/>
      <c r="AR253" s="1"/>
      <c r="AS253" s="1"/>
      <c r="AT253" s="1"/>
      <c r="AU253" s="1"/>
      <c r="AV253" s="1"/>
      <c r="AW253" s="1"/>
      <c r="AX253" s="1"/>
      <c r="AY253" s="1"/>
      <c r="AZ253" s="1"/>
      <c r="BA253" s="1"/>
      <c r="BB253" s="1"/>
      <c r="BC253" s="1"/>
      <c r="BD253" s="1"/>
      <c r="BE253" s="1"/>
      <c r="BF253" s="1"/>
      <c r="BG253" s="1"/>
      <c r="BH253" s="1"/>
      <c r="BI253" s="1"/>
      <c r="BJ253" s="1"/>
      <c r="BK253" s="1"/>
      <c r="BL253" s="1"/>
      <c r="BM253" s="1"/>
      <c r="BN253" s="1"/>
      <c r="BO253" s="1"/>
      <c r="BP253" s="1"/>
      <c r="BQ253" s="1"/>
      <c r="BR253" s="1"/>
    </row>
    <row r="254" spans="1:70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1"/>
      <c r="AP254" s="1"/>
      <c r="AQ254" s="1"/>
      <c r="AR254" s="1"/>
      <c r="AS254" s="1"/>
      <c r="AT254" s="1"/>
      <c r="AU254" s="1"/>
      <c r="AV254" s="1"/>
      <c r="AW254" s="1"/>
      <c r="AX254" s="1"/>
      <c r="AY254" s="1"/>
      <c r="AZ254" s="1"/>
      <c r="BA254" s="1"/>
      <c r="BB254" s="1"/>
      <c r="BC254" s="1"/>
      <c r="BD254" s="1"/>
      <c r="BE254" s="1"/>
      <c r="BF254" s="1"/>
      <c r="BG254" s="1"/>
      <c r="BH254" s="1"/>
      <c r="BI254" s="1"/>
      <c r="BJ254" s="1"/>
      <c r="BK254" s="1"/>
      <c r="BL254" s="1"/>
      <c r="BM254" s="1"/>
      <c r="BN254" s="1"/>
      <c r="BO254" s="1"/>
      <c r="BP254" s="1"/>
      <c r="BQ254" s="1"/>
      <c r="BR254" s="1"/>
    </row>
    <row r="255" spans="1:70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  <c r="AP255" s="1"/>
      <c r="AQ255" s="1"/>
      <c r="AR255" s="1"/>
      <c r="AS255" s="1"/>
      <c r="AT255" s="1"/>
      <c r="AU255" s="1"/>
      <c r="AV255" s="1"/>
      <c r="AW255" s="1"/>
      <c r="AX255" s="1"/>
      <c r="AY255" s="1"/>
      <c r="AZ255" s="1"/>
      <c r="BA255" s="1"/>
      <c r="BB255" s="1"/>
      <c r="BC255" s="1"/>
      <c r="BD255" s="1"/>
      <c r="BE255" s="1"/>
      <c r="BF255" s="1"/>
      <c r="BG255" s="1"/>
      <c r="BH255" s="1"/>
      <c r="BI255" s="1"/>
      <c r="BJ255" s="1"/>
      <c r="BK255" s="1"/>
      <c r="BL255" s="1"/>
      <c r="BM255" s="1"/>
      <c r="BN255" s="1"/>
      <c r="BO255" s="1"/>
      <c r="BP255" s="1"/>
      <c r="BQ255" s="1"/>
      <c r="BR255" s="1"/>
    </row>
    <row r="256" spans="1:70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  <c r="AP256" s="1"/>
      <c r="AQ256" s="1"/>
      <c r="AR256" s="1"/>
      <c r="AS256" s="1"/>
      <c r="AT256" s="1"/>
      <c r="AU256" s="1"/>
      <c r="AV256" s="1"/>
      <c r="AW256" s="1"/>
      <c r="AX256" s="1"/>
      <c r="AY256" s="1"/>
      <c r="AZ256" s="1"/>
      <c r="BA256" s="1"/>
      <c r="BB256" s="1"/>
      <c r="BC256" s="1"/>
      <c r="BD256" s="1"/>
      <c r="BE256" s="1"/>
      <c r="BF256" s="1"/>
      <c r="BG256" s="1"/>
      <c r="BH256" s="1"/>
      <c r="BI256" s="1"/>
      <c r="BJ256" s="1"/>
      <c r="BK256" s="1"/>
      <c r="BL256" s="1"/>
      <c r="BM256" s="1"/>
      <c r="BN256" s="1"/>
      <c r="BO256" s="1"/>
      <c r="BP256" s="1"/>
      <c r="BQ256" s="1"/>
      <c r="BR256" s="1"/>
    </row>
    <row r="257" spans="1:70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1"/>
      <c r="AP257" s="1"/>
      <c r="AQ257" s="1"/>
      <c r="AR257" s="1"/>
      <c r="AS257" s="1"/>
      <c r="AT257" s="1"/>
      <c r="AU257" s="1"/>
      <c r="AV257" s="1"/>
      <c r="AW257" s="1"/>
      <c r="AX257" s="1"/>
      <c r="AY257" s="1"/>
      <c r="AZ257" s="1"/>
      <c r="BA257" s="1"/>
      <c r="BB257" s="1"/>
      <c r="BC257" s="1"/>
      <c r="BD257" s="1"/>
      <c r="BE257" s="1"/>
      <c r="BF257" s="1"/>
      <c r="BG257" s="1"/>
      <c r="BH257" s="1"/>
      <c r="BI257" s="1"/>
      <c r="BJ257" s="1"/>
      <c r="BK257" s="1"/>
      <c r="BL257" s="1"/>
      <c r="BM257" s="1"/>
      <c r="BN257" s="1"/>
      <c r="BO257" s="1"/>
      <c r="BP257" s="1"/>
      <c r="BQ257" s="1"/>
      <c r="BR257" s="1"/>
    </row>
    <row r="258" spans="1:70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  <c r="AP258" s="1"/>
      <c r="AQ258" s="1"/>
      <c r="AR258" s="1"/>
      <c r="AS258" s="1"/>
      <c r="AT258" s="1"/>
      <c r="AU258" s="1"/>
      <c r="AV258" s="1"/>
      <c r="AW258" s="1"/>
      <c r="AX258" s="1"/>
      <c r="AY258" s="1"/>
      <c r="AZ258" s="1"/>
      <c r="BA258" s="1"/>
      <c r="BB258" s="1"/>
      <c r="BC258" s="1"/>
      <c r="BD258" s="1"/>
      <c r="BE258" s="1"/>
      <c r="BF258" s="1"/>
      <c r="BG258" s="1"/>
      <c r="BH258" s="1"/>
      <c r="BI258" s="1"/>
      <c r="BJ258" s="1"/>
      <c r="BK258" s="1"/>
      <c r="BL258" s="1"/>
      <c r="BM258" s="1"/>
      <c r="BN258" s="1"/>
      <c r="BO258" s="1"/>
      <c r="BP258" s="1"/>
      <c r="BQ258" s="1"/>
      <c r="BR258" s="1"/>
    </row>
    <row r="259" spans="1:70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1"/>
      <c r="AP259" s="1"/>
      <c r="AQ259" s="1"/>
      <c r="AR259" s="1"/>
      <c r="AS259" s="1"/>
      <c r="AT259" s="1"/>
      <c r="AU259" s="1"/>
      <c r="AV259" s="1"/>
      <c r="AW259" s="1"/>
      <c r="AX259" s="1"/>
      <c r="AY259" s="1"/>
      <c r="AZ259" s="1"/>
      <c r="BA259" s="1"/>
      <c r="BB259" s="1"/>
      <c r="BC259" s="1"/>
      <c r="BD259" s="1"/>
      <c r="BE259" s="1"/>
      <c r="BF259" s="1"/>
      <c r="BG259" s="1"/>
      <c r="BH259" s="1"/>
      <c r="BI259" s="1"/>
      <c r="BJ259" s="1"/>
      <c r="BK259" s="1"/>
      <c r="BL259" s="1"/>
      <c r="BM259" s="1"/>
      <c r="BN259" s="1"/>
      <c r="BO259" s="1"/>
      <c r="BP259" s="1"/>
      <c r="BQ259" s="1"/>
      <c r="BR259" s="1"/>
    </row>
    <row r="260" spans="1:70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1"/>
      <c r="AP260" s="1"/>
      <c r="AQ260" s="1"/>
      <c r="AR260" s="1"/>
      <c r="AS260" s="1"/>
      <c r="AT260" s="1"/>
      <c r="AU260" s="1"/>
      <c r="AV260" s="1"/>
      <c r="AW260" s="1"/>
      <c r="AX260" s="1"/>
      <c r="AY260" s="1"/>
      <c r="AZ260" s="1"/>
      <c r="BA260" s="1"/>
      <c r="BB260" s="1"/>
      <c r="BC260" s="1"/>
      <c r="BD260" s="1"/>
      <c r="BE260" s="1"/>
      <c r="BF260" s="1"/>
      <c r="BG260" s="1"/>
      <c r="BH260" s="1"/>
      <c r="BI260" s="1"/>
      <c r="BJ260" s="1"/>
      <c r="BK260" s="1"/>
      <c r="BL260" s="1"/>
      <c r="BM260" s="1"/>
      <c r="BN260" s="1"/>
      <c r="BO260" s="1"/>
      <c r="BP260" s="1"/>
      <c r="BQ260" s="1"/>
      <c r="BR260" s="1"/>
    </row>
    <row r="261" spans="1:70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  <c r="AP261" s="1"/>
      <c r="AQ261" s="1"/>
      <c r="AR261" s="1"/>
      <c r="AS261" s="1"/>
      <c r="AT261" s="1"/>
      <c r="AU261" s="1"/>
      <c r="AV261" s="1"/>
      <c r="AW261" s="1"/>
      <c r="AX261" s="1"/>
      <c r="AY261" s="1"/>
      <c r="AZ261" s="1"/>
      <c r="BA261" s="1"/>
      <c r="BB261" s="1"/>
      <c r="BC261" s="1"/>
      <c r="BD261" s="1"/>
      <c r="BE261" s="1"/>
      <c r="BF261" s="1"/>
      <c r="BG261" s="1"/>
      <c r="BH261" s="1"/>
      <c r="BI261" s="1"/>
      <c r="BJ261" s="1"/>
      <c r="BK261" s="1"/>
      <c r="BL261" s="1"/>
      <c r="BM261" s="1"/>
      <c r="BN261" s="1"/>
      <c r="BO261" s="1"/>
      <c r="BP261" s="1"/>
      <c r="BQ261" s="1"/>
      <c r="BR261" s="1"/>
    </row>
    <row r="262" spans="1:70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  <c r="AP262" s="1"/>
      <c r="AQ262" s="1"/>
      <c r="AR262" s="1"/>
      <c r="AS262" s="1"/>
      <c r="AT262" s="1"/>
      <c r="AU262" s="1"/>
      <c r="AV262" s="1"/>
      <c r="AW262" s="1"/>
      <c r="AX262" s="1"/>
      <c r="AY262" s="1"/>
      <c r="AZ262" s="1"/>
      <c r="BA262" s="1"/>
      <c r="BB262" s="1"/>
      <c r="BC262" s="1"/>
      <c r="BD262" s="1"/>
      <c r="BE262" s="1"/>
      <c r="BF262" s="1"/>
      <c r="BG262" s="1"/>
      <c r="BH262" s="1"/>
      <c r="BI262" s="1"/>
      <c r="BJ262" s="1"/>
      <c r="BK262" s="1"/>
      <c r="BL262" s="1"/>
      <c r="BM262" s="1"/>
      <c r="BN262" s="1"/>
      <c r="BO262" s="1"/>
      <c r="BP262" s="1"/>
      <c r="BQ262" s="1"/>
      <c r="BR262" s="1"/>
    </row>
    <row r="263" spans="1:70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  <c r="AP263" s="1"/>
      <c r="AQ263" s="1"/>
      <c r="AR263" s="1"/>
      <c r="AS263" s="1"/>
      <c r="AT263" s="1"/>
      <c r="AU263" s="1"/>
      <c r="AV263" s="1"/>
      <c r="AW263" s="1"/>
      <c r="AX263" s="1"/>
      <c r="AY263" s="1"/>
      <c r="AZ263" s="1"/>
      <c r="BA263" s="1"/>
      <c r="BB263" s="1"/>
      <c r="BC263" s="1"/>
      <c r="BD263" s="1"/>
      <c r="BE263" s="1"/>
      <c r="BF263" s="1"/>
      <c r="BG263" s="1"/>
      <c r="BH263" s="1"/>
      <c r="BI263" s="1"/>
      <c r="BJ263" s="1"/>
      <c r="BK263" s="1"/>
      <c r="BL263" s="1"/>
      <c r="BM263" s="1"/>
      <c r="BN263" s="1"/>
      <c r="BO263" s="1"/>
      <c r="BP263" s="1"/>
      <c r="BQ263" s="1"/>
      <c r="BR263" s="1"/>
    </row>
    <row r="264" spans="1:70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1"/>
      <c r="AP264" s="1"/>
      <c r="AQ264" s="1"/>
      <c r="AR264" s="1"/>
      <c r="AS264" s="1"/>
      <c r="AT264" s="1"/>
      <c r="AU264" s="1"/>
      <c r="AV264" s="1"/>
      <c r="AW264" s="1"/>
      <c r="AX264" s="1"/>
      <c r="AY264" s="1"/>
      <c r="AZ264" s="1"/>
      <c r="BA264" s="1"/>
      <c r="BB264" s="1"/>
      <c r="BC264" s="1"/>
      <c r="BD264" s="1"/>
      <c r="BE264" s="1"/>
      <c r="BF264" s="1"/>
      <c r="BG264" s="1"/>
      <c r="BH264" s="1"/>
      <c r="BI264" s="1"/>
      <c r="BJ264" s="1"/>
      <c r="BK264" s="1"/>
      <c r="BL264" s="1"/>
      <c r="BM264" s="1"/>
      <c r="BN264" s="1"/>
      <c r="BO264" s="1"/>
      <c r="BP264" s="1"/>
      <c r="BQ264" s="1"/>
      <c r="BR264" s="1"/>
    </row>
    <row r="265" spans="1:70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1"/>
      <c r="AP265" s="1"/>
      <c r="AQ265" s="1"/>
      <c r="AR265" s="1"/>
      <c r="AS265" s="1"/>
      <c r="AT265" s="1"/>
      <c r="AU265" s="1"/>
      <c r="AV265" s="1"/>
      <c r="AW265" s="1"/>
      <c r="AX265" s="1"/>
      <c r="AY265" s="1"/>
      <c r="AZ265" s="1"/>
      <c r="BA265" s="1"/>
      <c r="BB265" s="1"/>
      <c r="BC265" s="1"/>
      <c r="BD265" s="1"/>
      <c r="BE265" s="1"/>
      <c r="BF265" s="1"/>
      <c r="BG265" s="1"/>
      <c r="BH265" s="1"/>
      <c r="BI265" s="1"/>
      <c r="BJ265" s="1"/>
      <c r="BK265" s="1"/>
      <c r="BL265" s="1"/>
      <c r="BM265" s="1"/>
      <c r="BN265" s="1"/>
      <c r="BO265" s="1"/>
      <c r="BP265" s="1"/>
      <c r="BQ265" s="1"/>
      <c r="BR265" s="1"/>
    </row>
    <row r="266" spans="1:70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  <c r="AP266" s="1"/>
      <c r="AQ266" s="1"/>
      <c r="AR266" s="1"/>
      <c r="AS266" s="1"/>
      <c r="AT266" s="1"/>
      <c r="AU266" s="1"/>
      <c r="AV266" s="1"/>
      <c r="AW266" s="1"/>
      <c r="AX266" s="1"/>
      <c r="AY266" s="1"/>
      <c r="AZ266" s="1"/>
      <c r="BA266" s="1"/>
      <c r="BB266" s="1"/>
      <c r="BC266" s="1"/>
      <c r="BD266" s="1"/>
      <c r="BE266" s="1"/>
      <c r="BF266" s="1"/>
      <c r="BG266" s="1"/>
      <c r="BH266" s="1"/>
      <c r="BI266" s="1"/>
      <c r="BJ266" s="1"/>
      <c r="BK266" s="1"/>
      <c r="BL266" s="1"/>
      <c r="BM266" s="1"/>
      <c r="BN266" s="1"/>
      <c r="BO266" s="1"/>
      <c r="BP266" s="1"/>
      <c r="BQ266" s="1"/>
      <c r="BR266" s="1"/>
    </row>
    <row r="267" spans="1:70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  <c r="AP267" s="1"/>
      <c r="AQ267" s="1"/>
      <c r="AR267" s="1"/>
      <c r="AS267" s="1"/>
      <c r="AT267" s="1"/>
      <c r="AU267" s="1"/>
      <c r="AV267" s="1"/>
      <c r="AW267" s="1"/>
      <c r="AX267" s="1"/>
      <c r="AY267" s="1"/>
      <c r="AZ267" s="1"/>
      <c r="BA267" s="1"/>
      <c r="BB267" s="1"/>
      <c r="BC267" s="1"/>
      <c r="BD267" s="1"/>
      <c r="BE267" s="1"/>
      <c r="BF267" s="1"/>
      <c r="BG267" s="1"/>
      <c r="BH267" s="1"/>
      <c r="BI267" s="1"/>
      <c r="BJ267" s="1"/>
      <c r="BK267" s="1"/>
      <c r="BL267" s="1"/>
      <c r="BM267" s="1"/>
      <c r="BN267" s="1"/>
      <c r="BO267" s="1"/>
      <c r="BP267" s="1"/>
      <c r="BQ267" s="1"/>
      <c r="BR267" s="1"/>
    </row>
    <row r="268" spans="1:70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1"/>
      <c r="AP268" s="1"/>
      <c r="AQ268" s="1"/>
      <c r="AR268" s="1"/>
      <c r="AS268" s="1"/>
      <c r="AT268" s="1"/>
      <c r="AU268" s="1"/>
      <c r="AV268" s="1"/>
      <c r="AW268" s="1"/>
      <c r="AX268" s="1"/>
      <c r="AY268" s="1"/>
      <c r="AZ268" s="1"/>
      <c r="BA268" s="1"/>
      <c r="BB268" s="1"/>
      <c r="BC268" s="1"/>
      <c r="BD268" s="1"/>
      <c r="BE268" s="1"/>
      <c r="BF268" s="1"/>
      <c r="BG268" s="1"/>
      <c r="BH268" s="1"/>
      <c r="BI268" s="1"/>
      <c r="BJ268" s="1"/>
      <c r="BK268" s="1"/>
      <c r="BL268" s="1"/>
      <c r="BM268" s="1"/>
      <c r="BN268" s="1"/>
      <c r="BO268" s="1"/>
      <c r="BP268" s="1"/>
      <c r="BQ268" s="1"/>
      <c r="BR268" s="1"/>
    </row>
    <row r="269" spans="1:70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  <c r="AO269" s="1"/>
      <c r="AP269" s="1"/>
      <c r="AQ269" s="1"/>
      <c r="AR269" s="1"/>
      <c r="AS269" s="1"/>
      <c r="AT269" s="1"/>
      <c r="AU269" s="1"/>
      <c r="AV269" s="1"/>
      <c r="AW269" s="1"/>
      <c r="AX269" s="1"/>
      <c r="AY269" s="1"/>
      <c r="AZ269" s="1"/>
      <c r="BA269" s="1"/>
      <c r="BB269" s="1"/>
      <c r="BC269" s="1"/>
      <c r="BD269" s="1"/>
      <c r="BE269" s="1"/>
      <c r="BF269" s="1"/>
      <c r="BG269" s="1"/>
      <c r="BH269" s="1"/>
      <c r="BI269" s="1"/>
      <c r="BJ269" s="1"/>
      <c r="BK269" s="1"/>
      <c r="BL269" s="1"/>
      <c r="BM269" s="1"/>
      <c r="BN269" s="1"/>
      <c r="BO269" s="1"/>
      <c r="BP269" s="1"/>
      <c r="BQ269" s="1"/>
      <c r="BR269" s="1"/>
    </row>
    <row r="270" spans="1:70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  <c r="AP270" s="1"/>
      <c r="AQ270" s="1"/>
      <c r="AR270" s="1"/>
      <c r="AS270" s="1"/>
      <c r="AT270" s="1"/>
      <c r="AU270" s="1"/>
      <c r="AV270" s="1"/>
      <c r="AW270" s="1"/>
      <c r="AX270" s="1"/>
      <c r="AY270" s="1"/>
      <c r="AZ270" s="1"/>
      <c r="BA270" s="1"/>
      <c r="BB270" s="1"/>
      <c r="BC270" s="1"/>
      <c r="BD270" s="1"/>
      <c r="BE270" s="1"/>
      <c r="BF270" s="1"/>
      <c r="BG270" s="1"/>
      <c r="BH270" s="1"/>
      <c r="BI270" s="1"/>
      <c r="BJ270" s="1"/>
      <c r="BK270" s="1"/>
      <c r="BL270" s="1"/>
      <c r="BM270" s="1"/>
      <c r="BN270" s="1"/>
      <c r="BO270" s="1"/>
      <c r="BP270" s="1"/>
      <c r="BQ270" s="1"/>
      <c r="BR270" s="1"/>
    </row>
    <row r="271" spans="1:70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  <c r="AO271" s="1"/>
      <c r="AP271" s="1"/>
      <c r="AQ271" s="1"/>
      <c r="AR271" s="1"/>
      <c r="AS271" s="1"/>
      <c r="AT271" s="1"/>
      <c r="AU271" s="1"/>
      <c r="AV271" s="1"/>
      <c r="AW271" s="1"/>
      <c r="AX271" s="1"/>
      <c r="AY271" s="1"/>
      <c r="AZ271" s="1"/>
      <c r="BA271" s="1"/>
      <c r="BB271" s="1"/>
      <c r="BC271" s="1"/>
      <c r="BD271" s="1"/>
      <c r="BE271" s="1"/>
      <c r="BF271" s="1"/>
      <c r="BG271" s="1"/>
      <c r="BH271" s="1"/>
      <c r="BI271" s="1"/>
      <c r="BJ271" s="1"/>
      <c r="BK271" s="1"/>
      <c r="BL271" s="1"/>
      <c r="BM271" s="1"/>
      <c r="BN271" s="1"/>
      <c r="BO271" s="1"/>
      <c r="BP271" s="1"/>
      <c r="BQ271" s="1"/>
      <c r="BR271" s="1"/>
    </row>
    <row r="272" spans="1:70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  <c r="AO272" s="1"/>
      <c r="AP272" s="1"/>
      <c r="AQ272" s="1"/>
      <c r="AR272" s="1"/>
      <c r="AS272" s="1"/>
      <c r="AT272" s="1"/>
      <c r="AU272" s="1"/>
      <c r="AV272" s="1"/>
      <c r="AW272" s="1"/>
      <c r="AX272" s="1"/>
      <c r="AY272" s="1"/>
      <c r="AZ272" s="1"/>
      <c r="BA272" s="1"/>
      <c r="BB272" s="1"/>
      <c r="BC272" s="1"/>
      <c r="BD272" s="1"/>
      <c r="BE272" s="1"/>
      <c r="BF272" s="1"/>
      <c r="BG272" s="1"/>
      <c r="BH272" s="1"/>
      <c r="BI272" s="1"/>
      <c r="BJ272" s="1"/>
      <c r="BK272" s="1"/>
      <c r="BL272" s="1"/>
      <c r="BM272" s="1"/>
      <c r="BN272" s="1"/>
      <c r="BO272" s="1"/>
      <c r="BP272" s="1"/>
      <c r="BQ272" s="1"/>
      <c r="BR272" s="1"/>
    </row>
    <row r="273" spans="1:70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  <c r="AO273" s="1"/>
      <c r="AP273" s="1"/>
      <c r="AQ273" s="1"/>
      <c r="AR273" s="1"/>
      <c r="AS273" s="1"/>
      <c r="AT273" s="1"/>
      <c r="AU273" s="1"/>
      <c r="AV273" s="1"/>
      <c r="AW273" s="1"/>
      <c r="AX273" s="1"/>
      <c r="AY273" s="1"/>
      <c r="AZ273" s="1"/>
      <c r="BA273" s="1"/>
      <c r="BB273" s="1"/>
      <c r="BC273" s="1"/>
      <c r="BD273" s="1"/>
      <c r="BE273" s="1"/>
      <c r="BF273" s="1"/>
      <c r="BG273" s="1"/>
      <c r="BH273" s="1"/>
      <c r="BI273" s="1"/>
      <c r="BJ273" s="1"/>
      <c r="BK273" s="1"/>
      <c r="BL273" s="1"/>
      <c r="BM273" s="1"/>
      <c r="BN273" s="1"/>
      <c r="BO273" s="1"/>
      <c r="BP273" s="1"/>
      <c r="BQ273" s="1"/>
      <c r="BR273" s="1"/>
    </row>
    <row r="274" spans="1:70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  <c r="AO274" s="1"/>
      <c r="AP274" s="1"/>
      <c r="AQ274" s="1"/>
      <c r="AR274" s="1"/>
      <c r="AS274" s="1"/>
      <c r="AT274" s="1"/>
      <c r="AU274" s="1"/>
      <c r="AV274" s="1"/>
      <c r="AW274" s="1"/>
      <c r="AX274" s="1"/>
      <c r="AY274" s="1"/>
      <c r="AZ274" s="1"/>
      <c r="BA274" s="1"/>
      <c r="BB274" s="1"/>
      <c r="BC274" s="1"/>
      <c r="BD274" s="1"/>
      <c r="BE274" s="1"/>
      <c r="BF274" s="1"/>
      <c r="BG274" s="1"/>
      <c r="BH274" s="1"/>
      <c r="BI274" s="1"/>
      <c r="BJ274" s="1"/>
      <c r="BK274" s="1"/>
      <c r="BL274" s="1"/>
      <c r="BM274" s="1"/>
      <c r="BN274" s="1"/>
      <c r="BO274" s="1"/>
      <c r="BP274" s="1"/>
      <c r="BQ274" s="1"/>
      <c r="BR274" s="1"/>
    </row>
    <row r="275" spans="1:70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1"/>
      <c r="AP275" s="1"/>
      <c r="AQ275" s="1"/>
      <c r="AR275" s="1"/>
      <c r="AS275" s="1"/>
      <c r="AT275" s="1"/>
      <c r="AU275" s="1"/>
      <c r="AV275" s="1"/>
      <c r="AW275" s="1"/>
      <c r="AX275" s="1"/>
      <c r="AY275" s="1"/>
      <c r="AZ275" s="1"/>
      <c r="BA275" s="1"/>
      <c r="BB275" s="1"/>
      <c r="BC275" s="1"/>
      <c r="BD275" s="1"/>
      <c r="BE275" s="1"/>
      <c r="BF275" s="1"/>
      <c r="BG275" s="1"/>
      <c r="BH275" s="1"/>
      <c r="BI275" s="1"/>
      <c r="BJ275" s="1"/>
      <c r="BK275" s="1"/>
      <c r="BL275" s="1"/>
      <c r="BM275" s="1"/>
      <c r="BN275" s="1"/>
      <c r="BO275" s="1"/>
      <c r="BP275" s="1"/>
      <c r="BQ275" s="1"/>
      <c r="BR275" s="1"/>
    </row>
    <row r="276" spans="1:70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  <c r="AO276" s="1"/>
      <c r="AP276" s="1"/>
      <c r="AQ276" s="1"/>
      <c r="AR276" s="1"/>
      <c r="AS276" s="1"/>
      <c r="AT276" s="1"/>
      <c r="AU276" s="1"/>
      <c r="AV276" s="1"/>
      <c r="AW276" s="1"/>
      <c r="AX276" s="1"/>
      <c r="AY276" s="1"/>
      <c r="AZ276" s="1"/>
      <c r="BA276" s="1"/>
      <c r="BB276" s="1"/>
      <c r="BC276" s="1"/>
      <c r="BD276" s="1"/>
      <c r="BE276" s="1"/>
      <c r="BF276" s="1"/>
      <c r="BG276" s="1"/>
      <c r="BH276" s="1"/>
      <c r="BI276" s="1"/>
      <c r="BJ276" s="1"/>
      <c r="BK276" s="1"/>
      <c r="BL276" s="1"/>
      <c r="BM276" s="1"/>
      <c r="BN276" s="1"/>
      <c r="BO276" s="1"/>
      <c r="BP276" s="1"/>
      <c r="BQ276" s="1"/>
      <c r="BR276" s="1"/>
    </row>
    <row r="277" spans="1:70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  <c r="AO277" s="1"/>
      <c r="AP277" s="1"/>
      <c r="AQ277" s="1"/>
      <c r="AR277" s="1"/>
      <c r="AS277" s="1"/>
      <c r="AT277" s="1"/>
      <c r="AU277" s="1"/>
      <c r="AV277" s="1"/>
      <c r="AW277" s="1"/>
      <c r="AX277" s="1"/>
      <c r="AY277" s="1"/>
      <c r="AZ277" s="1"/>
      <c r="BA277" s="1"/>
      <c r="BB277" s="1"/>
      <c r="BC277" s="1"/>
      <c r="BD277" s="1"/>
      <c r="BE277" s="1"/>
      <c r="BF277" s="1"/>
      <c r="BG277" s="1"/>
      <c r="BH277" s="1"/>
      <c r="BI277" s="1"/>
      <c r="BJ277" s="1"/>
      <c r="BK277" s="1"/>
      <c r="BL277" s="1"/>
      <c r="BM277" s="1"/>
      <c r="BN277" s="1"/>
      <c r="BO277" s="1"/>
      <c r="BP277" s="1"/>
      <c r="BQ277" s="1"/>
      <c r="BR277" s="1"/>
    </row>
    <row r="278" spans="1:70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O278" s="1"/>
      <c r="AP278" s="1"/>
      <c r="AQ278" s="1"/>
      <c r="AR278" s="1"/>
      <c r="AS278" s="1"/>
      <c r="AT278" s="1"/>
      <c r="AU278" s="1"/>
      <c r="AV278" s="1"/>
      <c r="AW278" s="1"/>
      <c r="AX278" s="1"/>
      <c r="AY278" s="1"/>
      <c r="AZ278" s="1"/>
      <c r="BA278" s="1"/>
      <c r="BB278" s="1"/>
      <c r="BC278" s="1"/>
      <c r="BD278" s="1"/>
      <c r="BE278" s="1"/>
      <c r="BF278" s="1"/>
      <c r="BG278" s="1"/>
      <c r="BH278" s="1"/>
      <c r="BI278" s="1"/>
      <c r="BJ278" s="1"/>
      <c r="BK278" s="1"/>
      <c r="BL278" s="1"/>
      <c r="BM278" s="1"/>
      <c r="BN278" s="1"/>
      <c r="BO278" s="1"/>
      <c r="BP278" s="1"/>
      <c r="BQ278" s="1"/>
      <c r="BR278" s="1"/>
    </row>
    <row r="279" spans="1:70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  <c r="AO279" s="1"/>
      <c r="AP279" s="1"/>
      <c r="AQ279" s="1"/>
      <c r="AR279" s="1"/>
      <c r="AS279" s="1"/>
      <c r="AT279" s="1"/>
      <c r="AU279" s="1"/>
      <c r="AV279" s="1"/>
      <c r="AW279" s="1"/>
      <c r="AX279" s="1"/>
      <c r="AY279" s="1"/>
      <c r="AZ279" s="1"/>
      <c r="BA279" s="1"/>
      <c r="BB279" s="1"/>
      <c r="BC279" s="1"/>
      <c r="BD279" s="1"/>
      <c r="BE279" s="1"/>
      <c r="BF279" s="1"/>
      <c r="BG279" s="1"/>
      <c r="BH279" s="1"/>
      <c r="BI279" s="1"/>
      <c r="BJ279" s="1"/>
      <c r="BK279" s="1"/>
      <c r="BL279" s="1"/>
      <c r="BM279" s="1"/>
      <c r="BN279" s="1"/>
      <c r="BO279" s="1"/>
      <c r="BP279" s="1"/>
      <c r="BQ279" s="1"/>
      <c r="BR279" s="1"/>
    </row>
    <row r="280" spans="1:70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  <c r="AO280" s="1"/>
      <c r="AP280" s="1"/>
      <c r="AQ280" s="1"/>
      <c r="AR280" s="1"/>
      <c r="AS280" s="1"/>
      <c r="AT280" s="1"/>
      <c r="AU280" s="1"/>
      <c r="AV280" s="1"/>
      <c r="AW280" s="1"/>
      <c r="AX280" s="1"/>
      <c r="AY280" s="1"/>
      <c r="AZ280" s="1"/>
      <c r="BA280" s="1"/>
      <c r="BB280" s="1"/>
      <c r="BC280" s="1"/>
      <c r="BD280" s="1"/>
      <c r="BE280" s="1"/>
      <c r="BF280" s="1"/>
      <c r="BG280" s="1"/>
      <c r="BH280" s="1"/>
      <c r="BI280" s="1"/>
      <c r="BJ280" s="1"/>
      <c r="BK280" s="1"/>
      <c r="BL280" s="1"/>
      <c r="BM280" s="1"/>
      <c r="BN280" s="1"/>
      <c r="BO280" s="1"/>
      <c r="BP280" s="1"/>
      <c r="BQ280" s="1"/>
      <c r="BR280" s="1"/>
    </row>
    <row r="281" spans="1:70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  <c r="AO281" s="1"/>
      <c r="AP281" s="1"/>
      <c r="AQ281" s="1"/>
      <c r="AR281" s="1"/>
      <c r="AS281" s="1"/>
      <c r="AT281" s="1"/>
      <c r="AU281" s="1"/>
      <c r="AV281" s="1"/>
      <c r="AW281" s="1"/>
      <c r="AX281" s="1"/>
      <c r="AY281" s="1"/>
      <c r="AZ281" s="1"/>
      <c r="BA281" s="1"/>
      <c r="BB281" s="1"/>
      <c r="BC281" s="1"/>
      <c r="BD281" s="1"/>
      <c r="BE281" s="1"/>
      <c r="BF281" s="1"/>
      <c r="BG281" s="1"/>
      <c r="BH281" s="1"/>
      <c r="BI281" s="1"/>
      <c r="BJ281" s="1"/>
      <c r="BK281" s="1"/>
      <c r="BL281" s="1"/>
      <c r="BM281" s="1"/>
      <c r="BN281" s="1"/>
      <c r="BO281" s="1"/>
      <c r="BP281" s="1"/>
      <c r="BQ281" s="1"/>
      <c r="BR281" s="1"/>
    </row>
    <row r="282" spans="1:70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  <c r="AO282" s="1"/>
      <c r="AP282" s="1"/>
      <c r="AQ282" s="1"/>
      <c r="AR282" s="1"/>
      <c r="AS282" s="1"/>
      <c r="AT282" s="1"/>
      <c r="AU282" s="1"/>
      <c r="AV282" s="1"/>
      <c r="AW282" s="1"/>
      <c r="AX282" s="1"/>
      <c r="AY282" s="1"/>
      <c r="AZ282" s="1"/>
      <c r="BA282" s="1"/>
      <c r="BB282" s="1"/>
      <c r="BC282" s="1"/>
      <c r="BD282" s="1"/>
      <c r="BE282" s="1"/>
      <c r="BF282" s="1"/>
      <c r="BG282" s="1"/>
      <c r="BH282" s="1"/>
      <c r="BI282" s="1"/>
      <c r="BJ282" s="1"/>
      <c r="BK282" s="1"/>
      <c r="BL282" s="1"/>
      <c r="BM282" s="1"/>
      <c r="BN282" s="1"/>
      <c r="BO282" s="1"/>
      <c r="BP282" s="1"/>
      <c r="BQ282" s="1"/>
      <c r="BR282" s="1"/>
    </row>
    <row r="283" spans="1:70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  <c r="AO283" s="1"/>
      <c r="AP283" s="1"/>
      <c r="AQ283" s="1"/>
      <c r="AR283" s="1"/>
      <c r="AS283" s="1"/>
      <c r="AT283" s="1"/>
      <c r="AU283" s="1"/>
      <c r="AV283" s="1"/>
      <c r="AW283" s="1"/>
      <c r="AX283" s="1"/>
      <c r="AY283" s="1"/>
      <c r="AZ283" s="1"/>
      <c r="BA283" s="1"/>
      <c r="BB283" s="1"/>
      <c r="BC283" s="1"/>
      <c r="BD283" s="1"/>
      <c r="BE283" s="1"/>
      <c r="BF283" s="1"/>
      <c r="BG283" s="1"/>
      <c r="BH283" s="1"/>
      <c r="BI283" s="1"/>
      <c r="BJ283" s="1"/>
      <c r="BK283" s="1"/>
      <c r="BL283" s="1"/>
      <c r="BM283" s="1"/>
      <c r="BN283" s="1"/>
      <c r="BO283" s="1"/>
      <c r="BP283" s="1"/>
      <c r="BQ283" s="1"/>
      <c r="BR283" s="1"/>
    </row>
    <row r="284" spans="1:70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  <c r="AO284" s="1"/>
      <c r="AP284" s="1"/>
      <c r="AQ284" s="1"/>
      <c r="AR284" s="1"/>
      <c r="AS284" s="1"/>
      <c r="AT284" s="1"/>
      <c r="AU284" s="1"/>
      <c r="AV284" s="1"/>
      <c r="AW284" s="1"/>
      <c r="AX284" s="1"/>
      <c r="AY284" s="1"/>
      <c r="AZ284" s="1"/>
      <c r="BA284" s="1"/>
      <c r="BB284" s="1"/>
      <c r="BC284" s="1"/>
      <c r="BD284" s="1"/>
      <c r="BE284" s="1"/>
      <c r="BF284" s="1"/>
      <c r="BG284" s="1"/>
      <c r="BH284" s="1"/>
      <c r="BI284" s="1"/>
      <c r="BJ284" s="1"/>
      <c r="BK284" s="1"/>
      <c r="BL284" s="1"/>
      <c r="BM284" s="1"/>
      <c r="BN284" s="1"/>
      <c r="BO284" s="1"/>
      <c r="BP284" s="1"/>
      <c r="BQ284" s="1"/>
      <c r="BR284" s="1"/>
    </row>
    <row r="285" spans="1:70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  <c r="AO285" s="1"/>
      <c r="AP285" s="1"/>
      <c r="AQ285" s="1"/>
      <c r="AR285" s="1"/>
      <c r="AS285" s="1"/>
      <c r="AT285" s="1"/>
      <c r="AU285" s="1"/>
      <c r="AV285" s="1"/>
      <c r="AW285" s="1"/>
      <c r="AX285" s="1"/>
      <c r="AY285" s="1"/>
      <c r="AZ285" s="1"/>
      <c r="BA285" s="1"/>
      <c r="BB285" s="1"/>
      <c r="BC285" s="1"/>
      <c r="BD285" s="1"/>
      <c r="BE285" s="1"/>
      <c r="BF285" s="1"/>
      <c r="BG285" s="1"/>
      <c r="BH285" s="1"/>
      <c r="BI285" s="1"/>
      <c r="BJ285" s="1"/>
      <c r="BK285" s="1"/>
      <c r="BL285" s="1"/>
      <c r="BM285" s="1"/>
      <c r="BN285" s="1"/>
      <c r="BO285" s="1"/>
      <c r="BP285" s="1"/>
      <c r="BQ285" s="1"/>
      <c r="BR285" s="1"/>
    </row>
    <row r="286" spans="1:70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  <c r="AO286" s="1"/>
      <c r="AP286" s="1"/>
      <c r="AQ286" s="1"/>
      <c r="AR286" s="1"/>
      <c r="AS286" s="1"/>
      <c r="AT286" s="1"/>
      <c r="AU286" s="1"/>
      <c r="AV286" s="1"/>
      <c r="AW286" s="1"/>
      <c r="AX286" s="1"/>
      <c r="AY286" s="1"/>
      <c r="AZ286" s="1"/>
      <c r="BA286" s="1"/>
      <c r="BB286" s="1"/>
      <c r="BC286" s="1"/>
      <c r="BD286" s="1"/>
      <c r="BE286" s="1"/>
      <c r="BF286" s="1"/>
      <c r="BG286" s="1"/>
      <c r="BH286" s="1"/>
      <c r="BI286" s="1"/>
      <c r="BJ286" s="1"/>
      <c r="BK286" s="1"/>
      <c r="BL286" s="1"/>
      <c r="BM286" s="1"/>
      <c r="BN286" s="1"/>
      <c r="BO286" s="1"/>
      <c r="BP286" s="1"/>
      <c r="BQ286" s="1"/>
      <c r="BR286" s="1"/>
    </row>
    <row r="287" spans="1:70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  <c r="AO287" s="1"/>
      <c r="AP287" s="1"/>
      <c r="AQ287" s="1"/>
      <c r="AR287" s="1"/>
      <c r="AS287" s="1"/>
      <c r="AT287" s="1"/>
      <c r="AU287" s="1"/>
      <c r="AV287" s="1"/>
      <c r="AW287" s="1"/>
      <c r="AX287" s="1"/>
      <c r="AY287" s="1"/>
      <c r="AZ287" s="1"/>
      <c r="BA287" s="1"/>
      <c r="BB287" s="1"/>
      <c r="BC287" s="1"/>
      <c r="BD287" s="1"/>
      <c r="BE287" s="1"/>
      <c r="BF287" s="1"/>
      <c r="BG287" s="1"/>
      <c r="BH287" s="1"/>
      <c r="BI287" s="1"/>
      <c r="BJ287" s="1"/>
      <c r="BK287" s="1"/>
      <c r="BL287" s="1"/>
      <c r="BM287" s="1"/>
      <c r="BN287" s="1"/>
      <c r="BO287" s="1"/>
      <c r="BP287" s="1"/>
      <c r="BQ287" s="1"/>
      <c r="BR287" s="1"/>
    </row>
    <row r="288" spans="1:70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1"/>
      <c r="AP288" s="1"/>
      <c r="AQ288" s="1"/>
      <c r="AR288" s="1"/>
      <c r="AS288" s="1"/>
      <c r="AT288" s="1"/>
      <c r="AU288" s="1"/>
      <c r="AV288" s="1"/>
      <c r="AW288" s="1"/>
      <c r="AX288" s="1"/>
      <c r="AY288" s="1"/>
      <c r="AZ288" s="1"/>
      <c r="BA288" s="1"/>
      <c r="BB288" s="1"/>
      <c r="BC288" s="1"/>
      <c r="BD288" s="1"/>
      <c r="BE288" s="1"/>
      <c r="BF288" s="1"/>
      <c r="BG288" s="1"/>
      <c r="BH288" s="1"/>
      <c r="BI288" s="1"/>
      <c r="BJ288" s="1"/>
      <c r="BK288" s="1"/>
      <c r="BL288" s="1"/>
      <c r="BM288" s="1"/>
      <c r="BN288" s="1"/>
      <c r="BO288" s="1"/>
      <c r="BP288" s="1"/>
      <c r="BQ288" s="1"/>
      <c r="BR288" s="1"/>
    </row>
    <row r="289" spans="1:70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  <c r="AO289" s="1"/>
      <c r="AP289" s="1"/>
      <c r="AQ289" s="1"/>
      <c r="AR289" s="1"/>
      <c r="AS289" s="1"/>
      <c r="AT289" s="1"/>
      <c r="AU289" s="1"/>
      <c r="AV289" s="1"/>
      <c r="AW289" s="1"/>
      <c r="AX289" s="1"/>
      <c r="AY289" s="1"/>
      <c r="AZ289" s="1"/>
      <c r="BA289" s="1"/>
      <c r="BB289" s="1"/>
      <c r="BC289" s="1"/>
      <c r="BD289" s="1"/>
      <c r="BE289" s="1"/>
      <c r="BF289" s="1"/>
      <c r="BG289" s="1"/>
      <c r="BH289" s="1"/>
      <c r="BI289" s="1"/>
      <c r="BJ289" s="1"/>
      <c r="BK289" s="1"/>
      <c r="BL289" s="1"/>
      <c r="BM289" s="1"/>
      <c r="BN289" s="1"/>
      <c r="BO289" s="1"/>
      <c r="BP289" s="1"/>
      <c r="BQ289" s="1"/>
      <c r="BR289" s="1"/>
    </row>
    <row r="290" spans="1:70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  <c r="AO290" s="1"/>
      <c r="AP290" s="1"/>
      <c r="AQ290" s="1"/>
      <c r="AR290" s="1"/>
      <c r="AS290" s="1"/>
      <c r="AT290" s="1"/>
      <c r="AU290" s="1"/>
      <c r="AV290" s="1"/>
      <c r="AW290" s="1"/>
      <c r="AX290" s="1"/>
      <c r="AY290" s="1"/>
      <c r="AZ290" s="1"/>
      <c r="BA290" s="1"/>
      <c r="BB290" s="1"/>
      <c r="BC290" s="1"/>
      <c r="BD290" s="1"/>
      <c r="BE290" s="1"/>
      <c r="BF290" s="1"/>
      <c r="BG290" s="1"/>
      <c r="BH290" s="1"/>
      <c r="BI290" s="1"/>
      <c r="BJ290" s="1"/>
      <c r="BK290" s="1"/>
      <c r="BL290" s="1"/>
      <c r="BM290" s="1"/>
      <c r="BN290" s="1"/>
      <c r="BO290" s="1"/>
      <c r="BP290" s="1"/>
      <c r="BQ290" s="1"/>
      <c r="BR290" s="1"/>
    </row>
    <row r="291" spans="1:70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  <c r="AO291" s="1"/>
      <c r="AP291" s="1"/>
      <c r="AQ291" s="1"/>
      <c r="AR291" s="1"/>
      <c r="AS291" s="1"/>
      <c r="AT291" s="1"/>
      <c r="AU291" s="1"/>
      <c r="AV291" s="1"/>
      <c r="AW291" s="1"/>
      <c r="AX291" s="1"/>
      <c r="AY291" s="1"/>
      <c r="AZ291" s="1"/>
      <c r="BA291" s="1"/>
      <c r="BB291" s="1"/>
      <c r="BC291" s="1"/>
      <c r="BD291" s="1"/>
      <c r="BE291" s="1"/>
      <c r="BF291" s="1"/>
      <c r="BG291" s="1"/>
      <c r="BH291" s="1"/>
      <c r="BI291" s="1"/>
      <c r="BJ291" s="1"/>
      <c r="BK291" s="1"/>
      <c r="BL291" s="1"/>
      <c r="BM291" s="1"/>
      <c r="BN291" s="1"/>
      <c r="BO291" s="1"/>
      <c r="BP291" s="1"/>
      <c r="BQ291" s="1"/>
      <c r="BR291" s="1"/>
    </row>
    <row r="292" spans="1:70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  <c r="AO292" s="1"/>
      <c r="AP292" s="1"/>
      <c r="AQ292" s="1"/>
      <c r="AR292" s="1"/>
      <c r="AS292" s="1"/>
      <c r="AT292" s="1"/>
      <c r="AU292" s="1"/>
      <c r="AV292" s="1"/>
      <c r="AW292" s="1"/>
      <c r="AX292" s="1"/>
      <c r="AY292" s="1"/>
      <c r="AZ292" s="1"/>
      <c r="BA292" s="1"/>
      <c r="BB292" s="1"/>
      <c r="BC292" s="1"/>
      <c r="BD292" s="1"/>
      <c r="BE292" s="1"/>
      <c r="BF292" s="1"/>
      <c r="BG292" s="1"/>
      <c r="BH292" s="1"/>
      <c r="BI292" s="1"/>
      <c r="BJ292" s="1"/>
      <c r="BK292" s="1"/>
      <c r="BL292" s="1"/>
      <c r="BM292" s="1"/>
      <c r="BN292" s="1"/>
      <c r="BO292" s="1"/>
      <c r="BP292" s="1"/>
      <c r="BQ292" s="1"/>
      <c r="BR292" s="1"/>
    </row>
    <row r="293" spans="1:70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  <c r="AO293" s="1"/>
      <c r="AP293" s="1"/>
      <c r="AQ293" s="1"/>
      <c r="AR293" s="1"/>
      <c r="AS293" s="1"/>
      <c r="AT293" s="1"/>
      <c r="AU293" s="1"/>
      <c r="AV293" s="1"/>
      <c r="AW293" s="1"/>
      <c r="AX293" s="1"/>
      <c r="AY293" s="1"/>
      <c r="AZ293" s="1"/>
      <c r="BA293" s="1"/>
      <c r="BB293" s="1"/>
      <c r="BC293" s="1"/>
      <c r="BD293" s="1"/>
      <c r="BE293" s="1"/>
      <c r="BF293" s="1"/>
      <c r="BG293" s="1"/>
      <c r="BH293" s="1"/>
      <c r="BI293" s="1"/>
      <c r="BJ293" s="1"/>
      <c r="BK293" s="1"/>
      <c r="BL293" s="1"/>
      <c r="BM293" s="1"/>
      <c r="BN293" s="1"/>
      <c r="BO293" s="1"/>
      <c r="BP293" s="1"/>
      <c r="BQ293" s="1"/>
      <c r="BR293" s="1"/>
    </row>
    <row r="294" spans="1:70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  <c r="AO294" s="1"/>
      <c r="AP294" s="1"/>
      <c r="AQ294" s="1"/>
      <c r="AR294" s="1"/>
      <c r="AS294" s="1"/>
      <c r="AT294" s="1"/>
      <c r="AU294" s="1"/>
      <c r="AV294" s="1"/>
      <c r="AW294" s="1"/>
      <c r="AX294" s="1"/>
      <c r="AY294" s="1"/>
      <c r="AZ294" s="1"/>
      <c r="BA294" s="1"/>
      <c r="BB294" s="1"/>
      <c r="BC294" s="1"/>
      <c r="BD294" s="1"/>
      <c r="BE294" s="1"/>
      <c r="BF294" s="1"/>
      <c r="BG294" s="1"/>
      <c r="BH294" s="1"/>
      <c r="BI294" s="1"/>
      <c r="BJ294" s="1"/>
      <c r="BK294" s="1"/>
      <c r="BL294" s="1"/>
      <c r="BM294" s="1"/>
      <c r="BN294" s="1"/>
      <c r="BO294" s="1"/>
      <c r="BP294" s="1"/>
      <c r="BQ294" s="1"/>
      <c r="BR294" s="1"/>
    </row>
    <row r="295" spans="1:70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  <c r="AO295" s="1"/>
      <c r="AP295" s="1"/>
      <c r="AQ295" s="1"/>
      <c r="AR295" s="1"/>
      <c r="AS295" s="1"/>
      <c r="AT295" s="1"/>
      <c r="AU295" s="1"/>
      <c r="AV295" s="1"/>
      <c r="AW295" s="1"/>
      <c r="AX295" s="1"/>
      <c r="AY295" s="1"/>
      <c r="AZ295" s="1"/>
      <c r="BA295" s="1"/>
      <c r="BB295" s="1"/>
      <c r="BC295" s="1"/>
      <c r="BD295" s="1"/>
      <c r="BE295" s="1"/>
      <c r="BF295" s="1"/>
      <c r="BG295" s="1"/>
      <c r="BH295" s="1"/>
      <c r="BI295" s="1"/>
      <c r="BJ295" s="1"/>
      <c r="BK295" s="1"/>
      <c r="BL295" s="1"/>
      <c r="BM295" s="1"/>
      <c r="BN295" s="1"/>
      <c r="BO295" s="1"/>
      <c r="BP295" s="1"/>
      <c r="BQ295" s="1"/>
      <c r="BR295" s="1"/>
    </row>
    <row r="296" spans="1:70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  <c r="AP296" s="1"/>
      <c r="AQ296" s="1"/>
      <c r="AR296" s="1"/>
      <c r="AS296" s="1"/>
      <c r="AT296" s="1"/>
      <c r="AU296" s="1"/>
      <c r="AV296" s="1"/>
      <c r="AW296" s="1"/>
      <c r="AX296" s="1"/>
      <c r="AY296" s="1"/>
      <c r="AZ296" s="1"/>
      <c r="BA296" s="1"/>
      <c r="BB296" s="1"/>
      <c r="BC296" s="1"/>
      <c r="BD296" s="1"/>
      <c r="BE296" s="1"/>
      <c r="BF296" s="1"/>
      <c r="BG296" s="1"/>
      <c r="BH296" s="1"/>
      <c r="BI296" s="1"/>
      <c r="BJ296" s="1"/>
      <c r="BK296" s="1"/>
      <c r="BL296" s="1"/>
      <c r="BM296" s="1"/>
      <c r="BN296" s="1"/>
      <c r="BO296" s="1"/>
      <c r="BP296" s="1"/>
      <c r="BQ296" s="1"/>
      <c r="BR296" s="1"/>
    </row>
    <row r="297" spans="1:70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  <c r="AO297" s="1"/>
      <c r="AP297" s="1"/>
      <c r="AQ297" s="1"/>
      <c r="AR297" s="1"/>
      <c r="AS297" s="1"/>
      <c r="AT297" s="1"/>
      <c r="AU297" s="1"/>
      <c r="AV297" s="1"/>
      <c r="AW297" s="1"/>
      <c r="AX297" s="1"/>
      <c r="AY297" s="1"/>
      <c r="AZ297" s="1"/>
      <c r="BA297" s="1"/>
      <c r="BB297" s="1"/>
      <c r="BC297" s="1"/>
      <c r="BD297" s="1"/>
      <c r="BE297" s="1"/>
      <c r="BF297" s="1"/>
      <c r="BG297" s="1"/>
      <c r="BH297" s="1"/>
      <c r="BI297" s="1"/>
      <c r="BJ297" s="1"/>
      <c r="BK297" s="1"/>
      <c r="BL297" s="1"/>
      <c r="BM297" s="1"/>
      <c r="BN297" s="1"/>
      <c r="BO297" s="1"/>
      <c r="BP297" s="1"/>
      <c r="BQ297" s="1"/>
      <c r="BR297" s="1"/>
    </row>
    <row r="298" spans="1:70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  <c r="AO298" s="1"/>
      <c r="AP298" s="1"/>
      <c r="AQ298" s="1"/>
      <c r="AR298" s="1"/>
      <c r="AS298" s="1"/>
      <c r="AT298" s="1"/>
      <c r="AU298" s="1"/>
      <c r="AV298" s="1"/>
      <c r="AW298" s="1"/>
      <c r="AX298" s="1"/>
      <c r="AY298" s="1"/>
      <c r="AZ298" s="1"/>
      <c r="BA298" s="1"/>
      <c r="BB298" s="1"/>
      <c r="BC298" s="1"/>
      <c r="BD298" s="1"/>
      <c r="BE298" s="1"/>
      <c r="BF298" s="1"/>
      <c r="BG298" s="1"/>
      <c r="BH298" s="1"/>
      <c r="BI298" s="1"/>
      <c r="BJ298" s="1"/>
      <c r="BK298" s="1"/>
      <c r="BL298" s="1"/>
      <c r="BM298" s="1"/>
      <c r="BN298" s="1"/>
      <c r="BO298" s="1"/>
      <c r="BP298" s="1"/>
      <c r="BQ298" s="1"/>
      <c r="BR298" s="1"/>
    </row>
    <row r="299" spans="1:70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  <c r="AO299" s="1"/>
      <c r="AP299" s="1"/>
      <c r="AQ299" s="1"/>
      <c r="AR299" s="1"/>
      <c r="AS299" s="1"/>
      <c r="AT299" s="1"/>
      <c r="AU299" s="1"/>
      <c r="AV299" s="1"/>
      <c r="AW299" s="1"/>
      <c r="AX299" s="1"/>
      <c r="AY299" s="1"/>
      <c r="AZ299" s="1"/>
      <c r="BA299" s="1"/>
      <c r="BB299" s="1"/>
      <c r="BC299" s="1"/>
      <c r="BD299" s="1"/>
      <c r="BE299" s="1"/>
      <c r="BF299" s="1"/>
      <c r="BG299" s="1"/>
      <c r="BH299" s="1"/>
      <c r="BI299" s="1"/>
      <c r="BJ299" s="1"/>
      <c r="BK299" s="1"/>
      <c r="BL299" s="1"/>
      <c r="BM299" s="1"/>
      <c r="BN299" s="1"/>
      <c r="BO299" s="1"/>
      <c r="BP299" s="1"/>
      <c r="BQ299" s="1"/>
      <c r="BR299" s="1"/>
    </row>
    <row r="300" spans="1:70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  <c r="AO300" s="1"/>
      <c r="AP300" s="1"/>
      <c r="AQ300" s="1"/>
      <c r="AR300" s="1"/>
      <c r="AS300" s="1"/>
      <c r="AT300" s="1"/>
      <c r="AU300" s="1"/>
      <c r="AV300" s="1"/>
      <c r="AW300" s="1"/>
      <c r="AX300" s="1"/>
      <c r="AY300" s="1"/>
      <c r="AZ300" s="1"/>
      <c r="BA300" s="1"/>
      <c r="BB300" s="1"/>
      <c r="BC300" s="1"/>
      <c r="BD300" s="1"/>
      <c r="BE300" s="1"/>
      <c r="BF300" s="1"/>
      <c r="BG300" s="1"/>
      <c r="BH300" s="1"/>
      <c r="BI300" s="1"/>
      <c r="BJ300" s="1"/>
      <c r="BK300" s="1"/>
      <c r="BL300" s="1"/>
      <c r="BM300" s="1"/>
      <c r="BN300" s="1"/>
      <c r="BO300" s="1"/>
      <c r="BP300" s="1"/>
      <c r="BQ300" s="1"/>
      <c r="BR300" s="1"/>
    </row>
    <row r="301" spans="1:70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  <c r="AM301" s="1"/>
      <c r="AN301" s="1"/>
      <c r="AO301" s="1"/>
      <c r="AP301" s="1"/>
      <c r="AQ301" s="1"/>
      <c r="AR301" s="1"/>
      <c r="AS301" s="1"/>
      <c r="AT301" s="1"/>
      <c r="AU301" s="1"/>
      <c r="AV301" s="1"/>
      <c r="AW301" s="1"/>
      <c r="AX301" s="1"/>
      <c r="AY301" s="1"/>
      <c r="AZ301" s="1"/>
      <c r="BA301" s="1"/>
      <c r="BB301" s="1"/>
      <c r="BC301" s="1"/>
      <c r="BD301" s="1"/>
      <c r="BE301" s="1"/>
      <c r="BF301" s="1"/>
      <c r="BG301" s="1"/>
      <c r="BH301" s="1"/>
      <c r="BI301" s="1"/>
      <c r="BJ301" s="1"/>
      <c r="BK301" s="1"/>
      <c r="BL301" s="1"/>
      <c r="BM301" s="1"/>
      <c r="BN301" s="1"/>
      <c r="BO301" s="1"/>
      <c r="BP301" s="1"/>
      <c r="BQ301" s="1"/>
      <c r="BR301" s="1"/>
    </row>
    <row r="302" spans="1:70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  <c r="AM302" s="1"/>
      <c r="AN302" s="1"/>
      <c r="AO302" s="1"/>
      <c r="AP302" s="1"/>
      <c r="AQ302" s="1"/>
      <c r="AR302" s="1"/>
      <c r="AS302" s="1"/>
      <c r="AT302" s="1"/>
      <c r="AU302" s="1"/>
      <c r="AV302" s="1"/>
      <c r="AW302" s="1"/>
      <c r="AX302" s="1"/>
      <c r="AY302" s="1"/>
      <c r="AZ302" s="1"/>
      <c r="BA302" s="1"/>
      <c r="BB302" s="1"/>
      <c r="BC302" s="1"/>
      <c r="BD302" s="1"/>
      <c r="BE302" s="1"/>
      <c r="BF302" s="1"/>
      <c r="BG302" s="1"/>
      <c r="BH302" s="1"/>
      <c r="BI302" s="1"/>
      <c r="BJ302" s="1"/>
      <c r="BK302" s="1"/>
      <c r="BL302" s="1"/>
      <c r="BM302" s="1"/>
      <c r="BN302" s="1"/>
      <c r="BO302" s="1"/>
      <c r="BP302" s="1"/>
      <c r="BQ302" s="1"/>
      <c r="BR302" s="1"/>
    </row>
    <row r="303" spans="1:70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  <c r="AM303" s="1"/>
      <c r="AN303" s="1"/>
      <c r="AO303" s="1"/>
      <c r="AP303" s="1"/>
      <c r="AQ303" s="1"/>
      <c r="AR303" s="1"/>
      <c r="AS303" s="1"/>
      <c r="AT303" s="1"/>
      <c r="AU303" s="1"/>
      <c r="AV303" s="1"/>
      <c r="AW303" s="1"/>
      <c r="AX303" s="1"/>
      <c r="AY303" s="1"/>
      <c r="AZ303" s="1"/>
      <c r="BA303" s="1"/>
      <c r="BB303" s="1"/>
      <c r="BC303" s="1"/>
      <c r="BD303" s="1"/>
      <c r="BE303" s="1"/>
      <c r="BF303" s="1"/>
      <c r="BG303" s="1"/>
      <c r="BH303" s="1"/>
      <c r="BI303" s="1"/>
      <c r="BJ303" s="1"/>
      <c r="BK303" s="1"/>
      <c r="BL303" s="1"/>
      <c r="BM303" s="1"/>
      <c r="BN303" s="1"/>
      <c r="BO303" s="1"/>
      <c r="BP303" s="1"/>
      <c r="BQ303" s="1"/>
      <c r="BR303" s="1"/>
    </row>
    <row r="304" spans="1:70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  <c r="AM304" s="1"/>
      <c r="AN304" s="1"/>
      <c r="AO304" s="1"/>
      <c r="AP304" s="1"/>
      <c r="AQ304" s="1"/>
      <c r="AR304" s="1"/>
      <c r="AS304" s="1"/>
      <c r="AT304" s="1"/>
      <c r="AU304" s="1"/>
      <c r="AV304" s="1"/>
      <c r="AW304" s="1"/>
      <c r="AX304" s="1"/>
      <c r="AY304" s="1"/>
      <c r="AZ304" s="1"/>
      <c r="BA304" s="1"/>
      <c r="BB304" s="1"/>
      <c r="BC304" s="1"/>
      <c r="BD304" s="1"/>
      <c r="BE304" s="1"/>
      <c r="BF304" s="1"/>
      <c r="BG304" s="1"/>
      <c r="BH304" s="1"/>
      <c r="BI304" s="1"/>
      <c r="BJ304" s="1"/>
      <c r="BK304" s="1"/>
      <c r="BL304" s="1"/>
      <c r="BM304" s="1"/>
      <c r="BN304" s="1"/>
      <c r="BO304" s="1"/>
      <c r="BP304" s="1"/>
      <c r="BQ304" s="1"/>
      <c r="BR304" s="1"/>
    </row>
    <row r="305" spans="1:70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  <c r="AM305" s="1"/>
      <c r="AN305" s="1"/>
      <c r="AO305" s="1"/>
      <c r="AP305" s="1"/>
      <c r="AQ305" s="1"/>
      <c r="AR305" s="1"/>
      <c r="AS305" s="1"/>
      <c r="AT305" s="1"/>
      <c r="AU305" s="1"/>
      <c r="AV305" s="1"/>
      <c r="AW305" s="1"/>
      <c r="AX305" s="1"/>
      <c r="AY305" s="1"/>
      <c r="AZ305" s="1"/>
      <c r="BA305" s="1"/>
      <c r="BB305" s="1"/>
      <c r="BC305" s="1"/>
      <c r="BD305" s="1"/>
      <c r="BE305" s="1"/>
      <c r="BF305" s="1"/>
      <c r="BG305" s="1"/>
      <c r="BH305" s="1"/>
      <c r="BI305" s="1"/>
      <c r="BJ305" s="1"/>
      <c r="BK305" s="1"/>
      <c r="BL305" s="1"/>
      <c r="BM305" s="1"/>
      <c r="BN305" s="1"/>
      <c r="BO305" s="1"/>
      <c r="BP305" s="1"/>
      <c r="BQ305" s="1"/>
      <c r="BR305" s="1"/>
    </row>
    <row r="306" spans="1:70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  <c r="AM306" s="1"/>
      <c r="AN306" s="1"/>
      <c r="AO306" s="1"/>
      <c r="AP306" s="1"/>
      <c r="AQ306" s="1"/>
      <c r="AR306" s="1"/>
      <c r="AS306" s="1"/>
      <c r="AT306" s="1"/>
      <c r="AU306" s="1"/>
      <c r="AV306" s="1"/>
      <c r="AW306" s="1"/>
      <c r="AX306" s="1"/>
      <c r="AY306" s="1"/>
      <c r="AZ306" s="1"/>
      <c r="BA306" s="1"/>
      <c r="BB306" s="1"/>
      <c r="BC306" s="1"/>
      <c r="BD306" s="1"/>
      <c r="BE306" s="1"/>
      <c r="BF306" s="1"/>
      <c r="BG306" s="1"/>
      <c r="BH306" s="1"/>
      <c r="BI306" s="1"/>
      <c r="BJ306" s="1"/>
      <c r="BK306" s="1"/>
      <c r="BL306" s="1"/>
      <c r="BM306" s="1"/>
      <c r="BN306" s="1"/>
      <c r="BO306" s="1"/>
      <c r="BP306" s="1"/>
      <c r="BQ306" s="1"/>
      <c r="BR306" s="1"/>
    </row>
    <row r="307" spans="1:70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  <c r="AM307" s="1"/>
      <c r="AN307" s="1"/>
      <c r="AO307" s="1"/>
      <c r="AP307" s="1"/>
      <c r="AQ307" s="1"/>
      <c r="AR307" s="1"/>
      <c r="AS307" s="1"/>
      <c r="AT307" s="1"/>
      <c r="AU307" s="1"/>
      <c r="AV307" s="1"/>
      <c r="AW307" s="1"/>
      <c r="AX307" s="1"/>
      <c r="AY307" s="1"/>
      <c r="AZ307" s="1"/>
      <c r="BA307" s="1"/>
      <c r="BB307" s="1"/>
      <c r="BC307" s="1"/>
      <c r="BD307" s="1"/>
      <c r="BE307" s="1"/>
      <c r="BF307" s="1"/>
      <c r="BG307" s="1"/>
      <c r="BH307" s="1"/>
      <c r="BI307" s="1"/>
      <c r="BJ307" s="1"/>
      <c r="BK307" s="1"/>
      <c r="BL307" s="1"/>
      <c r="BM307" s="1"/>
      <c r="BN307" s="1"/>
      <c r="BO307" s="1"/>
      <c r="BP307" s="1"/>
      <c r="BQ307" s="1"/>
      <c r="BR307" s="1"/>
    </row>
    <row r="308" spans="1:70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  <c r="AM308" s="1"/>
      <c r="AN308" s="1"/>
      <c r="AO308" s="1"/>
      <c r="AP308" s="1"/>
      <c r="AQ308" s="1"/>
      <c r="AR308" s="1"/>
      <c r="AS308" s="1"/>
      <c r="AT308" s="1"/>
      <c r="AU308" s="1"/>
      <c r="AV308" s="1"/>
      <c r="AW308" s="1"/>
      <c r="AX308" s="1"/>
      <c r="AY308" s="1"/>
      <c r="AZ308" s="1"/>
      <c r="BA308" s="1"/>
      <c r="BB308" s="1"/>
      <c r="BC308" s="1"/>
      <c r="BD308" s="1"/>
      <c r="BE308" s="1"/>
      <c r="BF308" s="1"/>
      <c r="BG308" s="1"/>
      <c r="BH308" s="1"/>
      <c r="BI308" s="1"/>
      <c r="BJ308" s="1"/>
      <c r="BK308" s="1"/>
      <c r="BL308" s="1"/>
      <c r="BM308" s="1"/>
      <c r="BN308" s="1"/>
      <c r="BO308" s="1"/>
      <c r="BP308" s="1"/>
      <c r="BQ308" s="1"/>
      <c r="BR308" s="1"/>
    </row>
    <row r="309" spans="1:70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  <c r="AM309" s="1"/>
      <c r="AN309" s="1"/>
      <c r="AO309" s="1"/>
      <c r="AP309" s="1"/>
      <c r="AQ309" s="1"/>
      <c r="AR309" s="1"/>
      <c r="AS309" s="1"/>
      <c r="AT309" s="1"/>
      <c r="AU309" s="1"/>
      <c r="AV309" s="1"/>
      <c r="AW309" s="1"/>
      <c r="AX309" s="1"/>
      <c r="AY309" s="1"/>
      <c r="AZ309" s="1"/>
      <c r="BA309" s="1"/>
      <c r="BB309" s="1"/>
      <c r="BC309" s="1"/>
      <c r="BD309" s="1"/>
      <c r="BE309" s="1"/>
      <c r="BF309" s="1"/>
      <c r="BG309" s="1"/>
      <c r="BH309" s="1"/>
      <c r="BI309" s="1"/>
      <c r="BJ309" s="1"/>
      <c r="BK309" s="1"/>
      <c r="BL309" s="1"/>
      <c r="BM309" s="1"/>
      <c r="BN309" s="1"/>
      <c r="BO309" s="1"/>
      <c r="BP309" s="1"/>
      <c r="BQ309" s="1"/>
      <c r="BR309" s="1"/>
    </row>
    <row r="310" spans="1:70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  <c r="AM310" s="1"/>
      <c r="AN310" s="1"/>
      <c r="AO310" s="1"/>
      <c r="AP310" s="1"/>
      <c r="AQ310" s="1"/>
      <c r="AR310" s="1"/>
      <c r="AS310" s="1"/>
      <c r="AT310" s="1"/>
      <c r="AU310" s="1"/>
      <c r="AV310" s="1"/>
      <c r="AW310" s="1"/>
      <c r="AX310" s="1"/>
      <c r="AY310" s="1"/>
      <c r="AZ310" s="1"/>
      <c r="BA310" s="1"/>
      <c r="BB310" s="1"/>
      <c r="BC310" s="1"/>
      <c r="BD310" s="1"/>
      <c r="BE310" s="1"/>
      <c r="BF310" s="1"/>
      <c r="BG310" s="1"/>
      <c r="BH310" s="1"/>
      <c r="BI310" s="1"/>
      <c r="BJ310" s="1"/>
      <c r="BK310" s="1"/>
      <c r="BL310" s="1"/>
      <c r="BM310" s="1"/>
      <c r="BN310" s="1"/>
      <c r="BO310" s="1"/>
      <c r="BP310" s="1"/>
      <c r="BQ310" s="1"/>
      <c r="BR310" s="1"/>
    </row>
    <row r="311" spans="1:70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  <c r="AM311" s="1"/>
      <c r="AN311" s="1"/>
      <c r="AO311" s="1"/>
      <c r="AP311" s="1"/>
      <c r="AQ311" s="1"/>
      <c r="AR311" s="1"/>
      <c r="AS311" s="1"/>
      <c r="AT311" s="1"/>
      <c r="AU311" s="1"/>
      <c r="AV311" s="1"/>
      <c r="AW311" s="1"/>
      <c r="AX311" s="1"/>
      <c r="AY311" s="1"/>
      <c r="AZ311" s="1"/>
      <c r="BA311" s="1"/>
      <c r="BB311" s="1"/>
      <c r="BC311" s="1"/>
      <c r="BD311" s="1"/>
      <c r="BE311" s="1"/>
      <c r="BF311" s="1"/>
      <c r="BG311" s="1"/>
      <c r="BH311" s="1"/>
      <c r="BI311" s="1"/>
      <c r="BJ311" s="1"/>
      <c r="BK311" s="1"/>
      <c r="BL311" s="1"/>
      <c r="BM311" s="1"/>
      <c r="BN311" s="1"/>
      <c r="BO311" s="1"/>
      <c r="BP311" s="1"/>
      <c r="BQ311" s="1"/>
      <c r="BR311" s="1"/>
    </row>
    <row r="312" spans="1:70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  <c r="AM312" s="1"/>
      <c r="AN312" s="1"/>
      <c r="AO312" s="1"/>
      <c r="AP312" s="1"/>
      <c r="AQ312" s="1"/>
      <c r="AR312" s="1"/>
      <c r="AS312" s="1"/>
      <c r="AT312" s="1"/>
      <c r="AU312" s="1"/>
      <c r="AV312" s="1"/>
      <c r="AW312" s="1"/>
      <c r="AX312" s="1"/>
      <c r="AY312" s="1"/>
      <c r="AZ312" s="1"/>
      <c r="BA312" s="1"/>
      <c r="BB312" s="1"/>
      <c r="BC312" s="1"/>
      <c r="BD312" s="1"/>
      <c r="BE312" s="1"/>
      <c r="BF312" s="1"/>
      <c r="BG312" s="1"/>
      <c r="BH312" s="1"/>
      <c r="BI312" s="1"/>
      <c r="BJ312" s="1"/>
      <c r="BK312" s="1"/>
      <c r="BL312" s="1"/>
      <c r="BM312" s="1"/>
      <c r="BN312" s="1"/>
      <c r="BO312" s="1"/>
      <c r="BP312" s="1"/>
      <c r="BQ312" s="1"/>
      <c r="BR312" s="1"/>
    </row>
    <row r="313" spans="1:70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  <c r="AM313" s="1"/>
      <c r="AN313" s="1"/>
      <c r="AO313" s="1"/>
      <c r="AP313" s="1"/>
      <c r="AQ313" s="1"/>
      <c r="AR313" s="1"/>
      <c r="AS313" s="1"/>
      <c r="AT313" s="1"/>
      <c r="AU313" s="1"/>
      <c r="AV313" s="1"/>
      <c r="AW313" s="1"/>
      <c r="AX313" s="1"/>
      <c r="AY313" s="1"/>
      <c r="AZ313" s="1"/>
      <c r="BA313" s="1"/>
      <c r="BB313" s="1"/>
      <c r="BC313" s="1"/>
      <c r="BD313" s="1"/>
      <c r="BE313" s="1"/>
      <c r="BF313" s="1"/>
      <c r="BG313" s="1"/>
      <c r="BH313" s="1"/>
      <c r="BI313" s="1"/>
      <c r="BJ313" s="1"/>
      <c r="BK313" s="1"/>
      <c r="BL313" s="1"/>
      <c r="BM313" s="1"/>
      <c r="BN313" s="1"/>
      <c r="BO313" s="1"/>
      <c r="BP313" s="1"/>
      <c r="BQ313" s="1"/>
      <c r="BR313" s="1"/>
    </row>
    <row r="314" spans="1:70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  <c r="AM314" s="1"/>
      <c r="AN314" s="1"/>
      <c r="AO314" s="1"/>
      <c r="AP314" s="1"/>
      <c r="AQ314" s="1"/>
      <c r="AR314" s="1"/>
      <c r="AS314" s="1"/>
      <c r="AT314" s="1"/>
      <c r="AU314" s="1"/>
      <c r="AV314" s="1"/>
      <c r="AW314" s="1"/>
      <c r="AX314" s="1"/>
      <c r="AY314" s="1"/>
      <c r="AZ314" s="1"/>
      <c r="BA314" s="1"/>
      <c r="BB314" s="1"/>
      <c r="BC314" s="1"/>
      <c r="BD314" s="1"/>
      <c r="BE314" s="1"/>
      <c r="BF314" s="1"/>
      <c r="BG314" s="1"/>
      <c r="BH314" s="1"/>
      <c r="BI314" s="1"/>
      <c r="BJ314" s="1"/>
      <c r="BK314" s="1"/>
      <c r="BL314" s="1"/>
      <c r="BM314" s="1"/>
      <c r="BN314" s="1"/>
      <c r="BO314" s="1"/>
      <c r="BP314" s="1"/>
      <c r="BQ314" s="1"/>
      <c r="BR314" s="1"/>
    </row>
    <row r="315" spans="1:70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  <c r="AM315" s="1"/>
      <c r="AN315" s="1"/>
      <c r="AO315" s="1"/>
      <c r="AP315" s="1"/>
      <c r="AQ315" s="1"/>
      <c r="AR315" s="1"/>
      <c r="AS315" s="1"/>
      <c r="AT315" s="1"/>
      <c r="AU315" s="1"/>
      <c r="AV315" s="1"/>
      <c r="AW315" s="1"/>
      <c r="AX315" s="1"/>
      <c r="AY315" s="1"/>
      <c r="AZ315" s="1"/>
      <c r="BA315" s="1"/>
      <c r="BB315" s="1"/>
      <c r="BC315" s="1"/>
      <c r="BD315" s="1"/>
      <c r="BE315" s="1"/>
      <c r="BF315" s="1"/>
      <c r="BG315" s="1"/>
      <c r="BH315" s="1"/>
      <c r="BI315" s="1"/>
      <c r="BJ315" s="1"/>
      <c r="BK315" s="1"/>
      <c r="BL315" s="1"/>
      <c r="BM315" s="1"/>
      <c r="BN315" s="1"/>
      <c r="BO315" s="1"/>
      <c r="BP315" s="1"/>
      <c r="BQ315" s="1"/>
      <c r="BR315" s="1"/>
    </row>
    <row r="316" spans="1:70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  <c r="AM316" s="1"/>
      <c r="AN316" s="1"/>
      <c r="AO316" s="1"/>
      <c r="AP316" s="1"/>
      <c r="AQ316" s="1"/>
      <c r="AR316" s="1"/>
      <c r="AS316" s="1"/>
      <c r="AT316" s="1"/>
      <c r="AU316" s="1"/>
      <c r="AV316" s="1"/>
      <c r="AW316" s="1"/>
      <c r="AX316" s="1"/>
      <c r="AY316" s="1"/>
      <c r="AZ316" s="1"/>
      <c r="BA316" s="1"/>
      <c r="BB316" s="1"/>
      <c r="BC316" s="1"/>
      <c r="BD316" s="1"/>
      <c r="BE316" s="1"/>
      <c r="BF316" s="1"/>
      <c r="BG316" s="1"/>
      <c r="BH316" s="1"/>
      <c r="BI316" s="1"/>
      <c r="BJ316" s="1"/>
      <c r="BK316" s="1"/>
      <c r="BL316" s="1"/>
      <c r="BM316" s="1"/>
      <c r="BN316" s="1"/>
      <c r="BO316" s="1"/>
      <c r="BP316" s="1"/>
      <c r="BQ316" s="1"/>
      <c r="BR316" s="1"/>
    </row>
    <row r="317" spans="1:70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  <c r="AM317" s="1"/>
      <c r="AN317" s="1"/>
      <c r="AO317" s="1"/>
      <c r="AP317" s="1"/>
      <c r="AQ317" s="1"/>
      <c r="AR317" s="1"/>
      <c r="AS317" s="1"/>
      <c r="AT317" s="1"/>
      <c r="AU317" s="1"/>
      <c r="AV317" s="1"/>
      <c r="AW317" s="1"/>
      <c r="AX317" s="1"/>
      <c r="AY317" s="1"/>
      <c r="AZ317" s="1"/>
      <c r="BA317" s="1"/>
      <c r="BB317" s="1"/>
      <c r="BC317" s="1"/>
      <c r="BD317" s="1"/>
      <c r="BE317" s="1"/>
      <c r="BF317" s="1"/>
      <c r="BG317" s="1"/>
      <c r="BH317" s="1"/>
      <c r="BI317" s="1"/>
      <c r="BJ317" s="1"/>
      <c r="BK317" s="1"/>
      <c r="BL317" s="1"/>
      <c r="BM317" s="1"/>
      <c r="BN317" s="1"/>
      <c r="BO317" s="1"/>
      <c r="BP317" s="1"/>
      <c r="BQ317" s="1"/>
      <c r="BR317" s="1"/>
    </row>
    <row r="318" spans="1:70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  <c r="AM318" s="1"/>
      <c r="AN318" s="1"/>
      <c r="AO318" s="1"/>
      <c r="AP318" s="1"/>
      <c r="AQ318" s="1"/>
      <c r="AR318" s="1"/>
      <c r="AS318" s="1"/>
      <c r="AT318" s="1"/>
      <c r="AU318" s="1"/>
      <c r="AV318" s="1"/>
      <c r="AW318" s="1"/>
      <c r="AX318" s="1"/>
      <c r="AY318" s="1"/>
      <c r="AZ318" s="1"/>
      <c r="BA318" s="1"/>
      <c r="BB318" s="1"/>
      <c r="BC318" s="1"/>
      <c r="BD318" s="1"/>
      <c r="BE318" s="1"/>
      <c r="BF318" s="1"/>
      <c r="BG318" s="1"/>
      <c r="BH318" s="1"/>
      <c r="BI318" s="1"/>
      <c r="BJ318" s="1"/>
      <c r="BK318" s="1"/>
      <c r="BL318" s="1"/>
      <c r="BM318" s="1"/>
      <c r="BN318" s="1"/>
      <c r="BO318" s="1"/>
      <c r="BP318" s="1"/>
      <c r="BQ318" s="1"/>
      <c r="BR318" s="1"/>
    </row>
    <row r="319" spans="1:70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  <c r="AM319" s="1"/>
      <c r="AN319" s="1"/>
      <c r="AO319" s="1"/>
      <c r="AP319" s="1"/>
      <c r="AQ319" s="1"/>
      <c r="AR319" s="1"/>
      <c r="AS319" s="1"/>
      <c r="AT319" s="1"/>
      <c r="AU319" s="1"/>
      <c r="AV319" s="1"/>
      <c r="AW319" s="1"/>
      <c r="AX319" s="1"/>
      <c r="AY319" s="1"/>
      <c r="AZ319" s="1"/>
      <c r="BA319" s="1"/>
      <c r="BB319" s="1"/>
      <c r="BC319" s="1"/>
      <c r="BD319" s="1"/>
      <c r="BE319" s="1"/>
      <c r="BF319" s="1"/>
      <c r="BG319" s="1"/>
      <c r="BH319" s="1"/>
      <c r="BI319" s="1"/>
      <c r="BJ319" s="1"/>
      <c r="BK319" s="1"/>
      <c r="BL319" s="1"/>
      <c r="BM319" s="1"/>
      <c r="BN319" s="1"/>
      <c r="BO319" s="1"/>
      <c r="BP319" s="1"/>
      <c r="BQ319" s="1"/>
      <c r="BR319" s="1"/>
    </row>
    <row r="320" spans="1:70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  <c r="AM320" s="1"/>
      <c r="AN320" s="1"/>
      <c r="AO320" s="1"/>
      <c r="AP320" s="1"/>
      <c r="AQ320" s="1"/>
      <c r="AR320" s="1"/>
      <c r="AS320" s="1"/>
      <c r="AT320" s="1"/>
      <c r="AU320" s="1"/>
      <c r="AV320" s="1"/>
      <c r="AW320" s="1"/>
      <c r="AX320" s="1"/>
      <c r="AY320" s="1"/>
      <c r="AZ320" s="1"/>
      <c r="BA320" s="1"/>
      <c r="BB320" s="1"/>
      <c r="BC320" s="1"/>
      <c r="BD320" s="1"/>
      <c r="BE320" s="1"/>
      <c r="BF320" s="1"/>
      <c r="BG320" s="1"/>
      <c r="BH320" s="1"/>
      <c r="BI320" s="1"/>
      <c r="BJ320" s="1"/>
      <c r="BK320" s="1"/>
      <c r="BL320" s="1"/>
      <c r="BM320" s="1"/>
      <c r="BN320" s="1"/>
      <c r="BO320" s="1"/>
      <c r="BP320" s="1"/>
      <c r="BQ320" s="1"/>
      <c r="BR320" s="1"/>
    </row>
    <row r="321" spans="1:70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  <c r="AM321" s="1"/>
      <c r="AN321" s="1"/>
      <c r="AO321" s="1"/>
      <c r="AP321" s="1"/>
      <c r="AQ321" s="1"/>
      <c r="AR321" s="1"/>
      <c r="AS321" s="1"/>
      <c r="AT321" s="1"/>
      <c r="AU321" s="1"/>
      <c r="AV321" s="1"/>
      <c r="AW321" s="1"/>
      <c r="AX321" s="1"/>
      <c r="AY321" s="1"/>
      <c r="AZ321" s="1"/>
      <c r="BA321" s="1"/>
      <c r="BB321" s="1"/>
      <c r="BC321" s="1"/>
      <c r="BD321" s="1"/>
      <c r="BE321" s="1"/>
      <c r="BF321" s="1"/>
      <c r="BG321" s="1"/>
      <c r="BH321" s="1"/>
      <c r="BI321" s="1"/>
      <c r="BJ321" s="1"/>
      <c r="BK321" s="1"/>
      <c r="BL321" s="1"/>
      <c r="BM321" s="1"/>
      <c r="BN321" s="1"/>
      <c r="BO321" s="1"/>
      <c r="BP321" s="1"/>
      <c r="BQ321" s="1"/>
      <c r="BR321" s="1"/>
    </row>
    <row r="322" spans="1:70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  <c r="AM322" s="1"/>
      <c r="AN322" s="1"/>
      <c r="AO322" s="1"/>
      <c r="AP322" s="1"/>
      <c r="AQ322" s="1"/>
      <c r="AR322" s="1"/>
      <c r="AS322" s="1"/>
      <c r="AT322" s="1"/>
      <c r="AU322" s="1"/>
      <c r="AV322" s="1"/>
      <c r="AW322" s="1"/>
      <c r="AX322" s="1"/>
      <c r="AY322" s="1"/>
      <c r="AZ322" s="1"/>
      <c r="BA322" s="1"/>
      <c r="BB322" s="1"/>
      <c r="BC322" s="1"/>
      <c r="BD322" s="1"/>
      <c r="BE322" s="1"/>
      <c r="BF322" s="1"/>
      <c r="BG322" s="1"/>
      <c r="BH322" s="1"/>
      <c r="BI322" s="1"/>
      <c r="BJ322" s="1"/>
      <c r="BK322" s="1"/>
      <c r="BL322" s="1"/>
      <c r="BM322" s="1"/>
      <c r="BN322" s="1"/>
      <c r="BO322" s="1"/>
      <c r="BP322" s="1"/>
      <c r="BQ322" s="1"/>
      <c r="BR322" s="1"/>
    </row>
    <row r="323" spans="1:70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  <c r="AM323" s="1"/>
      <c r="AN323" s="1"/>
      <c r="AO323" s="1"/>
      <c r="AP323" s="1"/>
      <c r="AQ323" s="1"/>
      <c r="AR323" s="1"/>
      <c r="AS323" s="1"/>
      <c r="AT323" s="1"/>
      <c r="AU323" s="1"/>
      <c r="AV323" s="1"/>
      <c r="AW323" s="1"/>
      <c r="AX323" s="1"/>
      <c r="AY323" s="1"/>
      <c r="AZ323" s="1"/>
      <c r="BA323" s="1"/>
      <c r="BB323" s="1"/>
      <c r="BC323" s="1"/>
      <c r="BD323" s="1"/>
      <c r="BE323" s="1"/>
      <c r="BF323" s="1"/>
      <c r="BG323" s="1"/>
      <c r="BH323" s="1"/>
      <c r="BI323" s="1"/>
      <c r="BJ323" s="1"/>
      <c r="BK323" s="1"/>
      <c r="BL323" s="1"/>
      <c r="BM323" s="1"/>
      <c r="BN323" s="1"/>
      <c r="BO323" s="1"/>
      <c r="BP323" s="1"/>
      <c r="BQ323" s="1"/>
      <c r="BR323" s="1"/>
    </row>
    <row r="324" spans="1:70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  <c r="AM324" s="1"/>
      <c r="AN324" s="1"/>
      <c r="AO324" s="1"/>
      <c r="AP324" s="1"/>
      <c r="AQ324" s="1"/>
      <c r="AR324" s="1"/>
      <c r="AS324" s="1"/>
      <c r="AT324" s="1"/>
      <c r="AU324" s="1"/>
      <c r="AV324" s="1"/>
      <c r="AW324" s="1"/>
      <c r="AX324" s="1"/>
      <c r="AY324" s="1"/>
      <c r="AZ324" s="1"/>
      <c r="BA324" s="1"/>
      <c r="BB324" s="1"/>
      <c r="BC324" s="1"/>
      <c r="BD324" s="1"/>
      <c r="BE324" s="1"/>
      <c r="BF324" s="1"/>
      <c r="BG324" s="1"/>
      <c r="BH324" s="1"/>
      <c r="BI324" s="1"/>
      <c r="BJ324" s="1"/>
      <c r="BK324" s="1"/>
      <c r="BL324" s="1"/>
      <c r="BM324" s="1"/>
      <c r="BN324" s="1"/>
      <c r="BO324" s="1"/>
      <c r="BP324" s="1"/>
      <c r="BQ324" s="1"/>
      <c r="BR324" s="1"/>
    </row>
    <row r="325" spans="1:70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  <c r="AM325" s="1"/>
      <c r="AN325" s="1"/>
      <c r="AO325" s="1"/>
      <c r="AP325" s="1"/>
      <c r="AQ325" s="1"/>
      <c r="AR325" s="1"/>
      <c r="AS325" s="1"/>
      <c r="AT325" s="1"/>
      <c r="AU325" s="1"/>
      <c r="AV325" s="1"/>
      <c r="AW325" s="1"/>
      <c r="AX325" s="1"/>
      <c r="AY325" s="1"/>
      <c r="AZ325" s="1"/>
      <c r="BA325" s="1"/>
      <c r="BB325" s="1"/>
      <c r="BC325" s="1"/>
      <c r="BD325" s="1"/>
      <c r="BE325" s="1"/>
      <c r="BF325" s="1"/>
      <c r="BG325" s="1"/>
      <c r="BH325" s="1"/>
      <c r="BI325" s="1"/>
      <c r="BJ325" s="1"/>
      <c r="BK325" s="1"/>
      <c r="BL325" s="1"/>
      <c r="BM325" s="1"/>
      <c r="BN325" s="1"/>
      <c r="BO325" s="1"/>
      <c r="BP325" s="1"/>
      <c r="BQ325" s="1"/>
      <c r="BR325" s="1"/>
    </row>
    <row r="326" spans="1:70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  <c r="AM326" s="1"/>
      <c r="AN326" s="1"/>
      <c r="AO326" s="1"/>
      <c r="AP326" s="1"/>
      <c r="AQ326" s="1"/>
      <c r="AR326" s="1"/>
      <c r="AS326" s="1"/>
      <c r="AT326" s="1"/>
      <c r="AU326" s="1"/>
      <c r="AV326" s="1"/>
      <c r="AW326" s="1"/>
      <c r="AX326" s="1"/>
      <c r="AY326" s="1"/>
      <c r="AZ326" s="1"/>
      <c r="BA326" s="1"/>
      <c r="BB326" s="1"/>
      <c r="BC326" s="1"/>
      <c r="BD326" s="1"/>
      <c r="BE326" s="1"/>
      <c r="BF326" s="1"/>
      <c r="BG326" s="1"/>
      <c r="BH326" s="1"/>
      <c r="BI326" s="1"/>
      <c r="BJ326" s="1"/>
      <c r="BK326" s="1"/>
      <c r="BL326" s="1"/>
      <c r="BM326" s="1"/>
      <c r="BN326" s="1"/>
      <c r="BO326" s="1"/>
      <c r="BP326" s="1"/>
      <c r="BQ326" s="1"/>
      <c r="BR326" s="1"/>
    </row>
    <row r="327" spans="1:70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  <c r="AM327" s="1"/>
      <c r="AN327" s="1"/>
      <c r="AO327" s="1"/>
      <c r="AP327" s="1"/>
      <c r="AQ327" s="1"/>
      <c r="AR327" s="1"/>
      <c r="AS327" s="1"/>
      <c r="AT327" s="1"/>
      <c r="AU327" s="1"/>
      <c r="AV327" s="1"/>
      <c r="AW327" s="1"/>
      <c r="AX327" s="1"/>
      <c r="AY327" s="1"/>
      <c r="AZ327" s="1"/>
      <c r="BA327" s="1"/>
      <c r="BB327" s="1"/>
      <c r="BC327" s="1"/>
      <c r="BD327" s="1"/>
      <c r="BE327" s="1"/>
      <c r="BF327" s="1"/>
      <c r="BG327" s="1"/>
      <c r="BH327" s="1"/>
      <c r="BI327" s="1"/>
      <c r="BJ327" s="1"/>
      <c r="BK327" s="1"/>
      <c r="BL327" s="1"/>
      <c r="BM327" s="1"/>
      <c r="BN327" s="1"/>
      <c r="BO327" s="1"/>
      <c r="BP327" s="1"/>
      <c r="BQ327" s="1"/>
      <c r="BR327" s="1"/>
    </row>
    <row r="328" spans="1:70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  <c r="AM328" s="1"/>
      <c r="AN328" s="1"/>
      <c r="AO328" s="1"/>
      <c r="AP328" s="1"/>
      <c r="AQ328" s="1"/>
      <c r="AR328" s="1"/>
      <c r="AS328" s="1"/>
      <c r="AT328" s="1"/>
      <c r="AU328" s="1"/>
      <c r="AV328" s="1"/>
      <c r="AW328" s="1"/>
      <c r="AX328" s="1"/>
      <c r="AY328" s="1"/>
      <c r="AZ328" s="1"/>
      <c r="BA328" s="1"/>
      <c r="BB328" s="1"/>
      <c r="BC328" s="1"/>
      <c r="BD328" s="1"/>
      <c r="BE328" s="1"/>
      <c r="BF328" s="1"/>
      <c r="BG328" s="1"/>
      <c r="BH328" s="1"/>
      <c r="BI328" s="1"/>
      <c r="BJ328" s="1"/>
      <c r="BK328" s="1"/>
      <c r="BL328" s="1"/>
      <c r="BM328" s="1"/>
      <c r="BN328" s="1"/>
      <c r="BO328" s="1"/>
      <c r="BP328" s="1"/>
      <c r="BQ328" s="1"/>
      <c r="BR328" s="1"/>
    </row>
    <row r="329" spans="1:70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  <c r="AM329" s="1"/>
      <c r="AN329" s="1"/>
      <c r="AO329" s="1"/>
      <c r="AP329" s="1"/>
      <c r="AQ329" s="1"/>
      <c r="AR329" s="1"/>
      <c r="AS329" s="1"/>
      <c r="AT329" s="1"/>
      <c r="AU329" s="1"/>
      <c r="AV329" s="1"/>
      <c r="AW329" s="1"/>
      <c r="AX329" s="1"/>
      <c r="AY329" s="1"/>
      <c r="AZ329" s="1"/>
      <c r="BA329" s="1"/>
      <c r="BB329" s="1"/>
      <c r="BC329" s="1"/>
      <c r="BD329" s="1"/>
      <c r="BE329" s="1"/>
      <c r="BF329" s="1"/>
      <c r="BG329" s="1"/>
      <c r="BH329" s="1"/>
      <c r="BI329" s="1"/>
      <c r="BJ329" s="1"/>
      <c r="BK329" s="1"/>
      <c r="BL329" s="1"/>
      <c r="BM329" s="1"/>
      <c r="BN329" s="1"/>
      <c r="BO329" s="1"/>
      <c r="BP329" s="1"/>
      <c r="BQ329" s="1"/>
      <c r="BR329" s="1"/>
    </row>
    <row r="330" spans="1:70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  <c r="AM330" s="1"/>
      <c r="AN330" s="1"/>
      <c r="AO330" s="1"/>
      <c r="AP330" s="1"/>
      <c r="AQ330" s="1"/>
      <c r="AR330" s="1"/>
      <c r="AS330" s="1"/>
      <c r="AT330" s="1"/>
      <c r="AU330" s="1"/>
      <c r="AV330" s="1"/>
      <c r="AW330" s="1"/>
      <c r="AX330" s="1"/>
      <c r="AY330" s="1"/>
      <c r="AZ330" s="1"/>
      <c r="BA330" s="1"/>
      <c r="BB330" s="1"/>
      <c r="BC330" s="1"/>
      <c r="BD330" s="1"/>
      <c r="BE330" s="1"/>
      <c r="BF330" s="1"/>
      <c r="BG330" s="1"/>
      <c r="BH330" s="1"/>
      <c r="BI330" s="1"/>
      <c r="BJ330" s="1"/>
      <c r="BK330" s="1"/>
      <c r="BL330" s="1"/>
      <c r="BM330" s="1"/>
      <c r="BN330" s="1"/>
      <c r="BO330" s="1"/>
      <c r="BP330" s="1"/>
      <c r="BQ330" s="1"/>
      <c r="BR330" s="1"/>
    </row>
    <row r="331" spans="1:70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  <c r="AM331" s="1"/>
      <c r="AN331" s="1"/>
      <c r="AO331" s="1"/>
      <c r="AP331" s="1"/>
      <c r="AQ331" s="1"/>
      <c r="AR331" s="1"/>
      <c r="AS331" s="1"/>
      <c r="AT331" s="1"/>
      <c r="AU331" s="1"/>
      <c r="AV331" s="1"/>
      <c r="AW331" s="1"/>
      <c r="AX331" s="1"/>
      <c r="AY331" s="1"/>
      <c r="AZ331" s="1"/>
      <c r="BA331" s="1"/>
      <c r="BB331" s="1"/>
      <c r="BC331" s="1"/>
      <c r="BD331" s="1"/>
      <c r="BE331" s="1"/>
      <c r="BF331" s="1"/>
      <c r="BG331" s="1"/>
      <c r="BH331" s="1"/>
      <c r="BI331" s="1"/>
      <c r="BJ331" s="1"/>
      <c r="BK331" s="1"/>
      <c r="BL331" s="1"/>
      <c r="BM331" s="1"/>
      <c r="BN331" s="1"/>
      <c r="BO331" s="1"/>
      <c r="BP331" s="1"/>
      <c r="BQ331" s="1"/>
      <c r="BR331" s="1"/>
    </row>
    <row r="332" spans="1:70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  <c r="AM332" s="1"/>
      <c r="AN332" s="1"/>
      <c r="AO332" s="1"/>
      <c r="AP332" s="1"/>
      <c r="AQ332" s="1"/>
      <c r="AR332" s="1"/>
      <c r="AS332" s="1"/>
      <c r="AT332" s="1"/>
      <c r="AU332" s="1"/>
      <c r="AV332" s="1"/>
      <c r="AW332" s="1"/>
      <c r="AX332" s="1"/>
      <c r="AY332" s="1"/>
      <c r="AZ332" s="1"/>
      <c r="BA332" s="1"/>
      <c r="BB332" s="1"/>
      <c r="BC332" s="1"/>
      <c r="BD332" s="1"/>
      <c r="BE332" s="1"/>
      <c r="BF332" s="1"/>
      <c r="BG332" s="1"/>
      <c r="BH332" s="1"/>
      <c r="BI332" s="1"/>
      <c r="BJ332" s="1"/>
      <c r="BK332" s="1"/>
      <c r="BL332" s="1"/>
      <c r="BM332" s="1"/>
      <c r="BN332" s="1"/>
      <c r="BO332" s="1"/>
      <c r="BP332" s="1"/>
      <c r="BQ332" s="1"/>
      <c r="BR332" s="1"/>
    </row>
    <row r="333" spans="1:70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  <c r="AM333" s="1"/>
      <c r="AN333" s="1"/>
      <c r="AO333" s="1"/>
      <c r="AP333" s="1"/>
      <c r="AQ333" s="1"/>
      <c r="AR333" s="1"/>
      <c r="AS333" s="1"/>
      <c r="AT333" s="1"/>
      <c r="AU333" s="1"/>
      <c r="AV333" s="1"/>
      <c r="AW333" s="1"/>
      <c r="AX333" s="1"/>
      <c r="AY333" s="1"/>
      <c r="AZ333" s="1"/>
      <c r="BA333" s="1"/>
      <c r="BB333" s="1"/>
      <c r="BC333" s="1"/>
      <c r="BD333" s="1"/>
      <c r="BE333" s="1"/>
      <c r="BF333" s="1"/>
      <c r="BG333" s="1"/>
      <c r="BH333" s="1"/>
      <c r="BI333" s="1"/>
      <c r="BJ333" s="1"/>
      <c r="BK333" s="1"/>
      <c r="BL333" s="1"/>
      <c r="BM333" s="1"/>
      <c r="BN333" s="1"/>
      <c r="BO333" s="1"/>
      <c r="BP333" s="1"/>
      <c r="BQ333" s="1"/>
      <c r="BR333" s="1"/>
    </row>
    <row r="334" spans="1:70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  <c r="AM334" s="1"/>
      <c r="AN334" s="1"/>
      <c r="AO334" s="1"/>
      <c r="AP334" s="1"/>
      <c r="AQ334" s="1"/>
      <c r="AR334" s="1"/>
      <c r="AS334" s="1"/>
      <c r="AT334" s="1"/>
      <c r="AU334" s="1"/>
      <c r="AV334" s="1"/>
      <c r="AW334" s="1"/>
      <c r="AX334" s="1"/>
      <c r="AY334" s="1"/>
      <c r="AZ334" s="1"/>
      <c r="BA334" s="1"/>
      <c r="BB334" s="1"/>
      <c r="BC334" s="1"/>
      <c r="BD334" s="1"/>
      <c r="BE334" s="1"/>
      <c r="BF334" s="1"/>
      <c r="BG334" s="1"/>
      <c r="BH334" s="1"/>
      <c r="BI334" s="1"/>
      <c r="BJ334" s="1"/>
      <c r="BK334" s="1"/>
      <c r="BL334" s="1"/>
      <c r="BM334" s="1"/>
      <c r="BN334" s="1"/>
      <c r="BO334" s="1"/>
      <c r="BP334" s="1"/>
      <c r="BQ334" s="1"/>
      <c r="BR334" s="1"/>
    </row>
    <row r="335" spans="1:70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  <c r="AM335" s="1"/>
      <c r="AN335" s="1"/>
      <c r="AO335" s="1"/>
      <c r="AP335" s="1"/>
      <c r="AQ335" s="1"/>
      <c r="AR335" s="1"/>
      <c r="AS335" s="1"/>
      <c r="AT335" s="1"/>
      <c r="AU335" s="1"/>
      <c r="AV335" s="1"/>
      <c r="AW335" s="1"/>
      <c r="AX335" s="1"/>
      <c r="AY335" s="1"/>
      <c r="AZ335" s="1"/>
      <c r="BA335" s="1"/>
      <c r="BB335" s="1"/>
      <c r="BC335" s="1"/>
      <c r="BD335" s="1"/>
      <c r="BE335" s="1"/>
      <c r="BF335" s="1"/>
      <c r="BG335" s="1"/>
      <c r="BH335" s="1"/>
      <c r="BI335" s="1"/>
      <c r="BJ335" s="1"/>
      <c r="BK335" s="1"/>
      <c r="BL335" s="1"/>
      <c r="BM335" s="1"/>
      <c r="BN335" s="1"/>
      <c r="BO335" s="1"/>
      <c r="BP335" s="1"/>
      <c r="BQ335" s="1"/>
      <c r="BR335" s="1"/>
    </row>
    <row r="336" spans="1:70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  <c r="AM336" s="1"/>
      <c r="AN336" s="1"/>
      <c r="AO336" s="1"/>
      <c r="AP336" s="1"/>
      <c r="AQ336" s="1"/>
      <c r="AR336" s="1"/>
      <c r="AS336" s="1"/>
      <c r="AT336" s="1"/>
      <c r="AU336" s="1"/>
      <c r="AV336" s="1"/>
      <c r="AW336" s="1"/>
      <c r="AX336" s="1"/>
      <c r="AY336" s="1"/>
      <c r="AZ336" s="1"/>
      <c r="BA336" s="1"/>
      <c r="BB336" s="1"/>
      <c r="BC336" s="1"/>
      <c r="BD336" s="1"/>
      <c r="BE336" s="1"/>
      <c r="BF336" s="1"/>
      <c r="BG336" s="1"/>
      <c r="BH336" s="1"/>
      <c r="BI336" s="1"/>
      <c r="BJ336" s="1"/>
      <c r="BK336" s="1"/>
      <c r="BL336" s="1"/>
      <c r="BM336" s="1"/>
      <c r="BN336" s="1"/>
      <c r="BO336" s="1"/>
      <c r="BP336" s="1"/>
      <c r="BQ336" s="1"/>
      <c r="BR336" s="1"/>
    </row>
    <row r="337" spans="1:70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  <c r="AM337" s="1"/>
      <c r="AN337" s="1"/>
      <c r="AO337" s="1"/>
      <c r="AP337" s="1"/>
      <c r="AQ337" s="1"/>
      <c r="AR337" s="1"/>
      <c r="AS337" s="1"/>
      <c r="AT337" s="1"/>
      <c r="AU337" s="1"/>
      <c r="AV337" s="1"/>
      <c r="AW337" s="1"/>
      <c r="AX337" s="1"/>
      <c r="AY337" s="1"/>
      <c r="AZ337" s="1"/>
      <c r="BA337" s="1"/>
      <c r="BB337" s="1"/>
      <c r="BC337" s="1"/>
      <c r="BD337" s="1"/>
      <c r="BE337" s="1"/>
      <c r="BF337" s="1"/>
      <c r="BG337" s="1"/>
      <c r="BH337" s="1"/>
      <c r="BI337" s="1"/>
      <c r="BJ337" s="1"/>
      <c r="BK337" s="1"/>
      <c r="BL337" s="1"/>
      <c r="BM337" s="1"/>
      <c r="BN337" s="1"/>
      <c r="BO337" s="1"/>
      <c r="BP337" s="1"/>
      <c r="BQ337" s="1"/>
      <c r="BR337" s="1"/>
    </row>
    <row r="338" spans="1:70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  <c r="AM338" s="1"/>
      <c r="AN338" s="1"/>
      <c r="AO338" s="1"/>
      <c r="AP338" s="1"/>
      <c r="AQ338" s="1"/>
      <c r="AR338" s="1"/>
      <c r="AS338" s="1"/>
      <c r="AT338" s="1"/>
      <c r="AU338" s="1"/>
      <c r="AV338" s="1"/>
      <c r="AW338" s="1"/>
      <c r="AX338" s="1"/>
      <c r="AY338" s="1"/>
      <c r="AZ338" s="1"/>
      <c r="BA338" s="1"/>
      <c r="BB338" s="1"/>
      <c r="BC338" s="1"/>
      <c r="BD338" s="1"/>
      <c r="BE338" s="1"/>
      <c r="BF338" s="1"/>
      <c r="BG338" s="1"/>
      <c r="BH338" s="1"/>
      <c r="BI338" s="1"/>
      <c r="BJ338" s="1"/>
      <c r="BK338" s="1"/>
      <c r="BL338" s="1"/>
      <c r="BM338" s="1"/>
      <c r="BN338" s="1"/>
      <c r="BO338" s="1"/>
      <c r="BP338" s="1"/>
      <c r="BQ338" s="1"/>
      <c r="BR338" s="1"/>
    </row>
    <row r="339" spans="1:70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  <c r="AM339" s="1"/>
      <c r="AN339" s="1"/>
      <c r="AO339" s="1"/>
      <c r="AP339" s="1"/>
      <c r="AQ339" s="1"/>
      <c r="AR339" s="1"/>
      <c r="AS339" s="1"/>
      <c r="AT339" s="1"/>
      <c r="AU339" s="1"/>
      <c r="AV339" s="1"/>
      <c r="AW339" s="1"/>
      <c r="AX339" s="1"/>
      <c r="AY339" s="1"/>
      <c r="AZ339" s="1"/>
      <c r="BA339" s="1"/>
      <c r="BB339" s="1"/>
      <c r="BC339" s="1"/>
      <c r="BD339" s="1"/>
      <c r="BE339" s="1"/>
      <c r="BF339" s="1"/>
      <c r="BG339" s="1"/>
      <c r="BH339" s="1"/>
      <c r="BI339" s="1"/>
      <c r="BJ339" s="1"/>
      <c r="BK339" s="1"/>
      <c r="BL339" s="1"/>
      <c r="BM339" s="1"/>
      <c r="BN339" s="1"/>
      <c r="BO339" s="1"/>
      <c r="BP339" s="1"/>
      <c r="BQ339" s="1"/>
      <c r="BR339" s="1"/>
    </row>
    <row r="340" spans="1:70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  <c r="AM340" s="1"/>
      <c r="AN340" s="1"/>
      <c r="AO340" s="1"/>
      <c r="AP340" s="1"/>
      <c r="AQ340" s="1"/>
      <c r="AR340" s="1"/>
      <c r="AS340" s="1"/>
      <c r="AT340" s="1"/>
      <c r="AU340" s="1"/>
      <c r="AV340" s="1"/>
      <c r="AW340" s="1"/>
      <c r="AX340" s="1"/>
      <c r="AY340" s="1"/>
      <c r="AZ340" s="1"/>
      <c r="BA340" s="1"/>
      <c r="BB340" s="1"/>
      <c r="BC340" s="1"/>
      <c r="BD340" s="1"/>
      <c r="BE340" s="1"/>
      <c r="BF340" s="1"/>
      <c r="BG340" s="1"/>
      <c r="BH340" s="1"/>
      <c r="BI340" s="1"/>
      <c r="BJ340" s="1"/>
      <c r="BK340" s="1"/>
      <c r="BL340" s="1"/>
      <c r="BM340" s="1"/>
      <c r="BN340" s="1"/>
      <c r="BO340" s="1"/>
      <c r="BP340" s="1"/>
      <c r="BQ340" s="1"/>
      <c r="BR340" s="1"/>
    </row>
    <row r="341" spans="1:70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  <c r="AM341" s="1"/>
      <c r="AN341" s="1"/>
      <c r="AO341" s="1"/>
      <c r="AP341" s="1"/>
      <c r="AQ341" s="1"/>
      <c r="AR341" s="1"/>
      <c r="AS341" s="1"/>
      <c r="AT341" s="1"/>
      <c r="AU341" s="1"/>
      <c r="AV341" s="1"/>
      <c r="AW341" s="1"/>
      <c r="AX341" s="1"/>
      <c r="AY341" s="1"/>
      <c r="AZ341" s="1"/>
      <c r="BA341" s="1"/>
      <c r="BB341" s="1"/>
      <c r="BC341" s="1"/>
      <c r="BD341" s="1"/>
      <c r="BE341" s="1"/>
      <c r="BF341" s="1"/>
      <c r="BG341" s="1"/>
      <c r="BH341" s="1"/>
      <c r="BI341" s="1"/>
      <c r="BJ341" s="1"/>
      <c r="BK341" s="1"/>
      <c r="BL341" s="1"/>
      <c r="BM341" s="1"/>
      <c r="BN341" s="1"/>
      <c r="BO341" s="1"/>
      <c r="BP341" s="1"/>
      <c r="BQ341" s="1"/>
      <c r="BR341" s="1"/>
    </row>
    <row r="342" spans="1:70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  <c r="AM342" s="1"/>
      <c r="AN342" s="1"/>
      <c r="AO342" s="1"/>
      <c r="AP342" s="1"/>
      <c r="AQ342" s="1"/>
      <c r="AR342" s="1"/>
      <c r="AS342" s="1"/>
      <c r="AT342" s="1"/>
      <c r="AU342" s="1"/>
      <c r="AV342" s="1"/>
      <c r="AW342" s="1"/>
      <c r="AX342" s="1"/>
      <c r="AY342" s="1"/>
      <c r="AZ342" s="1"/>
      <c r="BA342" s="1"/>
      <c r="BB342" s="1"/>
      <c r="BC342" s="1"/>
      <c r="BD342" s="1"/>
      <c r="BE342" s="1"/>
      <c r="BF342" s="1"/>
      <c r="BG342" s="1"/>
      <c r="BH342" s="1"/>
      <c r="BI342" s="1"/>
      <c r="BJ342" s="1"/>
      <c r="BK342" s="1"/>
      <c r="BL342" s="1"/>
      <c r="BM342" s="1"/>
      <c r="BN342" s="1"/>
      <c r="BO342" s="1"/>
      <c r="BP342" s="1"/>
      <c r="BQ342" s="1"/>
      <c r="BR342" s="1"/>
    </row>
    <row r="343" spans="1:70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  <c r="AM343" s="1"/>
      <c r="AN343" s="1"/>
      <c r="AO343" s="1"/>
      <c r="AP343" s="1"/>
      <c r="AQ343" s="1"/>
      <c r="AR343" s="1"/>
      <c r="AS343" s="1"/>
      <c r="AT343" s="1"/>
      <c r="AU343" s="1"/>
      <c r="AV343" s="1"/>
      <c r="AW343" s="1"/>
      <c r="AX343" s="1"/>
      <c r="AY343" s="1"/>
      <c r="AZ343" s="1"/>
      <c r="BA343" s="1"/>
      <c r="BB343" s="1"/>
      <c r="BC343" s="1"/>
      <c r="BD343" s="1"/>
      <c r="BE343" s="1"/>
      <c r="BF343" s="1"/>
      <c r="BG343" s="1"/>
      <c r="BH343" s="1"/>
      <c r="BI343" s="1"/>
      <c r="BJ343" s="1"/>
      <c r="BK343" s="1"/>
      <c r="BL343" s="1"/>
      <c r="BM343" s="1"/>
      <c r="BN343" s="1"/>
      <c r="BO343" s="1"/>
      <c r="BP343" s="1"/>
      <c r="BQ343" s="1"/>
      <c r="BR343" s="1"/>
    </row>
    <row r="344" spans="1:70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  <c r="AM344" s="1"/>
      <c r="AN344" s="1"/>
      <c r="AO344" s="1"/>
      <c r="AP344" s="1"/>
      <c r="AQ344" s="1"/>
      <c r="AR344" s="1"/>
      <c r="AS344" s="1"/>
      <c r="AT344" s="1"/>
      <c r="AU344" s="1"/>
      <c r="AV344" s="1"/>
      <c r="AW344" s="1"/>
      <c r="AX344" s="1"/>
      <c r="AY344" s="1"/>
      <c r="AZ344" s="1"/>
      <c r="BA344" s="1"/>
      <c r="BB344" s="1"/>
      <c r="BC344" s="1"/>
      <c r="BD344" s="1"/>
      <c r="BE344" s="1"/>
      <c r="BF344" s="1"/>
      <c r="BG344" s="1"/>
      <c r="BH344" s="1"/>
      <c r="BI344" s="1"/>
      <c r="BJ344" s="1"/>
      <c r="BK344" s="1"/>
      <c r="BL344" s="1"/>
      <c r="BM344" s="1"/>
      <c r="BN344" s="1"/>
      <c r="BO344" s="1"/>
      <c r="BP344" s="1"/>
      <c r="BQ344" s="1"/>
      <c r="BR344" s="1"/>
    </row>
    <row r="345" spans="1:70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  <c r="AM345" s="1"/>
      <c r="AN345" s="1"/>
      <c r="AO345" s="1"/>
      <c r="AP345" s="1"/>
      <c r="AQ345" s="1"/>
      <c r="AR345" s="1"/>
      <c r="AS345" s="1"/>
      <c r="AT345" s="1"/>
      <c r="AU345" s="1"/>
      <c r="AV345" s="1"/>
      <c r="AW345" s="1"/>
      <c r="AX345" s="1"/>
      <c r="AY345" s="1"/>
      <c r="AZ345" s="1"/>
      <c r="BA345" s="1"/>
      <c r="BB345" s="1"/>
      <c r="BC345" s="1"/>
      <c r="BD345" s="1"/>
      <c r="BE345" s="1"/>
      <c r="BF345" s="1"/>
      <c r="BG345" s="1"/>
      <c r="BH345" s="1"/>
      <c r="BI345" s="1"/>
      <c r="BJ345" s="1"/>
      <c r="BK345" s="1"/>
      <c r="BL345" s="1"/>
      <c r="BM345" s="1"/>
      <c r="BN345" s="1"/>
      <c r="BO345" s="1"/>
      <c r="BP345" s="1"/>
      <c r="BQ345" s="1"/>
      <c r="BR345" s="1"/>
    </row>
    <row r="346" spans="1:70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1"/>
      <c r="AM346" s="1"/>
      <c r="AN346" s="1"/>
      <c r="AO346" s="1"/>
      <c r="AP346" s="1"/>
      <c r="AQ346" s="1"/>
      <c r="AR346" s="1"/>
      <c r="AS346" s="1"/>
      <c r="AT346" s="1"/>
      <c r="AU346" s="1"/>
      <c r="AV346" s="1"/>
      <c r="AW346" s="1"/>
      <c r="AX346" s="1"/>
      <c r="AY346" s="1"/>
      <c r="AZ346" s="1"/>
      <c r="BA346" s="1"/>
      <c r="BB346" s="1"/>
      <c r="BC346" s="1"/>
      <c r="BD346" s="1"/>
      <c r="BE346" s="1"/>
      <c r="BF346" s="1"/>
      <c r="BG346" s="1"/>
      <c r="BH346" s="1"/>
      <c r="BI346" s="1"/>
      <c r="BJ346" s="1"/>
      <c r="BK346" s="1"/>
      <c r="BL346" s="1"/>
      <c r="BM346" s="1"/>
      <c r="BN346" s="1"/>
      <c r="BO346" s="1"/>
      <c r="BP346" s="1"/>
      <c r="BQ346" s="1"/>
      <c r="BR346" s="1"/>
    </row>
    <row r="347" spans="1:70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  <c r="AL347" s="1"/>
      <c r="AM347" s="1"/>
      <c r="AN347" s="1"/>
      <c r="AO347" s="1"/>
      <c r="AP347" s="1"/>
      <c r="AQ347" s="1"/>
      <c r="AR347" s="1"/>
      <c r="AS347" s="1"/>
      <c r="AT347" s="1"/>
      <c r="AU347" s="1"/>
      <c r="AV347" s="1"/>
      <c r="AW347" s="1"/>
      <c r="AX347" s="1"/>
      <c r="AY347" s="1"/>
      <c r="AZ347" s="1"/>
      <c r="BA347" s="1"/>
      <c r="BB347" s="1"/>
      <c r="BC347" s="1"/>
      <c r="BD347" s="1"/>
      <c r="BE347" s="1"/>
      <c r="BF347" s="1"/>
      <c r="BG347" s="1"/>
      <c r="BH347" s="1"/>
      <c r="BI347" s="1"/>
      <c r="BJ347" s="1"/>
      <c r="BK347" s="1"/>
      <c r="BL347" s="1"/>
      <c r="BM347" s="1"/>
      <c r="BN347" s="1"/>
      <c r="BO347" s="1"/>
      <c r="BP347" s="1"/>
      <c r="BQ347" s="1"/>
      <c r="BR347" s="1"/>
    </row>
    <row r="348" spans="1:70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1"/>
      <c r="AM348" s="1"/>
      <c r="AN348" s="1"/>
      <c r="AO348" s="1"/>
      <c r="AP348" s="1"/>
      <c r="AQ348" s="1"/>
      <c r="AR348" s="1"/>
      <c r="AS348" s="1"/>
      <c r="AT348" s="1"/>
      <c r="AU348" s="1"/>
      <c r="AV348" s="1"/>
      <c r="AW348" s="1"/>
      <c r="AX348" s="1"/>
      <c r="AY348" s="1"/>
      <c r="AZ348" s="1"/>
      <c r="BA348" s="1"/>
      <c r="BB348" s="1"/>
      <c r="BC348" s="1"/>
      <c r="BD348" s="1"/>
      <c r="BE348" s="1"/>
      <c r="BF348" s="1"/>
      <c r="BG348" s="1"/>
      <c r="BH348" s="1"/>
      <c r="BI348" s="1"/>
      <c r="BJ348" s="1"/>
      <c r="BK348" s="1"/>
      <c r="BL348" s="1"/>
      <c r="BM348" s="1"/>
      <c r="BN348" s="1"/>
      <c r="BO348" s="1"/>
      <c r="BP348" s="1"/>
      <c r="BQ348" s="1"/>
      <c r="BR348" s="1"/>
    </row>
    <row r="349" spans="1:70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1"/>
      <c r="AM349" s="1"/>
      <c r="AN349" s="1"/>
      <c r="AO349" s="1"/>
      <c r="AP349" s="1"/>
      <c r="AQ349" s="1"/>
      <c r="AR349" s="1"/>
      <c r="AS349" s="1"/>
      <c r="AT349" s="1"/>
      <c r="AU349" s="1"/>
      <c r="AV349" s="1"/>
      <c r="AW349" s="1"/>
      <c r="AX349" s="1"/>
      <c r="AY349" s="1"/>
      <c r="AZ349" s="1"/>
      <c r="BA349" s="1"/>
      <c r="BB349" s="1"/>
      <c r="BC349" s="1"/>
      <c r="BD349" s="1"/>
      <c r="BE349" s="1"/>
      <c r="BF349" s="1"/>
      <c r="BG349" s="1"/>
      <c r="BH349" s="1"/>
      <c r="BI349" s="1"/>
      <c r="BJ349" s="1"/>
      <c r="BK349" s="1"/>
      <c r="BL349" s="1"/>
      <c r="BM349" s="1"/>
      <c r="BN349" s="1"/>
      <c r="BO349" s="1"/>
      <c r="BP349" s="1"/>
      <c r="BQ349" s="1"/>
      <c r="BR349" s="1"/>
    </row>
    <row r="350" spans="1:70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  <c r="AM350" s="1"/>
      <c r="AN350" s="1"/>
      <c r="AO350" s="1"/>
      <c r="AP350" s="1"/>
      <c r="AQ350" s="1"/>
      <c r="AR350" s="1"/>
      <c r="AS350" s="1"/>
      <c r="AT350" s="1"/>
      <c r="AU350" s="1"/>
      <c r="AV350" s="1"/>
      <c r="AW350" s="1"/>
      <c r="AX350" s="1"/>
      <c r="AY350" s="1"/>
      <c r="AZ350" s="1"/>
      <c r="BA350" s="1"/>
      <c r="BB350" s="1"/>
      <c r="BC350" s="1"/>
      <c r="BD350" s="1"/>
      <c r="BE350" s="1"/>
      <c r="BF350" s="1"/>
      <c r="BG350" s="1"/>
      <c r="BH350" s="1"/>
      <c r="BI350" s="1"/>
      <c r="BJ350" s="1"/>
      <c r="BK350" s="1"/>
      <c r="BL350" s="1"/>
      <c r="BM350" s="1"/>
      <c r="BN350" s="1"/>
      <c r="BO350" s="1"/>
      <c r="BP350" s="1"/>
      <c r="BQ350" s="1"/>
      <c r="BR350" s="1"/>
    </row>
    <row r="351" spans="1:70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  <c r="AM351" s="1"/>
      <c r="AN351" s="1"/>
      <c r="AO351" s="1"/>
      <c r="AP351" s="1"/>
      <c r="AQ351" s="1"/>
      <c r="AR351" s="1"/>
      <c r="AS351" s="1"/>
      <c r="AT351" s="1"/>
      <c r="AU351" s="1"/>
      <c r="AV351" s="1"/>
      <c r="AW351" s="1"/>
      <c r="AX351" s="1"/>
      <c r="AY351" s="1"/>
      <c r="AZ351" s="1"/>
      <c r="BA351" s="1"/>
      <c r="BB351" s="1"/>
      <c r="BC351" s="1"/>
      <c r="BD351" s="1"/>
      <c r="BE351" s="1"/>
      <c r="BF351" s="1"/>
      <c r="BG351" s="1"/>
      <c r="BH351" s="1"/>
      <c r="BI351" s="1"/>
      <c r="BJ351" s="1"/>
      <c r="BK351" s="1"/>
      <c r="BL351" s="1"/>
      <c r="BM351" s="1"/>
      <c r="BN351" s="1"/>
      <c r="BO351" s="1"/>
      <c r="BP351" s="1"/>
      <c r="BQ351" s="1"/>
      <c r="BR351" s="1"/>
    </row>
    <row r="352" spans="1:70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L352" s="1"/>
      <c r="AM352" s="1"/>
      <c r="AN352" s="1"/>
      <c r="AO352" s="1"/>
      <c r="AP352" s="1"/>
      <c r="AQ352" s="1"/>
      <c r="AR352" s="1"/>
      <c r="AS352" s="1"/>
      <c r="AT352" s="1"/>
      <c r="AU352" s="1"/>
      <c r="AV352" s="1"/>
      <c r="AW352" s="1"/>
      <c r="AX352" s="1"/>
      <c r="AY352" s="1"/>
      <c r="AZ352" s="1"/>
      <c r="BA352" s="1"/>
      <c r="BB352" s="1"/>
      <c r="BC352" s="1"/>
      <c r="BD352" s="1"/>
      <c r="BE352" s="1"/>
      <c r="BF352" s="1"/>
      <c r="BG352" s="1"/>
      <c r="BH352" s="1"/>
      <c r="BI352" s="1"/>
      <c r="BJ352" s="1"/>
      <c r="BK352" s="1"/>
      <c r="BL352" s="1"/>
      <c r="BM352" s="1"/>
      <c r="BN352" s="1"/>
      <c r="BO352" s="1"/>
      <c r="BP352" s="1"/>
      <c r="BQ352" s="1"/>
      <c r="BR352" s="1"/>
    </row>
    <row r="353" spans="1:70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  <c r="AM353" s="1"/>
      <c r="AN353" s="1"/>
      <c r="AO353" s="1"/>
      <c r="AP353" s="1"/>
      <c r="AQ353" s="1"/>
      <c r="AR353" s="1"/>
      <c r="AS353" s="1"/>
      <c r="AT353" s="1"/>
      <c r="AU353" s="1"/>
      <c r="AV353" s="1"/>
      <c r="AW353" s="1"/>
      <c r="AX353" s="1"/>
      <c r="AY353" s="1"/>
      <c r="AZ353" s="1"/>
      <c r="BA353" s="1"/>
      <c r="BB353" s="1"/>
      <c r="BC353" s="1"/>
      <c r="BD353" s="1"/>
      <c r="BE353" s="1"/>
      <c r="BF353" s="1"/>
      <c r="BG353" s="1"/>
      <c r="BH353" s="1"/>
      <c r="BI353" s="1"/>
      <c r="BJ353" s="1"/>
      <c r="BK353" s="1"/>
      <c r="BL353" s="1"/>
      <c r="BM353" s="1"/>
      <c r="BN353" s="1"/>
      <c r="BO353" s="1"/>
      <c r="BP353" s="1"/>
      <c r="BQ353" s="1"/>
      <c r="BR353" s="1"/>
    </row>
    <row r="354" spans="1:70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L354" s="1"/>
      <c r="AM354" s="1"/>
      <c r="AN354" s="1"/>
      <c r="AO354" s="1"/>
      <c r="AP354" s="1"/>
      <c r="AQ354" s="1"/>
      <c r="AR354" s="1"/>
      <c r="AS354" s="1"/>
      <c r="AT354" s="1"/>
      <c r="AU354" s="1"/>
      <c r="AV354" s="1"/>
      <c r="AW354" s="1"/>
      <c r="AX354" s="1"/>
      <c r="AY354" s="1"/>
      <c r="AZ354" s="1"/>
      <c r="BA354" s="1"/>
      <c r="BB354" s="1"/>
      <c r="BC354" s="1"/>
      <c r="BD354" s="1"/>
      <c r="BE354" s="1"/>
      <c r="BF354" s="1"/>
      <c r="BG354" s="1"/>
      <c r="BH354" s="1"/>
      <c r="BI354" s="1"/>
      <c r="BJ354" s="1"/>
      <c r="BK354" s="1"/>
      <c r="BL354" s="1"/>
      <c r="BM354" s="1"/>
      <c r="BN354" s="1"/>
      <c r="BO354" s="1"/>
      <c r="BP354" s="1"/>
      <c r="BQ354" s="1"/>
      <c r="BR354" s="1"/>
    </row>
    <row r="355" spans="1:70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  <c r="AL355" s="1"/>
      <c r="AM355" s="1"/>
      <c r="AN355" s="1"/>
      <c r="AO355" s="1"/>
      <c r="AP355" s="1"/>
      <c r="AQ355" s="1"/>
      <c r="AR355" s="1"/>
      <c r="AS355" s="1"/>
      <c r="AT355" s="1"/>
      <c r="AU355" s="1"/>
      <c r="AV355" s="1"/>
      <c r="AW355" s="1"/>
      <c r="AX355" s="1"/>
      <c r="AY355" s="1"/>
      <c r="AZ355" s="1"/>
      <c r="BA355" s="1"/>
      <c r="BB355" s="1"/>
      <c r="BC355" s="1"/>
      <c r="BD355" s="1"/>
      <c r="BE355" s="1"/>
      <c r="BF355" s="1"/>
      <c r="BG355" s="1"/>
      <c r="BH355" s="1"/>
      <c r="BI355" s="1"/>
      <c r="BJ355" s="1"/>
      <c r="BK355" s="1"/>
      <c r="BL355" s="1"/>
      <c r="BM355" s="1"/>
      <c r="BN355" s="1"/>
      <c r="BO355" s="1"/>
      <c r="BP355" s="1"/>
      <c r="BQ355" s="1"/>
      <c r="BR355" s="1"/>
    </row>
    <row r="356" spans="1:70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  <c r="AL356" s="1"/>
      <c r="AM356" s="1"/>
      <c r="AN356" s="1"/>
      <c r="AO356" s="1"/>
      <c r="AP356" s="1"/>
      <c r="AQ356" s="1"/>
      <c r="AR356" s="1"/>
      <c r="AS356" s="1"/>
      <c r="AT356" s="1"/>
      <c r="AU356" s="1"/>
      <c r="AV356" s="1"/>
      <c r="AW356" s="1"/>
      <c r="AX356" s="1"/>
      <c r="AY356" s="1"/>
      <c r="AZ356" s="1"/>
      <c r="BA356" s="1"/>
      <c r="BB356" s="1"/>
      <c r="BC356" s="1"/>
      <c r="BD356" s="1"/>
      <c r="BE356" s="1"/>
      <c r="BF356" s="1"/>
      <c r="BG356" s="1"/>
      <c r="BH356" s="1"/>
      <c r="BI356" s="1"/>
      <c r="BJ356" s="1"/>
      <c r="BK356" s="1"/>
      <c r="BL356" s="1"/>
      <c r="BM356" s="1"/>
      <c r="BN356" s="1"/>
      <c r="BO356" s="1"/>
      <c r="BP356" s="1"/>
      <c r="BQ356" s="1"/>
      <c r="BR356" s="1"/>
    </row>
    <row r="357" spans="1:70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  <c r="AL357" s="1"/>
      <c r="AM357" s="1"/>
      <c r="AN357" s="1"/>
      <c r="AO357" s="1"/>
      <c r="AP357" s="1"/>
      <c r="AQ357" s="1"/>
      <c r="AR357" s="1"/>
      <c r="AS357" s="1"/>
      <c r="AT357" s="1"/>
      <c r="AU357" s="1"/>
      <c r="AV357" s="1"/>
      <c r="AW357" s="1"/>
      <c r="AX357" s="1"/>
      <c r="AY357" s="1"/>
      <c r="AZ357" s="1"/>
      <c r="BA357" s="1"/>
      <c r="BB357" s="1"/>
      <c r="BC357" s="1"/>
      <c r="BD357" s="1"/>
      <c r="BE357" s="1"/>
      <c r="BF357" s="1"/>
      <c r="BG357" s="1"/>
      <c r="BH357" s="1"/>
      <c r="BI357" s="1"/>
      <c r="BJ357" s="1"/>
      <c r="BK357" s="1"/>
      <c r="BL357" s="1"/>
      <c r="BM357" s="1"/>
      <c r="BN357" s="1"/>
      <c r="BO357" s="1"/>
      <c r="BP357" s="1"/>
      <c r="BQ357" s="1"/>
      <c r="BR357" s="1"/>
    </row>
    <row r="358" spans="1:70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  <c r="AL358" s="1"/>
      <c r="AM358" s="1"/>
      <c r="AN358" s="1"/>
      <c r="AO358" s="1"/>
      <c r="AP358" s="1"/>
      <c r="AQ358" s="1"/>
      <c r="AR358" s="1"/>
      <c r="AS358" s="1"/>
      <c r="AT358" s="1"/>
      <c r="AU358" s="1"/>
      <c r="AV358" s="1"/>
      <c r="AW358" s="1"/>
      <c r="AX358" s="1"/>
      <c r="AY358" s="1"/>
      <c r="AZ358" s="1"/>
      <c r="BA358" s="1"/>
      <c r="BB358" s="1"/>
      <c r="BC358" s="1"/>
      <c r="BD358" s="1"/>
      <c r="BE358" s="1"/>
      <c r="BF358" s="1"/>
      <c r="BG358" s="1"/>
      <c r="BH358" s="1"/>
      <c r="BI358" s="1"/>
      <c r="BJ358" s="1"/>
      <c r="BK358" s="1"/>
      <c r="BL358" s="1"/>
      <c r="BM358" s="1"/>
      <c r="BN358" s="1"/>
      <c r="BO358" s="1"/>
      <c r="BP358" s="1"/>
      <c r="BQ358" s="1"/>
      <c r="BR358" s="1"/>
    </row>
    <row r="359" spans="1:70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  <c r="AM359" s="1"/>
      <c r="AN359" s="1"/>
      <c r="AO359" s="1"/>
      <c r="AP359" s="1"/>
      <c r="AQ359" s="1"/>
      <c r="AR359" s="1"/>
      <c r="AS359" s="1"/>
      <c r="AT359" s="1"/>
      <c r="AU359" s="1"/>
      <c r="AV359" s="1"/>
      <c r="AW359" s="1"/>
      <c r="AX359" s="1"/>
      <c r="AY359" s="1"/>
      <c r="AZ359" s="1"/>
      <c r="BA359" s="1"/>
      <c r="BB359" s="1"/>
      <c r="BC359" s="1"/>
      <c r="BD359" s="1"/>
      <c r="BE359" s="1"/>
      <c r="BF359" s="1"/>
      <c r="BG359" s="1"/>
      <c r="BH359" s="1"/>
      <c r="BI359" s="1"/>
      <c r="BJ359" s="1"/>
      <c r="BK359" s="1"/>
      <c r="BL359" s="1"/>
      <c r="BM359" s="1"/>
      <c r="BN359" s="1"/>
      <c r="BO359" s="1"/>
      <c r="BP359" s="1"/>
      <c r="BQ359" s="1"/>
      <c r="BR359" s="1"/>
    </row>
    <row r="360" spans="1:70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  <c r="AL360" s="1"/>
      <c r="AM360" s="1"/>
      <c r="AN360" s="1"/>
      <c r="AO360" s="1"/>
      <c r="AP360" s="1"/>
      <c r="AQ360" s="1"/>
      <c r="AR360" s="1"/>
      <c r="AS360" s="1"/>
      <c r="AT360" s="1"/>
      <c r="AU360" s="1"/>
      <c r="AV360" s="1"/>
      <c r="AW360" s="1"/>
      <c r="AX360" s="1"/>
      <c r="AY360" s="1"/>
      <c r="AZ360" s="1"/>
      <c r="BA360" s="1"/>
      <c r="BB360" s="1"/>
      <c r="BC360" s="1"/>
      <c r="BD360" s="1"/>
      <c r="BE360" s="1"/>
      <c r="BF360" s="1"/>
      <c r="BG360" s="1"/>
      <c r="BH360" s="1"/>
      <c r="BI360" s="1"/>
      <c r="BJ360" s="1"/>
      <c r="BK360" s="1"/>
      <c r="BL360" s="1"/>
      <c r="BM360" s="1"/>
      <c r="BN360" s="1"/>
      <c r="BO360" s="1"/>
      <c r="BP360" s="1"/>
      <c r="BQ360" s="1"/>
      <c r="BR360" s="1"/>
    </row>
    <row r="361" spans="1:70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  <c r="AL361" s="1"/>
      <c r="AM361" s="1"/>
      <c r="AN361" s="1"/>
      <c r="AO361" s="1"/>
      <c r="AP361" s="1"/>
      <c r="AQ361" s="1"/>
      <c r="AR361" s="1"/>
      <c r="AS361" s="1"/>
      <c r="AT361" s="1"/>
      <c r="AU361" s="1"/>
      <c r="AV361" s="1"/>
      <c r="AW361" s="1"/>
      <c r="AX361" s="1"/>
      <c r="AY361" s="1"/>
      <c r="AZ361" s="1"/>
      <c r="BA361" s="1"/>
      <c r="BB361" s="1"/>
      <c r="BC361" s="1"/>
      <c r="BD361" s="1"/>
      <c r="BE361" s="1"/>
      <c r="BF361" s="1"/>
      <c r="BG361" s="1"/>
      <c r="BH361" s="1"/>
      <c r="BI361" s="1"/>
      <c r="BJ361" s="1"/>
      <c r="BK361" s="1"/>
      <c r="BL361" s="1"/>
      <c r="BM361" s="1"/>
      <c r="BN361" s="1"/>
      <c r="BO361" s="1"/>
      <c r="BP361" s="1"/>
      <c r="BQ361" s="1"/>
      <c r="BR361" s="1"/>
    </row>
    <row r="362" spans="1:70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  <c r="AL362" s="1"/>
      <c r="AM362" s="1"/>
      <c r="AN362" s="1"/>
      <c r="AO362" s="1"/>
      <c r="AP362" s="1"/>
      <c r="AQ362" s="1"/>
      <c r="AR362" s="1"/>
      <c r="AS362" s="1"/>
      <c r="AT362" s="1"/>
      <c r="AU362" s="1"/>
      <c r="AV362" s="1"/>
      <c r="AW362" s="1"/>
      <c r="AX362" s="1"/>
      <c r="AY362" s="1"/>
      <c r="AZ362" s="1"/>
      <c r="BA362" s="1"/>
      <c r="BB362" s="1"/>
      <c r="BC362" s="1"/>
      <c r="BD362" s="1"/>
      <c r="BE362" s="1"/>
      <c r="BF362" s="1"/>
      <c r="BG362" s="1"/>
      <c r="BH362" s="1"/>
      <c r="BI362" s="1"/>
      <c r="BJ362" s="1"/>
      <c r="BK362" s="1"/>
      <c r="BL362" s="1"/>
      <c r="BM362" s="1"/>
      <c r="BN362" s="1"/>
      <c r="BO362" s="1"/>
      <c r="BP362" s="1"/>
      <c r="BQ362" s="1"/>
      <c r="BR362" s="1"/>
    </row>
    <row r="363" spans="1:70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  <c r="AM363" s="1"/>
      <c r="AN363" s="1"/>
      <c r="AO363" s="1"/>
      <c r="AP363" s="1"/>
      <c r="AQ363" s="1"/>
      <c r="AR363" s="1"/>
      <c r="AS363" s="1"/>
      <c r="AT363" s="1"/>
      <c r="AU363" s="1"/>
      <c r="AV363" s="1"/>
      <c r="AW363" s="1"/>
      <c r="AX363" s="1"/>
      <c r="AY363" s="1"/>
      <c r="AZ363" s="1"/>
      <c r="BA363" s="1"/>
      <c r="BB363" s="1"/>
      <c r="BC363" s="1"/>
      <c r="BD363" s="1"/>
      <c r="BE363" s="1"/>
      <c r="BF363" s="1"/>
      <c r="BG363" s="1"/>
      <c r="BH363" s="1"/>
      <c r="BI363" s="1"/>
      <c r="BJ363" s="1"/>
      <c r="BK363" s="1"/>
      <c r="BL363" s="1"/>
      <c r="BM363" s="1"/>
      <c r="BN363" s="1"/>
      <c r="BO363" s="1"/>
      <c r="BP363" s="1"/>
      <c r="BQ363" s="1"/>
      <c r="BR363" s="1"/>
    </row>
    <row r="364" spans="1:70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  <c r="AL364" s="1"/>
      <c r="AM364" s="1"/>
      <c r="AN364" s="1"/>
      <c r="AO364" s="1"/>
      <c r="AP364" s="1"/>
      <c r="AQ364" s="1"/>
      <c r="AR364" s="1"/>
      <c r="AS364" s="1"/>
      <c r="AT364" s="1"/>
      <c r="AU364" s="1"/>
      <c r="AV364" s="1"/>
      <c r="AW364" s="1"/>
      <c r="AX364" s="1"/>
      <c r="AY364" s="1"/>
      <c r="AZ364" s="1"/>
      <c r="BA364" s="1"/>
      <c r="BB364" s="1"/>
      <c r="BC364" s="1"/>
      <c r="BD364" s="1"/>
      <c r="BE364" s="1"/>
      <c r="BF364" s="1"/>
      <c r="BG364" s="1"/>
      <c r="BH364" s="1"/>
      <c r="BI364" s="1"/>
      <c r="BJ364" s="1"/>
      <c r="BK364" s="1"/>
      <c r="BL364" s="1"/>
      <c r="BM364" s="1"/>
      <c r="BN364" s="1"/>
      <c r="BO364" s="1"/>
      <c r="BP364" s="1"/>
      <c r="BQ364" s="1"/>
      <c r="BR364" s="1"/>
    </row>
    <row r="365" spans="1:70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  <c r="AL365" s="1"/>
      <c r="AM365" s="1"/>
      <c r="AN365" s="1"/>
      <c r="AO365" s="1"/>
      <c r="AP365" s="1"/>
      <c r="AQ365" s="1"/>
      <c r="AR365" s="1"/>
      <c r="AS365" s="1"/>
      <c r="AT365" s="1"/>
      <c r="AU365" s="1"/>
      <c r="AV365" s="1"/>
      <c r="AW365" s="1"/>
      <c r="AX365" s="1"/>
      <c r="AY365" s="1"/>
      <c r="AZ365" s="1"/>
      <c r="BA365" s="1"/>
      <c r="BB365" s="1"/>
      <c r="BC365" s="1"/>
      <c r="BD365" s="1"/>
      <c r="BE365" s="1"/>
      <c r="BF365" s="1"/>
      <c r="BG365" s="1"/>
      <c r="BH365" s="1"/>
      <c r="BI365" s="1"/>
      <c r="BJ365" s="1"/>
      <c r="BK365" s="1"/>
      <c r="BL365" s="1"/>
      <c r="BM365" s="1"/>
      <c r="BN365" s="1"/>
      <c r="BO365" s="1"/>
      <c r="BP365" s="1"/>
      <c r="BQ365" s="1"/>
      <c r="BR365" s="1"/>
    </row>
    <row r="366" spans="1:70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  <c r="AL366" s="1"/>
      <c r="AM366" s="1"/>
      <c r="AN366" s="1"/>
      <c r="AO366" s="1"/>
      <c r="AP366" s="1"/>
      <c r="AQ366" s="1"/>
      <c r="AR366" s="1"/>
      <c r="AS366" s="1"/>
      <c r="AT366" s="1"/>
      <c r="AU366" s="1"/>
      <c r="AV366" s="1"/>
      <c r="AW366" s="1"/>
      <c r="AX366" s="1"/>
      <c r="AY366" s="1"/>
      <c r="AZ366" s="1"/>
      <c r="BA366" s="1"/>
      <c r="BB366" s="1"/>
      <c r="BC366" s="1"/>
      <c r="BD366" s="1"/>
      <c r="BE366" s="1"/>
      <c r="BF366" s="1"/>
      <c r="BG366" s="1"/>
      <c r="BH366" s="1"/>
      <c r="BI366" s="1"/>
      <c r="BJ366" s="1"/>
      <c r="BK366" s="1"/>
      <c r="BL366" s="1"/>
      <c r="BM366" s="1"/>
      <c r="BN366" s="1"/>
      <c r="BO366" s="1"/>
      <c r="BP366" s="1"/>
      <c r="BQ366" s="1"/>
      <c r="BR366" s="1"/>
    </row>
    <row r="367" spans="1:70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  <c r="AM367" s="1"/>
      <c r="AN367" s="1"/>
      <c r="AO367" s="1"/>
      <c r="AP367" s="1"/>
      <c r="AQ367" s="1"/>
      <c r="AR367" s="1"/>
      <c r="AS367" s="1"/>
      <c r="AT367" s="1"/>
      <c r="AU367" s="1"/>
      <c r="AV367" s="1"/>
      <c r="AW367" s="1"/>
      <c r="AX367" s="1"/>
      <c r="AY367" s="1"/>
      <c r="AZ367" s="1"/>
      <c r="BA367" s="1"/>
      <c r="BB367" s="1"/>
      <c r="BC367" s="1"/>
      <c r="BD367" s="1"/>
      <c r="BE367" s="1"/>
      <c r="BF367" s="1"/>
      <c r="BG367" s="1"/>
      <c r="BH367" s="1"/>
      <c r="BI367" s="1"/>
      <c r="BJ367" s="1"/>
      <c r="BK367" s="1"/>
      <c r="BL367" s="1"/>
      <c r="BM367" s="1"/>
      <c r="BN367" s="1"/>
      <c r="BO367" s="1"/>
      <c r="BP367" s="1"/>
      <c r="BQ367" s="1"/>
      <c r="BR367" s="1"/>
    </row>
    <row r="368" spans="1:70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  <c r="AM368" s="1"/>
      <c r="AN368" s="1"/>
      <c r="AO368" s="1"/>
      <c r="AP368" s="1"/>
      <c r="AQ368" s="1"/>
      <c r="AR368" s="1"/>
      <c r="AS368" s="1"/>
      <c r="AT368" s="1"/>
      <c r="AU368" s="1"/>
      <c r="AV368" s="1"/>
      <c r="AW368" s="1"/>
      <c r="AX368" s="1"/>
      <c r="AY368" s="1"/>
      <c r="AZ368" s="1"/>
      <c r="BA368" s="1"/>
      <c r="BB368" s="1"/>
      <c r="BC368" s="1"/>
      <c r="BD368" s="1"/>
      <c r="BE368" s="1"/>
      <c r="BF368" s="1"/>
      <c r="BG368" s="1"/>
      <c r="BH368" s="1"/>
      <c r="BI368" s="1"/>
      <c r="BJ368" s="1"/>
      <c r="BK368" s="1"/>
      <c r="BL368" s="1"/>
      <c r="BM368" s="1"/>
      <c r="BN368" s="1"/>
      <c r="BO368" s="1"/>
      <c r="BP368" s="1"/>
      <c r="BQ368" s="1"/>
      <c r="BR368" s="1"/>
    </row>
    <row r="369" spans="1:70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  <c r="AM369" s="1"/>
      <c r="AN369" s="1"/>
      <c r="AO369" s="1"/>
      <c r="AP369" s="1"/>
      <c r="AQ369" s="1"/>
      <c r="AR369" s="1"/>
      <c r="AS369" s="1"/>
      <c r="AT369" s="1"/>
      <c r="AU369" s="1"/>
      <c r="AV369" s="1"/>
      <c r="AW369" s="1"/>
      <c r="AX369" s="1"/>
      <c r="AY369" s="1"/>
      <c r="AZ369" s="1"/>
      <c r="BA369" s="1"/>
      <c r="BB369" s="1"/>
      <c r="BC369" s="1"/>
      <c r="BD369" s="1"/>
      <c r="BE369" s="1"/>
      <c r="BF369" s="1"/>
      <c r="BG369" s="1"/>
      <c r="BH369" s="1"/>
      <c r="BI369" s="1"/>
      <c r="BJ369" s="1"/>
      <c r="BK369" s="1"/>
      <c r="BL369" s="1"/>
      <c r="BM369" s="1"/>
      <c r="BN369" s="1"/>
      <c r="BO369" s="1"/>
      <c r="BP369" s="1"/>
      <c r="BQ369" s="1"/>
      <c r="BR369" s="1"/>
    </row>
    <row r="370" spans="1:70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  <c r="AM370" s="1"/>
      <c r="AN370" s="1"/>
      <c r="AO370" s="1"/>
      <c r="AP370" s="1"/>
      <c r="AQ370" s="1"/>
      <c r="AR370" s="1"/>
      <c r="AS370" s="1"/>
      <c r="AT370" s="1"/>
      <c r="AU370" s="1"/>
      <c r="AV370" s="1"/>
      <c r="AW370" s="1"/>
      <c r="AX370" s="1"/>
      <c r="AY370" s="1"/>
      <c r="AZ370" s="1"/>
      <c r="BA370" s="1"/>
      <c r="BB370" s="1"/>
      <c r="BC370" s="1"/>
      <c r="BD370" s="1"/>
      <c r="BE370" s="1"/>
      <c r="BF370" s="1"/>
      <c r="BG370" s="1"/>
      <c r="BH370" s="1"/>
      <c r="BI370" s="1"/>
      <c r="BJ370" s="1"/>
      <c r="BK370" s="1"/>
      <c r="BL370" s="1"/>
      <c r="BM370" s="1"/>
      <c r="BN370" s="1"/>
      <c r="BO370" s="1"/>
      <c r="BP370" s="1"/>
      <c r="BQ370" s="1"/>
      <c r="BR370" s="1"/>
    </row>
    <row r="371" spans="1:70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  <c r="AM371" s="1"/>
      <c r="AN371" s="1"/>
      <c r="AO371" s="1"/>
      <c r="AP371" s="1"/>
      <c r="AQ371" s="1"/>
      <c r="AR371" s="1"/>
      <c r="AS371" s="1"/>
      <c r="AT371" s="1"/>
      <c r="AU371" s="1"/>
      <c r="AV371" s="1"/>
      <c r="AW371" s="1"/>
      <c r="AX371" s="1"/>
      <c r="AY371" s="1"/>
      <c r="AZ371" s="1"/>
      <c r="BA371" s="1"/>
      <c r="BB371" s="1"/>
      <c r="BC371" s="1"/>
      <c r="BD371" s="1"/>
      <c r="BE371" s="1"/>
      <c r="BF371" s="1"/>
      <c r="BG371" s="1"/>
      <c r="BH371" s="1"/>
      <c r="BI371" s="1"/>
      <c r="BJ371" s="1"/>
      <c r="BK371" s="1"/>
      <c r="BL371" s="1"/>
      <c r="BM371" s="1"/>
      <c r="BN371" s="1"/>
      <c r="BO371" s="1"/>
      <c r="BP371" s="1"/>
      <c r="BQ371" s="1"/>
      <c r="BR371" s="1"/>
    </row>
    <row r="372" spans="1:70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  <c r="AL372" s="1"/>
      <c r="AM372" s="1"/>
      <c r="AN372" s="1"/>
      <c r="AO372" s="1"/>
      <c r="AP372" s="1"/>
      <c r="AQ372" s="1"/>
      <c r="AR372" s="1"/>
      <c r="AS372" s="1"/>
      <c r="AT372" s="1"/>
      <c r="AU372" s="1"/>
      <c r="AV372" s="1"/>
      <c r="AW372" s="1"/>
      <c r="AX372" s="1"/>
      <c r="AY372" s="1"/>
      <c r="AZ372" s="1"/>
      <c r="BA372" s="1"/>
      <c r="BB372" s="1"/>
      <c r="BC372" s="1"/>
      <c r="BD372" s="1"/>
      <c r="BE372" s="1"/>
      <c r="BF372" s="1"/>
      <c r="BG372" s="1"/>
      <c r="BH372" s="1"/>
      <c r="BI372" s="1"/>
      <c r="BJ372" s="1"/>
      <c r="BK372" s="1"/>
      <c r="BL372" s="1"/>
      <c r="BM372" s="1"/>
      <c r="BN372" s="1"/>
      <c r="BO372" s="1"/>
      <c r="BP372" s="1"/>
      <c r="BQ372" s="1"/>
      <c r="BR372" s="1"/>
    </row>
    <row r="373" spans="1:70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  <c r="AL373" s="1"/>
      <c r="AM373" s="1"/>
      <c r="AN373" s="1"/>
      <c r="AO373" s="1"/>
      <c r="AP373" s="1"/>
      <c r="AQ373" s="1"/>
      <c r="AR373" s="1"/>
      <c r="AS373" s="1"/>
      <c r="AT373" s="1"/>
      <c r="AU373" s="1"/>
      <c r="AV373" s="1"/>
      <c r="AW373" s="1"/>
      <c r="AX373" s="1"/>
      <c r="AY373" s="1"/>
      <c r="AZ373" s="1"/>
      <c r="BA373" s="1"/>
      <c r="BB373" s="1"/>
      <c r="BC373" s="1"/>
      <c r="BD373" s="1"/>
      <c r="BE373" s="1"/>
      <c r="BF373" s="1"/>
      <c r="BG373" s="1"/>
      <c r="BH373" s="1"/>
      <c r="BI373" s="1"/>
      <c r="BJ373" s="1"/>
      <c r="BK373" s="1"/>
      <c r="BL373" s="1"/>
      <c r="BM373" s="1"/>
      <c r="BN373" s="1"/>
      <c r="BO373" s="1"/>
      <c r="BP373" s="1"/>
      <c r="BQ373" s="1"/>
      <c r="BR373" s="1"/>
    </row>
    <row r="374" spans="1:70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  <c r="AL374" s="1"/>
      <c r="AM374" s="1"/>
      <c r="AN374" s="1"/>
      <c r="AO374" s="1"/>
      <c r="AP374" s="1"/>
      <c r="AQ374" s="1"/>
      <c r="AR374" s="1"/>
      <c r="AS374" s="1"/>
      <c r="AT374" s="1"/>
      <c r="AU374" s="1"/>
      <c r="AV374" s="1"/>
      <c r="AW374" s="1"/>
      <c r="AX374" s="1"/>
      <c r="AY374" s="1"/>
      <c r="AZ374" s="1"/>
      <c r="BA374" s="1"/>
      <c r="BB374" s="1"/>
      <c r="BC374" s="1"/>
      <c r="BD374" s="1"/>
      <c r="BE374" s="1"/>
      <c r="BF374" s="1"/>
      <c r="BG374" s="1"/>
      <c r="BH374" s="1"/>
      <c r="BI374" s="1"/>
      <c r="BJ374" s="1"/>
      <c r="BK374" s="1"/>
      <c r="BL374" s="1"/>
      <c r="BM374" s="1"/>
      <c r="BN374" s="1"/>
      <c r="BO374" s="1"/>
      <c r="BP374" s="1"/>
      <c r="BQ374" s="1"/>
      <c r="BR374" s="1"/>
    </row>
    <row r="375" spans="1:70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  <c r="AL375" s="1"/>
      <c r="AM375" s="1"/>
      <c r="AN375" s="1"/>
      <c r="AO375" s="1"/>
      <c r="AP375" s="1"/>
      <c r="AQ375" s="1"/>
      <c r="AR375" s="1"/>
      <c r="AS375" s="1"/>
      <c r="AT375" s="1"/>
      <c r="AU375" s="1"/>
      <c r="AV375" s="1"/>
      <c r="AW375" s="1"/>
      <c r="AX375" s="1"/>
      <c r="AY375" s="1"/>
      <c r="AZ375" s="1"/>
      <c r="BA375" s="1"/>
      <c r="BB375" s="1"/>
      <c r="BC375" s="1"/>
      <c r="BD375" s="1"/>
      <c r="BE375" s="1"/>
      <c r="BF375" s="1"/>
      <c r="BG375" s="1"/>
      <c r="BH375" s="1"/>
      <c r="BI375" s="1"/>
      <c r="BJ375" s="1"/>
      <c r="BK375" s="1"/>
      <c r="BL375" s="1"/>
      <c r="BM375" s="1"/>
      <c r="BN375" s="1"/>
      <c r="BO375" s="1"/>
      <c r="BP375" s="1"/>
      <c r="BQ375" s="1"/>
      <c r="BR375" s="1"/>
    </row>
    <row r="376" spans="1:70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  <c r="AL376" s="1"/>
      <c r="AM376" s="1"/>
      <c r="AN376" s="1"/>
      <c r="AO376" s="1"/>
      <c r="AP376" s="1"/>
      <c r="AQ376" s="1"/>
      <c r="AR376" s="1"/>
      <c r="AS376" s="1"/>
      <c r="AT376" s="1"/>
      <c r="AU376" s="1"/>
      <c r="AV376" s="1"/>
      <c r="AW376" s="1"/>
      <c r="AX376" s="1"/>
      <c r="AY376" s="1"/>
      <c r="AZ376" s="1"/>
      <c r="BA376" s="1"/>
      <c r="BB376" s="1"/>
      <c r="BC376" s="1"/>
      <c r="BD376" s="1"/>
      <c r="BE376" s="1"/>
      <c r="BF376" s="1"/>
      <c r="BG376" s="1"/>
      <c r="BH376" s="1"/>
      <c r="BI376" s="1"/>
      <c r="BJ376" s="1"/>
      <c r="BK376" s="1"/>
      <c r="BL376" s="1"/>
      <c r="BM376" s="1"/>
      <c r="BN376" s="1"/>
      <c r="BO376" s="1"/>
      <c r="BP376" s="1"/>
      <c r="BQ376" s="1"/>
      <c r="BR376" s="1"/>
    </row>
    <row r="377" spans="1:70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  <c r="AL377" s="1"/>
      <c r="AM377" s="1"/>
      <c r="AN377" s="1"/>
      <c r="AO377" s="1"/>
      <c r="AP377" s="1"/>
      <c r="AQ377" s="1"/>
      <c r="AR377" s="1"/>
      <c r="AS377" s="1"/>
      <c r="AT377" s="1"/>
      <c r="AU377" s="1"/>
      <c r="AV377" s="1"/>
      <c r="AW377" s="1"/>
      <c r="AX377" s="1"/>
      <c r="AY377" s="1"/>
      <c r="AZ377" s="1"/>
      <c r="BA377" s="1"/>
      <c r="BB377" s="1"/>
      <c r="BC377" s="1"/>
      <c r="BD377" s="1"/>
      <c r="BE377" s="1"/>
      <c r="BF377" s="1"/>
      <c r="BG377" s="1"/>
      <c r="BH377" s="1"/>
      <c r="BI377" s="1"/>
      <c r="BJ377" s="1"/>
      <c r="BK377" s="1"/>
      <c r="BL377" s="1"/>
      <c r="BM377" s="1"/>
      <c r="BN377" s="1"/>
      <c r="BO377" s="1"/>
      <c r="BP377" s="1"/>
      <c r="BQ377" s="1"/>
      <c r="BR377" s="1"/>
    </row>
    <row r="378" spans="1:70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  <c r="AL378" s="1"/>
      <c r="AM378" s="1"/>
      <c r="AN378" s="1"/>
      <c r="AO378" s="1"/>
      <c r="AP378" s="1"/>
      <c r="AQ378" s="1"/>
      <c r="AR378" s="1"/>
      <c r="AS378" s="1"/>
      <c r="AT378" s="1"/>
      <c r="AU378" s="1"/>
      <c r="AV378" s="1"/>
      <c r="AW378" s="1"/>
      <c r="AX378" s="1"/>
      <c r="AY378" s="1"/>
      <c r="AZ378" s="1"/>
      <c r="BA378" s="1"/>
      <c r="BB378" s="1"/>
      <c r="BC378" s="1"/>
      <c r="BD378" s="1"/>
      <c r="BE378" s="1"/>
      <c r="BF378" s="1"/>
      <c r="BG378" s="1"/>
      <c r="BH378" s="1"/>
      <c r="BI378" s="1"/>
      <c r="BJ378" s="1"/>
      <c r="BK378" s="1"/>
      <c r="BL378" s="1"/>
      <c r="BM378" s="1"/>
      <c r="BN378" s="1"/>
      <c r="BO378" s="1"/>
      <c r="BP378" s="1"/>
      <c r="BQ378" s="1"/>
      <c r="BR378" s="1"/>
    </row>
    <row r="379" spans="1:70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  <c r="AL379" s="1"/>
      <c r="AM379" s="1"/>
      <c r="AN379" s="1"/>
      <c r="AO379" s="1"/>
      <c r="AP379" s="1"/>
      <c r="AQ379" s="1"/>
      <c r="AR379" s="1"/>
      <c r="AS379" s="1"/>
      <c r="AT379" s="1"/>
      <c r="AU379" s="1"/>
      <c r="AV379" s="1"/>
      <c r="AW379" s="1"/>
      <c r="AX379" s="1"/>
      <c r="AY379" s="1"/>
      <c r="AZ379" s="1"/>
      <c r="BA379" s="1"/>
      <c r="BB379" s="1"/>
      <c r="BC379" s="1"/>
      <c r="BD379" s="1"/>
      <c r="BE379" s="1"/>
      <c r="BF379" s="1"/>
      <c r="BG379" s="1"/>
      <c r="BH379" s="1"/>
      <c r="BI379" s="1"/>
      <c r="BJ379" s="1"/>
      <c r="BK379" s="1"/>
      <c r="BL379" s="1"/>
      <c r="BM379" s="1"/>
      <c r="BN379" s="1"/>
      <c r="BO379" s="1"/>
      <c r="BP379" s="1"/>
      <c r="BQ379" s="1"/>
      <c r="BR379" s="1"/>
    </row>
    <row r="380" spans="1:70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  <c r="AL380" s="1"/>
      <c r="AM380" s="1"/>
      <c r="AN380" s="1"/>
      <c r="AO380" s="1"/>
      <c r="AP380" s="1"/>
      <c r="AQ380" s="1"/>
      <c r="AR380" s="1"/>
      <c r="AS380" s="1"/>
      <c r="AT380" s="1"/>
      <c r="AU380" s="1"/>
      <c r="AV380" s="1"/>
      <c r="AW380" s="1"/>
      <c r="AX380" s="1"/>
      <c r="AY380" s="1"/>
      <c r="AZ380" s="1"/>
      <c r="BA380" s="1"/>
      <c r="BB380" s="1"/>
      <c r="BC380" s="1"/>
      <c r="BD380" s="1"/>
      <c r="BE380" s="1"/>
      <c r="BF380" s="1"/>
      <c r="BG380" s="1"/>
      <c r="BH380" s="1"/>
      <c r="BI380" s="1"/>
      <c r="BJ380" s="1"/>
      <c r="BK380" s="1"/>
      <c r="BL380" s="1"/>
      <c r="BM380" s="1"/>
      <c r="BN380" s="1"/>
      <c r="BO380" s="1"/>
      <c r="BP380" s="1"/>
      <c r="BQ380" s="1"/>
      <c r="BR380" s="1"/>
    </row>
    <row r="381" spans="1:70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  <c r="AL381" s="1"/>
      <c r="AM381" s="1"/>
      <c r="AN381" s="1"/>
      <c r="AO381" s="1"/>
      <c r="AP381" s="1"/>
      <c r="AQ381" s="1"/>
      <c r="AR381" s="1"/>
      <c r="AS381" s="1"/>
      <c r="AT381" s="1"/>
      <c r="AU381" s="1"/>
      <c r="AV381" s="1"/>
      <c r="AW381" s="1"/>
      <c r="AX381" s="1"/>
      <c r="AY381" s="1"/>
      <c r="AZ381" s="1"/>
      <c r="BA381" s="1"/>
      <c r="BB381" s="1"/>
      <c r="BC381" s="1"/>
      <c r="BD381" s="1"/>
      <c r="BE381" s="1"/>
      <c r="BF381" s="1"/>
      <c r="BG381" s="1"/>
      <c r="BH381" s="1"/>
      <c r="BI381" s="1"/>
      <c r="BJ381" s="1"/>
      <c r="BK381" s="1"/>
      <c r="BL381" s="1"/>
      <c r="BM381" s="1"/>
      <c r="BN381" s="1"/>
      <c r="BO381" s="1"/>
      <c r="BP381" s="1"/>
      <c r="BQ381" s="1"/>
      <c r="BR381" s="1"/>
    </row>
    <row r="382" spans="1:70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  <c r="AL382" s="1"/>
      <c r="AM382" s="1"/>
      <c r="AN382" s="1"/>
      <c r="AO382" s="1"/>
      <c r="AP382" s="1"/>
      <c r="AQ382" s="1"/>
      <c r="AR382" s="1"/>
      <c r="AS382" s="1"/>
      <c r="AT382" s="1"/>
      <c r="AU382" s="1"/>
      <c r="AV382" s="1"/>
      <c r="AW382" s="1"/>
      <c r="AX382" s="1"/>
      <c r="AY382" s="1"/>
      <c r="AZ382" s="1"/>
      <c r="BA382" s="1"/>
      <c r="BB382" s="1"/>
      <c r="BC382" s="1"/>
      <c r="BD382" s="1"/>
      <c r="BE382" s="1"/>
      <c r="BF382" s="1"/>
      <c r="BG382" s="1"/>
      <c r="BH382" s="1"/>
      <c r="BI382" s="1"/>
      <c r="BJ382" s="1"/>
      <c r="BK382" s="1"/>
      <c r="BL382" s="1"/>
      <c r="BM382" s="1"/>
      <c r="BN382" s="1"/>
      <c r="BO382" s="1"/>
      <c r="BP382" s="1"/>
      <c r="BQ382" s="1"/>
      <c r="BR382" s="1"/>
    </row>
    <row r="383" spans="1:70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  <c r="AL383" s="1"/>
      <c r="AM383" s="1"/>
      <c r="AN383" s="1"/>
      <c r="AO383" s="1"/>
      <c r="AP383" s="1"/>
      <c r="AQ383" s="1"/>
      <c r="AR383" s="1"/>
      <c r="AS383" s="1"/>
      <c r="AT383" s="1"/>
      <c r="AU383" s="1"/>
      <c r="AV383" s="1"/>
      <c r="AW383" s="1"/>
      <c r="AX383" s="1"/>
      <c r="AY383" s="1"/>
      <c r="AZ383" s="1"/>
      <c r="BA383" s="1"/>
      <c r="BB383" s="1"/>
      <c r="BC383" s="1"/>
      <c r="BD383" s="1"/>
      <c r="BE383" s="1"/>
      <c r="BF383" s="1"/>
      <c r="BG383" s="1"/>
      <c r="BH383" s="1"/>
      <c r="BI383" s="1"/>
      <c r="BJ383" s="1"/>
      <c r="BK383" s="1"/>
      <c r="BL383" s="1"/>
      <c r="BM383" s="1"/>
      <c r="BN383" s="1"/>
      <c r="BO383" s="1"/>
      <c r="BP383" s="1"/>
      <c r="BQ383" s="1"/>
      <c r="BR383" s="1"/>
    </row>
    <row r="384" spans="1:70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  <c r="AL384" s="1"/>
      <c r="AM384" s="1"/>
      <c r="AN384" s="1"/>
      <c r="AO384" s="1"/>
      <c r="AP384" s="1"/>
      <c r="AQ384" s="1"/>
      <c r="AR384" s="1"/>
      <c r="AS384" s="1"/>
      <c r="AT384" s="1"/>
      <c r="AU384" s="1"/>
      <c r="AV384" s="1"/>
      <c r="AW384" s="1"/>
      <c r="AX384" s="1"/>
      <c r="AY384" s="1"/>
      <c r="AZ384" s="1"/>
      <c r="BA384" s="1"/>
      <c r="BB384" s="1"/>
      <c r="BC384" s="1"/>
      <c r="BD384" s="1"/>
      <c r="BE384" s="1"/>
      <c r="BF384" s="1"/>
      <c r="BG384" s="1"/>
      <c r="BH384" s="1"/>
      <c r="BI384" s="1"/>
      <c r="BJ384" s="1"/>
      <c r="BK384" s="1"/>
      <c r="BL384" s="1"/>
      <c r="BM384" s="1"/>
      <c r="BN384" s="1"/>
      <c r="BO384" s="1"/>
      <c r="BP384" s="1"/>
      <c r="BQ384" s="1"/>
      <c r="BR384" s="1"/>
    </row>
    <row r="385" spans="1:70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  <c r="AL385" s="1"/>
      <c r="AM385" s="1"/>
      <c r="AN385" s="1"/>
      <c r="AO385" s="1"/>
      <c r="AP385" s="1"/>
      <c r="AQ385" s="1"/>
      <c r="AR385" s="1"/>
      <c r="AS385" s="1"/>
      <c r="AT385" s="1"/>
      <c r="AU385" s="1"/>
      <c r="AV385" s="1"/>
      <c r="AW385" s="1"/>
      <c r="AX385" s="1"/>
      <c r="AY385" s="1"/>
      <c r="AZ385" s="1"/>
      <c r="BA385" s="1"/>
      <c r="BB385" s="1"/>
      <c r="BC385" s="1"/>
      <c r="BD385" s="1"/>
      <c r="BE385" s="1"/>
      <c r="BF385" s="1"/>
      <c r="BG385" s="1"/>
      <c r="BH385" s="1"/>
      <c r="BI385" s="1"/>
      <c r="BJ385" s="1"/>
      <c r="BK385" s="1"/>
      <c r="BL385" s="1"/>
      <c r="BM385" s="1"/>
      <c r="BN385" s="1"/>
      <c r="BO385" s="1"/>
      <c r="BP385" s="1"/>
      <c r="BQ385" s="1"/>
      <c r="BR385" s="1"/>
    </row>
    <row r="386" spans="1:70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  <c r="AL386" s="1"/>
      <c r="AM386" s="1"/>
      <c r="AN386" s="1"/>
      <c r="AO386" s="1"/>
      <c r="AP386" s="1"/>
      <c r="AQ386" s="1"/>
      <c r="AR386" s="1"/>
      <c r="AS386" s="1"/>
      <c r="AT386" s="1"/>
      <c r="AU386" s="1"/>
      <c r="AV386" s="1"/>
      <c r="AW386" s="1"/>
      <c r="AX386" s="1"/>
      <c r="AY386" s="1"/>
      <c r="AZ386" s="1"/>
      <c r="BA386" s="1"/>
      <c r="BB386" s="1"/>
      <c r="BC386" s="1"/>
      <c r="BD386" s="1"/>
      <c r="BE386" s="1"/>
      <c r="BF386" s="1"/>
      <c r="BG386" s="1"/>
      <c r="BH386" s="1"/>
      <c r="BI386" s="1"/>
      <c r="BJ386" s="1"/>
      <c r="BK386" s="1"/>
      <c r="BL386" s="1"/>
      <c r="BM386" s="1"/>
      <c r="BN386" s="1"/>
      <c r="BO386" s="1"/>
      <c r="BP386" s="1"/>
      <c r="BQ386" s="1"/>
      <c r="BR386" s="1"/>
    </row>
    <row r="387" spans="1:70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  <c r="AL387" s="1"/>
      <c r="AM387" s="1"/>
      <c r="AN387" s="1"/>
      <c r="AO387" s="1"/>
      <c r="AP387" s="1"/>
      <c r="AQ387" s="1"/>
      <c r="AR387" s="1"/>
      <c r="AS387" s="1"/>
      <c r="AT387" s="1"/>
      <c r="AU387" s="1"/>
      <c r="AV387" s="1"/>
      <c r="AW387" s="1"/>
      <c r="AX387" s="1"/>
      <c r="AY387" s="1"/>
      <c r="AZ387" s="1"/>
      <c r="BA387" s="1"/>
      <c r="BB387" s="1"/>
      <c r="BC387" s="1"/>
      <c r="BD387" s="1"/>
      <c r="BE387" s="1"/>
      <c r="BF387" s="1"/>
      <c r="BG387" s="1"/>
      <c r="BH387" s="1"/>
      <c r="BI387" s="1"/>
      <c r="BJ387" s="1"/>
      <c r="BK387" s="1"/>
      <c r="BL387" s="1"/>
      <c r="BM387" s="1"/>
      <c r="BN387" s="1"/>
      <c r="BO387" s="1"/>
      <c r="BP387" s="1"/>
      <c r="BQ387" s="1"/>
      <c r="BR387" s="1"/>
    </row>
    <row r="388" spans="1:70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  <c r="AL388" s="1"/>
      <c r="AM388" s="1"/>
      <c r="AN388" s="1"/>
      <c r="AO388" s="1"/>
      <c r="AP388" s="1"/>
      <c r="AQ388" s="1"/>
      <c r="AR388" s="1"/>
      <c r="AS388" s="1"/>
      <c r="AT388" s="1"/>
      <c r="AU388" s="1"/>
      <c r="AV388" s="1"/>
      <c r="AW388" s="1"/>
      <c r="AX388" s="1"/>
      <c r="AY388" s="1"/>
      <c r="AZ388" s="1"/>
      <c r="BA388" s="1"/>
      <c r="BB388" s="1"/>
      <c r="BC388" s="1"/>
      <c r="BD388" s="1"/>
      <c r="BE388" s="1"/>
      <c r="BF388" s="1"/>
      <c r="BG388" s="1"/>
      <c r="BH388" s="1"/>
      <c r="BI388" s="1"/>
      <c r="BJ388" s="1"/>
      <c r="BK388" s="1"/>
      <c r="BL388" s="1"/>
      <c r="BM388" s="1"/>
      <c r="BN388" s="1"/>
      <c r="BO388" s="1"/>
      <c r="BP388" s="1"/>
      <c r="BQ388" s="1"/>
      <c r="BR388" s="1"/>
    </row>
    <row r="389" spans="1:70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  <c r="AL389" s="1"/>
      <c r="AM389" s="1"/>
      <c r="AN389" s="1"/>
      <c r="AO389" s="1"/>
      <c r="AP389" s="1"/>
      <c r="AQ389" s="1"/>
      <c r="AR389" s="1"/>
      <c r="AS389" s="1"/>
      <c r="AT389" s="1"/>
      <c r="AU389" s="1"/>
      <c r="AV389" s="1"/>
      <c r="AW389" s="1"/>
      <c r="AX389" s="1"/>
      <c r="AY389" s="1"/>
      <c r="AZ389" s="1"/>
      <c r="BA389" s="1"/>
      <c r="BB389" s="1"/>
      <c r="BC389" s="1"/>
      <c r="BD389" s="1"/>
      <c r="BE389" s="1"/>
      <c r="BF389" s="1"/>
      <c r="BG389" s="1"/>
      <c r="BH389" s="1"/>
      <c r="BI389" s="1"/>
      <c r="BJ389" s="1"/>
      <c r="BK389" s="1"/>
      <c r="BL389" s="1"/>
      <c r="BM389" s="1"/>
      <c r="BN389" s="1"/>
      <c r="BO389" s="1"/>
      <c r="BP389" s="1"/>
      <c r="BQ389" s="1"/>
      <c r="BR389" s="1"/>
    </row>
    <row r="390" spans="1:70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  <c r="AL390" s="1"/>
      <c r="AM390" s="1"/>
      <c r="AN390" s="1"/>
      <c r="AO390" s="1"/>
      <c r="AP390" s="1"/>
      <c r="AQ390" s="1"/>
      <c r="AR390" s="1"/>
      <c r="AS390" s="1"/>
      <c r="AT390" s="1"/>
      <c r="AU390" s="1"/>
      <c r="AV390" s="1"/>
      <c r="AW390" s="1"/>
      <c r="AX390" s="1"/>
      <c r="AY390" s="1"/>
      <c r="AZ390" s="1"/>
      <c r="BA390" s="1"/>
      <c r="BB390" s="1"/>
      <c r="BC390" s="1"/>
      <c r="BD390" s="1"/>
      <c r="BE390" s="1"/>
      <c r="BF390" s="1"/>
      <c r="BG390" s="1"/>
      <c r="BH390" s="1"/>
      <c r="BI390" s="1"/>
      <c r="BJ390" s="1"/>
      <c r="BK390" s="1"/>
      <c r="BL390" s="1"/>
      <c r="BM390" s="1"/>
      <c r="BN390" s="1"/>
      <c r="BO390" s="1"/>
      <c r="BP390" s="1"/>
      <c r="BQ390" s="1"/>
      <c r="BR390" s="1"/>
    </row>
    <row r="391" spans="1:70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  <c r="AL391" s="1"/>
      <c r="AM391" s="1"/>
      <c r="AN391" s="1"/>
      <c r="AO391" s="1"/>
      <c r="AP391" s="1"/>
      <c r="AQ391" s="1"/>
      <c r="AR391" s="1"/>
      <c r="AS391" s="1"/>
      <c r="AT391" s="1"/>
      <c r="AU391" s="1"/>
      <c r="AV391" s="1"/>
      <c r="AW391" s="1"/>
      <c r="AX391" s="1"/>
      <c r="AY391" s="1"/>
      <c r="AZ391" s="1"/>
      <c r="BA391" s="1"/>
      <c r="BB391" s="1"/>
      <c r="BC391" s="1"/>
      <c r="BD391" s="1"/>
      <c r="BE391" s="1"/>
      <c r="BF391" s="1"/>
      <c r="BG391" s="1"/>
      <c r="BH391" s="1"/>
      <c r="BI391" s="1"/>
      <c r="BJ391" s="1"/>
      <c r="BK391" s="1"/>
      <c r="BL391" s="1"/>
      <c r="BM391" s="1"/>
      <c r="BN391" s="1"/>
      <c r="BO391" s="1"/>
      <c r="BP391" s="1"/>
      <c r="BQ391" s="1"/>
      <c r="BR391" s="1"/>
    </row>
    <row r="392" spans="1:70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  <c r="AL392" s="1"/>
      <c r="AM392" s="1"/>
      <c r="AN392" s="1"/>
      <c r="AO392" s="1"/>
      <c r="AP392" s="1"/>
      <c r="AQ392" s="1"/>
      <c r="AR392" s="1"/>
      <c r="AS392" s="1"/>
      <c r="AT392" s="1"/>
      <c r="AU392" s="1"/>
      <c r="AV392" s="1"/>
      <c r="AW392" s="1"/>
      <c r="AX392" s="1"/>
      <c r="AY392" s="1"/>
      <c r="AZ392" s="1"/>
      <c r="BA392" s="1"/>
      <c r="BB392" s="1"/>
      <c r="BC392" s="1"/>
      <c r="BD392" s="1"/>
      <c r="BE392" s="1"/>
      <c r="BF392" s="1"/>
      <c r="BG392" s="1"/>
      <c r="BH392" s="1"/>
      <c r="BI392" s="1"/>
      <c r="BJ392" s="1"/>
      <c r="BK392" s="1"/>
      <c r="BL392" s="1"/>
      <c r="BM392" s="1"/>
      <c r="BN392" s="1"/>
      <c r="BO392" s="1"/>
      <c r="BP392" s="1"/>
      <c r="BQ392" s="1"/>
      <c r="BR392" s="1"/>
    </row>
    <row r="393" spans="1:70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  <c r="AL393" s="1"/>
      <c r="AM393" s="1"/>
      <c r="AN393" s="1"/>
      <c r="AO393" s="1"/>
      <c r="AP393" s="1"/>
      <c r="AQ393" s="1"/>
      <c r="AR393" s="1"/>
      <c r="AS393" s="1"/>
      <c r="AT393" s="1"/>
      <c r="AU393" s="1"/>
      <c r="AV393" s="1"/>
      <c r="AW393" s="1"/>
      <c r="AX393" s="1"/>
      <c r="AY393" s="1"/>
      <c r="AZ393" s="1"/>
      <c r="BA393" s="1"/>
      <c r="BB393" s="1"/>
      <c r="BC393" s="1"/>
      <c r="BD393" s="1"/>
      <c r="BE393" s="1"/>
      <c r="BF393" s="1"/>
      <c r="BG393" s="1"/>
      <c r="BH393" s="1"/>
      <c r="BI393" s="1"/>
      <c r="BJ393" s="1"/>
      <c r="BK393" s="1"/>
      <c r="BL393" s="1"/>
      <c r="BM393" s="1"/>
      <c r="BN393" s="1"/>
      <c r="BO393" s="1"/>
      <c r="BP393" s="1"/>
      <c r="BQ393" s="1"/>
      <c r="BR393" s="1"/>
    </row>
    <row r="394" spans="1:70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  <c r="AL394" s="1"/>
      <c r="AM394" s="1"/>
      <c r="AN394" s="1"/>
      <c r="AO394" s="1"/>
      <c r="AP394" s="1"/>
      <c r="AQ394" s="1"/>
      <c r="AR394" s="1"/>
      <c r="AS394" s="1"/>
      <c r="AT394" s="1"/>
      <c r="AU394" s="1"/>
      <c r="AV394" s="1"/>
      <c r="AW394" s="1"/>
      <c r="AX394" s="1"/>
      <c r="AY394" s="1"/>
      <c r="AZ394" s="1"/>
      <c r="BA394" s="1"/>
      <c r="BB394" s="1"/>
      <c r="BC394" s="1"/>
      <c r="BD394" s="1"/>
      <c r="BE394" s="1"/>
      <c r="BF394" s="1"/>
      <c r="BG394" s="1"/>
      <c r="BH394" s="1"/>
      <c r="BI394" s="1"/>
      <c r="BJ394" s="1"/>
      <c r="BK394" s="1"/>
      <c r="BL394" s="1"/>
      <c r="BM394" s="1"/>
      <c r="BN394" s="1"/>
      <c r="BO394" s="1"/>
      <c r="BP394" s="1"/>
      <c r="BQ394" s="1"/>
      <c r="BR394" s="1"/>
    </row>
    <row r="395" spans="1:70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  <c r="AL395" s="1"/>
      <c r="AM395" s="1"/>
      <c r="AN395" s="1"/>
      <c r="AO395" s="1"/>
      <c r="AP395" s="1"/>
      <c r="AQ395" s="1"/>
      <c r="AR395" s="1"/>
      <c r="AS395" s="1"/>
      <c r="AT395" s="1"/>
      <c r="AU395" s="1"/>
      <c r="AV395" s="1"/>
      <c r="AW395" s="1"/>
      <c r="AX395" s="1"/>
      <c r="AY395" s="1"/>
      <c r="AZ395" s="1"/>
      <c r="BA395" s="1"/>
      <c r="BB395" s="1"/>
      <c r="BC395" s="1"/>
      <c r="BD395" s="1"/>
      <c r="BE395" s="1"/>
      <c r="BF395" s="1"/>
      <c r="BG395" s="1"/>
      <c r="BH395" s="1"/>
      <c r="BI395" s="1"/>
      <c r="BJ395" s="1"/>
      <c r="BK395" s="1"/>
      <c r="BL395" s="1"/>
      <c r="BM395" s="1"/>
      <c r="BN395" s="1"/>
      <c r="BO395" s="1"/>
      <c r="BP395" s="1"/>
      <c r="BQ395" s="1"/>
      <c r="BR395" s="1"/>
    </row>
    <row r="396" spans="1:70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  <c r="AL396" s="1"/>
      <c r="AM396" s="1"/>
      <c r="AN396" s="1"/>
      <c r="AO396" s="1"/>
      <c r="AP396" s="1"/>
      <c r="AQ396" s="1"/>
      <c r="AR396" s="1"/>
      <c r="AS396" s="1"/>
      <c r="AT396" s="1"/>
      <c r="AU396" s="1"/>
      <c r="AV396" s="1"/>
      <c r="AW396" s="1"/>
      <c r="AX396" s="1"/>
      <c r="AY396" s="1"/>
      <c r="AZ396" s="1"/>
      <c r="BA396" s="1"/>
      <c r="BB396" s="1"/>
      <c r="BC396" s="1"/>
      <c r="BD396" s="1"/>
      <c r="BE396" s="1"/>
      <c r="BF396" s="1"/>
      <c r="BG396" s="1"/>
      <c r="BH396" s="1"/>
      <c r="BI396" s="1"/>
      <c r="BJ396" s="1"/>
      <c r="BK396" s="1"/>
      <c r="BL396" s="1"/>
      <c r="BM396" s="1"/>
      <c r="BN396" s="1"/>
      <c r="BO396" s="1"/>
      <c r="BP396" s="1"/>
      <c r="BQ396" s="1"/>
      <c r="BR396" s="1"/>
    </row>
    <row r="397" spans="1:70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  <c r="AL397" s="1"/>
      <c r="AM397" s="1"/>
      <c r="AN397" s="1"/>
      <c r="AO397" s="1"/>
      <c r="AP397" s="1"/>
      <c r="AQ397" s="1"/>
      <c r="AR397" s="1"/>
      <c r="AS397" s="1"/>
      <c r="AT397" s="1"/>
      <c r="AU397" s="1"/>
      <c r="AV397" s="1"/>
      <c r="AW397" s="1"/>
      <c r="AX397" s="1"/>
      <c r="AY397" s="1"/>
      <c r="AZ397" s="1"/>
      <c r="BA397" s="1"/>
      <c r="BB397" s="1"/>
      <c r="BC397" s="1"/>
      <c r="BD397" s="1"/>
      <c r="BE397" s="1"/>
      <c r="BF397" s="1"/>
      <c r="BG397" s="1"/>
      <c r="BH397" s="1"/>
      <c r="BI397" s="1"/>
      <c r="BJ397" s="1"/>
      <c r="BK397" s="1"/>
      <c r="BL397" s="1"/>
      <c r="BM397" s="1"/>
      <c r="BN397" s="1"/>
      <c r="BO397" s="1"/>
      <c r="BP397" s="1"/>
      <c r="BQ397" s="1"/>
      <c r="BR397" s="1"/>
    </row>
    <row r="398" spans="1:70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  <c r="AL398" s="1"/>
      <c r="AM398" s="1"/>
      <c r="AN398" s="1"/>
      <c r="AO398" s="1"/>
      <c r="AP398" s="1"/>
      <c r="AQ398" s="1"/>
      <c r="AR398" s="1"/>
      <c r="AS398" s="1"/>
      <c r="AT398" s="1"/>
      <c r="AU398" s="1"/>
      <c r="AV398" s="1"/>
      <c r="AW398" s="1"/>
      <c r="AX398" s="1"/>
      <c r="AY398" s="1"/>
      <c r="AZ398" s="1"/>
      <c r="BA398" s="1"/>
      <c r="BB398" s="1"/>
      <c r="BC398" s="1"/>
      <c r="BD398" s="1"/>
      <c r="BE398" s="1"/>
      <c r="BF398" s="1"/>
      <c r="BG398" s="1"/>
      <c r="BH398" s="1"/>
      <c r="BI398" s="1"/>
      <c r="BJ398" s="1"/>
      <c r="BK398" s="1"/>
      <c r="BL398" s="1"/>
      <c r="BM398" s="1"/>
      <c r="BN398" s="1"/>
      <c r="BO398" s="1"/>
      <c r="BP398" s="1"/>
      <c r="BQ398" s="1"/>
      <c r="BR398" s="1"/>
    </row>
    <row r="399" spans="1:70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  <c r="AL399" s="1"/>
      <c r="AM399" s="1"/>
      <c r="AN399" s="1"/>
      <c r="AO399" s="1"/>
      <c r="AP399" s="1"/>
      <c r="AQ399" s="1"/>
      <c r="AR399" s="1"/>
      <c r="AS399" s="1"/>
      <c r="AT399" s="1"/>
      <c r="AU399" s="1"/>
      <c r="AV399" s="1"/>
      <c r="AW399" s="1"/>
      <c r="AX399" s="1"/>
      <c r="AY399" s="1"/>
      <c r="AZ399" s="1"/>
      <c r="BA399" s="1"/>
      <c r="BB399" s="1"/>
      <c r="BC399" s="1"/>
      <c r="BD399" s="1"/>
      <c r="BE399" s="1"/>
      <c r="BF399" s="1"/>
      <c r="BG399" s="1"/>
      <c r="BH399" s="1"/>
      <c r="BI399" s="1"/>
      <c r="BJ399" s="1"/>
      <c r="BK399" s="1"/>
      <c r="BL399" s="1"/>
      <c r="BM399" s="1"/>
      <c r="BN399" s="1"/>
      <c r="BO399" s="1"/>
      <c r="BP399" s="1"/>
      <c r="BQ399" s="1"/>
      <c r="BR399" s="1"/>
    </row>
    <row r="400" spans="1:70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  <c r="AL400" s="1"/>
      <c r="AM400" s="1"/>
      <c r="AN400" s="1"/>
      <c r="AO400" s="1"/>
      <c r="AP400" s="1"/>
      <c r="AQ400" s="1"/>
      <c r="AR400" s="1"/>
      <c r="AS400" s="1"/>
      <c r="AT400" s="1"/>
      <c r="AU400" s="1"/>
      <c r="AV400" s="1"/>
      <c r="AW400" s="1"/>
      <c r="AX400" s="1"/>
      <c r="AY400" s="1"/>
      <c r="AZ400" s="1"/>
      <c r="BA400" s="1"/>
      <c r="BB400" s="1"/>
      <c r="BC400" s="1"/>
      <c r="BD400" s="1"/>
      <c r="BE400" s="1"/>
      <c r="BF400" s="1"/>
      <c r="BG400" s="1"/>
      <c r="BH400" s="1"/>
      <c r="BI400" s="1"/>
      <c r="BJ400" s="1"/>
      <c r="BK400" s="1"/>
      <c r="BL400" s="1"/>
      <c r="BM400" s="1"/>
      <c r="BN400" s="1"/>
      <c r="BO400" s="1"/>
      <c r="BP400" s="1"/>
      <c r="BQ400" s="1"/>
      <c r="BR400" s="1"/>
    </row>
    <row r="401" spans="1:70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  <c r="AL401" s="1"/>
      <c r="AM401" s="1"/>
      <c r="AN401" s="1"/>
      <c r="AO401" s="1"/>
      <c r="AP401" s="1"/>
      <c r="AQ401" s="1"/>
      <c r="AR401" s="1"/>
      <c r="AS401" s="1"/>
      <c r="AT401" s="1"/>
      <c r="AU401" s="1"/>
      <c r="AV401" s="1"/>
      <c r="AW401" s="1"/>
      <c r="AX401" s="1"/>
      <c r="AY401" s="1"/>
      <c r="AZ401" s="1"/>
      <c r="BA401" s="1"/>
      <c r="BB401" s="1"/>
      <c r="BC401" s="1"/>
      <c r="BD401" s="1"/>
      <c r="BE401" s="1"/>
      <c r="BF401" s="1"/>
      <c r="BG401" s="1"/>
      <c r="BH401" s="1"/>
      <c r="BI401" s="1"/>
      <c r="BJ401" s="1"/>
      <c r="BK401" s="1"/>
      <c r="BL401" s="1"/>
      <c r="BM401" s="1"/>
      <c r="BN401" s="1"/>
      <c r="BO401" s="1"/>
      <c r="BP401" s="1"/>
      <c r="BQ401" s="1"/>
      <c r="BR401" s="1"/>
    </row>
    <row r="402" spans="1:70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  <c r="AL402" s="1"/>
      <c r="AM402" s="1"/>
      <c r="AN402" s="1"/>
      <c r="AO402" s="1"/>
      <c r="AP402" s="1"/>
      <c r="AQ402" s="1"/>
      <c r="AR402" s="1"/>
      <c r="AS402" s="1"/>
      <c r="AT402" s="1"/>
      <c r="AU402" s="1"/>
      <c r="AV402" s="1"/>
      <c r="AW402" s="1"/>
      <c r="AX402" s="1"/>
      <c r="AY402" s="1"/>
      <c r="AZ402" s="1"/>
      <c r="BA402" s="1"/>
      <c r="BB402" s="1"/>
      <c r="BC402" s="1"/>
      <c r="BD402" s="1"/>
      <c r="BE402" s="1"/>
      <c r="BF402" s="1"/>
      <c r="BG402" s="1"/>
      <c r="BH402" s="1"/>
      <c r="BI402" s="1"/>
      <c r="BJ402" s="1"/>
      <c r="BK402" s="1"/>
      <c r="BL402" s="1"/>
      <c r="BM402" s="1"/>
      <c r="BN402" s="1"/>
      <c r="BO402" s="1"/>
      <c r="BP402" s="1"/>
      <c r="BQ402" s="1"/>
      <c r="BR402" s="1"/>
    </row>
    <row r="403" spans="1:70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  <c r="AL403" s="1"/>
      <c r="AM403" s="1"/>
      <c r="AN403" s="1"/>
      <c r="AO403" s="1"/>
      <c r="AP403" s="1"/>
      <c r="AQ403" s="1"/>
      <c r="AR403" s="1"/>
      <c r="AS403" s="1"/>
      <c r="AT403" s="1"/>
      <c r="AU403" s="1"/>
      <c r="AV403" s="1"/>
      <c r="AW403" s="1"/>
      <c r="AX403" s="1"/>
      <c r="AY403" s="1"/>
      <c r="AZ403" s="1"/>
      <c r="BA403" s="1"/>
      <c r="BB403" s="1"/>
      <c r="BC403" s="1"/>
      <c r="BD403" s="1"/>
      <c r="BE403" s="1"/>
      <c r="BF403" s="1"/>
      <c r="BG403" s="1"/>
      <c r="BH403" s="1"/>
      <c r="BI403" s="1"/>
      <c r="BJ403" s="1"/>
      <c r="BK403" s="1"/>
      <c r="BL403" s="1"/>
      <c r="BM403" s="1"/>
      <c r="BN403" s="1"/>
      <c r="BO403" s="1"/>
      <c r="BP403" s="1"/>
      <c r="BQ403" s="1"/>
      <c r="BR403" s="1"/>
    </row>
    <row r="404" spans="1:70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  <c r="AL404" s="1"/>
      <c r="AM404" s="1"/>
      <c r="AN404" s="1"/>
      <c r="AO404" s="1"/>
      <c r="AP404" s="1"/>
      <c r="AQ404" s="1"/>
      <c r="AR404" s="1"/>
      <c r="AS404" s="1"/>
      <c r="AT404" s="1"/>
      <c r="AU404" s="1"/>
      <c r="AV404" s="1"/>
      <c r="AW404" s="1"/>
      <c r="AX404" s="1"/>
      <c r="AY404" s="1"/>
      <c r="AZ404" s="1"/>
      <c r="BA404" s="1"/>
      <c r="BB404" s="1"/>
      <c r="BC404" s="1"/>
      <c r="BD404" s="1"/>
      <c r="BE404" s="1"/>
      <c r="BF404" s="1"/>
      <c r="BG404" s="1"/>
      <c r="BH404" s="1"/>
      <c r="BI404" s="1"/>
      <c r="BJ404" s="1"/>
      <c r="BK404" s="1"/>
      <c r="BL404" s="1"/>
      <c r="BM404" s="1"/>
      <c r="BN404" s="1"/>
      <c r="BO404" s="1"/>
      <c r="BP404" s="1"/>
      <c r="BQ404" s="1"/>
      <c r="BR404" s="1"/>
    </row>
    <row r="405" spans="1:70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  <c r="AL405" s="1"/>
      <c r="AM405" s="1"/>
      <c r="AN405" s="1"/>
      <c r="AO405" s="1"/>
      <c r="AP405" s="1"/>
      <c r="AQ405" s="1"/>
      <c r="AR405" s="1"/>
      <c r="AS405" s="1"/>
      <c r="AT405" s="1"/>
      <c r="AU405" s="1"/>
      <c r="AV405" s="1"/>
      <c r="AW405" s="1"/>
      <c r="AX405" s="1"/>
      <c r="AY405" s="1"/>
      <c r="AZ405" s="1"/>
      <c r="BA405" s="1"/>
      <c r="BB405" s="1"/>
      <c r="BC405" s="1"/>
      <c r="BD405" s="1"/>
      <c r="BE405" s="1"/>
      <c r="BF405" s="1"/>
      <c r="BG405" s="1"/>
      <c r="BH405" s="1"/>
      <c r="BI405" s="1"/>
      <c r="BJ405" s="1"/>
      <c r="BK405" s="1"/>
      <c r="BL405" s="1"/>
      <c r="BM405" s="1"/>
      <c r="BN405" s="1"/>
      <c r="BO405" s="1"/>
      <c r="BP405" s="1"/>
      <c r="BQ405" s="1"/>
      <c r="BR405" s="1"/>
    </row>
    <row r="406" spans="1:70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  <c r="AL406" s="1"/>
      <c r="AM406" s="1"/>
      <c r="AN406" s="1"/>
      <c r="AO406" s="1"/>
      <c r="AP406" s="1"/>
      <c r="AQ406" s="1"/>
      <c r="AR406" s="1"/>
      <c r="AS406" s="1"/>
      <c r="AT406" s="1"/>
      <c r="AU406" s="1"/>
      <c r="AV406" s="1"/>
      <c r="AW406" s="1"/>
      <c r="AX406" s="1"/>
      <c r="AY406" s="1"/>
      <c r="AZ406" s="1"/>
      <c r="BA406" s="1"/>
      <c r="BB406" s="1"/>
      <c r="BC406" s="1"/>
      <c r="BD406" s="1"/>
      <c r="BE406" s="1"/>
      <c r="BF406" s="1"/>
      <c r="BG406" s="1"/>
      <c r="BH406" s="1"/>
      <c r="BI406" s="1"/>
      <c r="BJ406" s="1"/>
      <c r="BK406" s="1"/>
      <c r="BL406" s="1"/>
      <c r="BM406" s="1"/>
      <c r="BN406" s="1"/>
      <c r="BO406" s="1"/>
      <c r="BP406" s="1"/>
      <c r="BQ406" s="1"/>
      <c r="BR406" s="1"/>
    </row>
    <row r="407" spans="1:70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  <c r="AL407" s="1"/>
      <c r="AM407" s="1"/>
      <c r="AN407" s="1"/>
      <c r="AO407" s="1"/>
      <c r="AP407" s="1"/>
      <c r="AQ407" s="1"/>
      <c r="AR407" s="1"/>
      <c r="AS407" s="1"/>
      <c r="AT407" s="1"/>
      <c r="AU407" s="1"/>
      <c r="AV407" s="1"/>
      <c r="AW407" s="1"/>
      <c r="AX407" s="1"/>
      <c r="AY407" s="1"/>
      <c r="AZ407" s="1"/>
      <c r="BA407" s="1"/>
      <c r="BB407" s="1"/>
      <c r="BC407" s="1"/>
      <c r="BD407" s="1"/>
      <c r="BE407" s="1"/>
      <c r="BF407" s="1"/>
      <c r="BG407" s="1"/>
      <c r="BH407" s="1"/>
      <c r="BI407" s="1"/>
      <c r="BJ407" s="1"/>
      <c r="BK407" s="1"/>
      <c r="BL407" s="1"/>
      <c r="BM407" s="1"/>
      <c r="BN407" s="1"/>
      <c r="BO407" s="1"/>
      <c r="BP407" s="1"/>
      <c r="BQ407" s="1"/>
      <c r="BR407" s="1"/>
    </row>
    <row r="408" spans="1:70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  <c r="AL408" s="1"/>
      <c r="AM408" s="1"/>
      <c r="AN408" s="1"/>
      <c r="AO408" s="1"/>
      <c r="AP408" s="1"/>
      <c r="AQ408" s="1"/>
      <c r="AR408" s="1"/>
      <c r="AS408" s="1"/>
      <c r="AT408" s="1"/>
      <c r="AU408" s="1"/>
      <c r="AV408" s="1"/>
      <c r="AW408" s="1"/>
      <c r="AX408" s="1"/>
      <c r="AY408" s="1"/>
      <c r="AZ408" s="1"/>
      <c r="BA408" s="1"/>
      <c r="BB408" s="1"/>
      <c r="BC408" s="1"/>
      <c r="BD408" s="1"/>
      <c r="BE408" s="1"/>
      <c r="BF408" s="1"/>
      <c r="BG408" s="1"/>
      <c r="BH408" s="1"/>
      <c r="BI408" s="1"/>
      <c r="BJ408" s="1"/>
      <c r="BK408" s="1"/>
      <c r="BL408" s="1"/>
      <c r="BM408" s="1"/>
      <c r="BN408" s="1"/>
      <c r="BO408" s="1"/>
      <c r="BP408" s="1"/>
      <c r="BQ408" s="1"/>
      <c r="BR408" s="1"/>
    </row>
    <row r="409" spans="1:70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  <c r="AL409" s="1"/>
      <c r="AM409" s="1"/>
      <c r="AN409" s="1"/>
      <c r="AO409" s="1"/>
      <c r="AP409" s="1"/>
      <c r="AQ409" s="1"/>
      <c r="AR409" s="1"/>
      <c r="AS409" s="1"/>
      <c r="AT409" s="1"/>
      <c r="AU409" s="1"/>
      <c r="AV409" s="1"/>
      <c r="AW409" s="1"/>
      <c r="AX409" s="1"/>
      <c r="AY409" s="1"/>
      <c r="AZ409" s="1"/>
      <c r="BA409" s="1"/>
      <c r="BB409" s="1"/>
      <c r="BC409" s="1"/>
      <c r="BD409" s="1"/>
      <c r="BE409" s="1"/>
      <c r="BF409" s="1"/>
      <c r="BG409" s="1"/>
      <c r="BH409" s="1"/>
      <c r="BI409" s="1"/>
      <c r="BJ409" s="1"/>
      <c r="BK409" s="1"/>
      <c r="BL409" s="1"/>
      <c r="BM409" s="1"/>
      <c r="BN409" s="1"/>
      <c r="BO409" s="1"/>
      <c r="BP409" s="1"/>
      <c r="BQ409" s="1"/>
      <c r="BR409" s="1"/>
    </row>
    <row r="410" spans="1:70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  <c r="AL410" s="1"/>
      <c r="AM410" s="1"/>
      <c r="AN410" s="1"/>
      <c r="AO410" s="1"/>
      <c r="AP410" s="1"/>
      <c r="AQ410" s="1"/>
      <c r="AR410" s="1"/>
      <c r="AS410" s="1"/>
      <c r="AT410" s="1"/>
      <c r="AU410" s="1"/>
      <c r="AV410" s="1"/>
      <c r="AW410" s="1"/>
      <c r="AX410" s="1"/>
      <c r="AY410" s="1"/>
      <c r="AZ410" s="1"/>
      <c r="BA410" s="1"/>
      <c r="BB410" s="1"/>
      <c r="BC410" s="1"/>
      <c r="BD410" s="1"/>
      <c r="BE410" s="1"/>
      <c r="BF410" s="1"/>
      <c r="BG410" s="1"/>
      <c r="BH410" s="1"/>
      <c r="BI410" s="1"/>
      <c r="BJ410" s="1"/>
      <c r="BK410" s="1"/>
      <c r="BL410" s="1"/>
      <c r="BM410" s="1"/>
      <c r="BN410" s="1"/>
      <c r="BO410" s="1"/>
      <c r="BP410" s="1"/>
      <c r="BQ410" s="1"/>
      <c r="BR410" s="1"/>
    </row>
    <row r="411" spans="1:70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  <c r="AL411" s="1"/>
      <c r="AM411" s="1"/>
      <c r="AN411" s="1"/>
      <c r="AO411" s="1"/>
      <c r="AP411" s="1"/>
      <c r="AQ411" s="1"/>
      <c r="AR411" s="1"/>
      <c r="AS411" s="1"/>
      <c r="AT411" s="1"/>
      <c r="AU411" s="1"/>
      <c r="AV411" s="1"/>
      <c r="AW411" s="1"/>
      <c r="AX411" s="1"/>
      <c r="AY411" s="1"/>
      <c r="AZ411" s="1"/>
      <c r="BA411" s="1"/>
      <c r="BB411" s="1"/>
      <c r="BC411" s="1"/>
      <c r="BD411" s="1"/>
      <c r="BE411" s="1"/>
      <c r="BF411" s="1"/>
      <c r="BG411" s="1"/>
      <c r="BH411" s="1"/>
      <c r="BI411" s="1"/>
      <c r="BJ411" s="1"/>
      <c r="BK411" s="1"/>
      <c r="BL411" s="1"/>
      <c r="BM411" s="1"/>
      <c r="BN411" s="1"/>
      <c r="BO411" s="1"/>
      <c r="BP411" s="1"/>
      <c r="BQ411" s="1"/>
      <c r="BR411" s="1"/>
    </row>
    <row r="412" spans="1:70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  <c r="AL412" s="1"/>
      <c r="AM412" s="1"/>
      <c r="AN412" s="1"/>
      <c r="AO412" s="1"/>
      <c r="AP412" s="1"/>
      <c r="AQ412" s="1"/>
      <c r="AR412" s="1"/>
      <c r="AS412" s="1"/>
      <c r="AT412" s="1"/>
      <c r="AU412" s="1"/>
      <c r="AV412" s="1"/>
      <c r="AW412" s="1"/>
      <c r="AX412" s="1"/>
      <c r="AY412" s="1"/>
      <c r="AZ412" s="1"/>
      <c r="BA412" s="1"/>
      <c r="BB412" s="1"/>
      <c r="BC412" s="1"/>
      <c r="BD412" s="1"/>
      <c r="BE412" s="1"/>
      <c r="BF412" s="1"/>
      <c r="BG412" s="1"/>
      <c r="BH412" s="1"/>
      <c r="BI412" s="1"/>
      <c r="BJ412" s="1"/>
      <c r="BK412" s="1"/>
      <c r="BL412" s="1"/>
      <c r="BM412" s="1"/>
      <c r="BN412" s="1"/>
      <c r="BO412" s="1"/>
      <c r="BP412" s="1"/>
      <c r="BQ412" s="1"/>
      <c r="BR412" s="1"/>
    </row>
    <row r="413" spans="1:70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  <c r="AL413" s="1"/>
      <c r="AM413" s="1"/>
      <c r="AN413" s="1"/>
      <c r="AO413" s="1"/>
      <c r="AP413" s="1"/>
      <c r="AQ413" s="1"/>
      <c r="AR413" s="1"/>
      <c r="AS413" s="1"/>
      <c r="AT413" s="1"/>
      <c r="AU413" s="1"/>
      <c r="AV413" s="1"/>
      <c r="AW413" s="1"/>
      <c r="AX413" s="1"/>
      <c r="AY413" s="1"/>
      <c r="AZ413" s="1"/>
      <c r="BA413" s="1"/>
      <c r="BB413" s="1"/>
      <c r="BC413" s="1"/>
      <c r="BD413" s="1"/>
      <c r="BE413" s="1"/>
      <c r="BF413" s="1"/>
      <c r="BG413" s="1"/>
      <c r="BH413" s="1"/>
      <c r="BI413" s="1"/>
      <c r="BJ413" s="1"/>
      <c r="BK413" s="1"/>
      <c r="BL413" s="1"/>
      <c r="BM413" s="1"/>
      <c r="BN413" s="1"/>
      <c r="BO413" s="1"/>
      <c r="BP413" s="1"/>
      <c r="BQ413" s="1"/>
      <c r="BR413" s="1"/>
    </row>
    <row r="414" spans="1:70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  <c r="AL414" s="1"/>
      <c r="AM414" s="1"/>
      <c r="AN414" s="1"/>
      <c r="AO414" s="1"/>
      <c r="AP414" s="1"/>
      <c r="AQ414" s="1"/>
      <c r="AR414" s="1"/>
      <c r="AS414" s="1"/>
      <c r="AT414" s="1"/>
      <c r="AU414" s="1"/>
      <c r="AV414" s="1"/>
      <c r="AW414" s="1"/>
      <c r="AX414" s="1"/>
      <c r="AY414" s="1"/>
      <c r="AZ414" s="1"/>
      <c r="BA414" s="1"/>
      <c r="BB414" s="1"/>
      <c r="BC414" s="1"/>
      <c r="BD414" s="1"/>
      <c r="BE414" s="1"/>
      <c r="BF414" s="1"/>
      <c r="BG414" s="1"/>
      <c r="BH414" s="1"/>
      <c r="BI414" s="1"/>
      <c r="BJ414" s="1"/>
      <c r="BK414" s="1"/>
      <c r="BL414" s="1"/>
      <c r="BM414" s="1"/>
      <c r="BN414" s="1"/>
      <c r="BO414" s="1"/>
      <c r="BP414" s="1"/>
      <c r="BQ414" s="1"/>
      <c r="BR414" s="1"/>
    </row>
    <row r="415" spans="1:70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  <c r="AL415" s="1"/>
      <c r="AM415" s="1"/>
      <c r="AN415" s="1"/>
      <c r="AO415" s="1"/>
      <c r="AP415" s="1"/>
      <c r="AQ415" s="1"/>
      <c r="AR415" s="1"/>
      <c r="AS415" s="1"/>
      <c r="AT415" s="1"/>
      <c r="AU415" s="1"/>
      <c r="AV415" s="1"/>
      <c r="AW415" s="1"/>
      <c r="AX415" s="1"/>
      <c r="AY415" s="1"/>
      <c r="AZ415" s="1"/>
      <c r="BA415" s="1"/>
      <c r="BB415" s="1"/>
      <c r="BC415" s="1"/>
      <c r="BD415" s="1"/>
      <c r="BE415" s="1"/>
      <c r="BF415" s="1"/>
      <c r="BG415" s="1"/>
      <c r="BH415" s="1"/>
      <c r="BI415" s="1"/>
      <c r="BJ415" s="1"/>
      <c r="BK415" s="1"/>
      <c r="BL415" s="1"/>
      <c r="BM415" s="1"/>
      <c r="BN415" s="1"/>
      <c r="BO415" s="1"/>
      <c r="BP415" s="1"/>
      <c r="BQ415" s="1"/>
      <c r="BR415" s="1"/>
    </row>
    <row r="416" spans="1:70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  <c r="AL416" s="1"/>
      <c r="AM416" s="1"/>
      <c r="AN416" s="1"/>
      <c r="AO416" s="1"/>
      <c r="AP416" s="1"/>
      <c r="AQ416" s="1"/>
      <c r="AR416" s="1"/>
      <c r="AS416" s="1"/>
      <c r="AT416" s="1"/>
      <c r="AU416" s="1"/>
      <c r="AV416" s="1"/>
      <c r="AW416" s="1"/>
      <c r="AX416" s="1"/>
      <c r="AY416" s="1"/>
      <c r="AZ416" s="1"/>
      <c r="BA416" s="1"/>
      <c r="BB416" s="1"/>
      <c r="BC416" s="1"/>
      <c r="BD416" s="1"/>
      <c r="BE416" s="1"/>
      <c r="BF416" s="1"/>
      <c r="BG416" s="1"/>
      <c r="BH416" s="1"/>
      <c r="BI416" s="1"/>
      <c r="BJ416" s="1"/>
      <c r="BK416" s="1"/>
      <c r="BL416" s="1"/>
      <c r="BM416" s="1"/>
      <c r="BN416" s="1"/>
      <c r="BO416" s="1"/>
      <c r="BP416" s="1"/>
      <c r="BQ416" s="1"/>
      <c r="BR416" s="1"/>
    </row>
    <row r="417" spans="1:70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  <c r="AL417" s="1"/>
      <c r="AM417" s="1"/>
      <c r="AN417" s="1"/>
      <c r="AO417" s="1"/>
      <c r="AP417" s="1"/>
      <c r="AQ417" s="1"/>
      <c r="AR417" s="1"/>
      <c r="AS417" s="1"/>
      <c r="AT417" s="1"/>
      <c r="AU417" s="1"/>
      <c r="AV417" s="1"/>
      <c r="AW417" s="1"/>
      <c r="AX417" s="1"/>
      <c r="AY417" s="1"/>
      <c r="AZ417" s="1"/>
      <c r="BA417" s="1"/>
      <c r="BB417" s="1"/>
      <c r="BC417" s="1"/>
      <c r="BD417" s="1"/>
      <c r="BE417" s="1"/>
      <c r="BF417" s="1"/>
      <c r="BG417" s="1"/>
      <c r="BH417" s="1"/>
      <c r="BI417" s="1"/>
      <c r="BJ417" s="1"/>
      <c r="BK417" s="1"/>
      <c r="BL417" s="1"/>
      <c r="BM417" s="1"/>
      <c r="BN417" s="1"/>
      <c r="BO417" s="1"/>
      <c r="BP417" s="1"/>
      <c r="BQ417" s="1"/>
      <c r="BR417" s="1"/>
    </row>
    <row r="418" spans="1:70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  <c r="AL418" s="1"/>
      <c r="AM418" s="1"/>
      <c r="AN418" s="1"/>
      <c r="AO418" s="1"/>
      <c r="AP418" s="1"/>
      <c r="AQ418" s="1"/>
      <c r="AR418" s="1"/>
      <c r="AS418" s="1"/>
      <c r="AT418" s="1"/>
      <c r="AU418" s="1"/>
      <c r="AV418" s="1"/>
      <c r="AW418" s="1"/>
      <c r="AX418" s="1"/>
      <c r="AY418" s="1"/>
      <c r="AZ418" s="1"/>
      <c r="BA418" s="1"/>
      <c r="BB418" s="1"/>
      <c r="BC418" s="1"/>
      <c r="BD418" s="1"/>
      <c r="BE418" s="1"/>
      <c r="BF418" s="1"/>
      <c r="BG418" s="1"/>
      <c r="BH418" s="1"/>
      <c r="BI418" s="1"/>
      <c r="BJ418" s="1"/>
      <c r="BK418" s="1"/>
      <c r="BL418" s="1"/>
      <c r="BM418" s="1"/>
      <c r="BN418" s="1"/>
      <c r="BO418" s="1"/>
      <c r="BP418" s="1"/>
      <c r="BQ418" s="1"/>
      <c r="BR418" s="1"/>
    </row>
    <row r="419" spans="1:70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  <c r="AL419" s="1"/>
      <c r="AM419" s="1"/>
      <c r="AN419" s="1"/>
      <c r="AO419" s="1"/>
      <c r="AP419" s="1"/>
      <c r="AQ419" s="1"/>
      <c r="AR419" s="1"/>
      <c r="AS419" s="1"/>
      <c r="AT419" s="1"/>
      <c r="AU419" s="1"/>
      <c r="AV419" s="1"/>
      <c r="AW419" s="1"/>
      <c r="AX419" s="1"/>
      <c r="AY419" s="1"/>
      <c r="AZ419" s="1"/>
      <c r="BA419" s="1"/>
      <c r="BB419" s="1"/>
      <c r="BC419" s="1"/>
      <c r="BD419" s="1"/>
      <c r="BE419" s="1"/>
      <c r="BF419" s="1"/>
      <c r="BG419" s="1"/>
      <c r="BH419" s="1"/>
      <c r="BI419" s="1"/>
      <c r="BJ419" s="1"/>
      <c r="BK419" s="1"/>
      <c r="BL419" s="1"/>
      <c r="BM419" s="1"/>
      <c r="BN419" s="1"/>
      <c r="BO419" s="1"/>
      <c r="BP419" s="1"/>
      <c r="BQ419" s="1"/>
      <c r="BR419" s="1"/>
    </row>
    <row r="420" spans="1:70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  <c r="AL420" s="1"/>
      <c r="AM420" s="1"/>
      <c r="AN420" s="1"/>
      <c r="AO420" s="1"/>
      <c r="AP420" s="1"/>
      <c r="AQ420" s="1"/>
      <c r="AR420" s="1"/>
      <c r="AS420" s="1"/>
      <c r="AT420" s="1"/>
      <c r="AU420" s="1"/>
      <c r="AV420" s="1"/>
      <c r="AW420" s="1"/>
      <c r="AX420" s="1"/>
      <c r="AY420" s="1"/>
      <c r="AZ420" s="1"/>
      <c r="BA420" s="1"/>
      <c r="BB420" s="1"/>
      <c r="BC420" s="1"/>
      <c r="BD420" s="1"/>
      <c r="BE420" s="1"/>
      <c r="BF420" s="1"/>
      <c r="BG420" s="1"/>
      <c r="BH420" s="1"/>
      <c r="BI420" s="1"/>
      <c r="BJ420" s="1"/>
      <c r="BK420" s="1"/>
      <c r="BL420" s="1"/>
      <c r="BM420" s="1"/>
      <c r="BN420" s="1"/>
      <c r="BO420" s="1"/>
      <c r="BP420" s="1"/>
      <c r="BQ420" s="1"/>
      <c r="BR420" s="1"/>
    </row>
    <row r="421" spans="1:70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  <c r="AL421" s="1"/>
      <c r="AM421" s="1"/>
      <c r="AN421" s="1"/>
      <c r="AO421" s="1"/>
      <c r="AP421" s="1"/>
      <c r="AQ421" s="1"/>
      <c r="AR421" s="1"/>
      <c r="AS421" s="1"/>
      <c r="AT421" s="1"/>
      <c r="AU421" s="1"/>
      <c r="AV421" s="1"/>
      <c r="AW421" s="1"/>
      <c r="AX421" s="1"/>
      <c r="AY421" s="1"/>
      <c r="AZ421" s="1"/>
      <c r="BA421" s="1"/>
      <c r="BB421" s="1"/>
      <c r="BC421" s="1"/>
      <c r="BD421" s="1"/>
      <c r="BE421" s="1"/>
      <c r="BF421" s="1"/>
      <c r="BG421" s="1"/>
      <c r="BH421" s="1"/>
      <c r="BI421" s="1"/>
      <c r="BJ421" s="1"/>
      <c r="BK421" s="1"/>
      <c r="BL421" s="1"/>
      <c r="BM421" s="1"/>
      <c r="BN421" s="1"/>
      <c r="BO421" s="1"/>
      <c r="BP421" s="1"/>
      <c r="BQ421" s="1"/>
      <c r="BR421" s="1"/>
    </row>
    <row r="422" spans="1:70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  <c r="AL422" s="1"/>
      <c r="AM422" s="1"/>
      <c r="AN422" s="1"/>
      <c r="AO422" s="1"/>
      <c r="AP422" s="1"/>
      <c r="AQ422" s="1"/>
      <c r="AR422" s="1"/>
      <c r="AS422" s="1"/>
      <c r="AT422" s="1"/>
      <c r="AU422" s="1"/>
      <c r="AV422" s="1"/>
      <c r="AW422" s="1"/>
      <c r="AX422" s="1"/>
      <c r="AY422" s="1"/>
      <c r="AZ422" s="1"/>
      <c r="BA422" s="1"/>
      <c r="BB422" s="1"/>
      <c r="BC422" s="1"/>
      <c r="BD422" s="1"/>
      <c r="BE422" s="1"/>
      <c r="BF422" s="1"/>
      <c r="BG422" s="1"/>
      <c r="BH422" s="1"/>
      <c r="BI422" s="1"/>
      <c r="BJ422" s="1"/>
      <c r="BK422" s="1"/>
      <c r="BL422" s="1"/>
      <c r="BM422" s="1"/>
      <c r="BN422" s="1"/>
      <c r="BO422" s="1"/>
      <c r="BP422" s="1"/>
      <c r="BQ422" s="1"/>
      <c r="BR422" s="1"/>
    </row>
    <row r="423" spans="1:70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  <c r="AL423" s="1"/>
      <c r="AM423" s="1"/>
      <c r="AN423" s="1"/>
      <c r="AO423" s="1"/>
      <c r="AP423" s="1"/>
      <c r="AQ423" s="1"/>
      <c r="AR423" s="1"/>
      <c r="AS423" s="1"/>
      <c r="AT423" s="1"/>
      <c r="AU423" s="1"/>
      <c r="AV423" s="1"/>
      <c r="AW423" s="1"/>
      <c r="AX423" s="1"/>
      <c r="AY423" s="1"/>
      <c r="AZ423" s="1"/>
      <c r="BA423" s="1"/>
      <c r="BB423" s="1"/>
      <c r="BC423" s="1"/>
      <c r="BD423" s="1"/>
      <c r="BE423" s="1"/>
      <c r="BF423" s="1"/>
      <c r="BG423" s="1"/>
      <c r="BH423" s="1"/>
      <c r="BI423" s="1"/>
      <c r="BJ423" s="1"/>
      <c r="BK423" s="1"/>
      <c r="BL423" s="1"/>
      <c r="BM423" s="1"/>
      <c r="BN423" s="1"/>
      <c r="BO423" s="1"/>
      <c r="BP423" s="1"/>
      <c r="BQ423" s="1"/>
      <c r="BR423" s="1"/>
    </row>
    <row r="424" spans="1:70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  <c r="AL424" s="1"/>
      <c r="AM424" s="1"/>
      <c r="AN424" s="1"/>
      <c r="AO424" s="1"/>
      <c r="AP424" s="1"/>
      <c r="AQ424" s="1"/>
      <c r="AR424" s="1"/>
      <c r="AS424" s="1"/>
      <c r="AT424" s="1"/>
      <c r="AU424" s="1"/>
      <c r="AV424" s="1"/>
      <c r="AW424" s="1"/>
      <c r="AX424" s="1"/>
      <c r="AY424" s="1"/>
      <c r="AZ424" s="1"/>
      <c r="BA424" s="1"/>
      <c r="BB424" s="1"/>
      <c r="BC424" s="1"/>
      <c r="BD424" s="1"/>
      <c r="BE424" s="1"/>
      <c r="BF424" s="1"/>
      <c r="BG424" s="1"/>
      <c r="BH424" s="1"/>
      <c r="BI424" s="1"/>
      <c r="BJ424" s="1"/>
      <c r="BK424" s="1"/>
      <c r="BL424" s="1"/>
      <c r="BM424" s="1"/>
      <c r="BN424" s="1"/>
      <c r="BO424" s="1"/>
      <c r="BP424" s="1"/>
      <c r="BQ424" s="1"/>
      <c r="BR424" s="1"/>
    </row>
    <row r="425" spans="1:70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  <c r="AL425" s="1"/>
      <c r="AM425" s="1"/>
      <c r="AN425" s="1"/>
      <c r="AO425" s="1"/>
      <c r="AP425" s="1"/>
      <c r="AQ425" s="1"/>
      <c r="AR425" s="1"/>
      <c r="AS425" s="1"/>
      <c r="AT425" s="1"/>
      <c r="AU425" s="1"/>
      <c r="AV425" s="1"/>
      <c r="AW425" s="1"/>
      <c r="AX425" s="1"/>
      <c r="AY425" s="1"/>
      <c r="AZ425" s="1"/>
      <c r="BA425" s="1"/>
      <c r="BB425" s="1"/>
      <c r="BC425" s="1"/>
      <c r="BD425" s="1"/>
      <c r="BE425" s="1"/>
      <c r="BF425" s="1"/>
      <c r="BG425" s="1"/>
      <c r="BH425" s="1"/>
      <c r="BI425" s="1"/>
      <c r="BJ425" s="1"/>
      <c r="BK425" s="1"/>
      <c r="BL425" s="1"/>
      <c r="BM425" s="1"/>
      <c r="BN425" s="1"/>
      <c r="BO425" s="1"/>
      <c r="BP425" s="1"/>
      <c r="BQ425" s="1"/>
      <c r="BR425" s="1"/>
    </row>
    <row r="426" spans="1:70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  <c r="AL426" s="1"/>
      <c r="AM426" s="1"/>
      <c r="AN426" s="1"/>
      <c r="AO426" s="1"/>
      <c r="AP426" s="1"/>
      <c r="AQ426" s="1"/>
      <c r="AR426" s="1"/>
      <c r="AS426" s="1"/>
      <c r="AT426" s="1"/>
      <c r="AU426" s="1"/>
      <c r="AV426" s="1"/>
      <c r="AW426" s="1"/>
      <c r="AX426" s="1"/>
      <c r="AY426" s="1"/>
      <c r="AZ426" s="1"/>
      <c r="BA426" s="1"/>
      <c r="BB426" s="1"/>
      <c r="BC426" s="1"/>
      <c r="BD426" s="1"/>
      <c r="BE426" s="1"/>
      <c r="BF426" s="1"/>
      <c r="BG426" s="1"/>
      <c r="BH426" s="1"/>
      <c r="BI426" s="1"/>
      <c r="BJ426" s="1"/>
      <c r="BK426" s="1"/>
      <c r="BL426" s="1"/>
      <c r="BM426" s="1"/>
      <c r="BN426" s="1"/>
      <c r="BO426" s="1"/>
      <c r="BP426" s="1"/>
      <c r="BQ426" s="1"/>
      <c r="BR426" s="1"/>
    </row>
    <row r="427" spans="1:70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  <c r="AL427" s="1"/>
      <c r="AM427" s="1"/>
      <c r="AN427" s="1"/>
      <c r="AO427" s="1"/>
      <c r="AP427" s="1"/>
      <c r="AQ427" s="1"/>
      <c r="AR427" s="1"/>
      <c r="AS427" s="1"/>
      <c r="AT427" s="1"/>
      <c r="AU427" s="1"/>
      <c r="AV427" s="1"/>
      <c r="AW427" s="1"/>
      <c r="AX427" s="1"/>
      <c r="AY427" s="1"/>
      <c r="AZ427" s="1"/>
      <c r="BA427" s="1"/>
      <c r="BB427" s="1"/>
      <c r="BC427" s="1"/>
      <c r="BD427" s="1"/>
      <c r="BE427" s="1"/>
      <c r="BF427" s="1"/>
      <c r="BG427" s="1"/>
      <c r="BH427" s="1"/>
      <c r="BI427" s="1"/>
      <c r="BJ427" s="1"/>
      <c r="BK427" s="1"/>
      <c r="BL427" s="1"/>
      <c r="BM427" s="1"/>
      <c r="BN427" s="1"/>
      <c r="BO427" s="1"/>
      <c r="BP427" s="1"/>
      <c r="BQ427" s="1"/>
      <c r="BR427" s="1"/>
    </row>
    <row r="428" spans="1:70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  <c r="AL428" s="1"/>
      <c r="AM428" s="1"/>
      <c r="AN428" s="1"/>
      <c r="AO428" s="1"/>
      <c r="AP428" s="1"/>
      <c r="AQ428" s="1"/>
      <c r="AR428" s="1"/>
      <c r="AS428" s="1"/>
      <c r="AT428" s="1"/>
      <c r="AU428" s="1"/>
      <c r="AV428" s="1"/>
      <c r="AW428" s="1"/>
      <c r="AX428" s="1"/>
      <c r="AY428" s="1"/>
      <c r="AZ428" s="1"/>
      <c r="BA428" s="1"/>
      <c r="BB428" s="1"/>
      <c r="BC428" s="1"/>
      <c r="BD428" s="1"/>
      <c r="BE428" s="1"/>
      <c r="BF428" s="1"/>
      <c r="BG428" s="1"/>
      <c r="BH428" s="1"/>
      <c r="BI428" s="1"/>
      <c r="BJ428" s="1"/>
      <c r="BK428" s="1"/>
      <c r="BL428" s="1"/>
      <c r="BM428" s="1"/>
      <c r="BN428" s="1"/>
      <c r="BO428" s="1"/>
      <c r="BP428" s="1"/>
      <c r="BQ428" s="1"/>
      <c r="BR428" s="1"/>
    </row>
    <row r="429" spans="1:70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  <c r="AL429" s="1"/>
      <c r="AM429" s="1"/>
      <c r="AN429" s="1"/>
      <c r="AO429" s="1"/>
      <c r="AP429" s="1"/>
      <c r="AQ429" s="1"/>
      <c r="AR429" s="1"/>
      <c r="AS429" s="1"/>
      <c r="AT429" s="1"/>
      <c r="AU429" s="1"/>
      <c r="AV429" s="1"/>
      <c r="AW429" s="1"/>
      <c r="AX429" s="1"/>
      <c r="AY429" s="1"/>
      <c r="AZ429" s="1"/>
      <c r="BA429" s="1"/>
      <c r="BB429" s="1"/>
      <c r="BC429" s="1"/>
      <c r="BD429" s="1"/>
      <c r="BE429" s="1"/>
      <c r="BF429" s="1"/>
      <c r="BG429" s="1"/>
      <c r="BH429" s="1"/>
      <c r="BI429" s="1"/>
      <c r="BJ429" s="1"/>
      <c r="BK429" s="1"/>
      <c r="BL429" s="1"/>
      <c r="BM429" s="1"/>
      <c r="BN429" s="1"/>
      <c r="BO429" s="1"/>
      <c r="BP429" s="1"/>
      <c r="BQ429" s="1"/>
      <c r="BR429" s="1"/>
    </row>
    <row r="430" spans="1:70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  <c r="AL430" s="1"/>
      <c r="AM430" s="1"/>
      <c r="AN430" s="1"/>
      <c r="AO430" s="1"/>
      <c r="AP430" s="1"/>
      <c r="AQ430" s="1"/>
      <c r="AR430" s="1"/>
      <c r="AS430" s="1"/>
      <c r="AT430" s="1"/>
      <c r="AU430" s="1"/>
      <c r="AV430" s="1"/>
      <c r="AW430" s="1"/>
      <c r="AX430" s="1"/>
      <c r="AY430" s="1"/>
      <c r="AZ430" s="1"/>
      <c r="BA430" s="1"/>
      <c r="BB430" s="1"/>
      <c r="BC430" s="1"/>
      <c r="BD430" s="1"/>
      <c r="BE430" s="1"/>
      <c r="BF430" s="1"/>
      <c r="BG430" s="1"/>
      <c r="BH430" s="1"/>
      <c r="BI430" s="1"/>
      <c r="BJ430" s="1"/>
      <c r="BK430" s="1"/>
      <c r="BL430" s="1"/>
      <c r="BM430" s="1"/>
      <c r="BN430" s="1"/>
      <c r="BO430" s="1"/>
      <c r="BP430" s="1"/>
      <c r="BQ430" s="1"/>
      <c r="BR430" s="1"/>
    </row>
    <row r="431" spans="1:70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  <c r="AL431" s="1"/>
      <c r="AM431" s="1"/>
      <c r="AN431" s="1"/>
      <c r="AO431" s="1"/>
      <c r="AP431" s="1"/>
      <c r="AQ431" s="1"/>
      <c r="AR431" s="1"/>
      <c r="AS431" s="1"/>
      <c r="AT431" s="1"/>
      <c r="AU431" s="1"/>
      <c r="AV431" s="1"/>
      <c r="AW431" s="1"/>
      <c r="AX431" s="1"/>
      <c r="AY431" s="1"/>
      <c r="AZ431" s="1"/>
      <c r="BA431" s="1"/>
      <c r="BB431" s="1"/>
      <c r="BC431" s="1"/>
      <c r="BD431" s="1"/>
      <c r="BE431" s="1"/>
      <c r="BF431" s="1"/>
      <c r="BG431" s="1"/>
      <c r="BH431" s="1"/>
      <c r="BI431" s="1"/>
      <c r="BJ431" s="1"/>
      <c r="BK431" s="1"/>
      <c r="BL431" s="1"/>
      <c r="BM431" s="1"/>
      <c r="BN431" s="1"/>
      <c r="BO431" s="1"/>
      <c r="BP431" s="1"/>
      <c r="BQ431" s="1"/>
      <c r="BR431" s="1"/>
    </row>
    <row r="432" spans="1:70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  <c r="AL432" s="1"/>
      <c r="AM432" s="1"/>
      <c r="AN432" s="1"/>
      <c r="AO432" s="1"/>
      <c r="AP432" s="1"/>
      <c r="AQ432" s="1"/>
      <c r="AR432" s="1"/>
      <c r="AS432" s="1"/>
      <c r="AT432" s="1"/>
      <c r="AU432" s="1"/>
      <c r="AV432" s="1"/>
      <c r="AW432" s="1"/>
      <c r="AX432" s="1"/>
      <c r="AY432" s="1"/>
      <c r="AZ432" s="1"/>
      <c r="BA432" s="1"/>
      <c r="BB432" s="1"/>
      <c r="BC432" s="1"/>
      <c r="BD432" s="1"/>
      <c r="BE432" s="1"/>
      <c r="BF432" s="1"/>
      <c r="BG432" s="1"/>
      <c r="BH432" s="1"/>
      <c r="BI432" s="1"/>
      <c r="BJ432" s="1"/>
      <c r="BK432" s="1"/>
      <c r="BL432" s="1"/>
      <c r="BM432" s="1"/>
      <c r="BN432" s="1"/>
      <c r="BO432" s="1"/>
      <c r="BP432" s="1"/>
      <c r="BQ432" s="1"/>
      <c r="BR432" s="1"/>
    </row>
    <row r="433" spans="1:70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  <c r="AL433" s="1"/>
      <c r="AM433" s="1"/>
      <c r="AN433" s="1"/>
      <c r="AO433" s="1"/>
      <c r="AP433" s="1"/>
      <c r="AQ433" s="1"/>
      <c r="AR433" s="1"/>
      <c r="AS433" s="1"/>
      <c r="AT433" s="1"/>
      <c r="AU433" s="1"/>
      <c r="AV433" s="1"/>
      <c r="AW433" s="1"/>
      <c r="AX433" s="1"/>
      <c r="AY433" s="1"/>
      <c r="AZ433" s="1"/>
      <c r="BA433" s="1"/>
      <c r="BB433" s="1"/>
      <c r="BC433" s="1"/>
      <c r="BD433" s="1"/>
      <c r="BE433" s="1"/>
      <c r="BF433" s="1"/>
      <c r="BG433" s="1"/>
      <c r="BH433" s="1"/>
      <c r="BI433" s="1"/>
      <c r="BJ433" s="1"/>
      <c r="BK433" s="1"/>
      <c r="BL433" s="1"/>
      <c r="BM433" s="1"/>
      <c r="BN433" s="1"/>
      <c r="BO433" s="1"/>
      <c r="BP433" s="1"/>
      <c r="BQ433" s="1"/>
      <c r="BR433" s="1"/>
    </row>
    <row r="434" spans="1:70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  <c r="AL434" s="1"/>
      <c r="AM434" s="1"/>
      <c r="AN434" s="1"/>
      <c r="AO434" s="1"/>
      <c r="AP434" s="1"/>
      <c r="AQ434" s="1"/>
      <c r="AR434" s="1"/>
      <c r="AS434" s="1"/>
      <c r="AT434" s="1"/>
      <c r="AU434" s="1"/>
      <c r="AV434" s="1"/>
      <c r="AW434" s="1"/>
      <c r="AX434" s="1"/>
      <c r="AY434" s="1"/>
      <c r="AZ434" s="1"/>
      <c r="BA434" s="1"/>
      <c r="BB434" s="1"/>
      <c r="BC434" s="1"/>
      <c r="BD434" s="1"/>
      <c r="BE434" s="1"/>
      <c r="BF434" s="1"/>
      <c r="BG434" s="1"/>
      <c r="BH434" s="1"/>
      <c r="BI434" s="1"/>
      <c r="BJ434" s="1"/>
      <c r="BK434" s="1"/>
      <c r="BL434" s="1"/>
      <c r="BM434" s="1"/>
      <c r="BN434" s="1"/>
      <c r="BO434" s="1"/>
      <c r="BP434" s="1"/>
      <c r="BQ434" s="1"/>
      <c r="BR434" s="1"/>
    </row>
    <row r="435" spans="1:70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"/>
      <c r="AL435" s="1"/>
      <c r="AM435" s="1"/>
      <c r="AN435" s="1"/>
      <c r="AO435" s="1"/>
      <c r="AP435" s="1"/>
      <c r="AQ435" s="1"/>
      <c r="AR435" s="1"/>
      <c r="AS435" s="1"/>
      <c r="AT435" s="1"/>
      <c r="AU435" s="1"/>
      <c r="AV435" s="1"/>
      <c r="AW435" s="1"/>
      <c r="AX435" s="1"/>
      <c r="AY435" s="1"/>
      <c r="AZ435" s="1"/>
      <c r="BA435" s="1"/>
      <c r="BB435" s="1"/>
      <c r="BC435" s="1"/>
      <c r="BD435" s="1"/>
      <c r="BE435" s="1"/>
      <c r="BF435" s="1"/>
      <c r="BG435" s="1"/>
      <c r="BH435" s="1"/>
      <c r="BI435" s="1"/>
      <c r="BJ435" s="1"/>
      <c r="BK435" s="1"/>
      <c r="BL435" s="1"/>
      <c r="BM435" s="1"/>
      <c r="BN435" s="1"/>
      <c r="BO435" s="1"/>
      <c r="BP435" s="1"/>
      <c r="BQ435" s="1"/>
      <c r="BR435" s="1"/>
    </row>
    <row r="436" spans="1:70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  <c r="AL436" s="1"/>
      <c r="AM436" s="1"/>
      <c r="AN436" s="1"/>
      <c r="AO436" s="1"/>
      <c r="AP436" s="1"/>
      <c r="AQ436" s="1"/>
      <c r="AR436" s="1"/>
      <c r="AS436" s="1"/>
      <c r="AT436" s="1"/>
      <c r="AU436" s="1"/>
      <c r="AV436" s="1"/>
      <c r="AW436" s="1"/>
      <c r="AX436" s="1"/>
      <c r="AY436" s="1"/>
      <c r="AZ436" s="1"/>
      <c r="BA436" s="1"/>
      <c r="BB436" s="1"/>
      <c r="BC436" s="1"/>
      <c r="BD436" s="1"/>
      <c r="BE436" s="1"/>
      <c r="BF436" s="1"/>
      <c r="BG436" s="1"/>
      <c r="BH436" s="1"/>
      <c r="BI436" s="1"/>
      <c r="BJ436" s="1"/>
      <c r="BK436" s="1"/>
      <c r="BL436" s="1"/>
      <c r="BM436" s="1"/>
      <c r="BN436" s="1"/>
      <c r="BO436" s="1"/>
      <c r="BP436" s="1"/>
      <c r="BQ436" s="1"/>
      <c r="BR436" s="1"/>
    </row>
    <row r="437" spans="1:70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/>
      <c r="AL437" s="1"/>
      <c r="AM437" s="1"/>
      <c r="AN437" s="1"/>
      <c r="AO437" s="1"/>
      <c r="AP437" s="1"/>
      <c r="AQ437" s="1"/>
      <c r="AR437" s="1"/>
      <c r="AS437" s="1"/>
      <c r="AT437" s="1"/>
      <c r="AU437" s="1"/>
      <c r="AV437" s="1"/>
      <c r="AW437" s="1"/>
      <c r="AX437" s="1"/>
      <c r="AY437" s="1"/>
      <c r="AZ437" s="1"/>
      <c r="BA437" s="1"/>
      <c r="BB437" s="1"/>
      <c r="BC437" s="1"/>
      <c r="BD437" s="1"/>
      <c r="BE437" s="1"/>
      <c r="BF437" s="1"/>
      <c r="BG437" s="1"/>
      <c r="BH437" s="1"/>
      <c r="BI437" s="1"/>
      <c r="BJ437" s="1"/>
      <c r="BK437" s="1"/>
      <c r="BL437" s="1"/>
      <c r="BM437" s="1"/>
      <c r="BN437" s="1"/>
      <c r="BO437" s="1"/>
      <c r="BP437" s="1"/>
      <c r="BQ437" s="1"/>
      <c r="BR437" s="1"/>
    </row>
    <row r="438" spans="1:70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/>
      <c r="AL438" s="1"/>
      <c r="AM438" s="1"/>
      <c r="AN438" s="1"/>
      <c r="AO438" s="1"/>
      <c r="AP438" s="1"/>
      <c r="AQ438" s="1"/>
      <c r="AR438" s="1"/>
      <c r="AS438" s="1"/>
      <c r="AT438" s="1"/>
      <c r="AU438" s="1"/>
      <c r="AV438" s="1"/>
      <c r="AW438" s="1"/>
      <c r="AX438" s="1"/>
      <c r="AY438" s="1"/>
      <c r="AZ438" s="1"/>
      <c r="BA438" s="1"/>
      <c r="BB438" s="1"/>
      <c r="BC438" s="1"/>
      <c r="BD438" s="1"/>
      <c r="BE438" s="1"/>
      <c r="BF438" s="1"/>
      <c r="BG438" s="1"/>
      <c r="BH438" s="1"/>
      <c r="BI438" s="1"/>
      <c r="BJ438" s="1"/>
      <c r="BK438" s="1"/>
      <c r="BL438" s="1"/>
      <c r="BM438" s="1"/>
      <c r="BN438" s="1"/>
      <c r="BO438" s="1"/>
      <c r="BP438" s="1"/>
      <c r="BQ438" s="1"/>
      <c r="BR438" s="1"/>
    </row>
    <row r="439" spans="1:70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/>
      <c r="AL439" s="1"/>
      <c r="AM439" s="1"/>
      <c r="AN439" s="1"/>
      <c r="AO439" s="1"/>
      <c r="AP439" s="1"/>
      <c r="AQ439" s="1"/>
      <c r="AR439" s="1"/>
      <c r="AS439" s="1"/>
      <c r="AT439" s="1"/>
      <c r="AU439" s="1"/>
      <c r="AV439" s="1"/>
      <c r="AW439" s="1"/>
      <c r="AX439" s="1"/>
      <c r="AY439" s="1"/>
      <c r="AZ439" s="1"/>
      <c r="BA439" s="1"/>
      <c r="BB439" s="1"/>
      <c r="BC439" s="1"/>
      <c r="BD439" s="1"/>
      <c r="BE439" s="1"/>
      <c r="BF439" s="1"/>
      <c r="BG439" s="1"/>
      <c r="BH439" s="1"/>
      <c r="BI439" s="1"/>
      <c r="BJ439" s="1"/>
      <c r="BK439" s="1"/>
      <c r="BL439" s="1"/>
      <c r="BM439" s="1"/>
      <c r="BN439" s="1"/>
      <c r="BO439" s="1"/>
      <c r="BP439" s="1"/>
      <c r="BQ439" s="1"/>
      <c r="BR439" s="1"/>
    </row>
    <row r="440" spans="1:70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  <c r="AL440" s="1"/>
      <c r="AM440" s="1"/>
      <c r="AN440" s="1"/>
      <c r="AO440" s="1"/>
      <c r="AP440" s="1"/>
      <c r="AQ440" s="1"/>
      <c r="AR440" s="1"/>
      <c r="AS440" s="1"/>
      <c r="AT440" s="1"/>
      <c r="AU440" s="1"/>
      <c r="AV440" s="1"/>
      <c r="AW440" s="1"/>
      <c r="AX440" s="1"/>
      <c r="AY440" s="1"/>
      <c r="AZ440" s="1"/>
      <c r="BA440" s="1"/>
      <c r="BB440" s="1"/>
      <c r="BC440" s="1"/>
      <c r="BD440" s="1"/>
      <c r="BE440" s="1"/>
      <c r="BF440" s="1"/>
      <c r="BG440" s="1"/>
      <c r="BH440" s="1"/>
      <c r="BI440" s="1"/>
      <c r="BJ440" s="1"/>
      <c r="BK440" s="1"/>
      <c r="BL440" s="1"/>
      <c r="BM440" s="1"/>
      <c r="BN440" s="1"/>
      <c r="BO440" s="1"/>
      <c r="BP440" s="1"/>
      <c r="BQ440" s="1"/>
      <c r="BR440" s="1"/>
    </row>
    <row r="441" spans="1:70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  <c r="AL441" s="1"/>
      <c r="AM441" s="1"/>
      <c r="AN441" s="1"/>
      <c r="AO441" s="1"/>
      <c r="AP441" s="1"/>
      <c r="AQ441" s="1"/>
      <c r="AR441" s="1"/>
      <c r="AS441" s="1"/>
      <c r="AT441" s="1"/>
      <c r="AU441" s="1"/>
      <c r="AV441" s="1"/>
      <c r="AW441" s="1"/>
      <c r="AX441" s="1"/>
      <c r="AY441" s="1"/>
      <c r="AZ441" s="1"/>
      <c r="BA441" s="1"/>
      <c r="BB441" s="1"/>
      <c r="BC441" s="1"/>
      <c r="BD441" s="1"/>
      <c r="BE441" s="1"/>
      <c r="BF441" s="1"/>
      <c r="BG441" s="1"/>
      <c r="BH441" s="1"/>
      <c r="BI441" s="1"/>
      <c r="BJ441" s="1"/>
      <c r="BK441" s="1"/>
      <c r="BL441" s="1"/>
      <c r="BM441" s="1"/>
      <c r="BN441" s="1"/>
      <c r="BO441" s="1"/>
      <c r="BP441" s="1"/>
      <c r="BQ441" s="1"/>
      <c r="BR441" s="1"/>
    </row>
    <row r="442" spans="1:70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1"/>
      <c r="AL442" s="1"/>
      <c r="AM442" s="1"/>
      <c r="AN442" s="1"/>
      <c r="AO442" s="1"/>
      <c r="AP442" s="1"/>
      <c r="AQ442" s="1"/>
      <c r="AR442" s="1"/>
      <c r="AS442" s="1"/>
      <c r="AT442" s="1"/>
      <c r="AU442" s="1"/>
      <c r="AV442" s="1"/>
      <c r="AW442" s="1"/>
      <c r="AX442" s="1"/>
      <c r="AY442" s="1"/>
      <c r="AZ442" s="1"/>
      <c r="BA442" s="1"/>
      <c r="BB442" s="1"/>
      <c r="BC442" s="1"/>
      <c r="BD442" s="1"/>
      <c r="BE442" s="1"/>
      <c r="BF442" s="1"/>
      <c r="BG442" s="1"/>
      <c r="BH442" s="1"/>
      <c r="BI442" s="1"/>
      <c r="BJ442" s="1"/>
      <c r="BK442" s="1"/>
      <c r="BL442" s="1"/>
      <c r="BM442" s="1"/>
      <c r="BN442" s="1"/>
      <c r="BO442" s="1"/>
      <c r="BP442" s="1"/>
      <c r="BQ442" s="1"/>
      <c r="BR442" s="1"/>
    </row>
    <row r="443" spans="1:70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"/>
      <c r="AL443" s="1"/>
      <c r="AM443" s="1"/>
      <c r="AN443" s="1"/>
      <c r="AO443" s="1"/>
      <c r="AP443" s="1"/>
      <c r="AQ443" s="1"/>
      <c r="AR443" s="1"/>
      <c r="AS443" s="1"/>
      <c r="AT443" s="1"/>
      <c r="AU443" s="1"/>
      <c r="AV443" s="1"/>
      <c r="AW443" s="1"/>
      <c r="AX443" s="1"/>
      <c r="AY443" s="1"/>
      <c r="AZ443" s="1"/>
      <c r="BA443" s="1"/>
      <c r="BB443" s="1"/>
      <c r="BC443" s="1"/>
      <c r="BD443" s="1"/>
      <c r="BE443" s="1"/>
      <c r="BF443" s="1"/>
      <c r="BG443" s="1"/>
      <c r="BH443" s="1"/>
      <c r="BI443" s="1"/>
      <c r="BJ443" s="1"/>
      <c r="BK443" s="1"/>
      <c r="BL443" s="1"/>
      <c r="BM443" s="1"/>
      <c r="BN443" s="1"/>
      <c r="BO443" s="1"/>
      <c r="BP443" s="1"/>
      <c r="BQ443" s="1"/>
      <c r="BR443" s="1"/>
    </row>
    <row r="444" spans="1:70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"/>
      <c r="AL444" s="1"/>
      <c r="AM444" s="1"/>
      <c r="AN444" s="1"/>
      <c r="AO444" s="1"/>
      <c r="AP444" s="1"/>
      <c r="AQ444" s="1"/>
      <c r="AR444" s="1"/>
      <c r="AS444" s="1"/>
      <c r="AT444" s="1"/>
      <c r="AU444" s="1"/>
      <c r="AV444" s="1"/>
      <c r="AW444" s="1"/>
      <c r="AX444" s="1"/>
      <c r="AY444" s="1"/>
      <c r="AZ444" s="1"/>
      <c r="BA444" s="1"/>
      <c r="BB444" s="1"/>
      <c r="BC444" s="1"/>
      <c r="BD444" s="1"/>
      <c r="BE444" s="1"/>
      <c r="BF444" s="1"/>
      <c r="BG444" s="1"/>
      <c r="BH444" s="1"/>
      <c r="BI444" s="1"/>
      <c r="BJ444" s="1"/>
      <c r="BK444" s="1"/>
      <c r="BL444" s="1"/>
      <c r="BM444" s="1"/>
      <c r="BN444" s="1"/>
      <c r="BO444" s="1"/>
      <c r="BP444" s="1"/>
      <c r="BQ444" s="1"/>
      <c r="BR444" s="1"/>
    </row>
    <row r="445" spans="1:70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"/>
      <c r="AL445" s="1"/>
      <c r="AM445" s="1"/>
      <c r="AN445" s="1"/>
      <c r="AO445" s="1"/>
      <c r="AP445" s="1"/>
      <c r="AQ445" s="1"/>
      <c r="AR445" s="1"/>
      <c r="AS445" s="1"/>
      <c r="AT445" s="1"/>
      <c r="AU445" s="1"/>
      <c r="AV445" s="1"/>
      <c r="AW445" s="1"/>
      <c r="AX445" s="1"/>
      <c r="AY445" s="1"/>
      <c r="AZ445" s="1"/>
      <c r="BA445" s="1"/>
      <c r="BB445" s="1"/>
      <c r="BC445" s="1"/>
      <c r="BD445" s="1"/>
      <c r="BE445" s="1"/>
      <c r="BF445" s="1"/>
      <c r="BG445" s="1"/>
      <c r="BH445" s="1"/>
      <c r="BI445" s="1"/>
      <c r="BJ445" s="1"/>
      <c r="BK445" s="1"/>
      <c r="BL445" s="1"/>
      <c r="BM445" s="1"/>
      <c r="BN445" s="1"/>
      <c r="BO445" s="1"/>
      <c r="BP445" s="1"/>
      <c r="BQ445" s="1"/>
      <c r="BR445" s="1"/>
    </row>
    <row r="446" spans="1:70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/>
      <c r="AL446" s="1"/>
      <c r="AM446" s="1"/>
      <c r="AN446" s="1"/>
      <c r="AO446" s="1"/>
      <c r="AP446" s="1"/>
      <c r="AQ446" s="1"/>
      <c r="AR446" s="1"/>
      <c r="AS446" s="1"/>
      <c r="AT446" s="1"/>
      <c r="AU446" s="1"/>
      <c r="AV446" s="1"/>
      <c r="AW446" s="1"/>
      <c r="AX446" s="1"/>
      <c r="AY446" s="1"/>
      <c r="AZ446" s="1"/>
      <c r="BA446" s="1"/>
      <c r="BB446" s="1"/>
      <c r="BC446" s="1"/>
      <c r="BD446" s="1"/>
      <c r="BE446" s="1"/>
      <c r="BF446" s="1"/>
      <c r="BG446" s="1"/>
      <c r="BH446" s="1"/>
      <c r="BI446" s="1"/>
      <c r="BJ446" s="1"/>
      <c r="BK446" s="1"/>
      <c r="BL446" s="1"/>
      <c r="BM446" s="1"/>
      <c r="BN446" s="1"/>
      <c r="BO446" s="1"/>
      <c r="BP446" s="1"/>
      <c r="BQ446" s="1"/>
      <c r="BR446" s="1"/>
    </row>
    <row r="447" spans="1:70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  <c r="AL447" s="1"/>
      <c r="AM447" s="1"/>
      <c r="AN447" s="1"/>
      <c r="AO447" s="1"/>
      <c r="AP447" s="1"/>
      <c r="AQ447" s="1"/>
      <c r="AR447" s="1"/>
      <c r="AS447" s="1"/>
      <c r="AT447" s="1"/>
      <c r="AU447" s="1"/>
      <c r="AV447" s="1"/>
      <c r="AW447" s="1"/>
      <c r="AX447" s="1"/>
      <c r="AY447" s="1"/>
      <c r="AZ447" s="1"/>
      <c r="BA447" s="1"/>
      <c r="BB447" s="1"/>
      <c r="BC447" s="1"/>
      <c r="BD447" s="1"/>
      <c r="BE447" s="1"/>
      <c r="BF447" s="1"/>
      <c r="BG447" s="1"/>
      <c r="BH447" s="1"/>
      <c r="BI447" s="1"/>
      <c r="BJ447" s="1"/>
      <c r="BK447" s="1"/>
      <c r="BL447" s="1"/>
      <c r="BM447" s="1"/>
      <c r="BN447" s="1"/>
      <c r="BO447" s="1"/>
      <c r="BP447" s="1"/>
      <c r="BQ447" s="1"/>
      <c r="BR447" s="1"/>
    </row>
    <row r="448" spans="1:70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"/>
      <c r="AL448" s="1"/>
      <c r="AM448" s="1"/>
      <c r="AN448" s="1"/>
      <c r="AO448" s="1"/>
      <c r="AP448" s="1"/>
      <c r="AQ448" s="1"/>
      <c r="AR448" s="1"/>
      <c r="AS448" s="1"/>
      <c r="AT448" s="1"/>
      <c r="AU448" s="1"/>
      <c r="AV448" s="1"/>
      <c r="AW448" s="1"/>
      <c r="AX448" s="1"/>
      <c r="AY448" s="1"/>
      <c r="AZ448" s="1"/>
      <c r="BA448" s="1"/>
      <c r="BB448" s="1"/>
      <c r="BC448" s="1"/>
      <c r="BD448" s="1"/>
      <c r="BE448" s="1"/>
      <c r="BF448" s="1"/>
      <c r="BG448" s="1"/>
      <c r="BH448" s="1"/>
      <c r="BI448" s="1"/>
      <c r="BJ448" s="1"/>
      <c r="BK448" s="1"/>
      <c r="BL448" s="1"/>
      <c r="BM448" s="1"/>
      <c r="BN448" s="1"/>
      <c r="BO448" s="1"/>
      <c r="BP448" s="1"/>
      <c r="BQ448" s="1"/>
      <c r="BR448" s="1"/>
    </row>
    <row r="449" spans="1:70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"/>
      <c r="AL449" s="1"/>
      <c r="AM449" s="1"/>
      <c r="AN449" s="1"/>
      <c r="AO449" s="1"/>
      <c r="AP449" s="1"/>
      <c r="AQ449" s="1"/>
      <c r="AR449" s="1"/>
      <c r="AS449" s="1"/>
      <c r="AT449" s="1"/>
      <c r="AU449" s="1"/>
      <c r="AV449" s="1"/>
      <c r="AW449" s="1"/>
      <c r="AX449" s="1"/>
      <c r="AY449" s="1"/>
      <c r="AZ449" s="1"/>
      <c r="BA449" s="1"/>
      <c r="BB449" s="1"/>
      <c r="BC449" s="1"/>
      <c r="BD449" s="1"/>
      <c r="BE449" s="1"/>
      <c r="BF449" s="1"/>
      <c r="BG449" s="1"/>
      <c r="BH449" s="1"/>
      <c r="BI449" s="1"/>
      <c r="BJ449" s="1"/>
      <c r="BK449" s="1"/>
      <c r="BL449" s="1"/>
      <c r="BM449" s="1"/>
      <c r="BN449" s="1"/>
      <c r="BO449" s="1"/>
      <c r="BP449" s="1"/>
      <c r="BQ449" s="1"/>
      <c r="BR449" s="1"/>
    </row>
    <row r="450" spans="1:70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1"/>
      <c r="AL450" s="1"/>
      <c r="AM450" s="1"/>
      <c r="AN450" s="1"/>
      <c r="AO450" s="1"/>
      <c r="AP450" s="1"/>
      <c r="AQ450" s="1"/>
      <c r="AR450" s="1"/>
      <c r="AS450" s="1"/>
      <c r="AT450" s="1"/>
      <c r="AU450" s="1"/>
      <c r="AV450" s="1"/>
      <c r="AW450" s="1"/>
      <c r="AX450" s="1"/>
      <c r="AY450" s="1"/>
      <c r="AZ450" s="1"/>
      <c r="BA450" s="1"/>
      <c r="BB450" s="1"/>
      <c r="BC450" s="1"/>
      <c r="BD450" s="1"/>
      <c r="BE450" s="1"/>
      <c r="BF450" s="1"/>
      <c r="BG450" s="1"/>
      <c r="BH450" s="1"/>
      <c r="BI450" s="1"/>
      <c r="BJ450" s="1"/>
      <c r="BK450" s="1"/>
      <c r="BL450" s="1"/>
      <c r="BM450" s="1"/>
      <c r="BN450" s="1"/>
      <c r="BO450" s="1"/>
      <c r="BP450" s="1"/>
      <c r="BQ450" s="1"/>
      <c r="BR450" s="1"/>
    </row>
    <row r="451" spans="1:70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  <c r="AK451" s="1"/>
      <c r="AL451" s="1"/>
      <c r="AM451" s="1"/>
      <c r="AN451" s="1"/>
      <c r="AO451" s="1"/>
      <c r="AP451" s="1"/>
      <c r="AQ451" s="1"/>
      <c r="AR451" s="1"/>
      <c r="AS451" s="1"/>
      <c r="AT451" s="1"/>
      <c r="AU451" s="1"/>
      <c r="AV451" s="1"/>
      <c r="AW451" s="1"/>
      <c r="AX451" s="1"/>
      <c r="AY451" s="1"/>
      <c r="AZ451" s="1"/>
      <c r="BA451" s="1"/>
      <c r="BB451" s="1"/>
      <c r="BC451" s="1"/>
      <c r="BD451" s="1"/>
      <c r="BE451" s="1"/>
      <c r="BF451" s="1"/>
      <c r="BG451" s="1"/>
      <c r="BH451" s="1"/>
      <c r="BI451" s="1"/>
      <c r="BJ451" s="1"/>
      <c r="BK451" s="1"/>
      <c r="BL451" s="1"/>
      <c r="BM451" s="1"/>
      <c r="BN451" s="1"/>
      <c r="BO451" s="1"/>
      <c r="BP451" s="1"/>
      <c r="BQ451" s="1"/>
      <c r="BR451" s="1"/>
    </row>
    <row r="452" spans="1:70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  <c r="AK452" s="1"/>
      <c r="AL452" s="1"/>
      <c r="AM452" s="1"/>
      <c r="AN452" s="1"/>
      <c r="AO452" s="1"/>
      <c r="AP452" s="1"/>
      <c r="AQ452" s="1"/>
      <c r="AR452" s="1"/>
      <c r="AS452" s="1"/>
      <c r="AT452" s="1"/>
      <c r="AU452" s="1"/>
      <c r="AV452" s="1"/>
      <c r="AW452" s="1"/>
      <c r="AX452" s="1"/>
      <c r="AY452" s="1"/>
      <c r="AZ452" s="1"/>
      <c r="BA452" s="1"/>
      <c r="BB452" s="1"/>
      <c r="BC452" s="1"/>
      <c r="BD452" s="1"/>
      <c r="BE452" s="1"/>
      <c r="BF452" s="1"/>
      <c r="BG452" s="1"/>
      <c r="BH452" s="1"/>
      <c r="BI452" s="1"/>
      <c r="BJ452" s="1"/>
      <c r="BK452" s="1"/>
      <c r="BL452" s="1"/>
      <c r="BM452" s="1"/>
      <c r="BN452" s="1"/>
      <c r="BO452" s="1"/>
      <c r="BP452" s="1"/>
      <c r="BQ452" s="1"/>
      <c r="BR452" s="1"/>
    </row>
    <row r="453" spans="1:70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  <c r="AK453" s="1"/>
      <c r="AL453" s="1"/>
      <c r="AM453" s="1"/>
      <c r="AN453" s="1"/>
      <c r="AO453" s="1"/>
      <c r="AP453" s="1"/>
      <c r="AQ453" s="1"/>
      <c r="AR453" s="1"/>
      <c r="AS453" s="1"/>
      <c r="AT453" s="1"/>
      <c r="AU453" s="1"/>
      <c r="AV453" s="1"/>
      <c r="AW453" s="1"/>
      <c r="AX453" s="1"/>
      <c r="AY453" s="1"/>
      <c r="AZ453" s="1"/>
      <c r="BA453" s="1"/>
      <c r="BB453" s="1"/>
      <c r="BC453" s="1"/>
      <c r="BD453" s="1"/>
      <c r="BE453" s="1"/>
      <c r="BF453" s="1"/>
      <c r="BG453" s="1"/>
      <c r="BH453" s="1"/>
      <c r="BI453" s="1"/>
      <c r="BJ453" s="1"/>
      <c r="BK453" s="1"/>
      <c r="BL453" s="1"/>
      <c r="BM453" s="1"/>
      <c r="BN453" s="1"/>
      <c r="BO453" s="1"/>
      <c r="BP453" s="1"/>
      <c r="BQ453" s="1"/>
      <c r="BR453" s="1"/>
    </row>
    <row r="454" spans="1:70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  <c r="AK454" s="1"/>
      <c r="AL454" s="1"/>
      <c r="AM454" s="1"/>
      <c r="AN454" s="1"/>
      <c r="AO454" s="1"/>
      <c r="AP454" s="1"/>
      <c r="AQ454" s="1"/>
      <c r="AR454" s="1"/>
      <c r="AS454" s="1"/>
      <c r="AT454" s="1"/>
      <c r="AU454" s="1"/>
      <c r="AV454" s="1"/>
      <c r="AW454" s="1"/>
      <c r="AX454" s="1"/>
      <c r="AY454" s="1"/>
      <c r="AZ454" s="1"/>
      <c r="BA454" s="1"/>
      <c r="BB454" s="1"/>
      <c r="BC454" s="1"/>
      <c r="BD454" s="1"/>
      <c r="BE454" s="1"/>
      <c r="BF454" s="1"/>
      <c r="BG454" s="1"/>
      <c r="BH454" s="1"/>
      <c r="BI454" s="1"/>
      <c r="BJ454" s="1"/>
      <c r="BK454" s="1"/>
      <c r="BL454" s="1"/>
      <c r="BM454" s="1"/>
      <c r="BN454" s="1"/>
      <c r="BO454" s="1"/>
      <c r="BP454" s="1"/>
      <c r="BQ454" s="1"/>
      <c r="BR454" s="1"/>
    </row>
    <row r="455" spans="1:70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  <c r="AK455" s="1"/>
      <c r="AL455" s="1"/>
      <c r="AM455" s="1"/>
      <c r="AN455" s="1"/>
      <c r="AO455" s="1"/>
      <c r="AP455" s="1"/>
      <c r="AQ455" s="1"/>
      <c r="AR455" s="1"/>
      <c r="AS455" s="1"/>
      <c r="AT455" s="1"/>
      <c r="AU455" s="1"/>
      <c r="AV455" s="1"/>
      <c r="AW455" s="1"/>
      <c r="AX455" s="1"/>
      <c r="AY455" s="1"/>
      <c r="AZ455" s="1"/>
      <c r="BA455" s="1"/>
      <c r="BB455" s="1"/>
      <c r="BC455" s="1"/>
      <c r="BD455" s="1"/>
      <c r="BE455" s="1"/>
      <c r="BF455" s="1"/>
      <c r="BG455" s="1"/>
      <c r="BH455" s="1"/>
      <c r="BI455" s="1"/>
      <c r="BJ455" s="1"/>
      <c r="BK455" s="1"/>
      <c r="BL455" s="1"/>
      <c r="BM455" s="1"/>
      <c r="BN455" s="1"/>
      <c r="BO455" s="1"/>
      <c r="BP455" s="1"/>
      <c r="BQ455" s="1"/>
      <c r="BR455" s="1"/>
    </row>
    <row r="456" spans="1:70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  <c r="AK456" s="1"/>
      <c r="AL456" s="1"/>
      <c r="AM456" s="1"/>
      <c r="AN456" s="1"/>
      <c r="AO456" s="1"/>
      <c r="AP456" s="1"/>
      <c r="AQ456" s="1"/>
      <c r="AR456" s="1"/>
      <c r="AS456" s="1"/>
      <c r="AT456" s="1"/>
      <c r="AU456" s="1"/>
      <c r="AV456" s="1"/>
      <c r="AW456" s="1"/>
      <c r="AX456" s="1"/>
      <c r="AY456" s="1"/>
      <c r="AZ456" s="1"/>
      <c r="BA456" s="1"/>
      <c r="BB456" s="1"/>
      <c r="BC456" s="1"/>
      <c r="BD456" s="1"/>
      <c r="BE456" s="1"/>
      <c r="BF456" s="1"/>
      <c r="BG456" s="1"/>
      <c r="BH456" s="1"/>
      <c r="BI456" s="1"/>
      <c r="BJ456" s="1"/>
      <c r="BK456" s="1"/>
      <c r="BL456" s="1"/>
      <c r="BM456" s="1"/>
      <c r="BN456" s="1"/>
      <c r="BO456" s="1"/>
      <c r="BP456" s="1"/>
      <c r="BQ456" s="1"/>
      <c r="BR456" s="1"/>
    </row>
    <row r="457" spans="1:70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  <c r="AK457" s="1"/>
      <c r="AL457" s="1"/>
      <c r="AM457" s="1"/>
      <c r="AN457" s="1"/>
      <c r="AO457" s="1"/>
      <c r="AP457" s="1"/>
      <c r="AQ457" s="1"/>
      <c r="AR457" s="1"/>
      <c r="AS457" s="1"/>
      <c r="AT457" s="1"/>
      <c r="AU457" s="1"/>
      <c r="AV457" s="1"/>
      <c r="AW457" s="1"/>
      <c r="AX457" s="1"/>
      <c r="AY457" s="1"/>
      <c r="AZ457" s="1"/>
      <c r="BA457" s="1"/>
      <c r="BB457" s="1"/>
      <c r="BC457" s="1"/>
      <c r="BD457" s="1"/>
      <c r="BE457" s="1"/>
      <c r="BF457" s="1"/>
      <c r="BG457" s="1"/>
      <c r="BH457" s="1"/>
      <c r="BI457" s="1"/>
      <c r="BJ457" s="1"/>
      <c r="BK457" s="1"/>
      <c r="BL457" s="1"/>
      <c r="BM457" s="1"/>
      <c r="BN457" s="1"/>
      <c r="BO457" s="1"/>
      <c r="BP457" s="1"/>
      <c r="BQ457" s="1"/>
      <c r="BR457" s="1"/>
    </row>
    <row r="458" spans="1:70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  <c r="AK458" s="1"/>
      <c r="AL458" s="1"/>
      <c r="AM458" s="1"/>
      <c r="AN458" s="1"/>
      <c r="AO458" s="1"/>
      <c r="AP458" s="1"/>
      <c r="AQ458" s="1"/>
      <c r="AR458" s="1"/>
      <c r="AS458" s="1"/>
      <c r="AT458" s="1"/>
      <c r="AU458" s="1"/>
      <c r="AV458" s="1"/>
      <c r="AW458" s="1"/>
      <c r="AX458" s="1"/>
      <c r="AY458" s="1"/>
      <c r="AZ458" s="1"/>
      <c r="BA458" s="1"/>
      <c r="BB458" s="1"/>
      <c r="BC458" s="1"/>
      <c r="BD458" s="1"/>
      <c r="BE458" s="1"/>
      <c r="BF458" s="1"/>
      <c r="BG458" s="1"/>
      <c r="BH458" s="1"/>
      <c r="BI458" s="1"/>
      <c r="BJ458" s="1"/>
      <c r="BK458" s="1"/>
      <c r="BL458" s="1"/>
      <c r="BM458" s="1"/>
      <c r="BN458" s="1"/>
      <c r="BO458" s="1"/>
      <c r="BP458" s="1"/>
      <c r="BQ458" s="1"/>
      <c r="BR458" s="1"/>
    </row>
    <row r="459" spans="1:70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  <c r="AK459" s="1"/>
      <c r="AL459" s="1"/>
      <c r="AM459" s="1"/>
      <c r="AN459" s="1"/>
      <c r="AO459" s="1"/>
      <c r="AP459" s="1"/>
      <c r="AQ459" s="1"/>
      <c r="AR459" s="1"/>
      <c r="AS459" s="1"/>
      <c r="AT459" s="1"/>
      <c r="AU459" s="1"/>
      <c r="AV459" s="1"/>
      <c r="AW459" s="1"/>
      <c r="AX459" s="1"/>
      <c r="AY459" s="1"/>
      <c r="AZ459" s="1"/>
      <c r="BA459" s="1"/>
      <c r="BB459" s="1"/>
      <c r="BC459" s="1"/>
      <c r="BD459" s="1"/>
      <c r="BE459" s="1"/>
      <c r="BF459" s="1"/>
      <c r="BG459" s="1"/>
      <c r="BH459" s="1"/>
      <c r="BI459" s="1"/>
      <c r="BJ459" s="1"/>
      <c r="BK459" s="1"/>
      <c r="BL459" s="1"/>
      <c r="BM459" s="1"/>
      <c r="BN459" s="1"/>
      <c r="BO459" s="1"/>
      <c r="BP459" s="1"/>
      <c r="BQ459" s="1"/>
      <c r="BR459" s="1"/>
    </row>
    <row r="460" spans="1:70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  <c r="AK460" s="1"/>
      <c r="AL460" s="1"/>
      <c r="AM460" s="1"/>
      <c r="AN460" s="1"/>
      <c r="AO460" s="1"/>
      <c r="AP460" s="1"/>
      <c r="AQ460" s="1"/>
      <c r="AR460" s="1"/>
      <c r="AS460" s="1"/>
      <c r="AT460" s="1"/>
      <c r="AU460" s="1"/>
      <c r="AV460" s="1"/>
      <c r="AW460" s="1"/>
      <c r="AX460" s="1"/>
      <c r="AY460" s="1"/>
      <c r="AZ460" s="1"/>
      <c r="BA460" s="1"/>
      <c r="BB460" s="1"/>
      <c r="BC460" s="1"/>
      <c r="BD460" s="1"/>
      <c r="BE460" s="1"/>
      <c r="BF460" s="1"/>
      <c r="BG460" s="1"/>
      <c r="BH460" s="1"/>
      <c r="BI460" s="1"/>
      <c r="BJ460" s="1"/>
      <c r="BK460" s="1"/>
      <c r="BL460" s="1"/>
      <c r="BM460" s="1"/>
      <c r="BN460" s="1"/>
      <c r="BO460" s="1"/>
      <c r="BP460" s="1"/>
      <c r="BQ460" s="1"/>
      <c r="BR460" s="1"/>
    </row>
    <row r="461" spans="1:70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  <c r="AK461" s="1"/>
      <c r="AL461" s="1"/>
      <c r="AM461" s="1"/>
      <c r="AN461" s="1"/>
      <c r="AO461" s="1"/>
      <c r="AP461" s="1"/>
      <c r="AQ461" s="1"/>
      <c r="AR461" s="1"/>
      <c r="AS461" s="1"/>
      <c r="AT461" s="1"/>
      <c r="AU461" s="1"/>
      <c r="AV461" s="1"/>
      <c r="AW461" s="1"/>
      <c r="AX461" s="1"/>
      <c r="AY461" s="1"/>
      <c r="AZ461" s="1"/>
      <c r="BA461" s="1"/>
      <c r="BB461" s="1"/>
      <c r="BC461" s="1"/>
      <c r="BD461" s="1"/>
      <c r="BE461" s="1"/>
      <c r="BF461" s="1"/>
      <c r="BG461" s="1"/>
      <c r="BH461" s="1"/>
      <c r="BI461" s="1"/>
      <c r="BJ461" s="1"/>
      <c r="BK461" s="1"/>
      <c r="BL461" s="1"/>
      <c r="BM461" s="1"/>
      <c r="BN461" s="1"/>
      <c r="BO461" s="1"/>
      <c r="BP461" s="1"/>
      <c r="BQ461" s="1"/>
      <c r="BR461" s="1"/>
    </row>
    <row r="462" spans="1:70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  <c r="AK462" s="1"/>
      <c r="AL462" s="1"/>
      <c r="AM462" s="1"/>
      <c r="AN462" s="1"/>
      <c r="AO462" s="1"/>
      <c r="AP462" s="1"/>
      <c r="AQ462" s="1"/>
      <c r="AR462" s="1"/>
      <c r="AS462" s="1"/>
      <c r="AT462" s="1"/>
      <c r="AU462" s="1"/>
      <c r="AV462" s="1"/>
      <c r="AW462" s="1"/>
      <c r="AX462" s="1"/>
      <c r="AY462" s="1"/>
      <c r="AZ462" s="1"/>
      <c r="BA462" s="1"/>
      <c r="BB462" s="1"/>
      <c r="BC462" s="1"/>
      <c r="BD462" s="1"/>
      <c r="BE462" s="1"/>
      <c r="BF462" s="1"/>
      <c r="BG462" s="1"/>
      <c r="BH462" s="1"/>
      <c r="BI462" s="1"/>
      <c r="BJ462" s="1"/>
      <c r="BK462" s="1"/>
      <c r="BL462" s="1"/>
      <c r="BM462" s="1"/>
      <c r="BN462" s="1"/>
      <c r="BO462" s="1"/>
      <c r="BP462" s="1"/>
      <c r="BQ462" s="1"/>
      <c r="BR462" s="1"/>
    </row>
    <row r="463" spans="1:70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  <c r="AK463" s="1"/>
      <c r="AL463" s="1"/>
      <c r="AM463" s="1"/>
      <c r="AN463" s="1"/>
      <c r="AO463" s="1"/>
      <c r="AP463" s="1"/>
      <c r="AQ463" s="1"/>
      <c r="AR463" s="1"/>
      <c r="AS463" s="1"/>
      <c r="AT463" s="1"/>
      <c r="AU463" s="1"/>
      <c r="AV463" s="1"/>
      <c r="AW463" s="1"/>
      <c r="AX463" s="1"/>
      <c r="AY463" s="1"/>
      <c r="AZ463" s="1"/>
      <c r="BA463" s="1"/>
      <c r="BB463" s="1"/>
      <c r="BC463" s="1"/>
      <c r="BD463" s="1"/>
      <c r="BE463" s="1"/>
      <c r="BF463" s="1"/>
      <c r="BG463" s="1"/>
      <c r="BH463" s="1"/>
      <c r="BI463" s="1"/>
      <c r="BJ463" s="1"/>
      <c r="BK463" s="1"/>
      <c r="BL463" s="1"/>
      <c r="BM463" s="1"/>
      <c r="BN463" s="1"/>
      <c r="BO463" s="1"/>
      <c r="BP463" s="1"/>
      <c r="BQ463" s="1"/>
      <c r="BR463" s="1"/>
    </row>
    <row r="464" spans="1:70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  <c r="AK464" s="1"/>
      <c r="AL464" s="1"/>
      <c r="AM464" s="1"/>
      <c r="AN464" s="1"/>
      <c r="AO464" s="1"/>
      <c r="AP464" s="1"/>
      <c r="AQ464" s="1"/>
      <c r="AR464" s="1"/>
      <c r="AS464" s="1"/>
      <c r="AT464" s="1"/>
      <c r="AU464" s="1"/>
      <c r="AV464" s="1"/>
      <c r="AW464" s="1"/>
      <c r="AX464" s="1"/>
      <c r="AY464" s="1"/>
      <c r="AZ464" s="1"/>
      <c r="BA464" s="1"/>
      <c r="BB464" s="1"/>
      <c r="BC464" s="1"/>
      <c r="BD464" s="1"/>
      <c r="BE464" s="1"/>
      <c r="BF464" s="1"/>
      <c r="BG464" s="1"/>
      <c r="BH464" s="1"/>
      <c r="BI464" s="1"/>
      <c r="BJ464" s="1"/>
      <c r="BK464" s="1"/>
      <c r="BL464" s="1"/>
      <c r="BM464" s="1"/>
      <c r="BN464" s="1"/>
      <c r="BO464" s="1"/>
      <c r="BP464" s="1"/>
      <c r="BQ464" s="1"/>
      <c r="BR464" s="1"/>
    </row>
    <row r="465" spans="1:70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"/>
      <c r="AK465" s="1"/>
      <c r="AL465" s="1"/>
      <c r="AM465" s="1"/>
      <c r="AN465" s="1"/>
      <c r="AO465" s="1"/>
      <c r="AP465" s="1"/>
      <c r="AQ465" s="1"/>
      <c r="AR465" s="1"/>
      <c r="AS465" s="1"/>
      <c r="AT465" s="1"/>
      <c r="AU465" s="1"/>
      <c r="AV465" s="1"/>
      <c r="AW465" s="1"/>
      <c r="AX465" s="1"/>
      <c r="AY465" s="1"/>
      <c r="AZ465" s="1"/>
      <c r="BA465" s="1"/>
      <c r="BB465" s="1"/>
      <c r="BC465" s="1"/>
      <c r="BD465" s="1"/>
      <c r="BE465" s="1"/>
      <c r="BF465" s="1"/>
      <c r="BG465" s="1"/>
      <c r="BH465" s="1"/>
      <c r="BI465" s="1"/>
      <c r="BJ465" s="1"/>
      <c r="BK465" s="1"/>
      <c r="BL465" s="1"/>
      <c r="BM465" s="1"/>
      <c r="BN465" s="1"/>
      <c r="BO465" s="1"/>
      <c r="BP465" s="1"/>
      <c r="BQ465" s="1"/>
      <c r="BR465" s="1"/>
    </row>
    <row r="466" spans="1:70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"/>
      <c r="AK466" s="1"/>
      <c r="AL466" s="1"/>
      <c r="AM466" s="1"/>
      <c r="AN466" s="1"/>
      <c r="AO466" s="1"/>
      <c r="AP466" s="1"/>
      <c r="AQ466" s="1"/>
      <c r="AR466" s="1"/>
      <c r="AS466" s="1"/>
      <c r="AT466" s="1"/>
      <c r="AU466" s="1"/>
      <c r="AV466" s="1"/>
      <c r="AW466" s="1"/>
      <c r="AX466" s="1"/>
      <c r="AY466" s="1"/>
      <c r="AZ466" s="1"/>
      <c r="BA466" s="1"/>
      <c r="BB466" s="1"/>
      <c r="BC466" s="1"/>
      <c r="BD466" s="1"/>
      <c r="BE466" s="1"/>
      <c r="BF466" s="1"/>
      <c r="BG466" s="1"/>
      <c r="BH466" s="1"/>
      <c r="BI466" s="1"/>
      <c r="BJ466" s="1"/>
      <c r="BK466" s="1"/>
      <c r="BL466" s="1"/>
      <c r="BM466" s="1"/>
      <c r="BN466" s="1"/>
      <c r="BO466" s="1"/>
      <c r="BP466" s="1"/>
      <c r="BQ466" s="1"/>
      <c r="BR466" s="1"/>
    </row>
    <row r="467" spans="1:70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"/>
      <c r="AK467" s="1"/>
      <c r="AL467" s="1"/>
      <c r="AM467" s="1"/>
      <c r="AN467" s="1"/>
      <c r="AO467" s="1"/>
      <c r="AP467" s="1"/>
      <c r="AQ467" s="1"/>
      <c r="AR467" s="1"/>
      <c r="AS467" s="1"/>
      <c r="AT467" s="1"/>
      <c r="AU467" s="1"/>
      <c r="AV467" s="1"/>
      <c r="AW467" s="1"/>
      <c r="AX467" s="1"/>
      <c r="AY467" s="1"/>
      <c r="AZ467" s="1"/>
      <c r="BA467" s="1"/>
      <c r="BB467" s="1"/>
      <c r="BC467" s="1"/>
      <c r="BD467" s="1"/>
      <c r="BE467" s="1"/>
      <c r="BF467" s="1"/>
      <c r="BG467" s="1"/>
      <c r="BH467" s="1"/>
      <c r="BI467" s="1"/>
      <c r="BJ467" s="1"/>
      <c r="BK467" s="1"/>
      <c r="BL467" s="1"/>
      <c r="BM467" s="1"/>
      <c r="BN467" s="1"/>
      <c r="BO467" s="1"/>
      <c r="BP467" s="1"/>
      <c r="BQ467" s="1"/>
      <c r="BR467" s="1"/>
    </row>
    <row r="468" spans="1:70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  <c r="AK468" s="1"/>
      <c r="AL468" s="1"/>
      <c r="AM468" s="1"/>
      <c r="AN468" s="1"/>
      <c r="AO468" s="1"/>
      <c r="AP468" s="1"/>
      <c r="AQ468" s="1"/>
      <c r="AR468" s="1"/>
      <c r="AS468" s="1"/>
      <c r="AT468" s="1"/>
      <c r="AU468" s="1"/>
      <c r="AV468" s="1"/>
      <c r="AW468" s="1"/>
      <c r="AX468" s="1"/>
      <c r="AY468" s="1"/>
      <c r="AZ468" s="1"/>
      <c r="BA468" s="1"/>
      <c r="BB468" s="1"/>
      <c r="BC468" s="1"/>
      <c r="BD468" s="1"/>
      <c r="BE468" s="1"/>
      <c r="BF468" s="1"/>
      <c r="BG468" s="1"/>
      <c r="BH468" s="1"/>
      <c r="BI468" s="1"/>
      <c r="BJ468" s="1"/>
      <c r="BK468" s="1"/>
      <c r="BL468" s="1"/>
      <c r="BM468" s="1"/>
      <c r="BN468" s="1"/>
      <c r="BO468" s="1"/>
      <c r="BP468" s="1"/>
      <c r="BQ468" s="1"/>
      <c r="BR468" s="1"/>
    </row>
    <row r="469" spans="1:70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  <c r="AK469" s="1"/>
      <c r="AL469" s="1"/>
      <c r="AM469" s="1"/>
      <c r="AN469" s="1"/>
      <c r="AO469" s="1"/>
      <c r="AP469" s="1"/>
      <c r="AQ469" s="1"/>
      <c r="AR469" s="1"/>
      <c r="AS469" s="1"/>
      <c r="AT469" s="1"/>
      <c r="AU469" s="1"/>
      <c r="AV469" s="1"/>
      <c r="AW469" s="1"/>
      <c r="AX469" s="1"/>
      <c r="AY469" s="1"/>
      <c r="AZ469" s="1"/>
      <c r="BA469" s="1"/>
      <c r="BB469" s="1"/>
      <c r="BC469" s="1"/>
      <c r="BD469" s="1"/>
      <c r="BE469" s="1"/>
      <c r="BF469" s="1"/>
      <c r="BG469" s="1"/>
      <c r="BH469" s="1"/>
      <c r="BI469" s="1"/>
      <c r="BJ469" s="1"/>
      <c r="BK469" s="1"/>
      <c r="BL469" s="1"/>
      <c r="BM469" s="1"/>
      <c r="BN469" s="1"/>
      <c r="BO469" s="1"/>
      <c r="BP469" s="1"/>
      <c r="BQ469" s="1"/>
      <c r="BR469" s="1"/>
    </row>
    <row r="470" spans="1:70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  <c r="AK470" s="1"/>
      <c r="AL470" s="1"/>
      <c r="AM470" s="1"/>
      <c r="AN470" s="1"/>
      <c r="AO470" s="1"/>
      <c r="AP470" s="1"/>
      <c r="AQ470" s="1"/>
      <c r="AR470" s="1"/>
      <c r="AS470" s="1"/>
      <c r="AT470" s="1"/>
      <c r="AU470" s="1"/>
      <c r="AV470" s="1"/>
      <c r="AW470" s="1"/>
      <c r="AX470" s="1"/>
      <c r="AY470" s="1"/>
      <c r="AZ470" s="1"/>
      <c r="BA470" s="1"/>
      <c r="BB470" s="1"/>
      <c r="BC470" s="1"/>
      <c r="BD470" s="1"/>
      <c r="BE470" s="1"/>
      <c r="BF470" s="1"/>
      <c r="BG470" s="1"/>
      <c r="BH470" s="1"/>
      <c r="BI470" s="1"/>
      <c r="BJ470" s="1"/>
      <c r="BK470" s="1"/>
      <c r="BL470" s="1"/>
      <c r="BM470" s="1"/>
      <c r="BN470" s="1"/>
      <c r="BO470" s="1"/>
      <c r="BP470" s="1"/>
      <c r="BQ470" s="1"/>
      <c r="BR470" s="1"/>
    </row>
    <row r="471" spans="1:70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1"/>
      <c r="AK471" s="1"/>
      <c r="AL471" s="1"/>
      <c r="AM471" s="1"/>
      <c r="AN471" s="1"/>
      <c r="AO471" s="1"/>
      <c r="AP471" s="1"/>
      <c r="AQ471" s="1"/>
      <c r="AR471" s="1"/>
      <c r="AS471" s="1"/>
      <c r="AT471" s="1"/>
      <c r="AU471" s="1"/>
      <c r="AV471" s="1"/>
      <c r="AW471" s="1"/>
      <c r="AX471" s="1"/>
      <c r="AY471" s="1"/>
      <c r="AZ471" s="1"/>
      <c r="BA471" s="1"/>
      <c r="BB471" s="1"/>
      <c r="BC471" s="1"/>
      <c r="BD471" s="1"/>
      <c r="BE471" s="1"/>
      <c r="BF471" s="1"/>
      <c r="BG471" s="1"/>
      <c r="BH471" s="1"/>
      <c r="BI471" s="1"/>
      <c r="BJ471" s="1"/>
      <c r="BK471" s="1"/>
      <c r="BL471" s="1"/>
      <c r="BM471" s="1"/>
      <c r="BN471" s="1"/>
      <c r="BO471" s="1"/>
      <c r="BP471" s="1"/>
      <c r="BQ471" s="1"/>
      <c r="BR471" s="1"/>
    </row>
    <row r="472" spans="1:70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1"/>
      <c r="AK472" s="1"/>
      <c r="AL472" s="1"/>
      <c r="AM472" s="1"/>
      <c r="AN472" s="1"/>
      <c r="AO472" s="1"/>
      <c r="AP472" s="1"/>
      <c r="AQ472" s="1"/>
      <c r="AR472" s="1"/>
      <c r="AS472" s="1"/>
      <c r="AT472" s="1"/>
      <c r="AU472" s="1"/>
      <c r="AV472" s="1"/>
      <c r="AW472" s="1"/>
      <c r="AX472" s="1"/>
      <c r="AY472" s="1"/>
      <c r="AZ472" s="1"/>
      <c r="BA472" s="1"/>
      <c r="BB472" s="1"/>
      <c r="BC472" s="1"/>
      <c r="BD472" s="1"/>
      <c r="BE472" s="1"/>
      <c r="BF472" s="1"/>
      <c r="BG472" s="1"/>
      <c r="BH472" s="1"/>
      <c r="BI472" s="1"/>
      <c r="BJ472" s="1"/>
      <c r="BK472" s="1"/>
      <c r="BL472" s="1"/>
      <c r="BM472" s="1"/>
      <c r="BN472" s="1"/>
      <c r="BO472" s="1"/>
      <c r="BP472" s="1"/>
      <c r="BQ472" s="1"/>
      <c r="BR472" s="1"/>
    </row>
    <row r="473" spans="1:70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1"/>
      <c r="AK473" s="1"/>
      <c r="AL473" s="1"/>
      <c r="AM473" s="1"/>
      <c r="AN473" s="1"/>
      <c r="AO473" s="1"/>
      <c r="AP473" s="1"/>
      <c r="AQ473" s="1"/>
      <c r="AR473" s="1"/>
      <c r="AS473" s="1"/>
      <c r="AT473" s="1"/>
      <c r="AU473" s="1"/>
      <c r="AV473" s="1"/>
      <c r="AW473" s="1"/>
      <c r="AX473" s="1"/>
      <c r="AY473" s="1"/>
      <c r="AZ473" s="1"/>
      <c r="BA473" s="1"/>
      <c r="BB473" s="1"/>
      <c r="BC473" s="1"/>
      <c r="BD473" s="1"/>
      <c r="BE473" s="1"/>
      <c r="BF473" s="1"/>
      <c r="BG473" s="1"/>
      <c r="BH473" s="1"/>
      <c r="BI473" s="1"/>
      <c r="BJ473" s="1"/>
      <c r="BK473" s="1"/>
      <c r="BL473" s="1"/>
      <c r="BM473" s="1"/>
      <c r="BN473" s="1"/>
      <c r="BO473" s="1"/>
      <c r="BP473" s="1"/>
      <c r="BQ473" s="1"/>
      <c r="BR473" s="1"/>
    </row>
    <row r="474" spans="1:70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"/>
      <c r="AK474" s="1"/>
      <c r="AL474" s="1"/>
      <c r="AM474" s="1"/>
      <c r="AN474" s="1"/>
      <c r="AO474" s="1"/>
      <c r="AP474" s="1"/>
      <c r="AQ474" s="1"/>
      <c r="AR474" s="1"/>
      <c r="AS474" s="1"/>
      <c r="AT474" s="1"/>
      <c r="AU474" s="1"/>
      <c r="AV474" s="1"/>
      <c r="AW474" s="1"/>
      <c r="AX474" s="1"/>
      <c r="AY474" s="1"/>
      <c r="AZ474" s="1"/>
      <c r="BA474" s="1"/>
      <c r="BB474" s="1"/>
      <c r="BC474" s="1"/>
      <c r="BD474" s="1"/>
      <c r="BE474" s="1"/>
      <c r="BF474" s="1"/>
      <c r="BG474" s="1"/>
      <c r="BH474" s="1"/>
      <c r="BI474" s="1"/>
      <c r="BJ474" s="1"/>
      <c r="BK474" s="1"/>
      <c r="BL474" s="1"/>
      <c r="BM474" s="1"/>
      <c r="BN474" s="1"/>
      <c r="BO474" s="1"/>
      <c r="BP474" s="1"/>
      <c r="BQ474" s="1"/>
      <c r="BR474" s="1"/>
    </row>
    <row r="475" spans="1:70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/>
      <c r="AK475" s="1"/>
      <c r="AL475" s="1"/>
      <c r="AM475" s="1"/>
      <c r="AN475" s="1"/>
      <c r="AO475" s="1"/>
      <c r="AP475" s="1"/>
      <c r="AQ475" s="1"/>
      <c r="AR475" s="1"/>
      <c r="AS475" s="1"/>
      <c r="AT475" s="1"/>
      <c r="AU475" s="1"/>
      <c r="AV475" s="1"/>
      <c r="AW475" s="1"/>
      <c r="AX475" s="1"/>
      <c r="AY475" s="1"/>
      <c r="AZ475" s="1"/>
      <c r="BA475" s="1"/>
      <c r="BB475" s="1"/>
      <c r="BC475" s="1"/>
      <c r="BD475" s="1"/>
      <c r="BE475" s="1"/>
      <c r="BF475" s="1"/>
      <c r="BG475" s="1"/>
      <c r="BH475" s="1"/>
      <c r="BI475" s="1"/>
      <c r="BJ475" s="1"/>
      <c r="BK475" s="1"/>
      <c r="BL475" s="1"/>
      <c r="BM475" s="1"/>
      <c r="BN475" s="1"/>
      <c r="BO475" s="1"/>
      <c r="BP475" s="1"/>
      <c r="BQ475" s="1"/>
      <c r="BR475" s="1"/>
    </row>
    <row r="476" spans="1:70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  <c r="AK476" s="1"/>
      <c r="AL476" s="1"/>
      <c r="AM476" s="1"/>
      <c r="AN476" s="1"/>
      <c r="AO476" s="1"/>
      <c r="AP476" s="1"/>
      <c r="AQ476" s="1"/>
      <c r="AR476" s="1"/>
      <c r="AS476" s="1"/>
      <c r="AT476" s="1"/>
      <c r="AU476" s="1"/>
      <c r="AV476" s="1"/>
      <c r="AW476" s="1"/>
      <c r="AX476" s="1"/>
      <c r="AY476" s="1"/>
      <c r="AZ476" s="1"/>
      <c r="BA476" s="1"/>
      <c r="BB476" s="1"/>
      <c r="BC476" s="1"/>
      <c r="BD476" s="1"/>
      <c r="BE476" s="1"/>
      <c r="BF476" s="1"/>
      <c r="BG476" s="1"/>
      <c r="BH476" s="1"/>
      <c r="BI476" s="1"/>
      <c r="BJ476" s="1"/>
      <c r="BK476" s="1"/>
      <c r="BL476" s="1"/>
      <c r="BM476" s="1"/>
      <c r="BN476" s="1"/>
      <c r="BO476" s="1"/>
      <c r="BP476" s="1"/>
      <c r="BQ476" s="1"/>
      <c r="BR476" s="1"/>
    </row>
    <row r="477" spans="1:70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  <c r="AK477" s="1"/>
      <c r="AL477" s="1"/>
      <c r="AM477" s="1"/>
      <c r="AN477" s="1"/>
      <c r="AO477" s="1"/>
      <c r="AP477" s="1"/>
      <c r="AQ477" s="1"/>
      <c r="AR477" s="1"/>
      <c r="AS477" s="1"/>
      <c r="AT477" s="1"/>
      <c r="AU477" s="1"/>
      <c r="AV477" s="1"/>
      <c r="AW477" s="1"/>
      <c r="AX477" s="1"/>
      <c r="AY477" s="1"/>
      <c r="AZ477" s="1"/>
      <c r="BA477" s="1"/>
      <c r="BB477" s="1"/>
      <c r="BC477" s="1"/>
      <c r="BD477" s="1"/>
      <c r="BE477" s="1"/>
      <c r="BF477" s="1"/>
      <c r="BG477" s="1"/>
      <c r="BH477" s="1"/>
      <c r="BI477" s="1"/>
      <c r="BJ477" s="1"/>
      <c r="BK477" s="1"/>
      <c r="BL477" s="1"/>
      <c r="BM477" s="1"/>
      <c r="BN477" s="1"/>
      <c r="BO477" s="1"/>
      <c r="BP477" s="1"/>
      <c r="BQ477" s="1"/>
      <c r="BR477" s="1"/>
    </row>
    <row r="478" spans="1:70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  <c r="AK478" s="1"/>
      <c r="AL478" s="1"/>
      <c r="AM478" s="1"/>
      <c r="AN478" s="1"/>
      <c r="AO478" s="1"/>
      <c r="AP478" s="1"/>
      <c r="AQ478" s="1"/>
      <c r="AR478" s="1"/>
      <c r="AS478" s="1"/>
      <c r="AT478" s="1"/>
      <c r="AU478" s="1"/>
      <c r="AV478" s="1"/>
      <c r="AW478" s="1"/>
      <c r="AX478" s="1"/>
      <c r="AY478" s="1"/>
      <c r="AZ478" s="1"/>
      <c r="BA478" s="1"/>
      <c r="BB478" s="1"/>
      <c r="BC478" s="1"/>
      <c r="BD478" s="1"/>
      <c r="BE478" s="1"/>
      <c r="BF478" s="1"/>
      <c r="BG478" s="1"/>
      <c r="BH478" s="1"/>
      <c r="BI478" s="1"/>
      <c r="BJ478" s="1"/>
      <c r="BK478" s="1"/>
      <c r="BL478" s="1"/>
      <c r="BM478" s="1"/>
      <c r="BN478" s="1"/>
      <c r="BO478" s="1"/>
      <c r="BP478" s="1"/>
      <c r="BQ478" s="1"/>
      <c r="BR478" s="1"/>
    </row>
    <row r="479" spans="1:70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1"/>
      <c r="AK479" s="1"/>
      <c r="AL479" s="1"/>
      <c r="AM479" s="1"/>
      <c r="AN479" s="1"/>
      <c r="AO479" s="1"/>
      <c r="AP479" s="1"/>
      <c r="AQ479" s="1"/>
      <c r="AR479" s="1"/>
      <c r="AS479" s="1"/>
      <c r="AT479" s="1"/>
      <c r="AU479" s="1"/>
      <c r="AV479" s="1"/>
      <c r="AW479" s="1"/>
      <c r="AX479" s="1"/>
      <c r="AY479" s="1"/>
      <c r="AZ479" s="1"/>
      <c r="BA479" s="1"/>
      <c r="BB479" s="1"/>
      <c r="BC479" s="1"/>
      <c r="BD479" s="1"/>
      <c r="BE479" s="1"/>
      <c r="BF479" s="1"/>
      <c r="BG479" s="1"/>
      <c r="BH479" s="1"/>
      <c r="BI479" s="1"/>
      <c r="BJ479" s="1"/>
      <c r="BK479" s="1"/>
      <c r="BL479" s="1"/>
      <c r="BM479" s="1"/>
      <c r="BN479" s="1"/>
      <c r="BO479" s="1"/>
      <c r="BP479" s="1"/>
      <c r="BQ479" s="1"/>
      <c r="BR479" s="1"/>
    </row>
    <row r="480" spans="1:70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1"/>
      <c r="AK480" s="1"/>
      <c r="AL480" s="1"/>
      <c r="AM480" s="1"/>
      <c r="AN480" s="1"/>
      <c r="AO480" s="1"/>
      <c r="AP480" s="1"/>
      <c r="AQ480" s="1"/>
      <c r="AR480" s="1"/>
      <c r="AS480" s="1"/>
      <c r="AT480" s="1"/>
      <c r="AU480" s="1"/>
      <c r="AV480" s="1"/>
      <c r="AW480" s="1"/>
      <c r="AX480" s="1"/>
      <c r="AY480" s="1"/>
      <c r="AZ480" s="1"/>
      <c r="BA480" s="1"/>
      <c r="BB480" s="1"/>
      <c r="BC480" s="1"/>
      <c r="BD480" s="1"/>
      <c r="BE480" s="1"/>
      <c r="BF480" s="1"/>
      <c r="BG480" s="1"/>
      <c r="BH480" s="1"/>
      <c r="BI480" s="1"/>
      <c r="BJ480" s="1"/>
      <c r="BK480" s="1"/>
      <c r="BL480" s="1"/>
      <c r="BM480" s="1"/>
      <c r="BN480" s="1"/>
      <c r="BO480" s="1"/>
      <c r="BP480" s="1"/>
      <c r="BQ480" s="1"/>
      <c r="BR480" s="1"/>
    </row>
    <row r="481" spans="1:70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1"/>
      <c r="AK481" s="1"/>
      <c r="AL481" s="1"/>
      <c r="AM481" s="1"/>
      <c r="AN481" s="1"/>
      <c r="AO481" s="1"/>
      <c r="AP481" s="1"/>
      <c r="AQ481" s="1"/>
      <c r="AR481" s="1"/>
      <c r="AS481" s="1"/>
      <c r="AT481" s="1"/>
      <c r="AU481" s="1"/>
      <c r="AV481" s="1"/>
      <c r="AW481" s="1"/>
      <c r="AX481" s="1"/>
      <c r="AY481" s="1"/>
      <c r="AZ481" s="1"/>
      <c r="BA481" s="1"/>
      <c r="BB481" s="1"/>
      <c r="BC481" s="1"/>
      <c r="BD481" s="1"/>
      <c r="BE481" s="1"/>
      <c r="BF481" s="1"/>
      <c r="BG481" s="1"/>
      <c r="BH481" s="1"/>
      <c r="BI481" s="1"/>
      <c r="BJ481" s="1"/>
      <c r="BK481" s="1"/>
      <c r="BL481" s="1"/>
      <c r="BM481" s="1"/>
      <c r="BN481" s="1"/>
      <c r="BO481" s="1"/>
      <c r="BP481" s="1"/>
      <c r="BQ481" s="1"/>
      <c r="BR481" s="1"/>
    </row>
    <row r="482" spans="1:70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1"/>
      <c r="AK482" s="1"/>
      <c r="AL482" s="1"/>
      <c r="AM482" s="1"/>
      <c r="AN482" s="1"/>
      <c r="AO482" s="1"/>
      <c r="AP482" s="1"/>
      <c r="AQ482" s="1"/>
      <c r="AR482" s="1"/>
      <c r="AS482" s="1"/>
      <c r="AT482" s="1"/>
      <c r="AU482" s="1"/>
      <c r="AV482" s="1"/>
      <c r="AW482" s="1"/>
      <c r="AX482" s="1"/>
      <c r="AY482" s="1"/>
      <c r="AZ482" s="1"/>
      <c r="BA482" s="1"/>
      <c r="BB482" s="1"/>
      <c r="BC482" s="1"/>
      <c r="BD482" s="1"/>
      <c r="BE482" s="1"/>
      <c r="BF482" s="1"/>
      <c r="BG482" s="1"/>
      <c r="BH482" s="1"/>
      <c r="BI482" s="1"/>
      <c r="BJ482" s="1"/>
      <c r="BK482" s="1"/>
      <c r="BL482" s="1"/>
      <c r="BM482" s="1"/>
      <c r="BN482" s="1"/>
      <c r="BO482" s="1"/>
      <c r="BP482" s="1"/>
      <c r="BQ482" s="1"/>
      <c r="BR482" s="1"/>
    </row>
    <row r="483" spans="1:70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J483" s="1"/>
      <c r="AK483" s="1"/>
      <c r="AL483" s="1"/>
      <c r="AM483" s="1"/>
      <c r="AN483" s="1"/>
      <c r="AO483" s="1"/>
      <c r="AP483" s="1"/>
      <c r="AQ483" s="1"/>
      <c r="AR483" s="1"/>
      <c r="AS483" s="1"/>
      <c r="AT483" s="1"/>
      <c r="AU483" s="1"/>
      <c r="AV483" s="1"/>
      <c r="AW483" s="1"/>
      <c r="AX483" s="1"/>
      <c r="AY483" s="1"/>
      <c r="AZ483" s="1"/>
      <c r="BA483" s="1"/>
      <c r="BB483" s="1"/>
      <c r="BC483" s="1"/>
      <c r="BD483" s="1"/>
      <c r="BE483" s="1"/>
      <c r="BF483" s="1"/>
      <c r="BG483" s="1"/>
      <c r="BH483" s="1"/>
      <c r="BI483" s="1"/>
      <c r="BJ483" s="1"/>
      <c r="BK483" s="1"/>
      <c r="BL483" s="1"/>
      <c r="BM483" s="1"/>
      <c r="BN483" s="1"/>
      <c r="BO483" s="1"/>
      <c r="BP483" s="1"/>
      <c r="BQ483" s="1"/>
      <c r="BR483" s="1"/>
    </row>
    <row r="484" spans="1:70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J484" s="1"/>
      <c r="AK484" s="1"/>
      <c r="AL484" s="1"/>
      <c r="AM484" s="1"/>
      <c r="AN484" s="1"/>
      <c r="AO484" s="1"/>
      <c r="AP484" s="1"/>
      <c r="AQ484" s="1"/>
      <c r="AR484" s="1"/>
      <c r="AS484" s="1"/>
      <c r="AT484" s="1"/>
      <c r="AU484" s="1"/>
      <c r="AV484" s="1"/>
      <c r="AW484" s="1"/>
      <c r="AX484" s="1"/>
      <c r="AY484" s="1"/>
      <c r="AZ484" s="1"/>
      <c r="BA484" s="1"/>
      <c r="BB484" s="1"/>
      <c r="BC484" s="1"/>
      <c r="BD484" s="1"/>
      <c r="BE484" s="1"/>
      <c r="BF484" s="1"/>
      <c r="BG484" s="1"/>
      <c r="BH484" s="1"/>
      <c r="BI484" s="1"/>
      <c r="BJ484" s="1"/>
      <c r="BK484" s="1"/>
      <c r="BL484" s="1"/>
      <c r="BM484" s="1"/>
      <c r="BN484" s="1"/>
      <c r="BO484" s="1"/>
      <c r="BP484" s="1"/>
      <c r="BQ484" s="1"/>
      <c r="BR484" s="1"/>
    </row>
    <row r="485" spans="1:70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J485" s="1"/>
      <c r="AK485" s="1"/>
      <c r="AL485" s="1"/>
      <c r="AM485" s="1"/>
      <c r="AN485" s="1"/>
      <c r="AO485" s="1"/>
      <c r="AP485" s="1"/>
      <c r="AQ485" s="1"/>
      <c r="AR485" s="1"/>
      <c r="AS485" s="1"/>
      <c r="AT485" s="1"/>
      <c r="AU485" s="1"/>
      <c r="AV485" s="1"/>
      <c r="AW485" s="1"/>
      <c r="AX485" s="1"/>
      <c r="AY485" s="1"/>
      <c r="AZ485" s="1"/>
      <c r="BA485" s="1"/>
      <c r="BB485" s="1"/>
      <c r="BC485" s="1"/>
      <c r="BD485" s="1"/>
      <c r="BE485" s="1"/>
      <c r="BF485" s="1"/>
      <c r="BG485" s="1"/>
      <c r="BH485" s="1"/>
      <c r="BI485" s="1"/>
      <c r="BJ485" s="1"/>
      <c r="BK485" s="1"/>
      <c r="BL485" s="1"/>
      <c r="BM485" s="1"/>
      <c r="BN485" s="1"/>
      <c r="BO485" s="1"/>
      <c r="BP485" s="1"/>
      <c r="BQ485" s="1"/>
      <c r="BR485" s="1"/>
    </row>
    <row r="486" spans="1:70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  <c r="AJ486" s="1"/>
      <c r="AK486" s="1"/>
      <c r="AL486" s="1"/>
      <c r="AM486" s="1"/>
      <c r="AN486" s="1"/>
      <c r="AO486" s="1"/>
      <c r="AP486" s="1"/>
      <c r="AQ486" s="1"/>
      <c r="AR486" s="1"/>
      <c r="AS486" s="1"/>
      <c r="AT486" s="1"/>
      <c r="AU486" s="1"/>
      <c r="AV486" s="1"/>
      <c r="AW486" s="1"/>
      <c r="AX486" s="1"/>
      <c r="AY486" s="1"/>
      <c r="AZ486" s="1"/>
      <c r="BA486" s="1"/>
      <c r="BB486" s="1"/>
      <c r="BC486" s="1"/>
      <c r="BD486" s="1"/>
      <c r="BE486" s="1"/>
      <c r="BF486" s="1"/>
      <c r="BG486" s="1"/>
      <c r="BH486" s="1"/>
      <c r="BI486" s="1"/>
      <c r="BJ486" s="1"/>
      <c r="BK486" s="1"/>
      <c r="BL486" s="1"/>
      <c r="BM486" s="1"/>
      <c r="BN486" s="1"/>
      <c r="BO486" s="1"/>
      <c r="BP486" s="1"/>
      <c r="BQ486" s="1"/>
      <c r="BR486" s="1"/>
    </row>
    <row r="487" spans="1:70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  <c r="AJ487" s="1"/>
      <c r="AK487" s="1"/>
      <c r="AL487" s="1"/>
      <c r="AM487" s="1"/>
      <c r="AN487" s="1"/>
      <c r="AO487" s="1"/>
      <c r="AP487" s="1"/>
      <c r="AQ487" s="1"/>
      <c r="AR487" s="1"/>
      <c r="AS487" s="1"/>
      <c r="AT487" s="1"/>
      <c r="AU487" s="1"/>
      <c r="AV487" s="1"/>
      <c r="AW487" s="1"/>
      <c r="AX487" s="1"/>
      <c r="AY487" s="1"/>
      <c r="AZ487" s="1"/>
      <c r="BA487" s="1"/>
      <c r="BB487" s="1"/>
      <c r="BC487" s="1"/>
      <c r="BD487" s="1"/>
      <c r="BE487" s="1"/>
      <c r="BF487" s="1"/>
      <c r="BG487" s="1"/>
      <c r="BH487" s="1"/>
      <c r="BI487" s="1"/>
      <c r="BJ487" s="1"/>
      <c r="BK487" s="1"/>
      <c r="BL487" s="1"/>
      <c r="BM487" s="1"/>
      <c r="BN487" s="1"/>
      <c r="BO487" s="1"/>
      <c r="BP487" s="1"/>
      <c r="BQ487" s="1"/>
      <c r="BR487" s="1"/>
    </row>
    <row r="488" spans="1:70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  <c r="AJ488" s="1"/>
      <c r="AK488" s="1"/>
      <c r="AL488" s="1"/>
      <c r="AM488" s="1"/>
      <c r="AN488" s="1"/>
      <c r="AO488" s="1"/>
      <c r="AP488" s="1"/>
      <c r="AQ488" s="1"/>
      <c r="AR488" s="1"/>
      <c r="AS488" s="1"/>
      <c r="AT488" s="1"/>
      <c r="AU488" s="1"/>
      <c r="AV488" s="1"/>
      <c r="AW488" s="1"/>
      <c r="AX488" s="1"/>
      <c r="AY488" s="1"/>
      <c r="AZ488" s="1"/>
      <c r="BA488" s="1"/>
      <c r="BB488" s="1"/>
      <c r="BC488" s="1"/>
      <c r="BD488" s="1"/>
      <c r="BE488" s="1"/>
      <c r="BF488" s="1"/>
      <c r="BG488" s="1"/>
      <c r="BH488" s="1"/>
      <c r="BI488" s="1"/>
      <c r="BJ488" s="1"/>
      <c r="BK488" s="1"/>
      <c r="BL488" s="1"/>
      <c r="BM488" s="1"/>
      <c r="BN488" s="1"/>
      <c r="BO488" s="1"/>
      <c r="BP488" s="1"/>
      <c r="BQ488" s="1"/>
      <c r="BR488" s="1"/>
    </row>
    <row r="489" spans="1:70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  <c r="AJ489" s="1"/>
      <c r="AK489" s="1"/>
      <c r="AL489" s="1"/>
      <c r="AM489" s="1"/>
      <c r="AN489" s="1"/>
      <c r="AO489" s="1"/>
      <c r="AP489" s="1"/>
      <c r="AQ489" s="1"/>
      <c r="AR489" s="1"/>
      <c r="AS489" s="1"/>
      <c r="AT489" s="1"/>
      <c r="AU489" s="1"/>
      <c r="AV489" s="1"/>
      <c r="AW489" s="1"/>
      <c r="AX489" s="1"/>
      <c r="AY489" s="1"/>
      <c r="AZ489" s="1"/>
      <c r="BA489" s="1"/>
      <c r="BB489" s="1"/>
      <c r="BC489" s="1"/>
      <c r="BD489" s="1"/>
      <c r="BE489" s="1"/>
      <c r="BF489" s="1"/>
      <c r="BG489" s="1"/>
      <c r="BH489" s="1"/>
      <c r="BI489" s="1"/>
      <c r="BJ489" s="1"/>
      <c r="BK489" s="1"/>
      <c r="BL489" s="1"/>
      <c r="BM489" s="1"/>
      <c r="BN489" s="1"/>
      <c r="BO489" s="1"/>
      <c r="BP489" s="1"/>
      <c r="BQ489" s="1"/>
      <c r="BR489" s="1"/>
    </row>
    <row r="490" spans="1:70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  <c r="AJ490" s="1"/>
      <c r="AK490" s="1"/>
      <c r="AL490" s="1"/>
      <c r="AM490" s="1"/>
      <c r="AN490" s="1"/>
      <c r="AO490" s="1"/>
      <c r="AP490" s="1"/>
      <c r="AQ490" s="1"/>
      <c r="AR490" s="1"/>
      <c r="AS490" s="1"/>
      <c r="AT490" s="1"/>
      <c r="AU490" s="1"/>
      <c r="AV490" s="1"/>
      <c r="AW490" s="1"/>
      <c r="AX490" s="1"/>
      <c r="AY490" s="1"/>
      <c r="AZ490" s="1"/>
      <c r="BA490" s="1"/>
      <c r="BB490" s="1"/>
      <c r="BC490" s="1"/>
      <c r="BD490" s="1"/>
      <c r="BE490" s="1"/>
      <c r="BF490" s="1"/>
      <c r="BG490" s="1"/>
      <c r="BH490" s="1"/>
      <c r="BI490" s="1"/>
      <c r="BJ490" s="1"/>
      <c r="BK490" s="1"/>
      <c r="BL490" s="1"/>
      <c r="BM490" s="1"/>
      <c r="BN490" s="1"/>
      <c r="BO490" s="1"/>
      <c r="BP490" s="1"/>
      <c r="BQ490" s="1"/>
      <c r="BR490" s="1"/>
    </row>
    <row r="491" spans="1:70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  <c r="AJ491" s="1"/>
      <c r="AK491" s="1"/>
      <c r="AL491" s="1"/>
      <c r="AM491" s="1"/>
      <c r="AN491" s="1"/>
      <c r="AO491" s="1"/>
      <c r="AP491" s="1"/>
      <c r="AQ491" s="1"/>
      <c r="AR491" s="1"/>
      <c r="AS491" s="1"/>
      <c r="AT491" s="1"/>
      <c r="AU491" s="1"/>
      <c r="AV491" s="1"/>
      <c r="AW491" s="1"/>
      <c r="AX491" s="1"/>
      <c r="AY491" s="1"/>
      <c r="AZ491" s="1"/>
      <c r="BA491" s="1"/>
      <c r="BB491" s="1"/>
      <c r="BC491" s="1"/>
      <c r="BD491" s="1"/>
      <c r="BE491" s="1"/>
      <c r="BF491" s="1"/>
      <c r="BG491" s="1"/>
      <c r="BH491" s="1"/>
      <c r="BI491" s="1"/>
      <c r="BJ491" s="1"/>
      <c r="BK491" s="1"/>
      <c r="BL491" s="1"/>
      <c r="BM491" s="1"/>
      <c r="BN491" s="1"/>
      <c r="BO491" s="1"/>
      <c r="BP491" s="1"/>
      <c r="BQ491" s="1"/>
      <c r="BR491" s="1"/>
    </row>
    <row r="492" spans="1:70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  <c r="AJ492" s="1"/>
      <c r="AK492" s="1"/>
      <c r="AL492" s="1"/>
      <c r="AM492" s="1"/>
      <c r="AN492" s="1"/>
      <c r="AO492" s="1"/>
      <c r="AP492" s="1"/>
      <c r="AQ492" s="1"/>
      <c r="AR492" s="1"/>
      <c r="AS492" s="1"/>
      <c r="AT492" s="1"/>
      <c r="AU492" s="1"/>
      <c r="AV492" s="1"/>
      <c r="AW492" s="1"/>
      <c r="AX492" s="1"/>
      <c r="AY492" s="1"/>
      <c r="AZ492" s="1"/>
      <c r="BA492" s="1"/>
      <c r="BB492" s="1"/>
      <c r="BC492" s="1"/>
      <c r="BD492" s="1"/>
      <c r="BE492" s="1"/>
      <c r="BF492" s="1"/>
      <c r="BG492" s="1"/>
      <c r="BH492" s="1"/>
      <c r="BI492" s="1"/>
      <c r="BJ492" s="1"/>
      <c r="BK492" s="1"/>
      <c r="BL492" s="1"/>
      <c r="BM492" s="1"/>
      <c r="BN492" s="1"/>
      <c r="BO492" s="1"/>
      <c r="BP492" s="1"/>
      <c r="BQ492" s="1"/>
      <c r="BR492" s="1"/>
    </row>
    <row r="493" spans="1:70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  <c r="AJ493" s="1"/>
      <c r="AK493" s="1"/>
      <c r="AL493" s="1"/>
      <c r="AM493" s="1"/>
      <c r="AN493" s="1"/>
      <c r="AO493" s="1"/>
      <c r="AP493" s="1"/>
      <c r="AQ493" s="1"/>
      <c r="AR493" s="1"/>
      <c r="AS493" s="1"/>
      <c r="AT493" s="1"/>
      <c r="AU493" s="1"/>
      <c r="AV493" s="1"/>
      <c r="AW493" s="1"/>
      <c r="AX493" s="1"/>
      <c r="AY493" s="1"/>
      <c r="AZ493" s="1"/>
      <c r="BA493" s="1"/>
      <c r="BB493" s="1"/>
      <c r="BC493" s="1"/>
      <c r="BD493" s="1"/>
      <c r="BE493" s="1"/>
      <c r="BF493" s="1"/>
      <c r="BG493" s="1"/>
      <c r="BH493" s="1"/>
      <c r="BI493" s="1"/>
      <c r="BJ493" s="1"/>
      <c r="BK493" s="1"/>
      <c r="BL493" s="1"/>
      <c r="BM493" s="1"/>
      <c r="BN493" s="1"/>
      <c r="BO493" s="1"/>
      <c r="BP493" s="1"/>
      <c r="BQ493" s="1"/>
      <c r="BR493" s="1"/>
    </row>
    <row r="494" spans="1:70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  <c r="AJ494" s="1"/>
      <c r="AK494" s="1"/>
      <c r="AL494" s="1"/>
      <c r="AM494" s="1"/>
      <c r="AN494" s="1"/>
      <c r="AO494" s="1"/>
      <c r="AP494" s="1"/>
      <c r="AQ494" s="1"/>
      <c r="AR494" s="1"/>
      <c r="AS494" s="1"/>
      <c r="AT494" s="1"/>
      <c r="AU494" s="1"/>
      <c r="AV494" s="1"/>
      <c r="AW494" s="1"/>
      <c r="AX494" s="1"/>
      <c r="AY494" s="1"/>
      <c r="AZ494" s="1"/>
      <c r="BA494" s="1"/>
      <c r="BB494" s="1"/>
      <c r="BC494" s="1"/>
      <c r="BD494" s="1"/>
      <c r="BE494" s="1"/>
      <c r="BF494" s="1"/>
      <c r="BG494" s="1"/>
      <c r="BH494" s="1"/>
      <c r="BI494" s="1"/>
      <c r="BJ494" s="1"/>
      <c r="BK494" s="1"/>
      <c r="BL494" s="1"/>
      <c r="BM494" s="1"/>
      <c r="BN494" s="1"/>
      <c r="BO494" s="1"/>
      <c r="BP494" s="1"/>
      <c r="BQ494" s="1"/>
      <c r="BR494" s="1"/>
    </row>
    <row r="495" spans="1:70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1"/>
      <c r="AJ495" s="1"/>
      <c r="AK495" s="1"/>
      <c r="AL495" s="1"/>
      <c r="AM495" s="1"/>
      <c r="AN495" s="1"/>
      <c r="AO495" s="1"/>
      <c r="AP495" s="1"/>
      <c r="AQ495" s="1"/>
      <c r="AR495" s="1"/>
      <c r="AS495" s="1"/>
      <c r="AT495" s="1"/>
      <c r="AU495" s="1"/>
      <c r="AV495" s="1"/>
      <c r="AW495" s="1"/>
      <c r="AX495" s="1"/>
      <c r="AY495" s="1"/>
      <c r="AZ495" s="1"/>
      <c r="BA495" s="1"/>
      <c r="BB495" s="1"/>
      <c r="BC495" s="1"/>
      <c r="BD495" s="1"/>
      <c r="BE495" s="1"/>
      <c r="BF495" s="1"/>
      <c r="BG495" s="1"/>
      <c r="BH495" s="1"/>
      <c r="BI495" s="1"/>
      <c r="BJ495" s="1"/>
      <c r="BK495" s="1"/>
      <c r="BL495" s="1"/>
      <c r="BM495" s="1"/>
      <c r="BN495" s="1"/>
      <c r="BO495" s="1"/>
      <c r="BP495" s="1"/>
      <c r="BQ495" s="1"/>
      <c r="BR495" s="1"/>
    </row>
    <row r="496" spans="1:70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  <c r="AI496" s="1"/>
      <c r="AJ496" s="1"/>
      <c r="AK496" s="1"/>
      <c r="AL496" s="1"/>
      <c r="AM496" s="1"/>
      <c r="AN496" s="1"/>
      <c r="AO496" s="1"/>
      <c r="AP496" s="1"/>
      <c r="AQ496" s="1"/>
      <c r="AR496" s="1"/>
      <c r="AS496" s="1"/>
      <c r="AT496" s="1"/>
      <c r="AU496" s="1"/>
      <c r="AV496" s="1"/>
      <c r="AW496" s="1"/>
      <c r="AX496" s="1"/>
      <c r="AY496" s="1"/>
      <c r="AZ496" s="1"/>
      <c r="BA496" s="1"/>
      <c r="BB496" s="1"/>
      <c r="BC496" s="1"/>
      <c r="BD496" s="1"/>
      <c r="BE496" s="1"/>
      <c r="BF496" s="1"/>
      <c r="BG496" s="1"/>
      <c r="BH496" s="1"/>
      <c r="BI496" s="1"/>
      <c r="BJ496" s="1"/>
      <c r="BK496" s="1"/>
      <c r="BL496" s="1"/>
      <c r="BM496" s="1"/>
      <c r="BN496" s="1"/>
      <c r="BO496" s="1"/>
      <c r="BP496" s="1"/>
      <c r="BQ496" s="1"/>
      <c r="BR496" s="1"/>
    </row>
    <row r="497" spans="1:70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  <c r="AI497" s="1"/>
      <c r="AJ497" s="1"/>
      <c r="AK497" s="1"/>
      <c r="AL497" s="1"/>
      <c r="AM497" s="1"/>
      <c r="AN497" s="1"/>
      <c r="AO497" s="1"/>
      <c r="AP497" s="1"/>
      <c r="AQ497" s="1"/>
      <c r="AR497" s="1"/>
      <c r="AS497" s="1"/>
      <c r="AT497" s="1"/>
      <c r="AU497" s="1"/>
      <c r="AV497" s="1"/>
      <c r="AW497" s="1"/>
      <c r="AX497" s="1"/>
      <c r="AY497" s="1"/>
      <c r="AZ497" s="1"/>
      <c r="BA497" s="1"/>
      <c r="BB497" s="1"/>
      <c r="BC497" s="1"/>
      <c r="BD497" s="1"/>
      <c r="BE497" s="1"/>
      <c r="BF497" s="1"/>
      <c r="BG497" s="1"/>
      <c r="BH497" s="1"/>
      <c r="BI497" s="1"/>
      <c r="BJ497" s="1"/>
      <c r="BK497" s="1"/>
      <c r="BL497" s="1"/>
      <c r="BM497" s="1"/>
      <c r="BN497" s="1"/>
      <c r="BO497" s="1"/>
      <c r="BP497" s="1"/>
      <c r="BQ497" s="1"/>
      <c r="BR497" s="1"/>
    </row>
    <row r="498" spans="1:70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  <c r="AH498" s="1"/>
      <c r="AI498" s="1"/>
      <c r="AJ498" s="1"/>
      <c r="AK498" s="1"/>
      <c r="AL498" s="1"/>
      <c r="AM498" s="1"/>
      <c r="AN498" s="1"/>
      <c r="AO498" s="1"/>
      <c r="AP498" s="1"/>
      <c r="AQ498" s="1"/>
      <c r="AR498" s="1"/>
      <c r="AS498" s="1"/>
      <c r="AT498" s="1"/>
      <c r="AU498" s="1"/>
      <c r="AV498" s="1"/>
      <c r="AW498" s="1"/>
      <c r="AX498" s="1"/>
      <c r="AY498" s="1"/>
      <c r="AZ498" s="1"/>
      <c r="BA498" s="1"/>
      <c r="BB498" s="1"/>
      <c r="BC498" s="1"/>
      <c r="BD498" s="1"/>
      <c r="BE498" s="1"/>
      <c r="BF498" s="1"/>
      <c r="BG498" s="1"/>
      <c r="BH498" s="1"/>
      <c r="BI498" s="1"/>
      <c r="BJ498" s="1"/>
      <c r="BK498" s="1"/>
      <c r="BL498" s="1"/>
      <c r="BM498" s="1"/>
      <c r="BN498" s="1"/>
      <c r="BO498" s="1"/>
      <c r="BP498" s="1"/>
      <c r="BQ498" s="1"/>
      <c r="BR498" s="1"/>
    </row>
    <row r="499" spans="1:70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1"/>
      <c r="AH499" s="1"/>
      <c r="AI499" s="1"/>
      <c r="AJ499" s="1"/>
      <c r="AK499" s="1"/>
      <c r="AL499" s="1"/>
      <c r="AM499" s="1"/>
      <c r="AN499" s="1"/>
      <c r="AO499" s="1"/>
      <c r="AP499" s="1"/>
      <c r="AQ499" s="1"/>
      <c r="AR499" s="1"/>
      <c r="AS499" s="1"/>
      <c r="AT499" s="1"/>
      <c r="AU499" s="1"/>
      <c r="AV499" s="1"/>
      <c r="AW499" s="1"/>
      <c r="AX499" s="1"/>
      <c r="AY499" s="1"/>
      <c r="AZ499" s="1"/>
      <c r="BA499" s="1"/>
      <c r="BB499" s="1"/>
      <c r="BC499" s="1"/>
      <c r="BD499" s="1"/>
      <c r="BE499" s="1"/>
      <c r="BF499" s="1"/>
      <c r="BG499" s="1"/>
      <c r="BH499" s="1"/>
      <c r="BI499" s="1"/>
      <c r="BJ499" s="1"/>
      <c r="BK499" s="1"/>
      <c r="BL499" s="1"/>
      <c r="BM499" s="1"/>
      <c r="BN499" s="1"/>
      <c r="BO499" s="1"/>
      <c r="BP499" s="1"/>
      <c r="BQ499" s="1"/>
      <c r="BR499" s="1"/>
    </row>
    <row r="500" spans="1:70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  <c r="AE500" s="1"/>
      <c r="AF500" s="1"/>
      <c r="AG500" s="1"/>
      <c r="AH500" s="1"/>
      <c r="AI500" s="1"/>
      <c r="AJ500" s="1"/>
      <c r="AK500" s="1"/>
      <c r="AL500" s="1"/>
      <c r="AM500" s="1"/>
      <c r="AN500" s="1"/>
      <c r="AO500" s="1"/>
      <c r="AP500" s="1"/>
      <c r="AQ500" s="1"/>
      <c r="AR500" s="1"/>
      <c r="AS500" s="1"/>
      <c r="AT500" s="1"/>
      <c r="AU500" s="1"/>
      <c r="AV500" s="1"/>
      <c r="AW500" s="1"/>
      <c r="AX500" s="1"/>
      <c r="AY500" s="1"/>
      <c r="AZ500" s="1"/>
      <c r="BA500" s="1"/>
      <c r="BB500" s="1"/>
      <c r="BC500" s="1"/>
      <c r="BD500" s="1"/>
      <c r="BE500" s="1"/>
      <c r="BF500" s="1"/>
      <c r="BG500" s="1"/>
      <c r="BH500" s="1"/>
      <c r="BI500" s="1"/>
      <c r="BJ500" s="1"/>
      <c r="BK500" s="1"/>
      <c r="BL500" s="1"/>
      <c r="BM500" s="1"/>
      <c r="BN500" s="1"/>
      <c r="BO500" s="1"/>
      <c r="BP500" s="1"/>
      <c r="BQ500" s="1"/>
      <c r="BR500" s="1"/>
    </row>
  </sheetData>
  <mergeCells count="3">
    <mergeCell ref="A1:BI2"/>
    <mergeCell ref="A3:BI3"/>
    <mergeCell ref="A28:BI28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BR500"/>
  <sheetViews>
    <sheetView showGridLines="0" workbookViewId="0">
      <selection activeCell="B108" sqref="B108"/>
    </sheetView>
  </sheetViews>
  <sheetFormatPr defaultRowHeight="13.8"/>
  <cols>
    <col min="1" max="1" width="42" customWidth="1"/>
    <col min="2" max="16" width="12" customWidth="1"/>
  </cols>
  <sheetData>
    <row r="1" spans="1:70" ht="25.95" customHeight="1">
      <c r="A1" s="58" t="s">
        <v>432</v>
      </c>
      <c r="B1" s="58" t="s">
        <v>432</v>
      </c>
      <c r="C1" s="58" t="s">
        <v>432</v>
      </c>
      <c r="D1" s="58" t="s">
        <v>432</v>
      </c>
      <c r="E1" s="58" t="s">
        <v>432</v>
      </c>
      <c r="F1" s="58" t="s">
        <v>432</v>
      </c>
      <c r="G1" s="58" t="s">
        <v>432</v>
      </c>
      <c r="H1" s="58" t="s">
        <v>432</v>
      </c>
      <c r="I1" s="58" t="s">
        <v>432</v>
      </c>
      <c r="J1" s="58" t="s">
        <v>432</v>
      </c>
      <c r="K1" s="58" t="s">
        <v>432</v>
      </c>
      <c r="L1" s="58" t="s">
        <v>432</v>
      </c>
      <c r="M1" s="58" t="s">
        <v>432</v>
      </c>
      <c r="N1" s="58" t="s">
        <v>432</v>
      </c>
      <c r="O1" s="58" t="s">
        <v>432</v>
      </c>
      <c r="P1" s="58" t="s">
        <v>432</v>
      </c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</row>
    <row r="2" spans="1:70" ht="25.95" customHeight="1">
      <c r="A2" s="58" t="s">
        <v>432</v>
      </c>
      <c r="B2" s="58" t="s">
        <v>432</v>
      </c>
      <c r="C2" s="58" t="s">
        <v>432</v>
      </c>
      <c r="D2" s="58" t="s">
        <v>432</v>
      </c>
      <c r="E2" s="58" t="s">
        <v>432</v>
      </c>
      <c r="F2" s="58" t="s">
        <v>432</v>
      </c>
      <c r="G2" s="58" t="s">
        <v>432</v>
      </c>
      <c r="H2" s="58" t="s">
        <v>432</v>
      </c>
      <c r="I2" s="58" t="s">
        <v>432</v>
      </c>
      <c r="J2" s="58" t="s">
        <v>432</v>
      </c>
      <c r="K2" s="58" t="s">
        <v>432</v>
      </c>
      <c r="L2" s="58" t="s">
        <v>432</v>
      </c>
      <c r="M2" s="58" t="s">
        <v>432</v>
      </c>
      <c r="N2" s="58" t="s">
        <v>432</v>
      </c>
      <c r="O2" s="58" t="s">
        <v>432</v>
      </c>
      <c r="P2" s="58" t="s">
        <v>432</v>
      </c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</row>
    <row r="3" spans="1:70">
      <c r="A3" s="59" t="s">
        <v>433</v>
      </c>
      <c r="B3" s="59" t="s">
        <v>433</v>
      </c>
      <c r="C3" s="59" t="s">
        <v>433</v>
      </c>
      <c r="D3" s="59" t="s">
        <v>433</v>
      </c>
      <c r="E3" s="59" t="s">
        <v>433</v>
      </c>
      <c r="F3" s="59" t="s">
        <v>433</v>
      </c>
      <c r="G3" s="59" t="s">
        <v>433</v>
      </c>
      <c r="H3" s="59" t="s">
        <v>433</v>
      </c>
      <c r="I3" s="59" t="s">
        <v>433</v>
      </c>
      <c r="J3" s="59" t="s">
        <v>433</v>
      </c>
      <c r="K3" s="59" t="s">
        <v>433</v>
      </c>
      <c r="L3" s="59" t="s">
        <v>433</v>
      </c>
      <c r="M3" s="59" t="s">
        <v>433</v>
      </c>
      <c r="N3" s="59" t="s">
        <v>433</v>
      </c>
      <c r="O3" s="59" t="s">
        <v>433</v>
      </c>
      <c r="P3" s="59" t="s">
        <v>433</v>
      </c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</row>
    <row r="4" spans="1:70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/>
      <c r="BP4" s="1"/>
      <c r="BQ4" s="1"/>
      <c r="BR4" s="1"/>
    </row>
    <row r="5" spans="1:70">
      <c r="A5" s="1"/>
      <c r="B5" s="9" t="s">
        <v>132</v>
      </c>
      <c r="C5" s="9" t="s">
        <v>133</v>
      </c>
      <c r="D5" s="9" t="s">
        <v>134</v>
      </c>
      <c r="E5" s="9" t="s">
        <v>135</v>
      </c>
      <c r="F5" s="9" t="s">
        <v>136</v>
      </c>
      <c r="G5" s="9" t="s">
        <v>137</v>
      </c>
      <c r="H5" s="9" t="s">
        <v>50</v>
      </c>
      <c r="I5" s="9" t="s">
        <v>51</v>
      </c>
      <c r="J5" s="9" t="s">
        <v>52</v>
      </c>
      <c r="K5" s="9" t="s">
        <v>53</v>
      </c>
      <c r="L5" s="9" t="s">
        <v>54</v>
      </c>
      <c r="M5" s="10" t="s">
        <v>55</v>
      </c>
      <c r="N5" s="10" t="s">
        <v>56</v>
      </c>
      <c r="O5" s="10" t="s">
        <v>57</v>
      </c>
      <c r="P5" s="10" t="s">
        <v>58</v>
      </c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  <c r="BA5" s="1"/>
      <c r="BB5" s="1"/>
      <c r="BC5" s="1"/>
      <c r="BD5" s="1"/>
      <c r="BE5" s="1"/>
      <c r="BF5" s="1"/>
      <c r="BG5" s="1"/>
      <c r="BH5" s="1"/>
      <c r="BI5" s="1"/>
      <c r="BJ5" s="1"/>
      <c r="BK5" s="1"/>
      <c r="BL5" s="1"/>
      <c r="BM5" s="1"/>
      <c r="BN5" s="1"/>
      <c r="BO5" s="1"/>
      <c r="BP5" s="1"/>
      <c r="BQ5" s="1"/>
      <c r="BR5" s="1"/>
    </row>
    <row r="6" spans="1:70">
      <c r="A6" s="41" t="s">
        <v>59</v>
      </c>
      <c r="B6" s="35">
        <f>'Raw Financials'!$B$7</f>
        <v>1086462.1000000001</v>
      </c>
      <c r="C6" s="35">
        <f>'Raw Financials'!$C$7</f>
        <v>1179660</v>
      </c>
      <c r="D6" s="35">
        <f>'Raw Financials'!$D$7</f>
        <v>1231040</v>
      </c>
      <c r="E6" s="35">
        <f>'Raw Financials'!$E$7</f>
        <v>1464630</v>
      </c>
      <c r="F6" s="35">
        <f>'Raw Financials'!$F$7</f>
        <v>1569490</v>
      </c>
      <c r="G6" s="35">
        <f>'Raw Financials'!$G$7</f>
        <v>1641770</v>
      </c>
      <c r="H6" s="35">
        <f>'Raw Financials'!$H$7</f>
        <v>1917540</v>
      </c>
      <c r="I6" s="35">
        <f>'Raw Financials'!$I$7</f>
        <v>2254580</v>
      </c>
      <c r="J6" s="35">
        <f>'Raw Financials'!$J$7</f>
        <v>2408930</v>
      </c>
      <c r="K6" s="35">
        <f>'Raw Financials'!$K$7</f>
        <v>2553240</v>
      </c>
      <c r="L6" s="35">
        <f>'Raw Financials'!$L$7</f>
        <v>2670210</v>
      </c>
      <c r="M6" s="36">
        <f>'Revenue Drivers'!$M$23</f>
        <v>2755881.9321421809</v>
      </c>
      <c r="N6" s="36">
        <f>'Revenue Drivers'!$N$23</f>
        <v>2901779.8410668718</v>
      </c>
      <c r="O6" s="36">
        <f>'Revenue Drivers'!$O$23</f>
        <v>3046125.9852241497</v>
      </c>
      <c r="P6" s="36">
        <f>'Revenue Drivers'!$P$23</f>
        <v>3195140.9302684031</v>
      </c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</row>
    <row r="7" spans="1:70">
      <c r="A7" s="42" t="s">
        <v>430</v>
      </c>
      <c r="B7" s="13" t="str">
        <f>""</f>
        <v/>
      </c>
      <c r="C7" s="13">
        <f t="shared" ref="C7:P7" si="0">IFERROR(C6/B6-1,"")</f>
        <v>8.5781087071513884E-2</v>
      </c>
      <c r="D7" s="13">
        <f t="shared" si="0"/>
        <v>4.3554922604818413E-2</v>
      </c>
      <c r="E7" s="13">
        <f t="shared" si="0"/>
        <v>0.18975012997140639</v>
      </c>
      <c r="F7" s="13">
        <f t="shared" si="0"/>
        <v>7.1594873790650215E-2</v>
      </c>
      <c r="G7" s="13">
        <f t="shared" si="0"/>
        <v>4.6053176509566862E-2</v>
      </c>
      <c r="H7" s="13">
        <f t="shared" si="0"/>
        <v>0.1679711530847805</v>
      </c>
      <c r="I7" s="13">
        <f t="shared" si="0"/>
        <v>0.17576686796624852</v>
      </c>
      <c r="J7" s="13">
        <f t="shared" si="0"/>
        <v>6.8460644554639849E-2</v>
      </c>
      <c r="K7" s="13">
        <f t="shared" si="0"/>
        <v>5.9906265437351891E-2</v>
      </c>
      <c r="L7" s="13">
        <f t="shared" si="0"/>
        <v>4.581237956478823E-2</v>
      </c>
      <c r="M7" s="25">
        <f t="shared" si="0"/>
        <v>3.2084342483243322E-2</v>
      </c>
      <c r="N7" s="25">
        <f t="shared" si="0"/>
        <v>5.2940551343316322E-2</v>
      </c>
      <c r="O7" s="25">
        <f t="shared" si="0"/>
        <v>4.9744002668447695E-2</v>
      </c>
      <c r="P7" s="25">
        <f t="shared" si="0"/>
        <v>4.8919495046193306E-2</v>
      </c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  <c r="AX7" s="1"/>
      <c r="AY7" s="1"/>
      <c r="AZ7" s="1"/>
      <c r="BA7" s="1"/>
      <c r="BB7" s="1"/>
      <c r="BC7" s="1"/>
      <c r="BD7" s="1"/>
      <c r="BE7" s="1"/>
      <c r="BF7" s="1"/>
      <c r="BG7" s="1"/>
      <c r="BH7" s="1"/>
      <c r="BI7" s="1"/>
      <c r="BJ7" s="1"/>
      <c r="BK7" s="1"/>
      <c r="BL7" s="1"/>
      <c r="BM7" s="1"/>
      <c r="BN7" s="1"/>
      <c r="BO7" s="1"/>
      <c r="BP7" s="1"/>
      <c r="BQ7" s="1"/>
      <c r="BR7" s="1"/>
    </row>
    <row r="8" spans="1:70">
      <c r="A8" s="42" t="s">
        <v>208</v>
      </c>
      <c r="B8" s="11">
        <f>'Raw Financials'!$B$8</f>
        <v>608996.69999999995</v>
      </c>
      <c r="C8" s="11">
        <f>'Raw Financials'!$C$8</f>
        <v>668870</v>
      </c>
      <c r="D8" s="11">
        <f>'Raw Financials'!$D$8</f>
        <v>712880</v>
      </c>
      <c r="E8" s="11">
        <f>'Raw Financials'!$E$8</f>
        <v>851580</v>
      </c>
      <c r="F8" s="11">
        <f>'Raw Financials'!$F$8</f>
        <v>923220</v>
      </c>
      <c r="G8" s="11">
        <f>'Raw Financials'!$G$8</f>
        <v>971380</v>
      </c>
      <c r="H8" s="11">
        <f>'Raw Financials'!$H$8</f>
        <v>1146210</v>
      </c>
      <c r="I8" s="11">
        <f>'Raw Financials'!$I$8</f>
        <v>1362680</v>
      </c>
      <c r="J8" s="11">
        <f>'Raw Financials'!$J$8</f>
        <v>1435950</v>
      </c>
      <c r="K8" s="11">
        <f>'Raw Financials'!$K$8</f>
        <v>1559940</v>
      </c>
      <c r="L8" s="11">
        <f>'Raw Financials'!$L$8</f>
        <v>1951230</v>
      </c>
      <c r="M8" s="37">
        <f>M6*Assumptions!$M$23</f>
        <v>1998014.400803081</v>
      </c>
      <c r="N8" s="37">
        <f>N6*Assumptions!$N$23</f>
        <v>2097986.825091348</v>
      </c>
      <c r="O8" s="37">
        <f>O6*Assumptions!$O$23</f>
        <v>2196256.8353466117</v>
      </c>
      <c r="P8" s="37">
        <f>P6*Assumptions!$P$23</f>
        <v>2300501.4697932503</v>
      </c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  <c r="AX8" s="1"/>
      <c r="AY8" s="1"/>
      <c r="AZ8" s="1"/>
      <c r="BA8" s="1"/>
      <c r="BB8" s="1"/>
      <c r="BC8" s="1"/>
      <c r="BD8" s="1"/>
      <c r="BE8" s="1"/>
      <c r="BF8" s="1"/>
      <c r="BG8" s="1"/>
      <c r="BH8" s="1"/>
      <c r="BI8" s="1"/>
      <c r="BJ8" s="1"/>
      <c r="BK8" s="1"/>
      <c r="BL8" s="1"/>
      <c r="BM8" s="1"/>
      <c r="BN8" s="1"/>
      <c r="BO8" s="1"/>
      <c r="BP8" s="1"/>
      <c r="BQ8" s="1"/>
      <c r="BR8" s="1"/>
    </row>
    <row r="9" spans="1:70">
      <c r="A9" s="41" t="s">
        <v>209</v>
      </c>
      <c r="B9" s="35">
        <f>'Raw Financials'!$B$9</f>
        <v>477465.4</v>
      </c>
      <c r="C9" s="35">
        <f>'Raw Financials'!$C$9</f>
        <v>510790</v>
      </c>
      <c r="D9" s="35">
        <f>'Raw Financials'!$D$9</f>
        <v>518160</v>
      </c>
      <c r="E9" s="35">
        <f>'Raw Financials'!$E$9</f>
        <v>613050</v>
      </c>
      <c r="F9" s="35">
        <f>'Raw Financials'!$F$9</f>
        <v>646270</v>
      </c>
      <c r="G9" s="35">
        <f>'Raw Financials'!$G$9</f>
        <v>670390</v>
      </c>
      <c r="H9" s="35">
        <f>'Raw Financials'!$H$9</f>
        <v>771330</v>
      </c>
      <c r="I9" s="35">
        <f>'Raw Financials'!$I$9</f>
        <v>891900</v>
      </c>
      <c r="J9" s="35">
        <f>'Raw Financials'!$J$9</f>
        <v>972980</v>
      </c>
      <c r="K9" s="35">
        <f>'Raw Financials'!$K$9</f>
        <v>993300</v>
      </c>
      <c r="L9" s="35">
        <f>'Raw Financials'!$L$9</f>
        <v>718980</v>
      </c>
      <c r="M9" s="36">
        <f>M6-M8</f>
        <v>757867.53133909986</v>
      </c>
      <c r="N9" s="36">
        <f>N6-N8</f>
        <v>803793.01597552374</v>
      </c>
      <c r="O9" s="36">
        <f>O6-O8</f>
        <v>849869.14987753797</v>
      </c>
      <c r="P9" s="36">
        <f>P6-P8</f>
        <v>894639.46047515282</v>
      </c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  <c r="AW9" s="1"/>
      <c r="AX9" s="1"/>
      <c r="AY9" s="1"/>
      <c r="AZ9" s="1"/>
      <c r="BA9" s="1"/>
      <c r="BB9" s="1"/>
      <c r="BC9" s="1"/>
      <c r="BD9" s="1"/>
      <c r="BE9" s="1"/>
      <c r="BF9" s="1"/>
      <c r="BG9" s="1"/>
      <c r="BH9" s="1"/>
      <c r="BI9" s="1"/>
      <c r="BJ9" s="1"/>
      <c r="BK9" s="1"/>
      <c r="BL9" s="1"/>
      <c r="BM9" s="1"/>
      <c r="BN9" s="1"/>
      <c r="BO9" s="1"/>
      <c r="BP9" s="1"/>
      <c r="BQ9" s="1"/>
      <c r="BR9" s="1"/>
    </row>
    <row r="10" spans="1:70">
      <c r="A10" s="42" t="s">
        <v>431</v>
      </c>
      <c r="B10" s="13">
        <f t="shared" ref="B10:P10" si="1">IFERROR(B9/B6,"")</f>
        <v>0.43946806796113735</v>
      </c>
      <c r="C10" s="13">
        <f t="shared" si="1"/>
        <v>0.43299764338877306</v>
      </c>
      <c r="D10" s="13">
        <f t="shared" si="1"/>
        <v>0.42091239927216012</v>
      </c>
      <c r="E10" s="13">
        <f t="shared" si="1"/>
        <v>0.4185698777165564</v>
      </c>
      <c r="F10" s="13">
        <f t="shared" si="1"/>
        <v>0.4117707025849161</v>
      </c>
      <c r="G10" s="13">
        <f t="shared" si="1"/>
        <v>0.40833368864091801</v>
      </c>
      <c r="H10" s="13">
        <f t="shared" si="1"/>
        <v>0.4022497575017992</v>
      </c>
      <c r="I10" s="13">
        <f t="shared" si="1"/>
        <v>0.39559474491923108</v>
      </c>
      <c r="J10" s="13">
        <f t="shared" si="1"/>
        <v>0.40390546840298391</v>
      </c>
      <c r="K10" s="13">
        <f t="shared" si="1"/>
        <v>0.38903510833294169</v>
      </c>
      <c r="L10" s="13">
        <f t="shared" si="1"/>
        <v>0.26925972114552787</v>
      </c>
      <c r="M10" s="25">
        <f t="shared" si="1"/>
        <v>0.27500000000000002</v>
      </c>
      <c r="N10" s="25">
        <f t="shared" si="1"/>
        <v>0.27700000000000008</v>
      </c>
      <c r="O10" s="25">
        <f t="shared" si="1"/>
        <v>0.27900000000000008</v>
      </c>
      <c r="P10" s="25">
        <f t="shared" si="1"/>
        <v>0.27999999999999997</v>
      </c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  <c r="AX10" s="1"/>
      <c r="AY10" s="1"/>
      <c r="AZ10" s="1"/>
      <c r="BA10" s="1"/>
      <c r="BB10" s="1"/>
      <c r="BC10" s="1"/>
      <c r="BD10" s="1"/>
      <c r="BE10" s="1"/>
      <c r="BF10" s="1"/>
      <c r="BG10" s="1"/>
      <c r="BH10" s="1"/>
      <c r="BI10" s="1"/>
      <c r="BJ10" s="1"/>
      <c r="BK10" s="1"/>
      <c r="BL10" s="1"/>
      <c r="BM10" s="1"/>
      <c r="BN10" s="1"/>
      <c r="BO10" s="1"/>
      <c r="BP10" s="1"/>
      <c r="BQ10" s="1"/>
      <c r="BR10" s="1"/>
    </row>
    <row r="11" spans="1:70">
      <c r="A11" s="42" t="s">
        <v>434</v>
      </c>
      <c r="B11" s="11">
        <f t="shared" ref="B11:P11" si="2">B12-B8</f>
        <v>189564.50216949603</v>
      </c>
      <c r="C11" s="11">
        <f t="shared" si="2"/>
        <v>207550</v>
      </c>
      <c r="D11" s="11">
        <f t="shared" si="2"/>
        <v>213140</v>
      </c>
      <c r="E11" s="11">
        <f t="shared" si="2"/>
        <v>238550</v>
      </c>
      <c r="F11" s="11">
        <f t="shared" si="2"/>
        <v>260470</v>
      </c>
      <c r="G11" s="11">
        <f t="shared" si="2"/>
        <v>245580</v>
      </c>
      <c r="H11" s="11">
        <f t="shared" si="2"/>
        <v>286800</v>
      </c>
      <c r="I11" s="11">
        <f t="shared" si="2"/>
        <v>349530</v>
      </c>
      <c r="J11" s="11">
        <f t="shared" si="2"/>
        <v>389450</v>
      </c>
      <c r="K11" s="11">
        <f t="shared" si="2"/>
        <v>371650</v>
      </c>
      <c r="L11" s="11">
        <f t="shared" si="2"/>
        <v>95860</v>
      </c>
      <c r="M11" s="37">
        <f t="shared" si="2"/>
        <v>90944.103760692058</v>
      </c>
      <c r="N11" s="37">
        <f t="shared" si="2"/>
        <v>92856.954914140049</v>
      </c>
      <c r="O11" s="37">
        <f t="shared" si="2"/>
        <v>94429.905541948974</v>
      </c>
      <c r="P11" s="37">
        <f t="shared" si="2"/>
        <v>95854.227908052038</v>
      </c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  <c r="AX11" s="1"/>
      <c r="AY11" s="1"/>
      <c r="AZ11" s="1"/>
      <c r="BA11" s="1"/>
      <c r="BB11" s="1"/>
      <c r="BC11" s="1"/>
      <c r="BD11" s="1"/>
      <c r="BE11" s="1"/>
      <c r="BF11" s="1"/>
      <c r="BG11" s="1"/>
      <c r="BH11" s="1"/>
      <c r="BI11" s="1"/>
      <c r="BJ11" s="1"/>
      <c r="BK11" s="1"/>
      <c r="BL11" s="1"/>
      <c r="BM11" s="1"/>
      <c r="BN11" s="1"/>
      <c r="BO11" s="1"/>
      <c r="BP11" s="1"/>
      <c r="BQ11" s="1"/>
      <c r="BR11" s="1"/>
    </row>
    <row r="12" spans="1:70">
      <c r="A12" s="42" t="s">
        <v>223</v>
      </c>
      <c r="B12" s="11">
        <f>'Raw Financials'!$B$23</f>
        <v>798561.20216949598</v>
      </c>
      <c r="C12" s="11">
        <f>'Raw Financials'!$C$23</f>
        <v>876420</v>
      </c>
      <c r="D12" s="11">
        <f>'Raw Financials'!$D$23</f>
        <v>926020</v>
      </c>
      <c r="E12" s="11">
        <f>'Raw Financials'!$E$23</f>
        <v>1090130</v>
      </c>
      <c r="F12" s="11">
        <f>'Raw Financials'!$F$23</f>
        <v>1183690</v>
      </c>
      <c r="G12" s="11">
        <f>'Raw Financials'!$G$23</f>
        <v>1216960</v>
      </c>
      <c r="H12" s="11">
        <f>'Raw Financials'!$H$23</f>
        <v>1433010</v>
      </c>
      <c r="I12" s="11">
        <f>'Raw Financials'!$I$23</f>
        <v>1712210</v>
      </c>
      <c r="J12" s="11">
        <f>'Raw Financials'!$J$23</f>
        <v>1825400</v>
      </c>
      <c r="K12" s="11">
        <f>'Raw Financials'!$K$23</f>
        <v>1931590</v>
      </c>
      <c r="L12" s="11">
        <f>'Raw Financials'!$L$23</f>
        <v>2047090</v>
      </c>
      <c r="M12" s="37">
        <f>M6-M13</f>
        <v>2088958.5045637731</v>
      </c>
      <c r="N12" s="37">
        <f>N6-N13</f>
        <v>2190843.7800054881</v>
      </c>
      <c r="O12" s="37">
        <f>O6-O13</f>
        <v>2290686.7408885607</v>
      </c>
      <c r="P12" s="37">
        <f>P6-P13</f>
        <v>2396355.6977013024</v>
      </c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  <c r="AX12" s="1"/>
      <c r="AY12" s="1"/>
      <c r="AZ12" s="1"/>
      <c r="BA12" s="1"/>
      <c r="BB12" s="1"/>
      <c r="BC12" s="1"/>
      <c r="BD12" s="1"/>
      <c r="BE12" s="1"/>
      <c r="BF12" s="1"/>
      <c r="BG12" s="1"/>
      <c r="BH12" s="1"/>
      <c r="BI12" s="1"/>
      <c r="BJ12" s="1"/>
      <c r="BK12" s="1"/>
      <c r="BL12" s="1"/>
      <c r="BM12" s="1"/>
      <c r="BN12" s="1"/>
      <c r="BO12" s="1"/>
      <c r="BP12" s="1"/>
      <c r="BQ12" s="1"/>
      <c r="BR12" s="1"/>
    </row>
    <row r="13" spans="1:70">
      <c r="A13" s="41" t="s">
        <v>61</v>
      </c>
      <c r="B13" s="35">
        <f>'Raw Financials'!$B$24</f>
        <v>287900.90000000002</v>
      </c>
      <c r="C13" s="35">
        <f>'Raw Financials'!$C$24</f>
        <v>303240</v>
      </c>
      <c r="D13" s="35">
        <f>'Raw Financials'!$D$24</f>
        <v>305020</v>
      </c>
      <c r="E13" s="35">
        <f>'Raw Financials'!$E$24</f>
        <v>374500</v>
      </c>
      <c r="F13" s="35">
        <f>'Raw Financials'!$F$24</f>
        <v>385800</v>
      </c>
      <c r="G13" s="35">
        <f>'Raw Financials'!$G$24</f>
        <v>424810</v>
      </c>
      <c r="H13" s="35">
        <f>'Raw Financials'!$H$24</f>
        <v>484530</v>
      </c>
      <c r="I13" s="35">
        <f>'Raw Financials'!$I$24</f>
        <v>542370</v>
      </c>
      <c r="J13" s="35">
        <f>'Raw Financials'!$J$24</f>
        <v>583530</v>
      </c>
      <c r="K13" s="35">
        <f>'Raw Financials'!$K$24</f>
        <v>621650</v>
      </c>
      <c r="L13" s="35">
        <f>'Raw Financials'!$L$24</f>
        <v>623120</v>
      </c>
      <c r="M13" s="36">
        <f>M6*Assumptions!$M$22</f>
        <v>666923.42757840781</v>
      </c>
      <c r="N13" s="36">
        <f>N6*Assumptions!$N$22</f>
        <v>710936.06106138357</v>
      </c>
      <c r="O13" s="36">
        <f>O6*Assumptions!$O$22</f>
        <v>755439.24433558912</v>
      </c>
      <c r="P13" s="36">
        <f>P6*Assumptions!$P$22</f>
        <v>798785.23256710079</v>
      </c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  <c r="AX13" s="1"/>
      <c r="AY13" s="1"/>
      <c r="AZ13" s="1"/>
      <c r="BA13" s="1"/>
      <c r="BB13" s="1"/>
      <c r="BC13" s="1"/>
      <c r="BD13" s="1"/>
      <c r="BE13" s="1"/>
      <c r="BF13" s="1"/>
      <c r="BG13" s="1"/>
      <c r="BH13" s="1"/>
      <c r="BI13" s="1"/>
      <c r="BJ13" s="1"/>
      <c r="BK13" s="1"/>
      <c r="BL13" s="1"/>
      <c r="BM13" s="1"/>
      <c r="BN13" s="1"/>
      <c r="BO13" s="1"/>
      <c r="BP13" s="1"/>
      <c r="BQ13" s="1"/>
      <c r="BR13" s="1"/>
    </row>
    <row r="14" spans="1:70">
      <c r="A14" s="42" t="s">
        <v>62</v>
      </c>
      <c r="B14" s="13">
        <f t="shared" ref="B14:P14" si="3">IFERROR(B13/B6,"")</f>
        <v>0.26498936318165173</v>
      </c>
      <c r="C14" s="13">
        <f t="shared" si="3"/>
        <v>0.25705711815268806</v>
      </c>
      <c r="D14" s="13">
        <f t="shared" si="3"/>
        <v>0.24777423966727319</v>
      </c>
      <c r="E14" s="13">
        <f t="shared" si="3"/>
        <v>0.2556959778237507</v>
      </c>
      <c r="F14" s="13">
        <f t="shared" si="3"/>
        <v>0.24581233394287316</v>
      </c>
      <c r="G14" s="13">
        <f t="shared" si="3"/>
        <v>0.25875122581116722</v>
      </c>
      <c r="H14" s="13">
        <f t="shared" si="3"/>
        <v>0.25268312525423198</v>
      </c>
      <c r="I14" s="13">
        <f t="shared" si="3"/>
        <v>0.24056365265370933</v>
      </c>
      <c r="J14" s="13">
        <f t="shared" si="3"/>
        <v>0.24223617954859628</v>
      </c>
      <c r="K14" s="13">
        <f t="shared" si="3"/>
        <v>0.24347495730914445</v>
      </c>
      <c r="L14" s="13">
        <f t="shared" si="3"/>
        <v>0.23335992300231068</v>
      </c>
      <c r="M14" s="25">
        <f t="shared" si="3"/>
        <v>0.24200000000000002</v>
      </c>
      <c r="N14" s="25">
        <f t="shared" si="3"/>
        <v>0.245</v>
      </c>
      <c r="O14" s="25">
        <f t="shared" si="3"/>
        <v>0.248</v>
      </c>
      <c r="P14" s="25">
        <f t="shared" si="3"/>
        <v>0.25</v>
      </c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  <c r="AW14" s="1"/>
      <c r="AX14" s="1"/>
      <c r="AY14" s="1"/>
      <c r="AZ14" s="1"/>
      <c r="BA14" s="1"/>
      <c r="BB14" s="1"/>
      <c r="BC14" s="1"/>
      <c r="BD14" s="1"/>
      <c r="BE14" s="1"/>
      <c r="BF14" s="1"/>
      <c r="BG14" s="1"/>
      <c r="BH14" s="1"/>
      <c r="BI14" s="1"/>
      <c r="BJ14" s="1"/>
      <c r="BK14" s="1"/>
      <c r="BL14" s="1"/>
      <c r="BM14" s="1"/>
      <c r="BN14" s="1"/>
      <c r="BO14" s="1"/>
      <c r="BP14" s="1"/>
      <c r="BQ14" s="1"/>
      <c r="BR14" s="1"/>
    </row>
    <row r="15" spans="1:70">
      <c r="A15" s="42" t="s">
        <v>224</v>
      </c>
      <c r="B15" s="11">
        <f>'Raw Financials'!$B$25</f>
        <v>30501.7</v>
      </c>
      <c r="C15" s="11">
        <f>'Raw Financials'!$C$25</f>
        <v>41890</v>
      </c>
      <c r="D15" s="11">
        <f>'Raw Financials'!$D$25</f>
        <v>35900</v>
      </c>
      <c r="E15" s="11">
        <f>'Raw Financials'!$E$25</f>
        <v>41130</v>
      </c>
      <c r="F15" s="11">
        <f>'Raw Financials'!$F$25</f>
        <v>36680</v>
      </c>
      <c r="G15" s="11">
        <f>'Raw Financials'!$G$25</f>
        <v>24970</v>
      </c>
      <c r="H15" s="11">
        <f>'Raw Financials'!$H$25</f>
        <v>32340</v>
      </c>
      <c r="I15" s="11">
        <f>'Raw Financials'!$I$25</f>
        <v>26700</v>
      </c>
      <c r="J15" s="11">
        <f>'Raw Financials'!$J$25</f>
        <v>36440</v>
      </c>
      <c r="K15" s="11">
        <f>'Raw Financials'!$K$25</f>
        <v>31660</v>
      </c>
      <c r="L15" s="11">
        <f>'Raw Financials'!$L$25</f>
        <v>31750</v>
      </c>
      <c r="M15" s="37">
        <f>M6*Assumptions!$M$24</f>
        <v>38582.347049990531</v>
      </c>
      <c r="N15" s="37">
        <f>N6*Assumptions!$N$24</f>
        <v>40624.917774936206</v>
      </c>
      <c r="O15" s="37">
        <f>O6*Assumptions!$O$24</f>
        <v>42645.763793138096</v>
      </c>
      <c r="P15" s="37">
        <f>P6*Assumptions!$P$24</f>
        <v>44731.973023757644</v>
      </c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  <c r="AX15" s="1"/>
      <c r="AY15" s="1"/>
      <c r="AZ15" s="1"/>
      <c r="BA15" s="1"/>
      <c r="BB15" s="1"/>
      <c r="BC15" s="1"/>
      <c r="BD15" s="1"/>
      <c r="BE15" s="1"/>
      <c r="BF15" s="1"/>
      <c r="BG15" s="1"/>
      <c r="BH15" s="1"/>
      <c r="BI15" s="1"/>
      <c r="BJ15" s="1"/>
      <c r="BK15" s="1"/>
      <c r="BL15" s="1"/>
      <c r="BM15" s="1"/>
      <c r="BN15" s="1"/>
      <c r="BO15" s="1"/>
      <c r="BP15" s="1"/>
      <c r="BQ15" s="1"/>
      <c r="BR15" s="1"/>
    </row>
    <row r="16" spans="1:70">
      <c r="A16" s="41" t="s">
        <v>225</v>
      </c>
      <c r="B16" s="35">
        <f>'Raw Financials'!$B$26</f>
        <v>318402.59999999998</v>
      </c>
      <c r="C16" s="35">
        <f>'Raw Financials'!$C$26</f>
        <v>345130</v>
      </c>
      <c r="D16" s="35">
        <f>'Raw Financials'!$D$26</f>
        <v>340920</v>
      </c>
      <c r="E16" s="35">
        <f>'Raw Financials'!$E$26</f>
        <v>415630</v>
      </c>
      <c r="F16" s="35">
        <f>'Raw Financials'!$F$26</f>
        <v>422480</v>
      </c>
      <c r="G16" s="35">
        <f>'Raw Financials'!$G$26</f>
        <v>449780</v>
      </c>
      <c r="H16" s="35">
        <f>'Raw Financials'!$H$26</f>
        <v>516870</v>
      </c>
      <c r="I16" s="35">
        <f>'Raw Financials'!$I$26</f>
        <v>569070</v>
      </c>
      <c r="J16" s="35">
        <f>'Raw Financials'!$J$26</f>
        <v>619970</v>
      </c>
      <c r="K16" s="35">
        <f>'Raw Financials'!$K$26</f>
        <v>653310</v>
      </c>
      <c r="L16" s="35">
        <f>'Raw Financials'!$L$26</f>
        <v>654870</v>
      </c>
      <c r="M16" s="36">
        <f>M13+M15</f>
        <v>705505.77462839836</v>
      </c>
      <c r="N16" s="36">
        <f>N13+N15</f>
        <v>751560.97883631976</v>
      </c>
      <c r="O16" s="36">
        <f>O13+O15</f>
        <v>798085.0081287272</v>
      </c>
      <c r="P16" s="36">
        <f>P13+P15</f>
        <v>843517.20559085847</v>
      </c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  <c r="AW16" s="1"/>
      <c r="AX16" s="1"/>
      <c r="AY16" s="1"/>
      <c r="AZ16" s="1"/>
      <c r="BA16" s="1"/>
      <c r="BB16" s="1"/>
      <c r="BC16" s="1"/>
      <c r="BD16" s="1"/>
      <c r="BE16" s="1"/>
      <c r="BF16" s="1"/>
      <c r="BG16" s="1"/>
      <c r="BH16" s="1"/>
      <c r="BI16" s="1"/>
      <c r="BJ16" s="1"/>
      <c r="BK16" s="1"/>
      <c r="BL16" s="1"/>
      <c r="BM16" s="1"/>
      <c r="BN16" s="1"/>
      <c r="BO16" s="1"/>
      <c r="BP16" s="1"/>
      <c r="BQ16" s="1"/>
      <c r="BR16" s="1"/>
    </row>
    <row r="17" spans="1:70">
      <c r="A17" s="42" t="s">
        <v>435</v>
      </c>
      <c r="B17" s="13">
        <f t="shared" ref="B17:P17" si="4">IFERROR(B16/B6,"")</f>
        <v>0.29306369729786241</v>
      </c>
      <c r="C17" s="13">
        <f t="shared" si="4"/>
        <v>0.2925673499143821</v>
      </c>
      <c r="D17" s="13">
        <f t="shared" si="4"/>
        <v>0.27693657395373017</v>
      </c>
      <c r="E17" s="13">
        <f t="shared" si="4"/>
        <v>0.2837781555751282</v>
      </c>
      <c r="F17" s="13">
        <f t="shared" si="4"/>
        <v>0.26918298300721888</v>
      </c>
      <c r="G17" s="13">
        <f t="shared" si="4"/>
        <v>0.27396042076539345</v>
      </c>
      <c r="H17" s="13">
        <f t="shared" si="4"/>
        <v>0.26954848399511877</v>
      </c>
      <c r="I17" s="13">
        <f t="shared" si="4"/>
        <v>0.25240621313060524</v>
      </c>
      <c r="J17" s="13">
        <f t="shared" si="4"/>
        <v>0.25736322765709257</v>
      </c>
      <c r="K17" s="13">
        <f t="shared" si="4"/>
        <v>0.25587488837712086</v>
      </c>
      <c r="L17" s="13">
        <f t="shared" si="4"/>
        <v>0.245250373566124</v>
      </c>
      <c r="M17" s="25">
        <f t="shared" si="4"/>
        <v>0.25600000000000001</v>
      </c>
      <c r="N17" s="25">
        <f t="shared" si="4"/>
        <v>0.25900000000000001</v>
      </c>
      <c r="O17" s="25">
        <f t="shared" si="4"/>
        <v>0.26200000000000001</v>
      </c>
      <c r="P17" s="25">
        <f t="shared" si="4"/>
        <v>0.26400000000000001</v>
      </c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  <c r="AW17" s="1"/>
      <c r="AX17" s="1"/>
      <c r="AY17" s="1"/>
      <c r="AZ17" s="1"/>
      <c r="BA17" s="1"/>
      <c r="BB17" s="1"/>
      <c r="BC17" s="1"/>
      <c r="BD17" s="1"/>
      <c r="BE17" s="1"/>
      <c r="BF17" s="1"/>
      <c r="BG17" s="1"/>
      <c r="BH17" s="1"/>
      <c r="BI17" s="1"/>
      <c r="BJ17" s="1"/>
      <c r="BK17" s="1"/>
      <c r="BL17" s="1"/>
      <c r="BM17" s="1"/>
      <c r="BN17" s="1"/>
      <c r="BO17" s="1"/>
      <c r="BP17" s="1"/>
      <c r="BQ17" s="1"/>
      <c r="BR17" s="1"/>
    </row>
    <row r="18" spans="1:70">
      <c r="A18" s="42" t="s">
        <v>226</v>
      </c>
      <c r="B18" s="11">
        <f>'Raw Financials'!$B$27</f>
        <v>75026.399999999994</v>
      </c>
      <c r="C18" s="11">
        <f>'Raw Financials'!$C$27</f>
        <v>81560</v>
      </c>
      <c r="D18" s="11">
        <f>'Raw Financials'!$D$27</f>
        <v>82120</v>
      </c>
      <c r="E18" s="11">
        <f>'Raw Financials'!$E$27</f>
        <v>100010</v>
      </c>
      <c r="F18" s="11">
        <f>'Raw Financials'!$F$27</f>
        <v>98010</v>
      </c>
      <c r="G18" s="11">
        <f>'Raw Financials'!$G$27</f>
        <v>114580</v>
      </c>
      <c r="H18" s="11">
        <f>'Raw Financials'!$H$27</f>
        <v>132380</v>
      </c>
      <c r="I18" s="11">
        <f>'Raw Financials'!$I$27</f>
        <v>146040</v>
      </c>
      <c r="J18" s="11">
        <f>'Raw Financials'!$J$27</f>
        <v>158980</v>
      </c>
      <c r="K18" s="11">
        <f>'Raw Financials'!$K$27</f>
        <v>165340</v>
      </c>
      <c r="L18" s="11">
        <f>'Raw Financials'!$L$27</f>
        <v>160330</v>
      </c>
      <c r="M18" s="37">
        <f>M16*Assumptions!$M$25</f>
        <v>172848.91478395759</v>
      </c>
      <c r="N18" s="37">
        <f>N16*Assumptions!$N$25</f>
        <v>184132.43981489833</v>
      </c>
      <c r="O18" s="37">
        <f>O16*Assumptions!$O$25</f>
        <v>195530.82699153817</v>
      </c>
      <c r="P18" s="37">
        <f>P16*Assumptions!$P$25</f>
        <v>206661.71536976032</v>
      </c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  <c r="AX18" s="1"/>
      <c r="AY18" s="1"/>
      <c r="AZ18" s="1"/>
      <c r="BA18" s="1"/>
      <c r="BB18" s="1"/>
      <c r="BC18" s="1"/>
      <c r="BD18" s="1"/>
      <c r="BE18" s="1"/>
      <c r="BF18" s="1"/>
      <c r="BG18" s="1"/>
      <c r="BH18" s="1"/>
      <c r="BI18" s="1"/>
      <c r="BJ18" s="1"/>
      <c r="BK18" s="1"/>
      <c r="BL18" s="1"/>
      <c r="BM18" s="1"/>
      <c r="BN18" s="1"/>
      <c r="BO18" s="1"/>
      <c r="BP18" s="1"/>
      <c r="BQ18" s="1"/>
      <c r="BR18" s="1"/>
    </row>
    <row r="19" spans="1:70">
      <c r="A19" s="42" t="s">
        <v>152</v>
      </c>
      <c r="B19" s="13">
        <f t="shared" ref="B19:P19" si="5">IFERROR(B18/B16,"")</f>
        <v>0.23563375424698166</v>
      </c>
      <c r="C19" s="13">
        <f t="shared" si="5"/>
        <v>0.23631675021006576</v>
      </c>
      <c r="D19" s="13">
        <f t="shared" si="5"/>
        <v>0.24087762524932535</v>
      </c>
      <c r="E19" s="13">
        <f t="shared" si="5"/>
        <v>0.24062266920097203</v>
      </c>
      <c r="F19" s="13">
        <f t="shared" si="5"/>
        <v>0.23198731300889983</v>
      </c>
      <c r="G19" s="13">
        <f t="shared" si="5"/>
        <v>0.25474676508515276</v>
      </c>
      <c r="H19" s="13">
        <f t="shared" si="5"/>
        <v>0.25611855979259773</v>
      </c>
      <c r="I19" s="13">
        <f t="shared" si="5"/>
        <v>0.25662923717644576</v>
      </c>
      <c r="J19" s="13">
        <f t="shared" si="5"/>
        <v>0.25643176282723357</v>
      </c>
      <c r="K19" s="13">
        <f t="shared" si="5"/>
        <v>0.25308046715954141</v>
      </c>
      <c r="L19" s="13">
        <f t="shared" si="5"/>
        <v>0.24482721761571</v>
      </c>
      <c r="M19" s="25">
        <f t="shared" si="5"/>
        <v>0.245</v>
      </c>
      <c r="N19" s="25">
        <f t="shared" si="5"/>
        <v>0.245</v>
      </c>
      <c r="O19" s="25">
        <f t="shared" si="5"/>
        <v>0.245</v>
      </c>
      <c r="P19" s="25">
        <f t="shared" si="5"/>
        <v>0.245</v>
      </c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/>
      <c r="AX19" s="1"/>
      <c r="AY19" s="1"/>
      <c r="AZ19" s="1"/>
      <c r="BA19" s="1"/>
      <c r="BB19" s="1"/>
      <c r="BC19" s="1"/>
      <c r="BD19" s="1"/>
      <c r="BE19" s="1"/>
      <c r="BF19" s="1"/>
      <c r="BG19" s="1"/>
      <c r="BH19" s="1"/>
      <c r="BI19" s="1"/>
      <c r="BJ19" s="1"/>
      <c r="BK19" s="1"/>
      <c r="BL19" s="1"/>
      <c r="BM19" s="1"/>
      <c r="BN19" s="1"/>
      <c r="BO19" s="1"/>
      <c r="BP19" s="1"/>
      <c r="BQ19" s="1"/>
      <c r="BR19" s="1"/>
    </row>
    <row r="20" spans="1:70">
      <c r="A20" s="42" t="s">
        <v>227</v>
      </c>
      <c r="B20" s="11">
        <f>'Raw Financials'!$B$28</f>
        <v>243376.2</v>
      </c>
      <c r="C20" s="11">
        <f>'Raw Financials'!$C$28</f>
        <v>263570</v>
      </c>
      <c r="D20" s="11">
        <f>'Raw Financials'!$D$28</f>
        <v>258800</v>
      </c>
      <c r="E20" s="11">
        <f>'Raw Financials'!$E$28</f>
        <v>315620</v>
      </c>
      <c r="F20" s="11">
        <f>'Raw Financials'!$F$28</f>
        <v>324470</v>
      </c>
      <c r="G20" s="11">
        <f>'Raw Financials'!$G$28</f>
        <v>335200</v>
      </c>
      <c r="H20" s="11">
        <f>'Raw Financials'!$H$28</f>
        <v>384490</v>
      </c>
      <c r="I20" s="11">
        <f>'Raw Financials'!$I$28</f>
        <v>423030</v>
      </c>
      <c r="J20" s="11">
        <f>'Raw Financials'!$J$28</f>
        <v>460990</v>
      </c>
      <c r="K20" s="11">
        <f>'Raw Financials'!$K$28</f>
        <v>487970</v>
      </c>
      <c r="L20" s="11">
        <f>'Raw Financials'!$L$28</f>
        <v>494540</v>
      </c>
      <c r="M20" s="37">
        <f>M16-M18</f>
        <v>532656.85984444083</v>
      </c>
      <c r="N20" s="37">
        <f>N16-N18</f>
        <v>567428.53902142146</v>
      </c>
      <c r="O20" s="37">
        <f>O16-O18</f>
        <v>602554.18113718904</v>
      </c>
      <c r="P20" s="37">
        <f>P16-P18</f>
        <v>636855.49022109818</v>
      </c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  <c r="AW20" s="1"/>
      <c r="AX20" s="1"/>
      <c r="AY20" s="1"/>
      <c r="AZ20" s="1"/>
      <c r="BA20" s="1"/>
      <c r="BB20" s="1"/>
      <c r="BC20" s="1"/>
      <c r="BD20" s="1"/>
      <c r="BE20" s="1"/>
      <c r="BF20" s="1"/>
      <c r="BG20" s="1"/>
      <c r="BH20" s="1"/>
      <c r="BI20" s="1"/>
      <c r="BJ20" s="1"/>
      <c r="BK20" s="1"/>
      <c r="BL20" s="1"/>
      <c r="BM20" s="1"/>
      <c r="BN20" s="1"/>
      <c r="BO20" s="1"/>
      <c r="BP20" s="1"/>
      <c r="BQ20" s="1"/>
      <c r="BR20" s="1"/>
    </row>
    <row r="21" spans="1:70">
      <c r="A21" s="42" t="s">
        <v>228</v>
      </c>
      <c r="B21" s="11">
        <f>'Raw Financials'!$B$29</f>
        <v>-1227.4000000000001</v>
      </c>
      <c r="C21" s="11">
        <f>'Raw Financials'!$C$29</f>
        <v>-680</v>
      </c>
      <c r="D21" s="11">
        <f>'Raw Financials'!$D$29</f>
        <v>-540</v>
      </c>
      <c r="E21" s="11">
        <f>'Raw Financials'!$E$29</f>
        <v>-900</v>
      </c>
      <c r="F21" s="11">
        <f>'Raw Financials'!$F$29</f>
        <v>-1070</v>
      </c>
      <c r="G21" s="11">
        <f>'Raw Financials'!$G$29</f>
        <v>-1320</v>
      </c>
      <c r="H21" s="11">
        <f>'Raw Financials'!$H$29</f>
        <v>-1220</v>
      </c>
      <c r="I21" s="11">
        <f>'Raw Financials'!$I$29</f>
        <v>-1560</v>
      </c>
      <c r="J21" s="11">
        <f>'Raw Financials'!$J$29</f>
        <v>-1910</v>
      </c>
      <c r="K21" s="11">
        <f>'Raw Financials'!$K$29</f>
        <v>-2440</v>
      </c>
      <c r="L21" s="11">
        <f>'Raw Financials'!$L$29</f>
        <v>-2440</v>
      </c>
      <c r="M21" s="37">
        <f>-M20*Assumptions!$M$26</f>
        <v>-2663.284299222204</v>
      </c>
      <c r="N21" s="37">
        <f>-N20*Assumptions!$N$26</f>
        <v>-2837.1426951071076</v>
      </c>
      <c r="O21" s="37">
        <f>-O20*Assumptions!$O$26</f>
        <v>-3012.7709056859453</v>
      </c>
      <c r="P21" s="37">
        <f>-P20*Assumptions!$P$26</f>
        <v>-3184.2774511054909</v>
      </c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  <c r="AW21" s="1"/>
      <c r="AX21" s="1"/>
      <c r="AY21" s="1"/>
      <c r="AZ21" s="1"/>
      <c r="BA21" s="1"/>
      <c r="BB21" s="1"/>
      <c r="BC21" s="1"/>
      <c r="BD21" s="1"/>
      <c r="BE21" s="1"/>
      <c r="BF21" s="1"/>
      <c r="BG21" s="1"/>
      <c r="BH21" s="1"/>
      <c r="BI21" s="1"/>
      <c r="BJ21" s="1"/>
      <c r="BK21" s="1"/>
      <c r="BL21" s="1"/>
      <c r="BM21" s="1"/>
      <c r="BN21" s="1"/>
      <c r="BO21" s="1"/>
      <c r="BP21" s="1"/>
      <c r="BQ21" s="1"/>
      <c r="BR21" s="1"/>
    </row>
    <row r="22" spans="1:70">
      <c r="A22" s="41" t="s">
        <v>63</v>
      </c>
      <c r="B22" s="35">
        <f>'Raw Financials'!$B$30</f>
        <v>242148.8</v>
      </c>
      <c r="C22" s="35">
        <f>'Raw Financials'!$C$30</f>
        <v>262890</v>
      </c>
      <c r="D22" s="35">
        <f>'Raw Financials'!$D$30</f>
        <v>258260</v>
      </c>
      <c r="E22" s="35">
        <f>'Raw Financials'!$E$30</f>
        <v>314720</v>
      </c>
      <c r="F22" s="35">
        <f>'Raw Financials'!$F$30</f>
        <v>323400</v>
      </c>
      <c r="G22" s="35">
        <f>'Raw Financials'!$G$30</f>
        <v>333880</v>
      </c>
      <c r="H22" s="35">
        <f>'Raw Financials'!$H$30</f>
        <v>383270</v>
      </c>
      <c r="I22" s="35">
        <f>'Raw Financials'!$I$30</f>
        <v>421470</v>
      </c>
      <c r="J22" s="35">
        <f>'Raw Financials'!$J$30</f>
        <v>459080</v>
      </c>
      <c r="K22" s="35">
        <f>'Raw Financials'!$K$30</f>
        <v>485530</v>
      </c>
      <c r="L22" s="35">
        <f>'Raw Financials'!$L$30</f>
        <v>492100</v>
      </c>
      <c r="M22" s="36">
        <f>M20+M21</f>
        <v>529993.57554521866</v>
      </c>
      <c r="N22" s="36">
        <f>N20+N21</f>
        <v>564591.39632631431</v>
      </c>
      <c r="O22" s="36">
        <f>O20+O21</f>
        <v>599541.41023150308</v>
      </c>
      <c r="P22" s="36">
        <f>P20+P21</f>
        <v>633671.21276999265</v>
      </c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1"/>
      <c r="AW22" s="1"/>
      <c r="AX22" s="1"/>
      <c r="AY22" s="1"/>
      <c r="AZ22" s="1"/>
      <c r="BA22" s="1"/>
      <c r="BB22" s="1"/>
      <c r="BC22" s="1"/>
      <c r="BD22" s="1"/>
      <c r="BE22" s="1"/>
      <c r="BF22" s="1"/>
      <c r="BG22" s="1"/>
      <c r="BH22" s="1"/>
      <c r="BI22" s="1"/>
      <c r="BJ22" s="1"/>
      <c r="BK22" s="1"/>
      <c r="BL22" s="1"/>
      <c r="BM22" s="1"/>
      <c r="BN22" s="1"/>
      <c r="BO22" s="1"/>
      <c r="BP22" s="1"/>
      <c r="BQ22" s="1"/>
      <c r="BR22" s="1"/>
    </row>
    <row r="23" spans="1:70">
      <c r="A23" s="42" t="s">
        <v>64</v>
      </c>
      <c r="B23" s="13">
        <f t="shared" ref="B23:P23" si="6">IFERROR(B22/B6,"")</f>
        <v>0.22287827619573658</v>
      </c>
      <c r="C23" s="13">
        <f t="shared" si="6"/>
        <v>0.22285234728650627</v>
      </c>
      <c r="D23" s="13">
        <f t="shared" si="6"/>
        <v>0.20979009617884065</v>
      </c>
      <c r="E23" s="13">
        <f t="shared" si="6"/>
        <v>0.21488020865338003</v>
      </c>
      <c r="F23" s="13">
        <f t="shared" si="6"/>
        <v>0.20605419594900254</v>
      </c>
      <c r="G23" s="13">
        <f t="shared" si="6"/>
        <v>0.20336587950809187</v>
      </c>
      <c r="H23" s="13">
        <f t="shared" si="6"/>
        <v>0.19987588264130082</v>
      </c>
      <c r="I23" s="13">
        <f t="shared" si="6"/>
        <v>0.18693947431450647</v>
      </c>
      <c r="J23" s="13">
        <f t="shared" si="6"/>
        <v>0.19057423835478823</v>
      </c>
      <c r="K23" s="13">
        <f t="shared" si="6"/>
        <v>0.1901623035828986</v>
      </c>
      <c r="L23" s="13">
        <f t="shared" si="6"/>
        <v>0.1842926211796076</v>
      </c>
      <c r="M23" s="25">
        <f t="shared" si="6"/>
        <v>0.19231360000000006</v>
      </c>
      <c r="N23" s="25">
        <f t="shared" si="6"/>
        <v>0.19456727499999998</v>
      </c>
      <c r="O23" s="25">
        <f t="shared" si="6"/>
        <v>0.19682094999999999</v>
      </c>
      <c r="P23" s="25">
        <f t="shared" si="6"/>
        <v>0.19832340000000001</v>
      </c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  <c r="AV23" s="1"/>
      <c r="AW23" s="1"/>
      <c r="AX23" s="1"/>
      <c r="AY23" s="1"/>
      <c r="AZ23" s="1"/>
      <c r="BA23" s="1"/>
      <c r="BB23" s="1"/>
      <c r="BC23" s="1"/>
      <c r="BD23" s="1"/>
      <c r="BE23" s="1"/>
      <c r="BF23" s="1"/>
      <c r="BG23" s="1"/>
      <c r="BH23" s="1"/>
      <c r="BI23" s="1"/>
      <c r="BJ23" s="1"/>
      <c r="BK23" s="1"/>
      <c r="BL23" s="1"/>
      <c r="BM23" s="1"/>
      <c r="BN23" s="1"/>
      <c r="BO23" s="1"/>
      <c r="BP23" s="1"/>
      <c r="BQ23" s="1"/>
      <c r="BR23" s="1"/>
    </row>
    <row r="24" spans="1:70">
      <c r="A24" s="41" t="s">
        <v>65</v>
      </c>
      <c r="B24" s="38">
        <f>'Raw Financials'!$B$31</f>
        <v>123.17</v>
      </c>
      <c r="C24" s="38">
        <f>'Raw Financials'!$C$31</f>
        <v>133.41</v>
      </c>
      <c r="D24" s="38">
        <f>'Raw Financials'!$D$31</f>
        <v>134.19</v>
      </c>
      <c r="E24" s="38">
        <f>'Raw Financials'!$E$31</f>
        <v>83.05</v>
      </c>
      <c r="F24" s="38">
        <f>'Raw Financials'!$F$31</f>
        <v>86.19</v>
      </c>
      <c r="G24" s="38">
        <f>'Raw Financials'!$G$31</f>
        <v>89.27</v>
      </c>
      <c r="H24" s="38">
        <f>'Raw Financials'!$H$31</f>
        <v>103.62</v>
      </c>
      <c r="I24" s="38">
        <f>'Raw Financials'!$I$31</f>
        <v>115.19</v>
      </c>
      <c r="J24" s="38">
        <f>'Raw Financials'!$J$31</f>
        <v>125.88</v>
      </c>
      <c r="K24" s="38">
        <f>'Raw Financials'!$K$31</f>
        <v>134.19</v>
      </c>
      <c r="L24" s="38">
        <f>'Raw Financials'!$L$31</f>
        <v>136.01</v>
      </c>
      <c r="M24" s="39">
        <f>M22*1000000/M29</f>
        <v>146.48445426167788</v>
      </c>
      <c r="N24" s="39">
        <f>N22*1000000/N29</f>
        <v>156.04691526047114</v>
      </c>
      <c r="O24" s="39">
        <f>O22*1000000/O29</f>
        <v>165.70671860445114</v>
      </c>
      <c r="P24" s="39">
        <f>P22*1000000/P29</f>
        <v>175.13982445628412</v>
      </c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  <c r="AV24" s="1"/>
      <c r="AW24" s="1"/>
      <c r="AX24" s="1"/>
      <c r="AY24" s="1"/>
      <c r="AZ24" s="1"/>
      <c r="BA24" s="1"/>
      <c r="BB24" s="1"/>
      <c r="BC24" s="1"/>
      <c r="BD24" s="1"/>
      <c r="BE24" s="1"/>
      <c r="BF24" s="1"/>
      <c r="BG24" s="1"/>
      <c r="BH24" s="1"/>
      <c r="BI24" s="1"/>
      <c r="BJ24" s="1"/>
      <c r="BK24" s="1"/>
      <c r="BL24" s="1"/>
      <c r="BM24" s="1"/>
      <c r="BN24" s="1"/>
      <c r="BO24" s="1"/>
      <c r="BP24" s="1"/>
      <c r="BQ24" s="1"/>
      <c r="BR24" s="1"/>
    </row>
    <row r="25" spans="1:70">
      <c r="A25" s="41" t="s">
        <v>229</v>
      </c>
      <c r="B25" s="38">
        <f>'Raw Financials'!$B$32</f>
        <v>123.17</v>
      </c>
      <c r="C25" s="38">
        <f>'Raw Financials'!$C$32</f>
        <v>133.41</v>
      </c>
      <c r="D25" s="38">
        <f>'Raw Financials'!$D$32</f>
        <v>134.19</v>
      </c>
      <c r="E25" s="38">
        <f>'Raw Financials'!$E$32</f>
        <v>83.05</v>
      </c>
      <c r="F25" s="38">
        <f>'Raw Financials'!$F$32</f>
        <v>86.19</v>
      </c>
      <c r="G25" s="38">
        <f>'Raw Financials'!$G$32</f>
        <v>89.27</v>
      </c>
      <c r="H25" s="38">
        <f>'Raw Financials'!$H$32</f>
        <v>103.62</v>
      </c>
      <c r="I25" s="38">
        <f>'Raw Financials'!$I$32</f>
        <v>115.19</v>
      </c>
      <c r="J25" s="38">
        <f>'Raw Financials'!$J$32</f>
        <v>125.88</v>
      </c>
      <c r="K25" s="38">
        <f>'Raw Financials'!$K$32</f>
        <v>134.19</v>
      </c>
      <c r="L25" s="38">
        <f>'Raw Financials'!$L$32</f>
        <v>136.01</v>
      </c>
      <c r="M25" s="39">
        <f>M24</f>
        <v>146.48445426167788</v>
      </c>
      <c r="N25" s="39">
        <f>N24</f>
        <v>156.04691526047114</v>
      </c>
      <c r="O25" s="39">
        <f>O24</f>
        <v>165.70671860445114</v>
      </c>
      <c r="P25" s="39">
        <f>P24</f>
        <v>175.13982445628412</v>
      </c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  <c r="AV25" s="1"/>
      <c r="AW25" s="1"/>
      <c r="AX25" s="1"/>
      <c r="AY25" s="1"/>
      <c r="AZ25" s="1"/>
      <c r="BA25" s="1"/>
      <c r="BB25" s="1"/>
      <c r="BC25" s="1"/>
      <c r="BD25" s="1"/>
      <c r="BE25" s="1"/>
      <c r="BF25" s="1"/>
      <c r="BG25" s="1"/>
      <c r="BH25" s="1"/>
      <c r="BI25" s="1"/>
      <c r="BJ25" s="1"/>
      <c r="BK25" s="1"/>
      <c r="BL25" s="1"/>
      <c r="BM25" s="1"/>
      <c r="BN25" s="1"/>
      <c r="BO25" s="1"/>
      <c r="BP25" s="1"/>
      <c r="BQ25" s="1"/>
      <c r="BR25" s="1"/>
    </row>
    <row r="26" spans="1:70">
      <c r="A26" s="42" t="s">
        <v>436</v>
      </c>
      <c r="B26" s="13" t="str">
        <f>""</f>
        <v/>
      </c>
      <c r="C26" s="13">
        <f t="shared" ref="C26:P26" si="7">IFERROR(C24/B24-1,"")</f>
        <v>8.31371275472923E-2</v>
      </c>
      <c r="D26" s="13">
        <f t="shared" si="7"/>
        <v>5.8466381830446501E-3</v>
      </c>
      <c r="E26" s="13">
        <f t="shared" si="7"/>
        <v>-0.38110142335494446</v>
      </c>
      <c r="F26" s="13">
        <f t="shared" si="7"/>
        <v>3.780854906682718E-2</v>
      </c>
      <c r="G26" s="13">
        <f t="shared" si="7"/>
        <v>3.5735004060795994E-2</v>
      </c>
      <c r="H26" s="13">
        <f t="shared" si="7"/>
        <v>0.16074829169933924</v>
      </c>
      <c r="I26" s="13">
        <f t="shared" si="7"/>
        <v>0.11165798108473268</v>
      </c>
      <c r="J26" s="13">
        <f t="shared" si="7"/>
        <v>9.2803194721764015E-2</v>
      </c>
      <c r="K26" s="13">
        <f t="shared" si="7"/>
        <v>6.6015252621544285E-2</v>
      </c>
      <c r="L26" s="13">
        <f t="shared" si="7"/>
        <v>1.3562858633281216E-2</v>
      </c>
      <c r="M26" s="25">
        <f t="shared" si="7"/>
        <v>7.7012383366501735E-2</v>
      </c>
      <c r="N26" s="25">
        <f t="shared" si="7"/>
        <v>6.5279698429370647E-2</v>
      </c>
      <c r="O26" s="25">
        <f t="shared" si="7"/>
        <v>6.1903199610553017E-2</v>
      </c>
      <c r="P26" s="25">
        <f t="shared" si="7"/>
        <v>5.6926514092347613E-2</v>
      </c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  <c r="AV26" s="1"/>
      <c r="AW26" s="1"/>
      <c r="AX26" s="1"/>
      <c r="AY26" s="1"/>
      <c r="AZ26" s="1"/>
      <c r="BA26" s="1"/>
      <c r="BB26" s="1"/>
      <c r="BC26" s="1"/>
      <c r="BD26" s="1"/>
      <c r="BE26" s="1"/>
      <c r="BF26" s="1"/>
      <c r="BG26" s="1"/>
      <c r="BH26" s="1"/>
      <c r="BI26" s="1"/>
      <c r="BJ26" s="1"/>
      <c r="BK26" s="1"/>
      <c r="BL26" s="1"/>
      <c r="BM26" s="1"/>
      <c r="BN26" s="1"/>
      <c r="BO26" s="1"/>
      <c r="BP26" s="1"/>
      <c r="BQ26" s="1"/>
      <c r="BR26" s="1"/>
    </row>
    <row r="27" spans="1:70">
      <c r="A27" s="42" t="s">
        <v>437</v>
      </c>
      <c r="B27" s="15">
        <f>'Raw Financials'!$B$33</f>
        <v>43.5</v>
      </c>
      <c r="C27" s="15">
        <f>'Raw Financials'!$C$33</f>
        <v>47</v>
      </c>
      <c r="D27" s="15">
        <f>'Raw Financials'!$D$33</f>
        <v>50</v>
      </c>
      <c r="E27" s="15">
        <f>'Raw Financials'!$E$33</f>
        <v>30</v>
      </c>
      <c r="F27" s="15">
        <f>'Raw Financials'!$F$33</f>
        <v>73</v>
      </c>
      <c r="G27" s="15">
        <f>'Raw Financials'!$G$33</f>
        <v>38</v>
      </c>
      <c r="H27" s="15">
        <f>'Raw Financials'!$H$33</f>
        <v>43</v>
      </c>
      <c r="I27" s="15">
        <f>'Raw Financials'!$I$33</f>
        <v>115</v>
      </c>
      <c r="J27" s="15">
        <f>'Raw Financials'!$J$33</f>
        <v>73</v>
      </c>
      <c r="K27" s="15">
        <f>'Raw Financials'!$K$33</f>
        <v>126</v>
      </c>
      <c r="L27" s="15">
        <f>'Raw Financials'!$L$33</f>
        <v>110</v>
      </c>
      <c r="M27" s="40">
        <f>M24*Assumptions!$M$28</f>
        <v>117.18756340934232</v>
      </c>
      <c r="N27" s="40">
        <f>N24*Assumptions!$N$28</f>
        <v>124.83753220837691</v>
      </c>
      <c r="O27" s="40">
        <f>O24*Assumptions!$O$28</f>
        <v>132.56537488356091</v>
      </c>
      <c r="P27" s="40">
        <f>P24*Assumptions!$P$28</f>
        <v>140.11185956502729</v>
      </c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  <c r="AV27" s="1"/>
      <c r="AW27" s="1"/>
      <c r="AX27" s="1"/>
      <c r="AY27" s="1"/>
      <c r="AZ27" s="1"/>
      <c r="BA27" s="1"/>
      <c r="BB27" s="1"/>
      <c r="BC27" s="1"/>
      <c r="BD27" s="1"/>
      <c r="BE27" s="1"/>
      <c r="BF27" s="1"/>
      <c r="BG27" s="1"/>
      <c r="BH27" s="1"/>
      <c r="BI27" s="1"/>
      <c r="BJ27" s="1"/>
      <c r="BK27" s="1"/>
      <c r="BL27" s="1"/>
      <c r="BM27" s="1"/>
      <c r="BN27" s="1"/>
      <c r="BO27" s="1"/>
      <c r="BP27" s="1"/>
      <c r="BQ27" s="1"/>
      <c r="BR27" s="1"/>
    </row>
    <row r="28" spans="1:70">
      <c r="A28" s="42" t="s">
        <v>155</v>
      </c>
      <c r="B28" s="13">
        <f t="shared" ref="B28:P28" si="8">IFERROR(B27/B24,"")</f>
        <v>0.35317041487375173</v>
      </c>
      <c r="C28" s="13">
        <f t="shared" si="8"/>
        <v>0.35229742897833749</v>
      </c>
      <c r="D28" s="13">
        <f t="shared" si="8"/>
        <v>0.3726060064088233</v>
      </c>
      <c r="E28" s="13">
        <f t="shared" si="8"/>
        <v>0.36122817579771221</v>
      </c>
      <c r="F28" s="13">
        <f t="shared" si="8"/>
        <v>0.84696600533704614</v>
      </c>
      <c r="G28" s="13">
        <f t="shared" si="8"/>
        <v>0.42567491878570629</v>
      </c>
      <c r="H28" s="13">
        <f t="shared" si="8"/>
        <v>0.41497780351283536</v>
      </c>
      <c r="I28" s="13">
        <f t="shared" si="8"/>
        <v>0.99835055126313055</v>
      </c>
      <c r="J28" s="13">
        <f t="shared" si="8"/>
        <v>0.57991738163330153</v>
      </c>
      <c r="K28" s="13">
        <f t="shared" si="8"/>
        <v>0.93896713615023475</v>
      </c>
      <c r="L28" s="13">
        <f t="shared" si="8"/>
        <v>0.80876406146606872</v>
      </c>
      <c r="M28" s="25">
        <f t="shared" si="8"/>
        <v>0.8</v>
      </c>
      <c r="N28" s="25">
        <f t="shared" si="8"/>
        <v>0.8</v>
      </c>
      <c r="O28" s="25">
        <f t="shared" si="8"/>
        <v>0.79999999999999993</v>
      </c>
      <c r="P28" s="25">
        <f t="shared" si="8"/>
        <v>0.79999999999999993</v>
      </c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  <c r="AV28" s="1"/>
      <c r="AW28" s="1"/>
      <c r="AX28" s="1"/>
      <c r="AY28" s="1"/>
      <c r="AZ28" s="1"/>
      <c r="BA28" s="1"/>
      <c r="BB28" s="1"/>
      <c r="BC28" s="1"/>
      <c r="BD28" s="1"/>
      <c r="BE28" s="1"/>
      <c r="BF28" s="1"/>
      <c r="BG28" s="1"/>
      <c r="BH28" s="1"/>
      <c r="BI28" s="1"/>
      <c r="BJ28" s="1"/>
      <c r="BK28" s="1"/>
      <c r="BL28" s="1"/>
      <c r="BM28" s="1"/>
      <c r="BN28" s="1"/>
      <c r="BO28" s="1"/>
      <c r="BP28" s="1"/>
      <c r="BQ28" s="1"/>
      <c r="BR28" s="1"/>
    </row>
    <row r="29" spans="1:70">
      <c r="A29" s="42" t="s">
        <v>230</v>
      </c>
      <c r="B29" s="11">
        <f>'Raw Financials'!$B$34</f>
        <v>1966040455</v>
      </c>
      <c r="C29" s="11">
        <f>'Raw Financials'!$C$34</f>
        <v>1970427941</v>
      </c>
      <c r="D29" s="11">
        <f>'Raw Financials'!$D$34</f>
        <v>1924592806</v>
      </c>
      <c r="E29" s="11">
        <f>'Raw Financials'!$E$34</f>
        <v>3789749350</v>
      </c>
      <c r="F29" s="11">
        <f>'Raw Financials'!$F$34</f>
        <v>3752384706</v>
      </c>
      <c r="G29" s="11">
        <f>'Raw Financials'!$G$34</f>
        <v>3740110733.4739728</v>
      </c>
      <c r="H29" s="11">
        <f>'Raw Financials'!$H$34</f>
        <v>3698832194.9178081</v>
      </c>
      <c r="I29" s="11">
        <f>'Raw Financials'!$I$34</f>
        <v>3659051373</v>
      </c>
      <c r="J29" s="11">
        <f>'Raw Financials'!$J$34</f>
        <v>3646851754.9808745</v>
      </c>
      <c r="K29" s="11">
        <f>'Raw Financials'!$K$34</f>
        <v>3618087518</v>
      </c>
      <c r="L29" s="11">
        <f>'Raw Financials'!$L$34</f>
        <v>3618087518</v>
      </c>
      <c r="M29" s="37">
        <f>L29</f>
        <v>3618087518</v>
      </c>
      <c r="N29" s="37">
        <f>M29</f>
        <v>3618087518</v>
      </c>
      <c r="O29" s="37">
        <f>N29</f>
        <v>3618087518</v>
      </c>
      <c r="P29" s="37">
        <f>O29</f>
        <v>3618087518</v>
      </c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1"/>
      <c r="AW29" s="1"/>
      <c r="AX29" s="1"/>
      <c r="AY29" s="1"/>
      <c r="AZ29" s="1"/>
      <c r="BA29" s="1"/>
      <c r="BB29" s="1"/>
      <c r="BC29" s="1"/>
      <c r="BD29" s="1"/>
      <c r="BE29" s="1"/>
      <c r="BF29" s="1"/>
      <c r="BG29" s="1"/>
      <c r="BH29" s="1"/>
      <c r="BI29" s="1"/>
      <c r="BJ29" s="1"/>
      <c r="BK29" s="1"/>
      <c r="BL29" s="1"/>
      <c r="BM29" s="1"/>
      <c r="BN29" s="1"/>
      <c r="BO29" s="1"/>
      <c r="BP29" s="1"/>
      <c r="BQ29" s="1"/>
      <c r="BR29" s="1"/>
    </row>
    <row r="30" spans="1:70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  <c r="AV30" s="1"/>
      <c r="AW30" s="1"/>
      <c r="AX30" s="1"/>
      <c r="AY30" s="1"/>
      <c r="AZ30" s="1"/>
      <c r="BA30" s="1"/>
      <c r="BB30" s="1"/>
      <c r="BC30" s="1"/>
      <c r="BD30" s="1"/>
      <c r="BE30" s="1"/>
      <c r="BF30" s="1"/>
      <c r="BG30" s="1"/>
      <c r="BH30" s="1"/>
      <c r="BI30" s="1"/>
      <c r="BJ30" s="1"/>
      <c r="BK30" s="1"/>
      <c r="BL30" s="1"/>
      <c r="BM30" s="1"/>
      <c r="BN30" s="1"/>
      <c r="BO30" s="1"/>
      <c r="BP30" s="1"/>
      <c r="BQ30" s="1"/>
      <c r="BR30" s="1"/>
    </row>
    <row r="31" spans="1:70" ht="25.95" customHeight="1">
      <c r="A31" s="58" t="s">
        <v>18</v>
      </c>
      <c r="B31" s="58" t="s">
        <v>18</v>
      </c>
      <c r="C31" s="58" t="s">
        <v>18</v>
      </c>
      <c r="D31" s="58" t="s">
        <v>18</v>
      </c>
      <c r="E31" s="58" t="s">
        <v>18</v>
      </c>
      <c r="F31" s="58" t="s">
        <v>18</v>
      </c>
      <c r="G31" s="58" t="s">
        <v>18</v>
      </c>
      <c r="H31" s="58" t="s">
        <v>18</v>
      </c>
      <c r="I31" s="58" t="s">
        <v>18</v>
      </c>
      <c r="J31" s="58" t="s">
        <v>18</v>
      </c>
      <c r="K31" s="58" t="s">
        <v>18</v>
      </c>
      <c r="L31" s="58" t="s">
        <v>18</v>
      </c>
      <c r="M31" s="58" t="s">
        <v>18</v>
      </c>
      <c r="N31" s="58" t="s">
        <v>18</v>
      </c>
      <c r="O31" s="58" t="s">
        <v>18</v>
      </c>
      <c r="P31" s="58" t="s">
        <v>18</v>
      </c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1"/>
      <c r="AW31" s="1"/>
      <c r="AX31" s="1"/>
      <c r="AY31" s="1"/>
      <c r="AZ31" s="1"/>
      <c r="BA31" s="1"/>
      <c r="BB31" s="1"/>
      <c r="BC31" s="1"/>
      <c r="BD31" s="1"/>
      <c r="BE31" s="1"/>
      <c r="BF31" s="1"/>
      <c r="BG31" s="1"/>
      <c r="BH31" s="1"/>
      <c r="BI31" s="1"/>
      <c r="BJ31" s="1"/>
      <c r="BK31" s="1"/>
      <c r="BL31" s="1"/>
      <c r="BM31" s="1"/>
      <c r="BN31" s="1"/>
      <c r="BO31" s="1"/>
      <c r="BP31" s="1"/>
      <c r="BQ31" s="1"/>
      <c r="BR31" s="1"/>
    </row>
    <row r="32" spans="1:70" ht="25.95" customHeight="1">
      <c r="A32" s="58" t="s">
        <v>18</v>
      </c>
      <c r="B32" s="58" t="s">
        <v>18</v>
      </c>
      <c r="C32" s="58" t="s">
        <v>18</v>
      </c>
      <c r="D32" s="58" t="s">
        <v>18</v>
      </c>
      <c r="E32" s="58" t="s">
        <v>18</v>
      </c>
      <c r="F32" s="58" t="s">
        <v>18</v>
      </c>
      <c r="G32" s="58" t="s">
        <v>18</v>
      </c>
      <c r="H32" s="58" t="s">
        <v>18</v>
      </c>
      <c r="I32" s="58" t="s">
        <v>18</v>
      </c>
      <c r="J32" s="58" t="s">
        <v>18</v>
      </c>
      <c r="K32" s="58" t="s">
        <v>18</v>
      </c>
      <c r="L32" s="58" t="s">
        <v>18</v>
      </c>
      <c r="M32" s="58" t="s">
        <v>18</v>
      </c>
      <c r="N32" s="58" t="s">
        <v>18</v>
      </c>
      <c r="O32" s="58" t="s">
        <v>18</v>
      </c>
      <c r="P32" s="58" t="s">
        <v>18</v>
      </c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  <c r="AV32" s="1"/>
      <c r="AW32" s="1"/>
      <c r="AX32" s="1"/>
      <c r="AY32" s="1"/>
      <c r="AZ32" s="1"/>
      <c r="BA32" s="1"/>
      <c r="BB32" s="1"/>
      <c r="BC32" s="1"/>
      <c r="BD32" s="1"/>
      <c r="BE32" s="1"/>
      <c r="BF32" s="1"/>
      <c r="BG32" s="1"/>
      <c r="BH32" s="1"/>
      <c r="BI32" s="1"/>
      <c r="BJ32" s="1"/>
      <c r="BK32" s="1"/>
      <c r="BL32" s="1"/>
      <c r="BM32" s="1"/>
      <c r="BN32" s="1"/>
      <c r="BO32" s="1"/>
      <c r="BP32" s="1"/>
      <c r="BQ32" s="1"/>
      <c r="BR32" s="1"/>
    </row>
    <row r="33" spans="1:70">
      <c r="A33" s="59" t="s">
        <v>438</v>
      </c>
      <c r="B33" s="59" t="s">
        <v>438</v>
      </c>
      <c r="C33" s="59" t="s">
        <v>438</v>
      </c>
      <c r="D33" s="59" t="s">
        <v>438</v>
      </c>
      <c r="E33" s="59" t="s">
        <v>438</v>
      </c>
      <c r="F33" s="59" t="s">
        <v>438</v>
      </c>
      <c r="G33" s="59" t="s">
        <v>438</v>
      </c>
      <c r="H33" s="59" t="s">
        <v>438</v>
      </c>
      <c r="I33" s="59" t="s">
        <v>438</v>
      </c>
      <c r="J33" s="59" t="s">
        <v>438</v>
      </c>
      <c r="K33" s="59" t="s">
        <v>438</v>
      </c>
      <c r="L33" s="59" t="s">
        <v>438</v>
      </c>
      <c r="M33" s="59" t="s">
        <v>438</v>
      </c>
      <c r="N33" s="59" t="s">
        <v>438</v>
      </c>
      <c r="O33" s="59" t="s">
        <v>438</v>
      </c>
      <c r="P33" s="59" t="s">
        <v>438</v>
      </c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  <c r="AV33" s="1"/>
      <c r="AW33" s="1"/>
      <c r="AX33" s="1"/>
      <c r="AY33" s="1"/>
      <c r="AZ33" s="1"/>
      <c r="BA33" s="1"/>
      <c r="BB33" s="1"/>
      <c r="BC33" s="1"/>
      <c r="BD33" s="1"/>
      <c r="BE33" s="1"/>
      <c r="BF33" s="1"/>
      <c r="BG33" s="1"/>
      <c r="BH33" s="1"/>
      <c r="BI33" s="1"/>
      <c r="BJ33" s="1"/>
      <c r="BK33" s="1"/>
      <c r="BL33" s="1"/>
      <c r="BM33" s="1"/>
      <c r="BN33" s="1"/>
      <c r="BO33" s="1"/>
      <c r="BP33" s="1"/>
      <c r="BQ33" s="1"/>
      <c r="BR33" s="1"/>
    </row>
    <row r="34" spans="1:70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  <c r="AV34" s="1"/>
      <c r="AW34" s="1"/>
      <c r="AX34" s="1"/>
      <c r="AY34" s="1"/>
      <c r="AZ34" s="1"/>
      <c r="BA34" s="1"/>
      <c r="BB34" s="1"/>
      <c r="BC34" s="1"/>
      <c r="BD34" s="1"/>
      <c r="BE34" s="1"/>
      <c r="BF34" s="1"/>
      <c r="BG34" s="1"/>
      <c r="BH34" s="1"/>
      <c r="BI34" s="1"/>
      <c r="BJ34" s="1"/>
      <c r="BK34" s="1"/>
      <c r="BL34" s="1"/>
      <c r="BM34" s="1"/>
      <c r="BN34" s="1"/>
      <c r="BO34" s="1"/>
      <c r="BP34" s="1"/>
      <c r="BQ34" s="1"/>
      <c r="BR34" s="1"/>
    </row>
    <row r="35" spans="1:70">
      <c r="A35" s="1"/>
      <c r="B35" s="9" t="s">
        <v>132</v>
      </c>
      <c r="C35" s="9" t="s">
        <v>133</v>
      </c>
      <c r="D35" s="9" t="s">
        <v>134</v>
      </c>
      <c r="E35" s="9" t="s">
        <v>135</v>
      </c>
      <c r="F35" s="9" t="s">
        <v>136</v>
      </c>
      <c r="G35" s="9" t="s">
        <v>137</v>
      </c>
      <c r="H35" s="9" t="s">
        <v>50</v>
      </c>
      <c r="I35" s="9" t="s">
        <v>51</v>
      </c>
      <c r="J35" s="9" t="s">
        <v>52</v>
      </c>
      <c r="K35" s="9" t="s">
        <v>53</v>
      </c>
      <c r="L35" s="9" t="s">
        <v>54</v>
      </c>
      <c r="M35" s="10" t="s">
        <v>55</v>
      </c>
      <c r="N35" s="10" t="s">
        <v>56</v>
      </c>
      <c r="O35" s="10" t="s">
        <v>57</v>
      </c>
      <c r="P35" s="10" t="s">
        <v>58</v>
      </c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  <c r="AV35" s="1"/>
      <c r="AW35" s="1"/>
      <c r="AX35" s="1"/>
      <c r="AY35" s="1"/>
      <c r="AZ35" s="1"/>
      <c r="BA35" s="1"/>
      <c r="BB35" s="1"/>
      <c r="BC35" s="1"/>
      <c r="BD35" s="1"/>
      <c r="BE35" s="1"/>
      <c r="BF35" s="1"/>
      <c r="BG35" s="1"/>
      <c r="BH35" s="1"/>
      <c r="BI35" s="1"/>
      <c r="BJ35" s="1"/>
      <c r="BK35" s="1"/>
      <c r="BL35" s="1"/>
      <c r="BM35" s="1"/>
      <c r="BN35" s="1"/>
      <c r="BO35" s="1"/>
      <c r="BP35" s="1"/>
      <c r="BQ35" s="1"/>
      <c r="BR35" s="1"/>
    </row>
    <row r="36" spans="1:70">
      <c r="A36" s="43" t="s">
        <v>439</v>
      </c>
      <c r="B36" s="44"/>
      <c r="C36" s="44"/>
      <c r="D36" s="44"/>
      <c r="E36" s="44"/>
      <c r="F36" s="44"/>
      <c r="G36" s="44"/>
      <c r="H36" s="44"/>
      <c r="I36" s="44"/>
      <c r="J36" s="44"/>
      <c r="K36" s="44"/>
      <c r="L36" s="44"/>
      <c r="M36" s="45"/>
      <c r="N36" s="45"/>
      <c r="O36" s="45"/>
      <c r="P36" s="45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  <c r="AL36" s="1"/>
      <c r="AM36" s="1"/>
      <c r="AN36" s="1"/>
      <c r="AO36" s="1"/>
      <c r="AP36" s="1"/>
      <c r="AQ36" s="1"/>
      <c r="AR36" s="1"/>
      <c r="AS36" s="1"/>
      <c r="AT36" s="1"/>
      <c r="AU36" s="1"/>
      <c r="AV36" s="1"/>
      <c r="AW36" s="1"/>
      <c r="AX36" s="1"/>
      <c r="AY36" s="1"/>
      <c r="AZ36" s="1"/>
      <c r="BA36" s="1"/>
      <c r="BB36" s="1"/>
      <c r="BC36" s="1"/>
      <c r="BD36" s="1"/>
      <c r="BE36" s="1"/>
      <c r="BF36" s="1"/>
      <c r="BG36" s="1"/>
      <c r="BH36" s="1"/>
      <c r="BI36" s="1"/>
      <c r="BJ36" s="1"/>
      <c r="BK36" s="1"/>
      <c r="BL36" s="1"/>
      <c r="BM36" s="1"/>
      <c r="BN36" s="1"/>
      <c r="BO36" s="1"/>
      <c r="BP36" s="1"/>
      <c r="BQ36" s="1"/>
      <c r="BR36" s="1"/>
    </row>
    <row r="37" spans="1:70">
      <c r="A37" s="1" t="s">
        <v>278</v>
      </c>
      <c r="B37" s="11">
        <f>'Raw Financials'!$B$74</f>
        <v>62950</v>
      </c>
      <c r="C37" s="11">
        <f>'Raw Financials'!$C$74</f>
        <v>35970</v>
      </c>
      <c r="D37" s="11">
        <f>'Raw Financials'!$D$74</f>
        <v>48830</v>
      </c>
      <c r="E37" s="11">
        <f>'Raw Financials'!$E$74</f>
        <v>72240</v>
      </c>
      <c r="F37" s="11">
        <f>'Raw Financials'!$F$74</f>
        <v>86460</v>
      </c>
      <c r="G37" s="11">
        <f>'Raw Financials'!$G$74</f>
        <v>68580</v>
      </c>
      <c r="H37" s="11">
        <f>'Raw Financials'!$H$74</f>
        <v>124880</v>
      </c>
      <c r="I37" s="11">
        <f>'Raw Financials'!$I$74</f>
        <v>71230</v>
      </c>
      <c r="J37" s="11">
        <f>'Raw Financials'!$J$74</f>
        <v>90160</v>
      </c>
      <c r="K37" s="11">
        <f>'Raw Financials'!$K$74</f>
        <v>83420</v>
      </c>
      <c r="L37" s="11">
        <f>'Raw Financials'!$L$74</f>
        <v>64170</v>
      </c>
      <c r="M37" s="37">
        <f>'Annual P&amp;L'!$M$138</f>
        <v>174267.73954265047</v>
      </c>
      <c r="N37" s="37">
        <f>'Annual P&amp;L'!$N$138</f>
        <v>284557.43992213934</v>
      </c>
      <c r="O37" s="37">
        <f>'Annual P&amp;L'!$O$138</f>
        <v>405688.20100576326</v>
      </c>
      <c r="P37" s="37">
        <f>'Annual P&amp;L'!$P$138</f>
        <v>528994.53925323742</v>
      </c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/>
      <c r="AV37" s="1"/>
      <c r="AW37" s="1"/>
      <c r="AX37" s="1"/>
      <c r="AY37" s="1"/>
      <c r="AZ37" s="1"/>
      <c r="BA37" s="1"/>
      <c r="BB37" s="1"/>
      <c r="BC37" s="1"/>
      <c r="BD37" s="1"/>
      <c r="BE37" s="1"/>
      <c r="BF37" s="1"/>
      <c r="BG37" s="1"/>
      <c r="BH37" s="1"/>
      <c r="BI37" s="1"/>
      <c r="BJ37" s="1"/>
      <c r="BK37" s="1"/>
      <c r="BL37" s="1"/>
      <c r="BM37" s="1"/>
      <c r="BN37" s="1"/>
      <c r="BO37" s="1"/>
      <c r="BP37" s="1"/>
      <c r="BQ37" s="1"/>
      <c r="BR37" s="1"/>
    </row>
    <row r="38" spans="1:70">
      <c r="A38" s="1" t="s">
        <v>279</v>
      </c>
      <c r="B38" s="11">
        <f>'Raw Financials'!$B$75</f>
        <v>530</v>
      </c>
      <c r="C38" s="11">
        <f>'Raw Financials'!$C$75</f>
        <v>4300</v>
      </c>
      <c r="D38" s="11">
        <f>'Raw Financials'!$D$75</f>
        <v>20560</v>
      </c>
      <c r="E38" s="11">
        <f>'Raw Financials'!$E$75</f>
        <v>54280</v>
      </c>
      <c r="F38" s="11">
        <f>'Raw Financials'!$F$75</f>
        <v>8050</v>
      </c>
      <c r="G38" s="11">
        <f>'Raw Financials'!$G$75</f>
        <v>22620</v>
      </c>
      <c r="H38" s="11">
        <f>'Raw Financials'!$H$75</f>
        <v>55070</v>
      </c>
      <c r="I38" s="11">
        <f>'Raw Financials'!$I$75</f>
        <v>32240</v>
      </c>
      <c r="J38" s="11">
        <f>'Raw Financials'!$J$75</f>
        <v>37990</v>
      </c>
      <c r="K38" s="11">
        <f>'Raw Financials'!$K$75</f>
        <v>62150</v>
      </c>
      <c r="L38" s="11">
        <f>'Raw Financials'!$L$75</f>
        <v>58820</v>
      </c>
      <c r="M38" s="37">
        <f>'Annual P&amp;L'!$M$6*Assumptions!$M$34*0.7</f>
        <v>52086.168517487218</v>
      </c>
      <c r="N38" s="37">
        <f>'Annual P&amp;L'!$N$6*Assumptions!$N$34*0.7</f>
        <v>54843.638996163871</v>
      </c>
      <c r="O38" s="37">
        <f>'Annual P&amp;L'!$O$6*Assumptions!$O$34*0.7</f>
        <v>57571.781120736428</v>
      </c>
      <c r="P38" s="37">
        <f>'Annual P&amp;L'!$P$6*Assumptions!$P$34*0.7</f>
        <v>60388.163582072812</v>
      </c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/>
      <c r="AU38" s="1"/>
      <c r="AV38" s="1"/>
      <c r="AW38" s="1"/>
      <c r="AX38" s="1"/>
      <c r="AY38" s="1"/>
      <c r="AZ38" s="1"/>
      <c r="BA38" s="1"/>
      <c r="BB38" s="1"/>
      <c r="BC38" s="1"/>
      <c r="BD38" s="1"/>
      <c r="BE38" s="1"/>
      <c r="BF38" s="1"/>
      <c r="BG38" s="1"/>
      <c r="BH38" s="1"/>
      <c r="BI38" s="1"/>
      <c r="BJ38" s="1"/>
      <c r="BK38" s="1"/>
      <c r="BL38" s="1"/>
      <c r="BM38" s="1"/>
      <c r="BN38" s="1"/>
      <c r="BO38" s="1"/>
      <c r="BP38" s="1"/>
      <c r="BQ38" s="1"/>
      <c r="BR38" s="1"/>
    </row>
    <row r="39" spans="1:70">
      <c r="A39" s="1" t="s">
        <v>280</v>
      </c>
      <c r="B39" s="11">
        <f>'Raw Financials'!$B$76</f>
        <v>240730</v>
      </c>
      <c r="C39" s="11">
        <f>'Raw Financials'!$C$76</f>
        <v>226170</v>
      </c>
      <c r="D39" s="11">
        <f>'Raw Financials'!$D$76</f>
        <v>249430</v>
      </c>
      <c r="E39" s="11">
        <f>'Raw Financials'!$E$76</f>
        <v>273460</v>
      </c>
      <c r="F39" s="11">
        <f>'Raw Financials'!$F$76</f>
        <v>305320</v>
      </c>
      <c r="G39" s="11">
        <f>'Raw Financials'!$G$76</f>
        <v>300790</v>
      </c>
      <c r="H39" s="11">
        <f>'Raw Financials'!$H$76</f>
        <v>340740</v>
      </c>
      <c r="I39" s="11">
        <f>'Raw Financials'!$I$76</f>
        <v>410490</v>
      </c>
      <c r="J39" s="11">
        <f>'Raw Financials'!$J$76</f>
        <v>444340</v>
      </c>
      <c r="K39" s="11">
        <f>'Raw Financials'!$K$76</f>
        <v>501420</v>
      </c>
      <c r="L39" s="11">
        <f>'Raw Financials'!$L$76</f>
        <v>576300</v>
      </c>
      <c r="M39" s="37">
        <f>'Annual P&amp;L'!$M$6*Assumptions!$M$32</f>
        <v>592514.61541056889</v>
      </c>
      <c r="N39" s="37">
        <f>'Annual P&amp;L'!$N$6*Assumptions!$N$32</f>
        <v>618079.10614724364</v>
      </c>
      <c r="O39" s="37">
        <f>'Annual P&amp;L'!$O$6*Assumptions!$O$32</f>
        <v>642732.5828822956</v>
      </c>
      <c r="P39" s="37">
        <f>'Annual P&amp;L'!$P$6*Assumptions!$P$32</f>
        <v>670979.59535636462</v>
      </c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1"/>
      <c r="AU39" s="1"/>
      <c r="AV39" s="1"/>
      <c r="AW39" s="1"/>
      <c r="AX39" s="1"/>
      <c r="AY39" s="1"/>
      <c r="AZ39" s="1"/>
      <c r="BA39" s="1"/>
      <c r="BB39" s="1"/>
      <c r="BC39" s="1"/>
      <c r="BD39" s="1"/>
      <c r="BE39" s="1"/>
      <c r="BF39" s="1"/>
      <c r="BG39" s="1"/>
      <c r="BH39" s="1"/>
      <c r="BI39" s="1"/>
      <c r="BJ39" s="1"/>
      <c r="BK39" s="1"/>
      <c r="BL39" s="1"/>
      <c r="BM39" s="1"/>
      <c r="BN39" s="1"/>
      <c r="BO39" s="1"/>
      <c r="BP39" s="1"/>
      <c r="BQ39" s="1"/>
      <c r="BR39" s="1"/>
    </row>
    <row r="40" spans="1:70">
      <c r="A40" s="1" t="s">
        <v>281</v>
      </c>
      <c r="B40" s="11">
        <f>'Raw Financials'!$B$77</f>
        <v>224790</v>
      </c>
      <c r="C40" s="11">
        <f>'Raw Financials'!$C$77</f>
        <v>416360</v>
      </c>
      <c r="D40" s="11">
        <f>'Raw Financials'!$D$77</f>
        <v>357070</v>
      </c>
      <c r="E40" s="11">
        <f>'Raw Financials'!$E$77</f>
        <v>290910</v>
      </c>
      <c r="F40" s="11">
        <f>'Raw Financials'!$F$77</f>
        <v>261400</v>
      </c>
      <c r="G40" s="11">
        <f>'Raw Financials'!$G$77</f>
        <v>291600</v>
      </c>
      <c r="H40" s="11">
        <f>'Raw Financials'!$H$77</f>
        <v>302620</v>
      </c>
      <c r="I40" s="11">
        <f>'Raw Financials'!$I$77</f>
        <v>368970</v>
      </c>
      <c r="J40" s="11">
        <f>'Raw Financials'!$J$77</f>
        <v>314810</v>
      </c>
      <c r="K40" s="11">
        <f>'Raw Financials'!$K$77</f>
        <v>306890</v>
      </c>
      <c r="L40" s="11">
        <f>'Raw Financials'!$L$77</f>
        <v>337700</v>
      </c>
      <c r="M40" s="37">
        <f>'Annual P&amp;L'!$M$6*Assumptions!$M$35</f>
        <v>347241.1234499148</v>
      </c>
      <c r="N40" s="37">
        <f>'Annual P&amp;L'!$N$6*Assumptions!$N$35</f>
        <v>362722.48013335897</v>
      </c>
      <c r="O40" s="37">
        <f>'Annual P&amp;L'!$O$6*Assumptions!$O$35</f>
        <v>377719.62216779456</v>
      </c>
      <c r="P40" s="37">
        <f>'Annual P&amp;L'!$P$6*Assumptions!$P$35</f>
        <v>393002.33442301356</v>
      </c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  <c r="AV40" s="1"/>
      <c r="AW40" s="1"/>
      <c r="AX40" s="1"/>
      <c r="AY40" s="1"/>
      <c r="AZ40" s="1"/>
      <c r="BA40" s="1"/>
      <c r="BB40" s="1"/>
      <c r="BC40" s="1"/>
      <c r="BD40" s="1"/>
      <c r="BE40" s="1"/>
      <c r="BF40" s="1"/>
      <c r="BG40" s="1"/>
      <c r="BH40" s="1"/>
      <c r="BI40" s="1"/>
      <c r="BJ40" s="1"/>
      <c r="BK40" s="1"/>
      <c r="BL40" s="1"/>
      <c r="BM40" s="1"/>
      <c r="BN40" s="1"/>
      <c r="BO40" s="1"/>
      <c r="BP40" s="1"/>
      <c r="BQ40" s="1"/>
      <c r="BR40" s="1"/>
    </row>
    <row r="41" spans="1:70">
      <c r="A41" s="1" t="s">
        <v>282</v>
      </c>
      <c r="B41" s="11">
        <f>'Raw Financials'!$B$78</f>
        <v>40990</v>
      </c>
      <c r="C41" s="11">
        <f>'Raw Financials'!$C$78</f>
        <v>45050</v>
      </c>
      <c r="D41" s="11">
        <f>'Raw Financials'!$D$78</f>
        <v>43020</v>
      </c>
      <c r="E41" s="11">
        <f>'Raw Financials'!$E$78</f>
        <v>99940</v>
      </c>
      <c r="F41" s="11">
        <f>'Raw Financials'!$F$78</f>
        <v>101630</v>
      </c>
      <c r="G41" s="11">
        <f>'Raw Financials'!$G$78</f>
        <v>130750</v>
      </c>
      <c r="H41" s="11">
        <f>'Raw Financials'!$H$78</f>
        <v>80610</v>
      </c>
      <c r="I41" s="11">
        <f>'Raw Financials'!$I$78</f>
        <v>33290</v>
      </c>
      <c r="J41" s="11">
        <f>'Raw Financials'!$J$78</f>
        <v>26650</v>
      </c>
      <c r="K41" s="11">
        <f>'Raw Financials'!$K$78</f>
        <v>36570</v>
      </c>
      <c r="L41" s="11">
        <f>'Raw Financials'!$L$78</f>
        <v>41010</v>
      </c>
      <c r="M41" s="37">
        <f>'Annual P&amp;L'!$M$6*Assumptions!$M$36*0.25</f>
        <v>56495.579608914712</v>
      </c>
      <c r="N41" s="37">
        <f>'Annual P&amp;L'!$N$6*Assumptions!$N$36*0.25</f>
        <v>58035.596821337436</v>
      </c>
      <c r="O41" s="37">
        <f>'Annual P&amp;L'!$O$6*Assumptions!$O$36*0.25</f>
        <v>59399.456711870916</v>
      </c>
      <c r="P41" s="37">
        <f>'Annual P&amp;L'!$P$6*Assumptions!$P$36*0.25</f>
        <v>60707.677675099658</v>
      </c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  <c r="AW41" s="1"/>
      <c r="AX41" s="1"/>
      <c r="AY41" s="1"/>
      <c r="AZ41" s="1"/>
      <c r="BA41" s="1"/>
      <c r="BB41" s="1"/>
      <c r="BC41" s="1"/>
      <c r="BD41" s="1"/>
      <c r="BE41" s="1"/>
      <c r="BF41" s="1"/>
      <c r="BG41" s="1"/>
      <c r="BH41" s="1"/>
      <c r="BI41" s="1"/>
      <c r="BJ41" s="1"/>
      <c r="BK41" s="1"/>
      <c r="BL41" s="1"/>
      <c r="BM41" s="1"/>
      <c r="BN41" s="1"/>
      <c r="BO41" s="1"/>
      <c r="BP41" s="1"/>
      <c r="BQ41" s="1"/>
      <c r="BR41" s="1"/>
    </row>
    <row r="42" spans="1:70">
      <c r="A42" s="1" t="s">
        <v>283</v>
      </c>
      <c r="B42" s="11">
        <f>'Raw Financials'!$B$79</f>
        <v>39920</v>
      </c>
      <c r="C42" s="11">
        <f>'Raw Financials'!$C$79</f>
        <v>52080</v>
      </c>
      <c r="D42" s="11">
        <f>'Raw Financials'!$D$79</f>
        <v>66860</v>
      </c>
      <c r="E42" s="11">
        <f>'Raw Financials'!$E$79</f>
        <v>51570</v>
      </c>
      <c r="F42" s="11">
        <f>'Raw Financials'!$F$79</f>
        <v>57320</v>
      </c>
      <c r="G42" s="11">
        <f>'Raw Financials'!$G$79</f>
        <v>65830</v>
      </c>
      <c r="H42" s="11">
        <f>'Raw Financials'!$H$79</f>
        <v>77360</v>
      </c>
      <c r="I42" s="11">
        <f>'Raw Financials'!$I$79</f>
        <v>89050</v>
      </c>
      <c r="J42" s="11">
        <f>'Raw Financials'!$J$79</f>
        <v>91430</v>
      </c>
      <c r="K42" s="11">
        <f>'Raw Financials'!$K$79</f>
        <v>89040</v>
      </c>
      <c r="L42" s="11">
        <f>'Raw Financials'!$L$79</f>
        <v>100840</v>
      </c>
      <c r="M42" s="37">
        <f>'Annual P&amp;L'!$M$6*Assumptions!$M$33</f>
        <v>104723.51342140287</v>
      </c>
      <c r="N42" s="37">
        <f>'Annual P&amp;L'!$N$6*Assumptions!$N$33</f>
        <v>110267.63396054112</v>
      </c>
      <c r="O42" s="37">
        <f>'Annual P&amp;L'!$O$6*Assumptions!$O$33</f>
        <v>112706.66145329353</v>
      </c>
      <c r="P42" s="37">
        <f>'Annual P&amp;L'!$P$6*Assumptions!$P$33</f>
        <v>118220.21441993091</v>
      </c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  <c r="AW42" s="1"/>
      <c r="AX42" s="1"/>
      <c r="AY42" s="1"/>
      <c r="AZ42" s="1"/>
      <c r="BA42" s="1"/>
      <c r="BB42" s="1"/>
      <c r="BC42" s="1"/>
      <c r="BD42" s="1"/>
      <c r="BE42" s="1"/>
      <c r="BF42" s="1"/>
      <c r="BG42" s="1"/>
      <c r="BH42" s="1"/>
      <c r="BI42" s="1"/>
      <c r="BJ42" s="1"/>
      <c r="BK42" s="1"/>
      <c r="BL42" s="1"/>
      <c r="BM42" s="1"/>
      <c r="BN42" s="1"/>
      <c r="BO42" s="1"/>
      <c r="BP42" s="1"/>
      <c r="BQ42" s="1"/>
      <c r="BR42" s="1"/>
    </row>
    <row r="43" spans="1:70">
      <c r="A43" s="1" t="s">
        <v>284</v>
      </c>
      <c r="B43" s="11">
        <f>'Raw Financials'!$B$80</f>
        <v>320</v>
      </c>
      <c r="C43" s="11">
        <f>'Raw Financials'!$C$80</f>
        <v>260</v>
      </c>
      <c r="D43" s="11">
        <f>'Raw Financials'!$D$80</f>
        <v>370</v>
      </c>
      <c r="E43" s="11">
        <f>'Raw Financials'!$E$80</f>
        <v>18530</v>
      </c>
      <c r="F43" s="11">
        <f>'Raw Financials'!$F$80</f>
        <v>80</v>
      </c>
      <c r="G43" s="11">
        <f>'Raw Financials'!$G$80</f>
        <v>190</v>
      </c>
      <c r="H43" s="11">
        <f>'Raw Financials'!$H$80</f>
        <v>110</v>
      </c>
      <c r="I43" s="11">
        <f>'Raw Financials'!$I$80</f>
        <v>80</v>
      </c>
      <c r="J43" s="11">
        <f>'Raw Financials'!$J$80</f>
        <v>1510</v>
      </c>
      <c r="K43" s="11">
        <f>'Raw Financials'!$K$80</f>
        <v>2570</v>
      </c>
      <c r="L43" s="11">
        <f>'Raw Financials'!$L$80</f>
        <v>12590</v>
      </c>
      <c r="M43" s="37">
        <f>'Annual P&amp;L'!$M$6*Assumptions!$M$36*0.1</f>
        <v>22598.231843565885</v>
      </c>
      <c r="N43" s="37">
        <f>'Annual P&amp;L'!$N$6*Assumptions!$N$36*0.1</f>
        <v>23214.238728534976</v>
      </c>
      <c r="O43" s="37">
        <f>'Annual P&amp;L'!$O$6*Assumptions!$O$36*0.1</f>
        <v>23759.782684748367</v>
      </c>
      <c r="P43" s="37">
        <f>'Annual P&amp;L'!$P$6*Assumptions!$P$36*0.1</f>
        <v>24283.071070039863</v>
      </c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  <c r="AX43" s="1"/>
      <c r="AY43" s="1"/>
      <c r="AZ43" s="1"/>
      <c r="BA43" s="1"/>
      <c r="BB43" s="1"/>
      <c r="BC43" s="1"/>
      <c r="BD43" s="1"/>
      <c r="BE43" s="1"/>
      <c r="BF43" s="1"/>
      <c r="BG43" s="1"/>
      <c r="BH43" s="1"/>
      <c r="BI43" s="1"/>
      <c r="BJ43" s="1"/>
      <c r="BK43" s="1"/>
      <c r="BL43" s="1"/>
      <c r="BM43" s="1"/>
      <c r="BN43" s="1"/>
      <c r="BO43" s="1"/>
      <c r="BP43" s="1"/>
      <c r="BQ43" s="1"/>
      <c r="BR43" s="1"/>
    </row>
    <row r="44" spans="1:70">
      <c r="A44" s="1" t="s">
        <v>285</v>
      </c>
      <c r="B44" s="11">
        <f>'Raw Financials'!$B$81</f>
        <v>21900</v>
      </c>
      <c r="C44" s="11">
        <f>'Raw Financials'!$C$81</f>
        <v>22970</v>
      </c>
      <c r="D44" s="11">
        <f>'Raw Financials'!$D$81</f>
        <v>26100</v>
      </c>
      <c r="E44" s="11">
        <f>'Raw Financials'!$E$81</f>
        <v>60380</v>
      </c>
      <c r="F44" s="11">
        <f>'Raw Financials'!$F$81</f>
        <v>82110</v>
      </c>
      <c r="G44" s="11">
        <f>'Raw Financials'!$G$81</f>
        <v>112440</v>
      </c>
      <c r="H44" s="11">
        <f>'Raw Financials'!$H$81</f>
        <v>101710</v>
      </c>
      <c r="I44" s="11">
        <f>'Raw Financials'!$I$81</f>
        <v>97350</v>
      </c>
      <c r="J44" s="11">
        <f>'Raw Financials'!$J$81</f>
        <v>122950</v>
      </c>
      <c r="K44" s="11">
        <f>'Raw Financials'!$K$81</f>
        <v>148050</v>
      </c>
      <c r="L44" s="11">
        <f>'Raw Financials'!$L$81</f>
        <v>165620</v>
      </c>
      <c r="M44" s="37">
        <f>'Annual P&amp;L'!$M$6*Assumptions!$M$36*0.65</f>
        <v>146888.50698317826</v>
      </c>
      <c r="N44" s="37">
        <f>'Annual P&amp;L'!$N$6*Assumptions!$N$36*0.65</f>
        <v>150892.55173547735</v>
      </c>
      <c r="O44" s="37">
        <f>'Annual P&amp;L'!$O$6*Assumptions!$O$36*0.65</f>
        <v>154438.58745086438</v>
      </c>
      <c r="P44" s="37">
        <f>'Annual P&amp;L'!$P$6*Assumptions!$P$36*0.65</f>
        <v>157839.96195525912</v>
      </c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  <c r="AW44" s="1"/>
      <c r="AX44" s="1"/>
      <c r="AY44" s="1"/>
      <c r="AZ44" s="1"/>
      <c r="BA44" s="1"/>
      <c r="BB44" s="1"/>
      <c r="BC44" s="1"/>
      <c r="BD44" s="1"/>
      <c r="BE44" s="1"/>
      <c r="BF44" s="1"/>
      <c r="BG44" s="1"/>
      <c r="BH44" s="1"/>
      <c r="BI44" s="1"/>
      <c r="BJ44" s="1"/>
      <c r="BK44" s="1"/>
      <c r="BL44" s="1"/>
      <c r="BM44" s="1"/>
      <c r="BN44" s="1"/>
      <c r="BO44" s="1"/>
      <c r="BP44" s="1"/>
      <c r="BQ44" s="1"/>
      <c r="BR44" s="1"/>
    </row>
    <row r="45" spans="1:70">
      <c r="A45" s="34" t="s">
        <v>286</v>
      </c>
      <c r="B45" s="35">
        <f>'Raw Financials'!$B$82</f>
        <v>632130</v>
      </c>
      <c r="C45" s="35">
        <f>'Raw Financials'!$C$82</f>
        <v>803160</v>
      </c>
      <c r="D45" s="35">
        <f>'Raw Financials'!$D$82</f>
        <v>812240</v>
      </c>
      <c r="E45" s="35">
        <f>'Raw Financials'!$E$82</f>
        <v>921310</v>
      </c>
      <c r="F45" s="35">
        <f>'Raw Financials'!$F$82</f>
        <v>902370</v>
      </c>
      <c r="G45" s="35">
        <f>'Raw Financials'!$G$82</f>
        <v>992800</v>
      </c>
      <c r="H45" s="35">
        <f>'Raw Financials'!$H$82</f>
        <v>1083100</v>
      </c>
      <c r="I45" s="35">
        <f>'Raw Financials'!$I$82</f>
        <v>1102700</v>
      </c>
      <c r="J45" s="35">
        <f>'Raw Financials'!$J$82</f>
        <v>1129840</v>
      </c>
      <c r="K45" s="35">
        <f>'Raw Financials'!$K$82</f>
        <v>1230110</v>
      </c>
      <c r="L45" s="35">
        <f>'Raw Financials'!$L$82</f>
        <v>1357050</v>
      </c>
      <c r="M45" s="36">
        <f>SUM(M37,M38,M39,M40,M41,M42,M43,M44)</f>
        <v>1496815.4787776829</v>
      </c>
      <c r="N45" s="36">
        <f>SUM(N37,N38,N39,N40,N41,N42,N43,N44)</f>
        <v>1662612.6864447966</v>
      </c>
      <c r="O45" s="36">
        <f>SUM(O37,O38,O39,O40,O41,O42,O43,O44)</f>
        <v>1834016.6754773669</v>
      </c>
      <c r="P45" s="36">
        <f>SUM(P37,P38,P39,P40,P41,P42,P43,P44)</f>
        <v>2014415.557735018</v>
      </c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  <c r="AW45" s="1"/>
      <c r="AX45" s="1"/>
      <c r="AY45" s="1"/>
      <c r="AZ45" s="1"/>
      <c r="BA45" s="1"/>
      <c r="BB45" s="1"/>
      <c r="BC45" s="1"/>
      <c r="BD45" s="1"/>
      <c r="BE45" s="1"/>
      <c r="BF45" s="1"/>
      <c r="BG45" s="1"/>
      <c r="BH45" s="1"/>
      <c r="BI45" s="1"/>
      <c r="BJ45" s="1"/>
      <c r="BK45" s="1"/>
      <c r="BL45" s="1"/>
      <c r="BM45" s="1"/>
      <c r="BN45" s="1"/>
      <c r="BO45" s="1"/>
      <c r="BP45" s="1"/>
      <c r="BQ45" s="1"/>
      <c r="BR45" s="1"/>
    </row>
    <row r="46" spans="1:70">
      <c r="A46" s="1" t="s">
        <v>287</v>
      </c>
      <c r="B46" s="11">
        <f>'Raw Financials'!$B$83</f>
        <v>4150</v>
      </c>
      <c r="C46" s="11">
        <f>'Raw Financials'!$C$83</f>
        <v>0</v>
      </c>
      <c r="D46" s="11">
        <f>'Raw Financials'!$D$83</f>
        <v>0</v>
      </c>
      <c r="E46" s="11">
        <f>'Raw Financials'!$E$83</f>
        <v>0</v>
      </c>
      <c r="F46" s="11">
        <f>'Raw Financials'!$F$83</f>
        <v>3480</v>
      </c>
      <c r="G46" s="11">
        <f>'Raw Financials'!$G$83</f>
        <v>7190</v>
      </c>
      <c r="H46" s="11">
        <f>'Raw Financials'!$H$83</f>
        <v>12320</v>
      </c>
      <c r="I46" s="11">
        <f>'Raw Financials'!$I$83</f>
        <v>13340</v>
      </c>
      <c r="J46" s="11">
        <f>'Raw Financials'!$J$83</f>
        <v>22480</v>
      </c>
      <c r="K46" s="11">
        <f>'Raw Financials'!$K$83</f>
        <v>17090</v>
      </c>
      <c r="L46" s="11">
        <f>'Raw Financials'!$L$83</f>
        <v>13340</v>
      </c>
      <c r="M46" s="37">
        <f>'Annual P&amp;L'!$M$6*Assumptions!$M$34*0.3</f>
        <v>22322.643650351663</v>
      </c>
      <c r="N46" s="37">
        <f>'Annual P&amp;L'!$N$6*Assumptions!$N$34*0.3</f>
        <v>23504.416712641661</v>
      </c>
      <c r="O46" s="37">
        <f>'Annual P&amp;L'!$O$6*Assumptions!$O$34*0.3</f>
        <v>24673.620480315611</v>
      </c>
      <c r="P46" s="37">
        <f>'Annual P&amp;L'!$P$6*Assumptions!$P$34*0.3</f>
        <v>25880.641535174065</v>
      </c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  <c r="AX46" s="1"/>
      <c r="AY46" s="1"/>
      <c r="AZ46" s="1"/>
      <c r="BA46" s="1"/>
      <c r="BB46" s="1"/>
      <c r="BC46" s="1"/>
      <c r="BD46" s="1"/>
      <c r="BE46" s="1"/>
      <c r="BF46" s="1"/>
      <c r="BG46" s="1"/>
      <c r="BH46" s="1"/>
      <c r="BI46" s="1"/>
      <c r="BJ46" s="1"/>
      <c r="BK46" s="1"/>
      <c r="BL46" s="1"/>
      <c r="BM46" s="1"/>
      <c r="BN46" s="1"/>
      <c r="BO46" s="1"/>
      <c r="BP46" s="1"/>
      <c r="BQ46" s="1"/>
      <c r="BR46" s="1"/>
    </row>
    <row r="47" spans="1:70">
      <c r="A47" s="1" t="s">
        <v>288</v>
      </c>
      <c r="B47" s="11">
        <f>'Raw Financials'!$B$84</f>
        <v>33820</v>
      </c>
      <c r="C47" s="11">
        <f>'Raw Financials'!$C$84</f>
        <v>8340</v>
      </c>
      <c r="D47" s="11">
        <f>'Raw Financials'!$D$84</f>
        <v>26670</v>
      </c>
      <c r="E47" s="11">
        <f>'Raw Financials'!$E$84</f>
        <v>7980</v>
      </c>
      <c r="F47" s="11">
        <f>'Raw Financials'!$F$84</f>
        <v>8650</v>
      </c>
      <c r="G47" s="11">
        <f>'Raw Financials'!$G$84</f>
        <v>8830</v>
      </c>
      <c r="H47" s="11">
        <f>'Raw Financials'!$H$84</f>
        <v>13320</v>
      </c>
      <c r="I47" s="11">
        <f>'Raw Financials'!$I$84</f>
        <v>9880</v>
      </c>
      <c r="J47" s="11">
        <f>'Raw Financials'!$J$84</f>
        <v>10260</v>
      </c>
      <c r="K47" s="11">
        <f>'Raw Financials'!$K$84</f>
        <v>10470</v>
      </c>
      <c r="L47" s="11">
        <f>'Raw Financials'!$L$84</f>
        <v>23850</v>
      </c>
      <c r="M47" s="37">
        <f>'Annual P&amp;L'!$M$6*0.008</f>
        <v>22047.055457137449</v>
      </c>
      <c r="N47" s="37">
        <f>'Annual P&amp;L'!$N$6*0.008</f>
        <v>23214.238728534976</v>
      </c>
      <c r="O47" s="37">
        <f>'Annual P&amp;L'!$O$6*0.008</f>
        <v>24369.007881793197</v>
      </c>
      <c r="P47" s="37">
        <f>'Annual P&amp;L'!$P$6*0.008</f>
        <v>25561.127442147226</v>
      </c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  <c r="AV47" s="1"/>
      <c r="AW47" s="1"/>
      <c r="AX47" s="1"/>
      <c r="AY47" s="1"/>
      <c r="AZ47" s="1"/>
      <c r="BA47" s="1"/>
      <c r="BB47" s="1"/>
      <c r="BC47" s="1"/>
      <c r="BD47" s="1"/>
      <c r="BE47" s="1"/>
      <c r="BF47" s="1"/>
      <c r="BG47" s="1"/>
      <c r="BH47" s="1"/>
      <c r="BI47" s="1"/>
      <c r="BJ47" s="1"/>
      <c r="BK47" s="1"/>
      <c r="BL47" s="1"/>
      <c r="BM47" s="1"/>
      <c r="BN47" s="1"/>
      <c r="BO47" s="1"/>
      <c r="BP47" s="1"/>
      <c r="BQ47" s="1"/>
      <c r="BR47" s="1"/>
    </row>
    <row r="48" spans="1:70">
      <c r="A48" s="1" t="s">
        <v>289</v>
      </c>
      <c r="B48" s="11">
        <f>'Raw Financials'!$B$85</f>
        <v>44640</v>
      </c>
      <c r="C48" s="11">
        <f>'Raw Financials'!$C$85</f>
        <v>47890</v>
      </c>
      <c r="D48" s="11">
        <f>'Raw Financials'!$D$85</f>
        <v>41310</v>
      </c>
      <c r="E48" s="11">
        <f>'Raw Financials'!$E$85</f>
        <v>40170</v>
      </c>
      <c r="F48" s="11">
        <f>'Raw Financials'!$F$85</f>
        <v>24620</v>
      </c>
      <c r="G48" s="11">
        <f>'Raw Financials'!$G$85</f>
        <v>18450</v>
      </c>
      <c r="H48" s="11">
        <f>'Raw Financials'!$H$85</f>
        <v>19830</v>
      </c>
      <c r="I48" s="11">
        <f>'Raw Financials'!$I$85</f>
        <v>25830</v>
      </c>
      <c r="J48" s="11">
        <f>'Raw Financials'!$J$85</f>
        <v>16000</v>
      </c>
      <c r="K48" s="11">
        <f>'Raw Financials'!$K$85</f>
        <v>15690</v>
      </c>
      <c r="L48" s="11">
        <f>'Raw Financials'!$L$85</f>
        <v>14390</v>
      </c>
      <c r="M48" s="37">
        <f>'Annual P&amp;L'!$M$6*0.005</f>
        <v>13779.409660710904</v>
      </c>
      <c r="N48" s="37">
        <f>'Annual P&amp;L'!$N$6*0.005</f>
        <v>14508.899205334359</v>
      </c>
      <c r="O48" s="37">
        <f>'Annual P&amp;L'!$O$6*0.005</f>
        <v>15230.629926120748</v>
      </c>
      <c r="P48" s="37">
        <f>'Annual P&amp;L'!$P$6*0.005</f>
        <v>15975.704651342015</v>
      </c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  <c r="AV48" s="1"/>
      <c r="AW48" s="1"/>
      <c r="AX48" s="1"/>
      <c r="AY48" s="1"/>
      <c r="AZ48" s="1"/>
      <c r="BA48" s="1"/>
      <c r="BB48" s="1"/>
      <c r="BC48" s="1"/>
      <c r="BD48" s="1"/>
      <c r="BE48" s="1"/>
      <c r="BF48" s="1"/>
      <c r="BG48" s="1"/>
      <c r="BH48" s="1"/>
      <c r="BI48" s="1"/>
      <c r="BJ48" s="1"/>
      <c r="BK48" s="1"/>
      <c r="BL48" s="1"/>
      <c r="BM48" s="1"/>
      <c r="BN48" s="1"/>
      <c r="BO48" s="1"/>
      <c r="BP48" s="1"/>
      <c r="BQ48" s="1"/>
      <c r="BR48" s="1"/>
    </row>
    <row r="49" spans="1:70">
      <c r="A49" s="1" t="s">
        <v>290</v>
      </c>
      <c r="B49" s="11">
        <f>'Raw Financials'!$B$86</f>
        <v>28820</v>
      </c>
      <c r="C49" s="11">
        <f>'Raw Financials'!$C$86</f>
        <v>28050</v>
      </c>
      <c r="D49" s="11">
        <f>'Raw Financials'!$D$86</f>
        <v>34230</v>
      </c>
      <c r="E49" s="11">
        <f>'Raw Financials'!$E$86</f>
        <v>26320</v>
      </c>
      <c r="F49" s="11">
        <f>'Raw Financials'!$F$86</f>
        <v>28020</v>
      </c>
      <c r="G49" s="11">
        <f>'Raw Financials'!$G$86</f>
        <v>39030</v>
      </c>
      <c r="H49" s="11">
        <f>'Raw Financials'!$H$86</f>
        <v>36800</v>
      </c>
      <c r="I49" s="11">
        <f>'Raw Financials'!$I$86</f>
        <v>32770</v>
      </c>
      <c r="J49" s="11">
        <f>'Raw Financials'!$J$86</f>
        <v>33690</v>
      </c>
      <c r="K49" s="11">
        <f>'Raw Financials'!$K$86</f>
        <v>35400</v>
      </c>
      <c r="L49" s="11">
        <f>'Raw Financials'!$L$86</f>
        <v>44270</v>
      </c>
      <c r="M49" s="37">
        <f>'Annual P&amp;L'!$M$6*0.016</f>
        <v>44094.110914274897</v>
      </c>
      <c r="N49" s="37">
        <f>'Annual P&amp;L'!$N$6*0.016</f>
        <v>46428.477457069952</v>
      </c>
      <c r="O49" s="37">
        <f>'Annual P&amp;L'!$O$6*0.016</f>
        <v>48738.015763586394</v>
      </c>
      <c r="P49" s="37">
        <f>'Annual P&amp;L'!$P$6*0.016</f>
        <v>51122.254884294452</v>
      </c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  <c r="AW49" s="1"/>
      <c r="AX49" s="1"/>
      <c r="AY49" s="1"/>
      <c r="AZ49" s="1"/>
      <c r="BA49" s="1"/>
      <c r="BB49" s="1"/>
      <c r="BC49" s="1"/>
      <c r="BD49" s="1"/>
      <c r="BE49" s="1"/>
      <c r="BF49" s="1"/>
      <c r="BG49" s="1"/>
      <c r="BH49" s="1"/>
      <c r="BI49" s="1"/>
      <c r="BJ49" s="1"/>
      <c r="BK49" s="1"/>
      <c r="BL49" s="1"/>
      <c r="BM49" s="1"/>
      <c r="BN49" s="1"/>
      <c r="BO49" s="1"/>
      <c r="BP49" s="1"/>
      <c r="BQ49" s="1"/>
      <c r="BR49" s="1"/>
    </row>
    <row r="50" spans="1:70">
      <c r="A50" s="1" t="s">
        <v>291</v>
      </c>
      <c r="B50" s="11">
        <f>'Raw Financials'!$B$87</f>
        <v>117900</v>
      </c>
      <c r="C50" s="11">
        <f>'Raw Financials'!$C$87</f>
        <v>117410</v>
      </c>
      <c r="D50" s="11">
        <f>'Raw Financials'!$D$87</f>
        <v>116000</v>
      </c>
      <c r="E50" s="11">
        <f>'Raw Financials'!$E$87</f>
        <v>116500</v>
      </c>
      <c r="F50" s="11">
        <f>'Raw Financials'!$F$87</f>
        <v>119380</v>
      </c>
      <c r="G50" s="11">
        <f>'Raw Financials'!$G$87</f>
        <v>121350</v>
      </c>
      <c r="H50" s="11">
        <f>'Raw Financials'!$H$87</f>
        <v>120800</v>
      </c>
      <c r="I50" s="11">
        <f>'Raw Financials'!$I$87</f>
        <v>115950</v>
      </c>
      <c r="J50" s="11">
        <f>'Raw Financials'!$J$87</f>
        <v>112240</v>
      </c>
      <c r="K50" s="11">
        <f>'Raw Financials'!$K$87</f>
        <v>129320</v>
      </c>
      <c r="L50" s="11">
        <f>'Raw Financials'!$L$87</f>
        <v>141800</v>
      </c>
      <c r="M50" s="37">
        <f>'Annual P&amp;L'!$M$6*Assumptions!$M$37</f>
        <v>146061.74240353558</v>
      </c>
      <c r="N50" s="37">
        <f>'Annual P&amp;L'!$N$6*Assumptions!$N$37</f>
        <v>153794.33157654421</v>
      </c>
      <c r="O50" s="37">
        <f>'Annual P&amp;L'!$O$6*Assumptions!$O$37</f>
        <v>161444.67721687994</v>
      </c>
      <c r="P50" s="37">
        <f>'Annual P&amp;L'!$P$6*Assumptions!$P$37</f>
        <v>169342.46930422535</v>
      </c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  <c r="AW50" s="1"/>
      <c r="AX50" s="1"/>
      <c r="AY50" s="1"/>
      <c r="AZ50" s="1"/>
      <c r="BA50" s="1"/>
      <c r="BB50" s="1"/>
      <c r="BC50" s="1"/>
      <c r="BD50" s="1"/>
      <c r="BE50" s="1"/>
      <c r="BF50" s="1"/>
      <c r="BG50" s="1"/>
      <c r="BH50" s="1"/>
      <c r="BI50" s="1"/>
      <c r="BJ50" s="1"/>
      <c r="BK50" s="1"/>
      <c r="BL50" s="1"/>
      <c r="BM50" s="1"/>
      <c r="BN50" s="1"/>
      <c r="BO50" s="1"/>
      <c r="BP50" s="1"/>
      <c r="BQ50" s="1"/>
      <c r="BR50" s="1"/>
    </row>
    <row r="51" spans="1:70">
      <c r="A51" s="1" t="s">
        <v>292</v>
      </c>
      <c r="B51" s="11">
        <f>'Raw Financials'!$B$88</f>
        <v>0</v>
      </c>
      <c r="C51" s="11">
        <f>'Raw Financials'!$C$88</f>
        <v>0</v>
      </c>
      <c r="D51" s="11">
        <f>'Raw Financials'!$D$88</f>
        <v>0</v>
      </c>
      <c r="E51" s="11">
        <f>'Raw Financials'!$E$88</f>
        <v>0</v>
      </c>
      <c r="F51" s="11">
        <f>'Raw Financials'!$F$88</f>
        <v>79940</v>
      </c>
      <c r="G51" s="11">
        <f>'Raw Financials'!$G$88</f>
        <v>76330</v>
      </c>
      <c r="H51" s="11">
        <f>'Raw Financials'!$H$88</f>
        <v>76360</v>
      </c>
      <c r="I51" s="11">
        <f>'Raw Financials'!$I$88</f>
        <v>75600</v>
      </c>
      <c r="J51" s="11">
        <f>'Raw Financials'!$J$88</f>
        <v>78860</v>
      </c>
      <c r="K51" s="11">
        <f>'Raw Financials'!$K$88</f>
        <v>92750</v>
      </c>
      <c r="L51" s="11">
        <f>'Raw Financials'!$L$88</f>
        <v>110270</v>
      </c>
      <c r="M51" s="37">
        <f>'Annual P&amp;L'!$M$6*Assumptions!$M$38</f>
        <v>112991.15921782942</v>
      </c>
      <c r="N51" s="37">
        <f>'Annual P&amp;L'!$N$6*Assumptions!$N$38</f>
        <v>116071.19364267487</v>
      </c>
      <c r="O51" s="37">
        <f>'Annual P&amp;L'!$O$6*Assumptions!$O$38</f>
        <v>118798.91342374183</v>
      </c>
      <c r="P51" s="37">
        <f>'Annual P&amp;L'!$P$6*Assumptions!$P$38</f>
        <v>121415.35535019932</v>
      </c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  <c r="AV51" s="1"/>
      <c r="AW51" s="1"/>
      <c r="AX51" s="1"/>
      <c r="AY51" s="1"/>
      <c r="AZ51" s="1"/>
      <c r="BA51" s="1"/>
      <c r="BB51" s="1"/>
      <c r="BC51" s="1"/>
      <c r="BD51" s="1"/>
      <c r="BE51" s="1"/>
      <c r="BF51" s="1"/>
      <c r="BG51" s="1"/>
      <c r="BH51" s="1"/>
      <c r="BI51" s="1"/>
      <c r="BJ51" s="1"/>
      <c r="BK51" s="1"/>
      <c r="BL51" s="1"/>
      <c r="BM51" s="1"/>
      <c r="BN51" s="1"/>
      <c r="BO51" s="1"/>
      <c r="BP51" s="1"/>
      <c r="BQ51" s="1"/>
      <c r="BR51" s="1"/>
    </row>
    <row r="52" spans="1:70">
      <c r="A52" s="1" t="s">
        <v>293</v>
      </c>
      <c r="B52" s="11">
        <f>'Raw Financials'!$B$89</f>
        <v>38120</v>
      </c>
      <c r="C52" s="11">
        <f>'Raw Financials'!$C$89</f>
        <v>37210</v>
      </c>
      <c r="D52" s="11">
        <f>'Raw Financials'!$D$89</f>
        <v>38840</v>
      </c>
      <c r="E52" s="11">
        <f>'Raw Financials'!$E$89</f>
        <v>38340</v>
      </c>
      <c r="F52" s="11">
        <f>'Raw Financials'!$F$89</f>
        <v>38500</v>
      </c>
      <c r="G52" s="11">
        <f>'Raw Financials'!$G$89</f>
        <v>39480</v>
      </c>
      <c r="H52" s="11">
        <f>'Raw Financials'!$H$89</f>
        <v>39350</v>
      </c>
      <c r="I52" s="11">
        <f>'Raw Financials'!$I$89</f>
        <v>40060</v>
      </c>
      <c r="J52" s="11">
        <f>'Raw Financials'!$J$89</f>
        <v>39890</v>
      </c>
      <c r="K52" s="11">
        <f>'Raw Financials'!$K$89</f>
        <v>40240</v>
      </c>
      <c r="L52" s="11">
        <f>'Raw Financials'!$L$89</f>
        <v>105580</v>
      </c>
      <c r="M52" s="37">
        <f>L52+MAX(0,Assumptions!$M$52)</f>
        <v>105580</v>
      </c>
      <c r="N52" s="37">
        <f>M52+MAX(0,Assumptions!$N$52)</f>
        <v>105580</v>
      </c>
      <c r="O52" s="37">
        <f>N52+MAX(0,Assumptions!$O$52)</f>
        <v>105580</v>
      </c>
      <c r="P52" s="37">
        <f>O52+MAX(0,Assumptions!$P$52)</f>
        <v>105580</v>
      </c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  <c r="AV52" s="1"/>
      <c r="AW52" s="1"/>
      <c r="AX52" s="1"/>
      <c r="AY52" s="1"/>
      <c r="AZ52" s="1"/>
      <c r="BA52" s="1"/>
      <c r="BB52" s="1"/>
      <c r="BC52" s="1"/>
      <c r="BD52" s="1"/>
      <c r="BE52" s="1"/>
      <c r="BF52" s="1"/>
      <c r="BG52" s="1"/>
      <c r="BH52" s="1"/>
      <c r="BI52" s="1"/>
      <c r="BJ52" s="1"/>
      <c r="BK52" s="1"/>
      <c r="BL52" s="1"/>
      <c r="BM52" s="1"/>
      <c r="BN52" s="1"/>
      <c r="BO52" s="1"/>
      <c r="BP52" s="1"/>
      <c r="BQ52" s="1"/>
      <c r="BR52" s="1"/>
    </row>
    <row r="53" spans="1:70">
      <c r="A53" s="1" t="s">
        <v>294</v>
      </c>
      <c r="B53" s="11">
        <f>'Raw Financials'!$B$90</f>
        <v>1340</v>
      </c>
      <c r="C53" s="11">
        <f>'Raw Financials'!$C$90</f>
        <v>470</v>
      </c>
      <c r="D53" s="11">
        <f>'Raw Financials'!$D$90</f>
        <v>120</v>
      </c>
      <c r="E53" s="11">
        <f>'Raw Financials'!$E$90</f>
        <v>1790</v>
      </c>
      <c r="F53" s="11">
        <f>'Raw Financials'!$F$90</f>
        <v>2830</v>
      </c>
      <c r="G53" s="11">
        <f>'Raw Financials'!$G$90</f>
        <v>4800</v>
      </c>
      <c r="H53" s="11">
        <f>'Raw Financials'!$H$90</f>
        <v>11010</v>
      </c>
      <c r="I53" s="11">
        <f>'Raw Financials'!$I$90</f>
        <v>8670</v>
      </c>
      <c r="J53" s="11">
        <f>'Raw Financials'!$J$90</f>
        <v>5100</v>
      </c>
      <c r="K53" s="11">
        <f>'Raw Financials'!$K$90</f>
        <v>9400</v>
      </c>
      <c r="L53" s="11">
        <f>'Raw Financials'!$L$90</f>
        <v>8790</v>
      </c>
      <c r="M53" s="37">
        <f>'Annual P&amp;L'!$M$6*0.003</f>
        <v>8267.6457964265428</v>
      </c>
      <c r="N53" s="37">
        <f>'Annual P&amp;L'!$N$6*0.003</f>
        <v>8705.3395232006151</v>
      </c>
      <c r="O53" s="37">
        <f>'Annual P&amp;L'!$O$6*0.003</f>
        <v>9138.3779556724494</v>
      </c>
      <c r="P53" s="37">
        <f>'Annual P&amp;L'!$P$6*0.003</f>
        <v>9585.4227908052089</v>
      </c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  <c r="AV53" s="1"/>
      <c r="AW53" s="1"/>
      <c r="AX53" s="1"/>
      <c r="AY53" s="1"/>
      <c r="AZ53" s="1"/>
      <c r="BA53" s="1"/>
      <c r="BB53" s="1"/>
      <c r="BC53" s="1"/>
      <c r="BD53" s="1"/>
      <c r="BE53" s="1"/>
      <c r="BF53" s="1"/>
      <c r="BG53" s="1"/>
      <c r="BH53" s="1"/>
      <c r="BI53" s="1"/>
      <c r="BJ53" s="1"/>
      <c r="BK53" s="1"/>
      <c r="BL53" s="1"/>
      <c r="BM53" s="1"/>
      <c r="BN53" s="1"/>
      <c r="BO53" s="1"/>
      <c r="BP53" s="1"/>
      <c r="BQ53" s="1"/>
      <c r="BR53" s="1"/>
    </row>
    <row r="54" spans="1:70">
      <c r="A54" s="1" t="s">
        <v>295</v>
      </c>
      <c r="B54" s="11">
        <f>'Raw Financials'!$B$91</f>
        <v>3430</v>
      </c>
      <c r="C54" s="11">
        <f>'Raw Financials'!$C$91</f>
        <v>3440</v>
      </c>
      <c r="D54" s="11">
        <f>'Raw Financials'!$D$91</f>
        <v>3010</v>
      </c>
      <c r="E54" s="11">
        <f>'Raw Financials'!$E$91</f>
        <v>2390</v>
      </c>
      <c r="F54" s="11">
        <f>'Raw Financials'!$F$91</f>
        <v>2160</v>
      </c>
      <c r="G54" s="11">
        <f>'Raw Financials'!$G$91</f>
        <v>2130</v>
      </c>
      <c r="H54" s="11">
        <f>'Raw Financials'!$H$91</f>
        <v>2230</v>
      </c>
      <c r="I54" s="11">
        <f>'Raw Financials'!$I$91</f>
        <v>2660</v>
      </c>
      <c r="J54" s="11">
        <f>'Raw Financials'!$J$91</f>
        <v>2810</v>
      </c>
      <c r="K54" s="11">
        <f>'Raw Financials'!$K$91</f>
        <v>2750</v>
      </c>
      <c r="L54" s="11">
        <f>'Raw Financials'!$L$91</f>
        <v>2180</v>
      </c>
      <c r="M54" s="37">
        <f>L54</f>
        <v>2180</v>
      </c>
      <c r="N54" s="37">
        <f>M54</f>
        <v>2180</v>
      </c>
      <c r="O54" s="37">
        <f>N54</f>
        <v>2180</v>
      </c>
      <c r="P54" s="37">
        <f>O54</f>
        <v>2180</v>
      </c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  <c r="AV54" s="1"/>
      <c r="AW54" s="1"/>
      <c r="AX54" s="1"/>
      <c r="AY54" s="1"/>
      <c r="AZ54" s="1"/>
      <c r="BA54" s="1"/>
      <c r="BB54" s="1"/>
      <c r="BC54" s="1"/>
      <c r="BD54" s="1"/>
      <c r="BE54" s="1"/>
      <c r="BF54" s="1"/>
      <c r="BG54" s="1"/>
      <c r="BH54" s="1"/>
      <c r="BI54" s="1"/>
      <c r="BJ54" s="1"/>
      <c r="BK54" s="1"/>
      <c r="BL54" s="1"/>
      <c r="BM54" s="1"/>
      <c r="BN54" s="1"/>
      <c r="BO54" s="1"/>
      <c r="BP54" s="1"/>
      <c r="BQ54" s="1"/>
      <c r="BR54" s="1"/>
    </row>
    <row r="55" spans="1:70">
      <c r="A55" s="1" t="s">
        <v>296</v>
      </c>
      <c r="B55" s="11">
        <f>'Raw Financials'!$B$92</f>
        <v>0</v>
      </c>
      <c r="C55" s="11">
        <f>'Raw Financials'!$C$92</f>
        <v>670</v>
      </c>
      <c r="D55" s="11">
        <f>'Raw Financials'!$D$92</f>
        <v>940</v>
      </c>
      <c r="E55" s="11">
        <f>'Raw Financials'!$E$92</f>
        <v>950</v>
      </c>
      <c r="F55" s="11">
        <f>'Raw Financials'!$F$92</f>
        <v>740</v>
      </c>
      <c r="G55" s="11">
        <f>'Raw Financials'!$G$92</f>
        <v>550</v>
      </c>
      <c r="H55" s="11">
        <f>'Raw Financials'!$H$92</f>
        <v>1450</v>
      </c>
      <c r="I55" s="11">
        <f>'Raw Financials'!$I$92</f>
        <v>1490</v>
      </c>
      <c r="J55" s="11">
        <f>'Raw Financials'!$J$92</f>
        <v>1270</v>
      </c>
      <c r="K55" s="11">
        <f>'Raw Financials'!$K$92</f>
        <v>910</v>
      </c>
      <c r="L55" s="11">
        <f>'Raw Financials'!$L$92</f>
        <v>990</v>
      </c>
      <c r="M55" s="37">
        <f>'Annual P&amp;L'!$M$6*0.0005</f>
        <v>1377.9409660710905</v>
      </c>
      <c r="N55" s="37">
        <f>'Annual P&amp;L'!$N$6*0.0005</f>
        <v>1450.889920533436</v>
      </c>
      <c r="O55" s="37">
        <f>'Annual P&amp;L'!$O$6*0.0005</f>
        <v>1523.0629926120748</v>
      </c>
      <c r="P55" s="37">
        <f>'Annual P&amp;L'!$P$6*0.0005</f>
        <v>1597.5704651342016</v>
      </c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  <c r="AV55" s="1"/>
      <c r="AW55" s="1"/>
      <c r="AX55" s="1"/>
      <c r="AY55" s="1"/>
      <c r="AZ55" s="1"/>
      <c r="BA55" s="1"/>
      <c r="BB55" s="1"/>
      <c r="BC55" s="1"/>
      <c r="BD55" s="1"/>
      <c r="BE55" s="1"/>
      <c r="BF55" s="1"/>
      <c r="BG55" s="1"/>
      <c r="BH55" s="1"/>
      <c r="BI55" s="1"/>
      <c r="BJ55" s="1"/>
      <c r="BK55" s="1"/>
      <c r="BL55" s="1"/>
      <c r="BM55" s="1"/>
      <c r="BN55" s="1"/>
      <c r="BO55" s="1"/>
      <c r="BP55" s="1"/>
      <c r="BQ55" s="1"/>
      <c r="BR55" s="1"/>
    </row>
    <row r="56" spans="1:70">
      <c r="A56" s="1" t="s">
        <v>297</v>
      </c>
      <c r="B56" s="11">
        <f>'Raw Financials'!$B$93</f>
        <v>0</v>
      </c>
      <c r="C56" s="11">
        <f>'Raw Financials'!$C$93</f>
        <v>1430</v>
      </c>
      <c r="D56" s="11">
        <f>'Raw Financials'!$D$93</f>
        <v>2270</v>
      </c>
      <c r="E56" s="11">
        <f>'Raw Financials'!$E$93</f>
        <v>3910</v>
      </c>
      <c r="F56" s="11">
        <f>'Raw Financials'!$F$93</f>
        <v>3240</v>
      </c>
      <c r="G56" s="11">
        <f>'Raw Financials'!$G$93</f>
        <v>2730</v>
      </c>
      <c r="H56" s="11">
        <f>'Raw Financials'!$H$93</f>
        <v>550</v>
      </c>
      <c r="I56" s="11">
        <f>'Raw Financials'!$I$93</f>
        <v>1990</v>
      </c>
      <c r="J56" s="11">
        <f>'Raw Financials'!$J$93</f>
        <v>160</v>
      </c>
      <c r="K56" s="11">
        <f>'Raw Financials'!$K$93</f>
        <v>380</v>
      </c>
      <c r="L56" s="11">
        <f>'Raw Financials'!$L$93</f>
        <v>1140</v>
      </c>
      <c r="M56" s="37">
        <f>'Annual P&amp;L'!$M$6*0.0005</f>
        <v>1377.9409660710905</v>
      </c>
      <c r="N56" s="37">
        <f>'Annual P&amp;L'!$N$6*0.0005</f>
        <v>1450.889920533436</v>
      </c>
      <c r="O56" s="37">
        <f>'Annual P&amp;L'!$O$6*0.0005</f>
        <v>1523.0629926120748</v>
      </c>
      <c r="P56" s="37">
        <f>'Annual P&amp;L'!$P$6*0.0005</f>
        <v>1597.5704651342016</v>
      </c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  <c r="AV56" s="1"/>
      <c r="AW56" s="1"/>
      <c r="AX56" s="1"/>
      <c r="AY56" s="1"/>
      <c r="AZ56" s="1"/>
      <c r="BA56" s="1"/>
      <c r="BB56" s="1"/>
      <c r="BC56" s="1"/>
      <c r="BD56" s="1"/>
      <c r="BE56" s="1"/>
      <c r="BF56" s="1"/>
      <c r="BG56" s="1"/>
      <c r="BH56" s="1"/>
      <c r="BI56" s="1"/>
      <c r="BJ56" s="1"/>
      <c r="BK56" s="1"/>
      <c r="BL56" s="1"/>
      <c r="BM56" s="1"/>
      <c r="BN56" s="1"/>
      <c r="BO56" s="1"/>
      <c r="BP56" s="1"/>
      <c r="BQ56" s="1"/>
      <c r="BR56" s="1"/>
    </row>
    <row r="57" spans="1:70">
      <c r="A57" s="1" t="s">
        <v>298</v>
      </c>
      <c r="B57" s="11">
        <f>'Raw Financials'!$B$94</f>
        <v>7770</v>
      </c>
      <c r="C57" s="11">
        <f>'Raw Financials'!$C$94</f>
        <v>5460</v>
      </c>
      <c r="D57" s="11">
        <f>'Raw Financials'!$D$94</f>
        <v>8460</v>
      </c>
      <c r="E57" s="11">
        <f>'Raw Financials'!$E$94</f>
        <v>10870</v>
      </c>
      <c r="F57" s="11">
        <f>'Raw Financials'!$F$94</f>
        <v>16200</v>
      </c>
      <c r="G57" s="11">
        <f>'Raw Financials'!$G$94</f>
        <v>15140</v>
      </c>
      <c r="H57" s="11">
        <f>'Raw Financials'!$H$94</f>
        <v>19220</v>
      </c>
      <c r="I57" s="11">
        <f>'Raw Financials'!$I$94</f>
        <v>26750</v>
      </c>
      <c r="J57" s="11">
        <f>'Raw Financials'!$J$94</f>
        <v>33120</v>
      </c>
      <c r="K57" s="11">
        <f>'Raw Financials'!$K$94</f>
        <v>33040</v>
      </c>
      <c r="L57" s="11">
        <f>'Raw Financials'!$L$94</f>
        <v>21220</v>
      </c>
      <c r="M57" s="37">
        <f>'Annual P&amp;L'!$M$6*0.01</f>
        <v>27558.819321421808</v>
      </c>
      <c r="N57" s="37">
        <f>'Annual P&amp;L'!$N$6*0.01</f>
        <v>29017.798410668718</v>
      </c>
      <c r="O57" s="37">
        <f>'Annual P&amp;L'!$O$6*0.01</f>
        <v>30461.259852241496</v>
      </c>
      <c r="P57" s="37">
        <f>'Annual P&amp;L'!$P$6*0.01</f>
        <v>31951.409302684031</v>
      </c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  <c r="AX57" s="1"/>
      <c r="AY57" s="1"/>
      <c r="AZ57" s="1"/>
      <c r="BA57" s="1"/>
      <c r="BB57" s="1"/>
      <c r="BC57" s="1"/>
      <c r="BD57" s="1"/>
      <c r="BE57" s="1"/>
      <c r="BF57" s="1"/>
      <c r="BG57" s="1"/>
      <c r="BH57" s="1"/>
      <c r="BI57" s="1"/>
      <c r="BJ57" s="1"/>
      <c r="BK57" s="1"/>
      <c r="BL57" s="1"/>
      <c r="BM57" s="1"/>
      <c r="BN57" s="1"/>
      <c r="BO57" s="1"/>
      <c r="BP57" s="1"/>
      <c r="BQ57" s="1"/>
      <c r="BR57" s="1"/>
    </row>
    <row r="58" spans="1:70">
      <c r="A58" s="34" t="s">
        <v>299</v>
      </c>
      <c r="B58" s="35">
        <f>'Raw Financials'!$B$95</f>
        <v>279990</v>
      </c>
      <c r="C58" s="35">
        <f>'Raw Financials'!$C$95</f>
        <v>250370</v>
      </c>
      <c r="D58" s="35">
        <f>'Raw Financials'!$D$95</f>
        <v>271850</v>
      </c>
      <c r="E58" s="35">
        <f>'Raw Financials'!$E$95</f>
        <v>249220</v>
      </c>
      <c r="F58" s="35">
        <f>'Raw Financials'!$F$95</f>
        <v>327760</v>
      </c>
      <c r="G58" s="35">
        <f>'Raw Financials'!$G$95</f>
        <v>336010</v>
      </c>
      <c r="H58" s="35">
        <f>'Raw Financials'!$H$95</f>
        <v>353240</v>
      </c>
      <c r="I58" s="35">
        <f>'Raw Financials'!$I$95</f>
        <v>354990</v>
      </c>
      <c r="J58" s="35">
        <f>'Raw Financials'!$J$95</f>
        <v>355880</v>
      </c>
      <c r="K58" s="35">
        <f>'Raw Financials'!$K$95</f>
        <v>387440</v>
      </c>
      <c r="L58" s="35">
        <f>'Raw Financials'!$L$95</f>
        <v>487820</v>
      </c>
      <c r="M58" s="36">
        <f>SUM(M46,M47,M48,M49,M50,M51,M52,M53,M54,M55,M56,M57)</f>
        <v>507638.46835383039</v>
      </c>
      <c r="N58" s="36">
        <f>SUM(N46,N47,N48,N49,N50,N51,N52,N53,N54,N55,N56,N57)</f>
        <v>525906.47509773634</v>
      </c>
      <c r="O58" s="36">
        <f>SUM(O46,O47,O48,O49,O50,O51,O52,O53,O54,O55,O56,O57)</f>
        <v>543660.62848557578</v>
      </c>
      <c r="P58" s="36">
        <f>SUM(P46,P47,P48,P49,P50,P51,P52,P53,P54,P55,P56,P57)</f>
        <v>561789.52619114006</v>
      </c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  <c r="AW58" s="1"/>
      <c r="AX58" s="1"/>
      <c r="AY58" s="1"/>
      <c r="AZ58" s="1"/>
      <c r="BA58" s="1"/>
      <c r="BB58" s="1"/>
      <c r="BC58" s="1"/>
      <c r="BD58" s="1"/>
      <c r="BE58" s="1"/>
      <c r="BF58" s="1"/>
      <c r="BG58" s="1"/>
      <c r="BH58" s="1"/>
      <c r="BI58" s="1"/>
      <c r="BJ58" s="1"/>
      <c r="BK58" s="1"/>
      <c r="BL58" s="1"/>
      <c r="BM58" s="1"/>
      <c r="BN58" s="1"/>
      <c r="BO58" s="1"/>
      <c r="BP58" s="1"/>
      <c r="BQ58" s="1"/>
      <c r="BR58" s="1"/>
    </row>
    <row r="59" spans="1:70">
      <c r="A59" s="34" t="s">
        <v>300</v>
      </c>
      <c r="B59" s="35">
        <f>'Raw Financials'!$B$96</f>
        <v>912120</v>
      </c>
      <c r="C59" s="35">
        <f>'Raw Financials'!$C$96</f>
        <v>1053530</v>
      </c>
      <c r="D59" s="35">
        <f>'Raw Financials'!$D$96</f>
        <v>1084090</v>
      </c>
      <c r="E59" s="35">
        <f>'Raw Financials'!$E$96</f>
        <v>1170530</v>
      </c>
      <c r="F59" s="35">
        <f>'Raw Financials'!$F$96</f>
        <v>1230130</v>
      </c>
      <c r="G59" s="35">
        <f>'Raw Financials'!$G$96</f>
        <v>1328810</v>
      </c>
      <c r="H59" s="35">
        <f>'Raw Financials'!$H$96</f>
        <v>1436340</v>
      </c>
      <c r="I59" s="35">
        <f>'Raw Financials'!$I$96</f>
        <v>1457690</v>
      </c>
      <c r="J59" s="35">
        <f>'Raw Financials'!$J$96</f>
        <v>1485720</v>
      </c>
      <c r="K59" s="35">
        <f>'Raw Financials'!$K$96</f>
        <v>1617550</v>
      </c>
      <c r="L59" s="35">
        <f>'Raw Financials'!$L$96</f>
        <v>1844870</v>
      </c>
      <c r="M59" s="36">
        <f>M45+M58</f>
        <v>2004453.9471315132</v>
      </c>
      <c r="N59" s="36">
        <f>N45+N58</f>
        <v>2188519.161542533</v>
      </c>
      <c r="O59" s="36">
        <f>O45+O58</f>
        <v>2377677.3039629427</v>
      </c>
      <c r="P59" s="36">
        <f>P45+P58</f>
        <v>2576205.083926158</v>
      </c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  <c r="AW59" s="1"/>
      <c r="AX59" s="1"/>
      <c r="AY59" s="1"/>
      <c r="AZ59" s="1"/>
      <c r="BA59" s="1"/>
      <c r="BB59" s="1"/>
      <c r="BC59" s="1"/>
      <c r="BD59" s="1"/>
      <c r="BE59" s="1"/>
      <c r="BF59" s="1"/>
      <c r="BG59" s="1"/>
      <c r="BH59" s="1"/>
      <c r="BI59" s="1"/>
      <c r="BJ59" s="1"/>
      <c r="BK59" s="1"/>
      <c r="BL59" s="1"/>
      <c r="BM59" s="1"/>
      <c r="BN59" s="1"/>
      <c r="BO59" s="1"/>
      <c r="BP59" s="1"/>
      <c r="BQ59" s="1"/>
      <c r="BR59" s="1"/>
    </row>
    <row r="60" spans="1:70">
      <c r="A60" s="43" t="s">
        <v>440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36"/>
      <c r="N60" s="36"/>
      <c r="O60" s="36"/>
      <c r="P60" s="36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  <c r="AW60" s="1"/>
      <c r="AX60" s="1"/>
      <c r="AY60" s="1"/>
      <c r="AZ60" s="1"/>
      <c r="BA60" s="1"/>
      <c r="BB60" s="1"/>
      <c r="BC60" s="1"/>
      <c r="BD60" s="1"/>
      <c r="BE60" s="1"/>
      <c r="BF60" s="1"/>
      <c r="BG60" s="1"/>
      <c r="BH60" s="1"/>
      <c r="BI60" s="1"/>
      <c r="BJ60" s="1"/>
      <c r="BK60" s="1"/>
      <c r="BL60" s="1"/>
      <c r="BM60" s="1"/>
      <c r="BN60" s="1"/>
      <c r="BO60" s="1"/>
      <c r="BP60" s="1"/>
      <c r="BQ60" s="1"/>
      <c r="BR60" s="1"/>
    </row>
    <row r="61" spans="1:70">
      <c r="A61" s="1" t="s">
        <v>301</v>
      </c>
      <c r="B61" s="11">
        <f>'Raw Financials'!$B$97</f>
        <v>75410</v>
      </c>
      <c r="C61" s="11">
        <f>'Raw Financials'!$C$97</f>
        <v>49050</v>
      </c>
      <c r="D61" s="11">
        <f>'Raw Financials'!$D$97</f>
        <v>50940</v>
      </c>
      <c r="E61" s="11">
        <f>'Raw Financials'!$E$97</f>
        <v>62920</v>
      </c>
      <c r="F61" s="11">
        <f>'Raw Financials'!$F$97</f>
        <v>67400</v>
      </c>
      <c r="G61" s="11">
        <f>'Raw Financials'!$G$97</f>
        <v>78600</v>
      </c>
      <c r="H61" s="11">
        <f>'Raw Financials'!$H$97</f>
        <v>80450</v>
      </c>
      <c r="I61" s="11">
        <f>'Raw Financials'!$I$97</f>
        <v>105150</v>
      </c>
      <c r="J61" s="11">
        <f>'Raw Financials'!$J$97</f>
        <v>99810</v>
      </c>
      <c r="K61" s="11">
        <f>'Raw Financials'!$K$97</f>
        <v>139090</v>
      </c>
      <c r="L61" s="11">
        <f>'Raw Financials'!$L$97</f>
        <v>148080</v>
      </c>
      <c r="M61" s="37">
        <f>'Annual P&amp;L'!$M$6*Assumptions!$M$39</f>
        <v>151573.50626781996</v>
      </c>
      <c r="N61" s="37">
        <f>'Annual P&amp;L'!$N$6*Assumptions!$N$39</f>
        <v>159597.89125867796</v>
      </c>
      <c r="O61" s="37">
        <f>'Annual P&amp;L'!$O$6*Assumptions!$O$39</f>
        <v>167536.92918732823</v>
      </c>
      <c r="P61" s="37">
        <f>'Annual P&amp;L'!$P$6*Assumptions!$P$39</f>
        <v>175732.75116476219</v>
      </c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  <c r="AW61" s="1"/>
      <c r="AX61" s="1"/>
      <c r="AY61" s="1"/>
      <c r="AZ61" s="1"/>
      <c r="BA61" s="1"/>
      <c r="BB61" s="1"/>
      <c r="BC61" s="1"/>
      <c r="BD61" s="1"/>
      <c r="BE61" s="1"/>
      <c r="BF61" s="1"/>
      <c r="BG61" s="1"/>
      <c r="BH61" s="1"/>
      <c r="BI61" s="1"/>
      <c r="BJ61" s="1"/>
      <c r="BK61" s="1"/>
      <c r="BL61" s="1"/>
      <c r="BM61" s="1"/>
      <c r="BN61" s="1"/>
      <c r="BO61" s="1"/>
      <c r="BP61" s="1"/>
      <c r="BQ61" s="1"/>
      <c r="BR61" s="1"/>
    </row>
    <row r="62" spans="1:70">
      <c r="A62" s="1" t="s">
        <v>302</v>
      </c>
      <c r="B62" s="11">
        <f>'Raw Financials'!$B$98</f>
        <v>1620</v>
      </c>
      <c r="C62" s="11">
        <f>'Raw Financials'!$C$98</f>
        <v>2180</v>
      </c>
      <c r="D62" s="11">
        <f>'Raw Financials'!$D$98</f>
        <v>1930</v>
      </c>
      <c r="E62" s="11">
        <f>'Raw Financials'!$E$98</f>
        <v>180</v>
      </c>
      <c r="F62" s="11">
        <f>'Raw Financials'!$F$98</f>
        <v>0</v>
      </c>
      <c r="G62" s="11">
        <f>'Raw Financials'!$G$98</f>
        <v>0</v>
      </c>
      <c r="H62" s="11">
        <f>'Raw Financials'!$H$98</f>
        <v>0</v>
      </c>
      <c r="I62" s="11">
        <f>'Raw Financials'!$I$98</f>
        <v>0</v>
      </c>
      <c r="J62" s="11">
        <f>'Raw Financials'!$J$98</f>
        <v>0</v>
      </c>
      <c r="K62" s="11">
        <f>'Raw Financials'!$K$98</f>
        <v>0</v>
      </c>
      <c r="L62" s="11">
        <f>'Raw Financials'!$L$98</f>
        <v>0</v>
      </c>
      <c r="M62" s="37">
        <f>0</f>
        <v>0</v>
      </c>
      <c r="N62" s="37">
        <f>0</f>
        <v>0</v>
      </c>
      <c r="O62" s="37">
        <f>0</f>
        <v>0</v>
      </c>
      <c r="P62" s="37">
        <f>0</f>
        <v>0</v>
      </c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  <c r="AX62" s="1"/>
      <c r="AY62" s="1"/>
      <c r="AZ62" s="1"/>
      <c r="BA62" s="1"/>
      <c r="BB62" s="1"/>
      <c r="BC62" s="1"/>
      <c r="BD62" s="1"/>
      <c r="BE62" s="1"/>
      <c r="BF62" s="1"/>
      <c r="BG62" s="1"/>
      <c r="BH62" s="1"/>
      <c r="BI62" s="1"/>
      <c r="BJ62" s="1"/>
      <c r="BK62" s="1"/>
      <c r="BL62" s="1"/>
      <c r="BM62" s="1"/>
      <c r="BN62" s="1"/>
      <c r="BO62" s="1"/>
      <c r="BP62" s="1"/>
      <c r="BQ62" s="1"/>
      <c r="BR62" s="1"/>
    </row>
    <row r="63" spans="1:70">
      <c r="A63" s="1" t="s">
        <v>303</v>
      </c>
      <c r="B63" s="11">
        <f>'Raw Financials'!$B$99</f>
        <v>0</v>
      </c>
      <c r="C63" s="11">
        <f>'Raw Financials'!$C$99</f>
        <v>0</v>
      </c>
      <c r="D63" s="11">
        <f>'Raw Financials'!$D$99</f>
        <v>0</v>
      </c>
      <c r="E63" s="11">
        <f>'Raw Financials'!$E$99</f>
        <v>0</v>
      </c>
      <c r="F63" s="11">
        <f>'Raw Financials'!$F$99</f>
        <v>0</v>
      </c>
      <c r="G63" s="11">
        <f>'Raw Financials'!$G$99</f>
        <v>0</v>
      </c>
      <c r="H63" s="11">
        <f>'Raw Financials'!$H$99</f>
        <v>0</v>
      </c>
      <c r="I63" s="11">
        <f>'Raw Financials'!$I$99</f>
        <v>0</v>
      </c>
      <c r="J63" s="11">
        <f>'Raw Financials'!$J$99</f>
        <v>0</v>
      </c>
      <c r="K63" s="11">
        <f>'Raw Financials'!$K$99</f>
        <v>0</v>
      </c>
      <c r="L63" s="11">
        <f>'Raw Financials'!$L$99</f>
        <v>0</v>
      </c>
      <c r="M63" s="37">
        <f>0</f>
        <v>0</v>
      </c>
      <c r="N63" s="37">
        <f>0</f>
        <v>0</v>
      </c>
      <c r="O63" s="37">
        <f>0</f>
        <v>0</v>
      </c>
      <c r="P63" s="37">
        <f>0</f>
        <v>0</v>
      </c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  <c r="AX63" s="1"/>
      <c r="AY63" s="1"/>
      <c r="AZ63" s="1"/>
      <c r="BA63" s="1"/>
      <c r="BB63" s="1"/>
      <c r="BC63" s="1"/>
      <c r="BD63" s="1"/>
      <c r="BE63" s="1"/>
      <c r="BF63" s="1"/>
      <c r="BG63" s="1"/>
      <c r="BH63" s="1"/>
      <c r="BI63" s="1"/>
      <c r="BJ63" s="1"/>
      <c r="BK63" s="1"/>
      <c r="BL63" s="1"/>
      <c r="BM63" s="1"/>
      <c r="BN63" s="1"/>
      <c r="BO63" s="1"/>
      <c r="BP63" s="1"/>
      <c r="BQ63" s="1"/>
      <c r="BR63" s="1"/>
    </row>
    <row r="64" spans="1:70">
      <c r="A64" s="1" t="s">
        <v>304</v>
      </c>
      <c r="B64" s="11">
        <f>'Raw Financials'!$B$100</f>
        <v>0</v>
      </c>
      <c r="C64" s="11">
        <f>'Raw Financials'!$C$100</f>
        <v>0</v>
      </c>
      <c r="D64" s="11">
        <f>'Raw Financials'!$D$100</f>
        <v>0</v>
      </c>
      <c r="E64" s="11">
        <f>'Raw Financials'!$E$100</f>
        <v>0</v>
      </c>
      <c r="F64" s="11">
        <f>'Raw Financials'!$F$100</f>
        <v>12680</v>
      </c>
      <c r="G64" s="11">
        <f>'Raw Financials'!$G$100</f>
        <v>12920</v>
      </c>
      <c r="H64" s="11">
        <f>'Raw Financials'!$H$100</f>
        <v>14500</v>
      </c>
      <c r="I64" s="11">
        <f>'Raw Financials'!$I$100</f>
        <v>14850</v>
      </c>
      <c r="J64" s="11">
        <f>'Raw Financials'!$J$100</f>
        <v>15050</v>
      </c>
      <c r="K64" s="11">
        <f>'Raw Financials'!$K$100</f>
        <v>15540</v>
      </c>
      <c r="L64" s="11">
        <f>'Raw Financials'!$L$100</f>
        <v>18300</v>
      </c>
      <c r="M64" s="37">
        <f>'Annual P&amp;L'!$M$6*Assumptions!$M$42</f>
        <v>19291.173524995265</v>
      </c>
      <c r="N64" s="37">
        <f>'Annual P&amp;L'!$N$6*Assumptions!$N$42</f>
        <v>20312.458887468103</v>
      </c>
      <c r="O64" s="37">
        <f>'Annual P&amp;L'!$O$6*Assumptions!$O$42</f>
        <v>21322.881896569048</v>
      </c>
      <c r="P64" s="37">
        <f>'Annual P&amp;L'!$P$6*Assumptions!$P$42</f>
        <v>22365.986511878822</v>
      </c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  <c r="AW64" s="1"/>
      <c r="AX64" s="1"/>
      <c r="AY64" s="1"/>
      <c r="AZ64" s="1"/>
      <c r="BA64" s="1"/>
      <c r="BB64" s="1"/>
      <c r="BC64" s="1"/>
      <c r="BD64" s="1"/>
      <c r="BE64" s="1"/>
      <c r="BF64" s="1"/>
      <c r="BG64" s="1"/>
      <c r="BH64" s="1"/>
      <c r="BI64" s="1"/>
      <c r="BJ64" s="1"/>
      <c r="BK64" s="1"/>
      <c r="BL64" s="1"/>
      <c r="BM64" s="1"/>
      <c r="BN64" s="1"/>
      <c r="BO64" s="1"/>
      <c r="BP64" s="1"/>
      <c r="BQ64" s="1"/>
      <c r="BR64" s="1"/>
    </row>
    <row r="65" spans="1:70">
      <c r="A65" s="1" t="s">
        <v>305</v>
      </c>
      <c r="B65" s="11">
        <f>'Raw Financials'!$B$101</f>
        <v>23150</v>
      </c>
      <c r="C65" s="11">
        <f>'Raw Financials'!$C$101</f>
        <v>29060</v>
      </c>
      <c r="D65" s="11">
        <f>'Raw Financials'!$D$101</f>
        <v>39010</v>
      </c>
      <c r="E65" s="11">
        <f>'Raw Financials'!$E$101</f>
        <v>48850</v>
      </c>
      <c r="F65" s="11">
        <f>'Raw Financials'!$F$101</f>
        <v>61000</v>
      </c>
      <c r="G65" s="11">
        <f>'Raw Financials'!$G$101</f>
        <v>61500</v>
      </c>
      <c r="H65" s="11">
        <f>'Raw Financials'!$H$101</f>
        <v>76870</v>
      </c>
      <c r="I65" s="11">
        <f>'Raw Financials'!$I$101</f>
        <v>90680</v>
      </c>
      <c r="J65" s="11">
        <f>'Raw Financials'!$J$101</f>
        <v>83620</v>
      </c>
      <c r="K65" s="11">
        <f>'Raw Financials'!$K$101</f>
        <v>85420</v>
      </c>
      <c r="L65" s="11">
        <f>'Raw Financials'!$L$101</f>
        <v>111940</v>
      </c>
      <c r="M65" s="37">
        <f>'Annual P&amp;L'!$M$6*Assumptions!$M$40*0.36</f>
        <v>111117.15950397273</v>
      </c>
      <c r="N65" s="37">
        <f>'Annual P&amp;L'!$N$6*Assumptions!$N$40*0.36</f>
        <v>115955.12244903221</v>
      </c>
      <c r="O65" s="37">
        <f>'Annual P&amp;L'!$O$6*Assumptions!$O$40*0.36</f>
        <v>120626.58901487633</v>
      </c>
      <c r="P65" s="37">
        <f>'Annual P&amp;L'!$P$6*Assumptions!$P$40*0.36</f>
        <v>125377.33010373212</v>
      </c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  <c r="AX65" s="1"/>
      <c r="AY65" s="1"/>
      <c r="AZ65" s="1"/>
      <c r="BA65" s="1"/>
      <c r="BB65" s="1"/>
      <c r="BC65" s="1"/>
      <c r="BD65" s="1"/>
      <c r="BE65" s="1"/>
      <c r="BF65" s="1"/>
      <c r="BG65" s="1"/>
      <c r="BH65" s="1"/>
      <c r="BI65" s="1"/>
      <c r="BJ65" s="1"/>
      <c r="BK65" s="1"/>
      <c r="BL65" s="1"/>
      <c r="BM65" s="1"/>
      <c r="BN65" s="1"/>
      <c r="BO65" s="1"/>
      <c r="BP65" s="1"/>
      <c r="BQ65" s="1"/>
      <c r="BR65" s="1"/>
    </row>
    <row r="66" spans="1:70">
      <c r="A66" s="1" t="s">
        <v>306</v>
      </c>
      <c r="B66" s="11">
        <f>'Raw Financials'!$B$102</f>
        <v>13590</v>
      </c>
      <c r="C66" s="11">
        <f>'Raw Financials'!$C$102</f>
        <v>13980</v>
      </c>
      <c r="D66" s="11">
        <f>'Raw Financials'!$D$102</f>
        <v>20320</v>
      </c>
      <c r="E66" s="11">
        <f>'Raw Financials'!$E$102</f>
        <v>23920</v>
      </c>
      <c r="F66" s="11">
        <f>'Raw Financials'!$F$102</f>
        <v>29150</v>
      </c>
      <c r="G66" s="11">
        <f>'Raw Financials'!$G$102</f>
        <v>36500</v>
      </c>
      <c r="H66" s="11">
        <f>'Raw Financials'!$H$102</f>
        <v>36350</v>
      </c>
      <c r="I66" s="11">
        <f>'Raw Financials'!$I$102</f>
        <v>38430</v>
      </c>
      <c r="J66" s="11">
        <f>'Raw Financials'!$J$102</f>
        <v>36400</v>
      </c>
      <c r="K66" s="11">
        <f>'Raw Financials'!$K$102</f>
        <v>40280</v>
      </c>
      <c r="L66" s="11">
        <f>'Raw Financials'!$L$102</f>
        <v>44870</v>
      </c>
      <c r="M66" s="37">
        <f>'Annual P&amp;L'!$M$6*Assumptions!$M$40*0.15</f>
        <v>46298.816459988637</v>
      </c>
      <c r="N66" s="37">
        <f>'Annual P&amp;L'!$N$6*Assumptions!$N$40*0.15</f>
        <v>48314.634353763417</v>
      </c>
      <c r="O66" s="37">
        <f>'Annual P&amp;L'!$O$6*Assumptions!$O$40*0.15</f>
        <v>50261.078756198469</v>
      </c>
      <c r="P66" s="37">
        <f>'Annual P&amp;L'!$P$6*Assumptions!$P$40*0.15</f>
        <v>52240.554209888389</v>
      </c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  <c r="AX66" s="1"/>
      <c r="AY66" s="1"/>
      <c r="AZ66" s="1"/>
      <c r="BA66" s="1"/>
      <c r="BB66" s="1"/>
      <c r="BC66" s="1"/>
      <c r="BD66" s="1"/>
      <c r="BE66" s="1"/>
      <c r="BF66" s="1"/>
      <c r="BG66" s="1"/>
      <c r="BH66" s="1"/>
      <c r="BI66" s="1"/>
      <c r="BJ66" s="1"/>
      <c r="BK66" s="1"/>
      <c r="BL66" s="1"/>
      <c r="BM66" s="1"/>
      <c r="BN66" s="1"/>
      <c r="BO66" s="1"/>
      <c r="BP66" s="1"/>
      <c r="BQ66" s="1"/>
      <c r="BR66" s="1"/>
    </row>
    <row r="67" spans="1:70">
      <c r="A67" s="1" t="s">
        <v>307</v>
      </c>
      <c r="B67" s="11">
        <f>'Raw Financials'!$B$103</f>
        <v>16350</v>
      </c>
      <c r="C67" s="11">
        <f>'Raw Financials'!$C$103</f>
        <v>18620</v>
      </c>
      <c r="D67" s="11">
        <f>'Raw Financials'!$D$103</f>
        <v>20180</v>
      </c>
      <c r="E67" s="11">
        <f>'Raw Financials'!$E$103</f>
        <v>23560</v>
      </c>
      <c r="F67" s="11">
        <f>'Raw Financials'!$F$103</f>
        <v>27490</v>
      </c>
      <c r="G67" s="11">
        <f>'Raw Financials'!$G$103</f>
        <v>34980</v>
      </c>
      <c r="H67" s="11">
        <f>'Raw Financials'!$H$103</f>
        <v>38100</v>
      </c>
      <c r="I67" s="11">
        <f>'Raw Financials'!$I$103</f>
        <v>40650</v>
      </c>
      <c r="J67" s="11">
        <f>'Raw Financials'!$J$103</f>
        <v>45190</v>
      </c>
      <c r="K67" s="11">
        <f>'Raw Financials'!$K$103</f>
        <v>48850</v>
      </c>
      <c r="L67" s="11">
        <f>'Raw Financials'!$L$103</f>
        <v>56000</v>
      </c>
      <c r="M67" s="37">
        <f>'Annual P&amp;L'!$M$6*Assumptions!$M$40*0.18</f>
        <v>55558.579751986363</v>
      </c>
      <c r="N67" s="37">
        <f>'Annual P&amp;L'!$N$6*Assumptions!$N$40*0.18</f>
        <v>57977.561224516103</v>
      </c>
      <c r="O67" s="37">
        <f>'Annual P&amp;L'!$O$6*Assumptions!$O$40*0.18</f>
        <v>60313.294507438164</v>
      </c>
      <c r="P67" s="37">
        <f>'Annual P&amp;L'!$P$6*Assumptions!$P$40*0.18</f>
        <v>62688.665051866061</v>
      </c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  <c r="AV67" s="1"/>
      <c r="AW67" s="1"/>
      <c r="AX67" s="1"/>
      <c r="AY67" s="1"/>
      <c r="AZ67" s="1"/>
      <c r="BA67" s="1"/>
      <c r="BB67" s="1"/>
      <c r="BC67" s="1"/>
      <c r="BD67" s="1"/>
      <c r="BE67" s="1"/>
      <c r="BF67" s="1"/>
      <c r="BG67" s="1"/>
      <c r="BH67" s="1"/>
      <c r="BI67" s="1"/>
      <c r="BJ67" s="1"/>
      <c r="BK67" s="1"/>
      <c r="BL67" s="1"/>
      <c r="BM67" s="1"/>
      <c r="BN67" s="1"/>
      <c r="BO67" s="1"/>
      <c r="BP67" s="1"/>
      <c r="BQ67" s="1"/>
      <c r="BR67" s="1"/>
    </row>
    <row r="68" spans="1:70">
      <c r="A68" s="1" t="s">
        <v>308</v>
      </c>
      <c r="B68" s="11">
        <f>'Raw Financials'!$B$104</f>
        <v>1150</v>
      </c>
      <c r="C68" s="11">
        <f>'Raw Financials'!$C$104</f>
        <v>660</v>
      </c>
      <c r="D68" s="11">
        <f>'Raw Financials'!$D$104</f>
        <v>2400</v>
      </c>
      <c r="E68" s="11">
        <f>'Raw Financials'!$E$104</f>
        <v>2390</v>
      </c>
      <c r="F68" s="11">
        <f>'Raw Financials'!$F$104</f>
        <v>2930</v>
      </c>
      <c r="G68" s="11">
        <f>'Raw Financials'!$G$104</f>
        <v>13940</v>
      </c>
      <c r="H68" s="11">
        <f>'Raw Financials'!$H$104</f>
        <v>14110</v>
      </c>
      <c r="I68" s="11">
        <f>'Raw Financials'!$I$104</f>
        <v>3450</v>
      </c>
      <c r="J68" s="11">
        <f>'Raw Financials'!$J$104</f>
        <v>1400</v>
      </c>
      <c r="K68" s="11">
        <f>'Raw Financials'!$K$104</f>
        <v>1800</v>
      </c>
      <c r="L68" s="11">
        <f>'Raw Financials'!$L$104</f>
        <v>13780</v>
      </c>
      <c r="M68" s="37">
        <f>'Annual P&amp;L'!$M$6*Assumptions!$M$40*0.05</f>
        <v>15432.938819996212</v>
      </c>
      <c r="N68" s="37">
        <f>'Annual P&amp;L'!$N$6*Assumptions!$N$40*0.05</f>
        <v>16104.87811792114</v>
      </c>
      <c r="O68" s="37">
        <f>'Annual P&amp;L'!$O$6*Assumptions!$O$40*0.05</f>
        <v>16753.692918732824</v>
      </c>
      <c r="P68" s="37">
        <f>'Annual P&amp;L'!$P$6*Assumptions!$P$40*0.05</f>
        <v>17413.518069962796</v>
      </c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  <c r="AV68" s="1"/>
      <c r="AW68" s="1"/>
      <c r="AX68" s="1"/>
      <c r="AY68" s="1"/>
      <c r="AZ68" s="1"/>
      <c r="BA68" s="1"/>
      <c r="BB68" s="1"/>
      <c r="BC68" s="1"/>
      <c r="BD68" s="1"/>
      <c r="BE68" s="1"/>
      <c r="BF68" s="1"/>
      <c r="BG68" s="1"/>
      <c r="BH68" s="1"/>
      <c r="BI68" s="1"/>
      <c r="BJ68" s="1"/>
      <c r="BK68" s="1"/>
      <c r="BL68" s="1"/>
      <c r="BM68" s="1"/>
      <c r="BN68" s="1"/>
      <c r="BO68" s="1"/>
      <c r="BP68" s="1"/>
      <c r="BQ68" s="1"/>
      <c r="BR68" s="1"/>
    </row>
    <row r="69" spans="1:70">
      <c r="A69" s="1" t="s">
        <v>309</v>
      </c>
      <c r="B69" s="11">
        <f>'Raw Financials'!$B$105</f>
        <v>8050</v>
      </c>
      <c r="C69" s="11">
        <f>'Raw Financials'!$C$105</f>
        <v>14120</v>
      </c>
      <c r="D69" s="11">
        <f>'Raw Financials'!$D$105</f>
        <v>14210</v>
      </c>
      <c r="E69" s="11">
        <f>'Raw Financials'!$E$105</f>
        <v>26670</v>
      </c>
      <c r="F69" s="11">
        <f>'Raw Financials'!$F$105</f>
        <v>37120</v>
      </c>
      <c r="G69" s="11">
        <f>'Raw Financials'!$G$105</f>
        <v>62430</v>
      </c>
      <c r="H69" s="11">
        <f>'Raw Financials'!$H$105</f>
        <v>79210</v>
      </c>
      <c r="I69" s="11">
        <f>'Raw Financials'!$I$105</f>
        <v>93450</v>
      </c>
      <c r="J69" s="11">
        <f>'Raw Financials'!$J$105</f>
        <v>114330</v>
      </c>
      <c r="K69" s="11">
        <f>'Raw Financials'!$K$105</f>
        <v>127150</v>
      </c>
      <c r="L69" s="11">
        <f>'Raw Financials'!$L$105</f>
        <v>147510</v>
      </c>
      <c r="M69" s="37">
        <f>'Annual P&amp;L'!$M$6*Assumptions!$M$41</f>
        <v>151573.50626781996</v>
      </c>
      <c r="N69" s="37">
        <f>'Annual P&amp;L'!$N$6*Assumptions!$N$41</f>
        <v>159597.89125867796</v>
      </c>
      <c r="O69" s="37">
        <f>'Annual P&amp;L'!$O$6*Assumptions!$O$41</f>
        <v>167536.92918732823</v>
      </c>
      <c r="P69" s="37">
        <f>'Annual P&amp;L'!$P$6*Assumptions!$P$41</f>
        <v>175732.75116476219</v>
      </c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  <c r="AV69" s="1"/>
      <c r="AW69" s="1"/>
      <c r="AX69" s="1"/>
      <c r="AY69" s="1"/>
      <c r="AZ69" s="1"/>
      <c r="BA69" s="1"/>
      <c r="BB69" s="1"/>
      <c r="BC69" s="1"/>
      <c r="BD69" s="1"/>
      <c r="BE69" s="1"/>
      <c r="BF69" s="1"/>
      <c r="BG69" s="1"/>
      <c r="BH69" s="1"/>
      <c r="BI69" s="1"/>
      <c r="BJ69" s="1"/>
      <c r="BK69" s="1"/>
      <c r="BL69" s="1"/>
      <c r="BM69" s="1"/>
      <c r="BN69" s="1"/>
      <c r="BO69" s="1"/>
      <c r="BP69" s="1"/>
      <c r="BQ69" s="1"/>
      <c r="BR69" s="1"/>
    </row>
    <row r="70" spans="1:70">
      <c r="A70" s="1" t="s">
        <v>310</v>
      </c>
      <c r="B70" s="11">
        <f>'Raw Financials'!$B$106</f>
        <v>16370</v>
      </c>
      <c r="C70" s="11">
        <f>'Raw Financials'!$C$106</f>
        <v>17450</v>
      </c>
      <c r="D70" s="11">
        <f>'Raw Financials'!$D$106</f>
        <v>29290</v>
      </c>
      <c r="E70" s="11">
        <f>'Raw Financials'!$E$106</f>
        <v>32350</v>
      </c>
      <c r="F70" s="11">
        <f>'Raw Financials'!$F$106</f>
        <v>32830</v>
      </c>
      <c r="G70" s="11">
        <f>'Raw Financials'!$G$106</f>
        <v>40680</v>
      </c>
      <c r="H70" s="11">
        <f>'Raw Financials'!$H$106</f>
        <v>83920</v>
      </c>
      <c r="I70" s="11">
        <f>'Raw Financials'!$I$106</f>
        <v>48920</v>
      </c>
      <c r="J70" s="11">
        <f>'Raw Financials'!$J$106</f>
        <v>65240</v>
      </c>
      <c r="K70" s="11">
        <f>'Raw Financials'!$K$106</f>
        <v>71880</v>
      </c>
      <c r="L70" s="11">
        <f>'Raw Financials'!$L$106</f>
        <v>68660</v>
      </c>
      <c r="M70" s="37">
        <f>'Annual P&amp;L'!$M$6*Assumptions!$M$40*0.26</f>
        <v>80251.281863980301</v>
      </c>
      <c r="N70" s="37">
        <f>'Annual P&amp;L'!$N$6*Assumptions!$N$40*0.26</f>
        <v>83745.366213189933</v>
      </c>
      <c r="O70" s="37">
        <f>'Annual P&amp;L'!$O$6*Assumptions!$O$40*0.26</f>
        <v>87119.203177410687</v>
      </c>
      <c r="P70" s="37">
        <f>'Annual P&amp;L'!$P$6*Assumptions!$P$40*0.26</f>
        <v>90550.293963806544</v>
      </c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  <c r="AV70" s="1"/>
      <c r="AW70" s="1"/>
      <c r="AX70" s="1"/>
      <c r="AY70" s="1"/>
      <c r="AZ70" s="1"/>
      <c r="BA70" s="1"/>
      <c r="BB70" s="1"/>
      <c r="BC70" s="1"/>
      <c r="BD70" s="1"/>
      <c r="BE70" s="1"/>
      <c r="BF70" s="1"/>
      <c r="BG70" s="1"/>
      <c r="BH70" s="1"/>
      <c r="BI70" s="1"/>
      <c r="BJ70" s="1"/>
      <c r="BK70" s="1"/>
      <c r="BL70" s="1"/>
      <c r="BM70" s="1"/>
      <c r="BN70" s="1"/>
      <c r="BO70" s="1"/>
      <c r="BP70" s="1"/>
      <c r="BQ70" s="1"/>
      <c r="BR70" s="1"/>
    </row>
    <row r="71" spans="1:70">
      <c r="A71" s="34" t="s">
        <v>311</v>
      </c>
      <c r="B71" s="35">
        <f>'Raw Financials'!$B$107</f>
        <v>155690</v>
      </c>
      <c r="C71" s="35">
        <f>'Raw Financials'!$C$107</f>
        <v>145120</v>
      </c>
      <c r="D71" s="35">
        <f>'Raw Financials'!$D$107</f>
        <v>178280</v>
      </c>
      <c r="E71" s="35">
        <f>'Raw Financials'!$E$107</f>
        <v>220840</v>
      </c>
      <c r="F71" s="35">
        <f>'Raw Financials'!$F$107</f>
        <v>270600</v>
      </c>
      <c r="G71" s="35">
        <f>'Raw Financials'!$G$107</f>
        <v>341550</v>
      </c>
      <c r="H71" s="35">
        <f>'Raw Financials'!$H$107</f>
        <v>423510</v>
      </c>
      <c r="I71" s="35">
        <f>'Raw Financials'!$I$107</f>
        <v>435580</v>
      </c>
      <c r="J71" s="35">
        <f>'Raw Financials'!$J$107</f>
        <v>461040</v>
      </c>
      <c r="K71" s="35">
        <f>'Raw Financials'!$K$107</f>
        <v>530010</v>
      </c>
      <c r="L71" s="35">
        <f>'Raw Financials'!$L$107</f>
        <v>609140</v>
      </c>
      <c r="M71" s="36">
        <f>SUM(M61,M62,M63,M64,M65,M66,M67,M68,M69,M70)</f>
        <v>631096.96246055944</v>
      </c>
      <c r="N71" s="36">
        <f>SUM(N61,N62,N63,N64,N65,N66,N67,N68,N69,N70)</f>
        <v>661605.80376324686</v>
      </c>
      <c r="O71" s="36">
        <f>SUM(O61,O62,O63,O64,O65,O66,O67,O68,O69,O70)</f>
        <v>691470.59864588187</v>
      </c>
      <c r="P71" s="36">
        <f>SUM(P61,P62,P63,P64,P65,P66,P67,P68,P69,P70)</f>
        <v>722101.85024065909</v>
      </c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  <c r="AV71" s="1"/>
      <c r="AW71" s="1"/>
      <c r="AX71" s="1"/>
      <c r="AY71" s="1"/>
      <c r="AZ71" s="1"/>
      <c r="BA71" s="1"/>
      <c r="BB71" s="1"/>
      <c r="BC71" s="1"/>
      <c r="BD71" s="1"/>
      <c r="BE71" s="1"/>
      <c r="BF71" s="1"/>
      <c r="BG71" s="1"/>
      <c r="BH71" s="1"/>
      <c r="BI71" s="1"/>
      <c r="BJ71" s="1"/>
      <c r="BK71" s="1"/>
      <c r="BL71" s="1"/>
      <c r="BM71" s="1"/>
      <c r="BN71" s="1"/>
      <c r="BO71" s="1"/>
      <c r="BP71" s="1"/>
      <c r="BQ71" s="1"/>
      <c r="BR71" s="1"/>
    </row>
    <row r="72" spans="1:70">
      <c r="A72" s="1" t="s">
        <v>312</v>
      </c>
      <c r="B72" s="11">
        <f>'Raw Financials'!$B$108</f>
        <v>830</v>
      </c>
      <c r="C72" s="11">
        <f>'Raw Financials'!$C$108</f>
        <v>710</v>
      </c>
      <c r="D72" s="11">
        <f>'Raw Financials'!$D$108</f>
        <v>540</v>
      </c>
      <c r="E72" s="11">
        <f>'Raw Financials'!$E$108</f>
        <v>440</v>
      </c>
      <c r="F72" s="11">
        <f>'Raw Financials'!$F$108</f>
        <v>0</v>
      </c>
      <c r="G72" s="11">
        <f>'Raw Financials'!$G$108</f>
        <v>0</v>
      </c>
      <c r="H72" s="11">
        <f>'Raw Financials'!$H$108</f>
        <v>0</v>
      </c>
      <c r="I72" s="11">
        <f>'Raw Financials'!$I$108</f>
        <v>0</v>
      </c>
      <c r="J72" s="11">
        <f>'Raw Financials'!$J$108</f>
        <v>0</v>
      </c>
      <c r="K72" s="11">
        <f>'Raw Financials'!$K$108</f>
        <v>0</v>
      </c>
      <c r="L72" s="11">
        <f>'Raw Financials'!$L$108</f>
        <v>0</v>
      </c>
      <c r="M72" s="37">
        <f>0</f>
        <v>0</v>
      </c>
      <c r="N72" s="37">
        <f>0</f>
        <v>0</v>
      </c>
      <c r="O72" s="37">
        <f>0</f>
        <v>0</v>
      </c>
      <c r="P72" s="37">
        <f>0</f>
        <v>0</v>
      </c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1"/>
      <c r="AV72" s="1"/>
      <c r="AW72" s="1"/>
      <c r="AX72" s="1"/>
      <c r="AY72" s="1"/>
      <c r="AZ72" s="1"/>
      <c r="BA72" s="1"/>
      <c r="BB72" s="1"/>
      <c r="BC72" s="1"/>
      <c r="BD72" s="1"/>
      <c r="BE72" s="1"/>
      <c r="BF72" s="1"/>
      <c r="BG72" s="1"/>
      <c r="BH72" s="1"/>
      <c r="BI72" s="1"/>
      <c r="BJ72" s="1"/>
      <c r="BK72" s="1"/>
      <c r="BL72" s="1"/>
      <c r="BM72" s="1"/>
      <c r="BN72" s="1"/>
      <c r="BO72" s="1"/>
      <c r="BP72" s="1"/>
      <c r="BQ72" s="1"/>
      <c r="BR72" s="1"/>
    </row>
    <row r="73" spans="1:70">
      <c r="A73" s="1" t="s">
        <v>313</v>
      </c>
      <c r="B73" s="11">
        <f>'Raw Financials'!$B$109</f>
        <v>0</v>
      </c>
      <c r="C73" s="11">
        <f>'Raw Financials'!$C$109</f>
        <v>0</v>
      </c>
      <c r="D73" s="11">
        <f>'Raw Financials'!$D$109</f>
        <v>0</v>
      </c>
      <c r="E73" s="11">
        <f>'Raw Financials'!$E$109</f>
        <v>0</v>
      </c>
      <c r="F73" s="11">
        <f>'Raw Financials'!$F$109</f>
        <v>0</v>
      </c>
      <c r="G73" s="11">
        <f>'Raw Financials'!$G$109</f>
        <v>0</v>
      </c>
      <c r="H73" s="11">
        <f>'Raw Financials'!$H$109</f>
        <v>0</v>
      </c>
      <c r="I73" s="11">
        <f>'Raw Financials'!$I$109</f>
        <v>0</v>
      </c>
      <c r="J73" s="11">
        <f>'Raw Financials'!$J$109</f>
        <v>0</v>
      </c>
      <c r="K73" s="11">
        <f>'Raw Financials'!$K$109</f>
        <v>0</v>
      </c>
      <c r="L73" s="11">
        <f>'Raw Financials'!$L$109</f>
        <v>1260</v>
      </c>
      <c r="M73" s="37">
        <f>L73</f>
        <v>1260</v>
      </c>
      <c r="N73" s="37">
        <f>M73</f>
        <v>1260</v>
      </c>
      <c r="O73" s="37">
        <f>N73</f>
        <v>1260</v>
      </c>
      <c r="P73" s="37">
        <f>O73</f>
        <v>1260</v>
      </c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/>
      <c r="AV73" s="1"/>
      <c r="AW73" s="1"/>
      <c r="AX73" s="1"/>
      <c r="AY73" s="1"/>
      <c r="AZ73" s="1"/>
      <c r="BA73" s="1"/>
      <c r="BB73" s="1"/>
      <c r="BC73" s="1"/>
      <c r="BD73" s="1"/>
      <c r="BE73" s="1"/>
      <c r="BF73" s="1"/>
      <c r="BG73" s="1"/>
      <c r="BH73" s="1"/>
      <c r="BI73" s="1"/>
      <c r="BJ73" s="1"/>
      <c r="BK73" s="1"/>
      <c r="BL73" s="1"/>
      <c r="BM73" s="1"/>
      <c r="BN73" s="1"/>
      <c r="BO73" s="1"/>
      <c r="BP73" s="1"/>
      <c r="BQ73" s="1"/>
      <c r="BR73" s="1"/>
    </row>
    <row r="74" spans="1:70">
      <c r="A74" s="1" t="s">
        <v>314</v>
      </c>
      <c r="B74" s="11">
        <f>'Raw Financials'!$B$110</f>
        <v>0</v>
      </c>
      <c r="C74" s="11">
        <f>'Raw Financials'!$C$110</f>
        <v>0</v>
      </c>
      <c r="D74" s="11">
        <f>'Raw Financials'!$D$110</f>
        <v>0</v>
      </c>
      <c r="E74" s="11">
        <f>'Raw Financials'!$E$110</f>
        <v>0</v>
      </c>
      <c r="F74" s="11">
        <f>'Raw Financials'!$F$110</f>
        <v>69060</v>
      </c>
      <c r="G74" s="11">
        <f>'Raw Financials'!$G$110</f>
        <v>65030</v>
      </c>
      <c r="H74" s="11">
        <f>'Raw Financials'!$H$110</f>
        <v>63680</v>
      </c>
      <c r="I74" s="11">
        <f>'Raw Financials'!$I$110</f>
        <v>62030</v>
      </c>
      <c r="J74" s="11">
        <f>'Raw Financials'!$J$110</f>
        <v>65160</v>
      </c>
      <c r="K74" s="11">
        <f>'Raw Financials'!$K$110</f>
        <v>78380</v>
      </c>
      <c r="L74" s="11">
        <f>'Raw Financials'!$L$110</f>
        <v>94530</v>
      </c>
      <c r="M74" s="37">
        <f>'Annual P&amp;L'!$M$6*Assumptions!$M$43</f>
        <v>96455.867624976338</v>
      </c>
      <c r="N74" s="37">
        <f>'Annual P&amp;L'!$N$6*Assumptions!$N$43</f>
        <v>98660.514596273642</v>
      </c>
      <c r="O74" s="37">
        <f>'Annual P&amp;L'!$O$6*Assumptions!$O$43</f>
        <v>100522.15751239694</v>
      </c>
      <c r="P74" s="37">
        <f>'Annual P&amp;L'!$P$6*Assumptions!$P$43</f>
        <v>102244.5097685889</v>
      </c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  <c r="AU74" s="1"/>
      <c r="AV74" s="1"/>
      <c r="AW74" s="1"/>
      <c r="AX74" s="1"/>
      <c r="AY74" s="1"/>
      <c r="AZ74" s="1"/>
      <c r="BA74" s="1"/>
      <c r="BB74" s="1"/>
      <c r="BC74" s="1"/>
      <c r="BD74" s="1"/>
      <c r="BE74" s="1"/>
      <c r="BF74" s="1"/>
      <c r="BG74" s="1"/>
      <c r="BH74" s="1"/>
      <c r="BI74" s="1"/>
      <c r="BJ74" s="1"/>
      <c r="BK74" s="1"/>
      <c r="BL74" s="1"/>
      <c r="BM74" s="1"/>
      <c r="BN74" s="1"/>
      <c r="BO74" s="1"/>
      <c r="BP74" s="1"/>
      <c r="BQ74" s="1"/>
      <c r="BR74" s="1"/>
    </row>
    <row r="75" spans="1:70">
      <c r="A75" s="1" t="s">
        <v>315</v>
      </c>
      <c r="B75" s="11">
        <f>'Raw Financials'!$B$111</f>
        <v>4930</v>
      </c>
      <c r="C75" s="11">
        <f>'Raw Financials'!$C$111</f>
        <v>4540</v>
      </c>
      <c r="D75" s="11">
        <f>'Raw Financials'!$D$111</f>
        <v>5030</v>
      </c>
      <c r="E75" s="11">
        <f>'Raw Financials'!$E$111</f>
        <v>2870</v>
      </c>
      <c r="F75" s="11">
        <f>'Raw Financials'!$F$111</f>
        <v>2910</v>
      </c>
      <c r="G75" s="11">
        <f>'Raw Financials'!$G$111</f>
        <v>2800</v>
      </c>
      <c r="H75" s="11">
        <f>'Raw Financials'!$H$111</f>
        <v>5720</v>
      </c>
      <c r="I75" s="11">
        <f>'Raw Financials'!$I$111</f>
        <v>3530</v>
      </c>
      <c r="J75" s="11">
        <f>'Raw Financials'!$J$111</f>
        <v>3650</v>
      </c>
      <c r="K75" s="11">
        <f>'Raw Financials'!$K$111</f>
        <v>6800</v>
      </c>
      <c r="L75" s="11">
        <f>'Raw Financials'!$L$111</f>
        <v>5880</v>
      </c>
      <c r="M75" s="37">
        <f>'Annual P&amp;L'!$M$6*0.002</f>
        <v>5511.7638642843622</v>
      </c>
      <c r="N75" s="37">
        <f>'Annual P&amp;L'!$N$6*0.002</f>
        <v>5803.559682133744</v>
      </c>
      <c r="O75" s="37">
        <f>'Annual P&amp;L'!$O$6*0.002</f>
        <v>6092.2519704482993</v>
      </c>
      <c r="P75" s="37">
        <f>'Annual P&amp;L'!$P$6*0.002</f>
        <v>6390.2818605368066</v>
      </c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  <c r="AM75" s="1"/>
      <c r="AN75" s="1"/>
      <c r="AO75" s="1"/>
      <c r="AP75" s="1"/>
      <c r="AQ75" s="1"/>
      <c r="AR75" s="1"/>
      <c r="AS75" s="1"/>
      <c r="AT75" s="1"/>
      <c r="AU75" s="1"/>
      <c r="AV75" s="1"/>
      <c r="AW75" s="1"/>
      <c r="AX75" s="1"/>
      <c r="AY75" s="1"/>
      <c r="AZ75" s="1"/>
      <c r="BA75" s="1"/>
      <c r="BB75" s="1"/>
      <c r="BC75" s="1"/>
      <c r="BD75" s="1"/>
      <c r="BE75" s="1"/>
      <c r="BF75" s="1"/>
      <c r="BG75" s="1"/>
      <c r="BH75" s="1"/>
      <c r="BI75" s="1"/>
      <c r="BJ75" s="1"/>
      <c r="BK75" s="1"/>
      <c r="BL75" s="1"/>
      <c r="BM75" s="1"/>
      <c r="BN75" s="1"/>
      <c r="BO75" s="1"/>
      <c r="BP75" s="1"/>
      <c r="BQ75" s="1"/>
      <c r="BR75" s="1"/>
    </row>
    <row r="76" spans="1:70">
      <c r="A76" s="1" t="s">
        <v>316</v>
      </c>
      <c r="B76" s="11">
        <f>'Raw Financials'!$B$112</f>
        <v>0</v>
      </c>
      <c r="C76" s="11">
        <f>'Raw Financials'!$C$112</f>
        <v>0</v>
      </c>
      <c r="D76" s="11">
        <f>'Raw Financials'!$D$112</f>
        <v>5030</v>
      </c>
      <c r="E76" s="11">
        <f>'Raw Financials'!$E$112</f>
        <v>8440</v>
      </c>
      <c r="F76" s="11">
        <f>'Raw Financials'!$F$112</f>
        <v>6970</v>
      </c>
      <c r="G76" s="11">
        <f>'Raw Financials'!$G$112</f>
        <v>11970</v>
      </c>
      <c r="H76" s="11">
        <f>'Raw Financials'!$H$112</f>
        <v>11100</v>
      </c>
      <c r="I76" s="11">
        <f>'Raw Financials'!$I$112</f>
        <v>10030</v>
      </c>
      <c r="J76" s="11">
        <f>'Raw Financials'!$J$112</f>
        <v>4820</v>
      </c>
      <c r="K76" s="11">
        <f>'Raw Financials'!$K$112</f>
        <v>5180</v>
      </c>
      <c r="L76" s="11">
        <f>'Raw Financials'!$L$112</f>
        <v>6470</v>
      </c>
      <c r="M76" s="37">
        <f>'Annual P&amp;L'!$M$6*0.002</f>
        <v>5511.7638642843622</v>
      </c>
      <c r="N76" s="37">
        <f>'Annual P&amp;L'!$N$6*0.002</f>
        <v>5803.559682133744</v>
      </c>
      <c r="O76" s="37">
        <f>'Annual P&amp;L'!$O$6*0.002</f>
        <v>6092.2519704482993</v>
      </c>
      <c r="P76" s="37">
        <f>'Annual P&amp;L'!$P$6*0.002</f>
        <v>6390.2818605368066</v>
      </c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  <c r="AM76" s="1"/>
      <c r="AN76" s="1"/>
      <c r="AO76" s="1"/>
      <c r="AP76" s="1"/>
      <c r="AQ76" s="1"/>
      <c r="AR76" s="1"/>
      <c r="AS76" s="1"/>
      <c r="AT76" s="1"/>
      <c r="AU76" s="1"/>
      <c r="AV76" s="1"/>
      <c r="AW76" s="1"/>
      <c r="AX76" s="1"/>
      <c r="AY76" s="1"/>
      <c r="AZ76" s="1"/>
      <c r="BA76" s="1"/>
      <c r="BB76" s="1"/>
      <c r="BC76" s="1"/>
      <c r="BD76" s="1"/>
      <c r="BE76" s="1"/>
      <c r="BF76" s="1"/>
      <c r="BG76" s="1"/>
      <c r="BH76" s="1"/>
      <c r="BI76" s="1"/>
      <c r="BJ76" s="1"/>
      <c r="BK76" s="1"/>
      <c r="BL76" s="1"/>
      <c r="BM76" s="1"/>
      <c r="BN76" s="1"/>
      <c r="BO76" s="1"/>
      <c r="BP76" s="1"/>
      <c r="BQ76" s="1"/>
      <c r="BR76" s="1"/>
    </row>
    <row r="77" spans="1:70">
      <c r="A77" s="1" t="s">
        <v>317</v>
      </c>
      <c r="B77" s="11">
        <f>'Raw Financials'!$B$113</f>
        <v>2370</v>
      </c>
      <c r="C77" s="11">
        <f>'Raw Financials'!$C$113</f>
        <v>2450</v>
      </c>
      <c r="D77" s="11">
        <f>'Raw Financials'!$D$113</f>
        <v>2900</v>
      </c>
      <c r="E77" s="11">
        <f>'Raw Financials'!$E$113</f>
        <v>3300</v>
      </c>
      <c r="F77" s="11">
        <f>'Raw Financials'!$F$113</f>
        <v>4170</v>
      </c>
      <c r="G77" s="11">
        <f>'Raw Financials'!$G$113</f>
        <v>7490</v>
      </c>
      <c r="H77" s="11">
        <f>'Raw Financials'!$H$113</f>
        <v>6770</v>
      </c>
      <c r="I77" s="11">
        <f>'Raw Financials'!$I$113</f>
        <v>5360</v>
      </c>
      <c r="J77" s="11">
        <f>'Raw Financials'!$J$113</f>
        <v>6860</v>
      </c>
      <c r="K77" s="11">
        <f>'Raw Financials'!$K$113</f>
        <v>8410</v>
      </c>
      <c r="L77" s="11">
        <f>'Raw Financials'!$L$113</f>
        <v>9610</v>
      </c>
      <c r="M77" s="37">
        <f>'Annual P&amp;L'!$M$6*0.004</f>
        <v>11023.527728568724</v>
      </c>
      <c r="N77" s="37">
        <f>'Annual P&amp;L'!$N$6*0.004</f>
        <v>11607.119364267488</v>
      </c>
      <c r="O77" s="37">
        <f>'Annual P&amp;L'!$O$6*0.004</f>
        <v>12184.503940896599</v>
      </c>
      <c r="P77" s="37">
        <f>'Annual P&amp;L'!$P$6*0.004</f>
        <v>12780.563721073613</v>
      </c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1"/>
      <c r="AN77" s="1"/>
      <c r="AO77" s="1"/>
      <c r="AP77" s="1"/>
      <c r="AQ77" s="1"/>
      <c r="AR77" s="1"/>
      <c r="AS77" s="1"/>
      <c r="AT77" s="1"/>
      <c r="AU77" s="1"/>
      <c r="AV77" s="1"/>
      <c r="AW77" s="1"/>
      <c r="AX77" s="1"/>
      <c r="AY77" s="1"/>
      <c r="AZ77" s="1"/>
      <c r="BA77" s="1"/>
      <c r="BB77" s="1"/>
      <c r="BC77" s="1"/>
      <c r="BD77" s="1"/>
      <c r="BE77" s="1"/>
      <c r="BF77" s="1"/>
      <c r="BG77" s="1"/>
      <c r="BH77" s="1"/>
      <c r="BI77" s="1"/>
      <c r="BJ77" s="1"/>
      <c r="BK77" s="1"/>
      <c r="BL77" s="1"/>
      <c r="BM77" s="1"/>
      <c r="BN77" s="1"/>
      <c r="BO77" s="1"/>
      <c r="BP77" s="1"/>
      <c r="BQ77" s="1"/>
      <c r="BR77" s="1"/>
    </row>
    <row r="78" spans="1:70">
      <c r="A78" s="1" t="s">
        <v>318</v>
      </c>
      <c r="B78" s="11">
        <f>'Raw Financials'!$B$114</f>
        <v>400</v>
      </c>
      <c r="C78" s="11">
        <f>'Raw Financials'!$C$114</f>
        <v>390</v>
      </c>
      <c r="D78" s="11">
        <f>'Raw Financials'!$D$114</f>
        <v>260</v>
      </c>
      <c r="E78" s="11">
        <f>'Raw Financials'!$E$114</f>
        <v>0</v>
      </c>
      <c r="F78" s="11">
        <f>'Raw Financials'!$F$114</f>
        <v>0</v>
      </c>
      <c r="G78" s="11">
        <f>'Raw Financials'!$G$114</f>
        <v>0</v>
      </c>
      <c r="H78" s="11">
        <f>'Raw Financials'!$H$114</f>
        <v>0</v>
      </c>
      <c r="I78" s="11">
        <f>'Raw Financials'!$I$114</f>
        <v>0</v>
      </c>
      <c r="J78" s="11">
        <f>'Raw Financials'!$J$114</f>
        <v>0</v>
      </c>
      <c r="K78" s="11">
        <f>'Raw Financials'!$K$114</f>
        <v>0</v>
      </c>
      <c r="L78" s="11">
        <f>'Raw Financials'!$L$114</f>
        <v>0</v>
      </c>
      <c r="M78" s="37">
        <f>0</f>
        <v>0</v>
      </c>
      <c r="N78" s="37">
        <f>0</f>
        <v>0</v>
      </c>
      <c r="O78" s="37">
        <f>0</f>
        <v>0</v>
      </c>
      <c r="P78" s="37">
        <f>0</f>
        <v>0</v>
      </c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  <c r="AM78" s="1"/>
      <c r="AN78" s="1"/>
      <c r="AO78" s="1"/>
      <c r="AP78" s="1"/>
      <c r="AQ78" s="1"/>
      <c r="AR78" s="1"/>
      <c r="AS78" s="1"/>
      <c r="AT78" s="1"/>
      <c r="AU78" s="1"/>
      <c r="AV78" s="1"/>
      <c r="AW78" s="1"/>
      <c r="AX78" s="1"/>
      <c r="AY78" s="1"/>
      <c r="AZ78" s="1"/>
      <c r="BA78" s="1"/>
      <c r="BB78" s="1"/>
      <c r="BC78" s="1"/>
      <c r="BD78" s="1"/>
      <c r="BE78" s="1"/>
      <c r="BF78" s="1"/>
      <c r="BG78" s="1"/>
      <c r="BH78" s="1"/>
      <c r="BI78" s="1"/>
      <c r="BJ78" s="1"/>
      <c r="BK78" s="1"/>
      <c r="BL78" s="1"/>
      <c r="BM78" s="1"/>
      <c r="BN78" s="1"/>
      <c r="BO78" s="1"/>
      <c r="BP78" s="1"/>
      <c r="BQ78" s="1"/>
      <c r="BR78" s="1"/>
    </row>
    <row r="79" spans="1:70">
      <c r="A79" s="1" t="s">
        <v>319</v>
      </c>
      <c r="B79" s="11">
        <f>'Raw Financials'!$B$115</f>
        <v>8050</v>
      </c>
      <c r="C79" s="11">
        <f>'Raw Financials'!$C$115</f>
        <v>9190</v>
      </c>
      <c r="D79" s="11">
        <f>'Raw Financials'!$D$115</f>
        <v>11700</v>
      </c>
      <c r="E79" s="11">
        <f>'Raw Financials'!$E$115</f>
        <v>10420</v>
      </c>
      <c r="F79" s="11">
        <f>'Raw Financials'!$F$115</f>
        <v>7790</v>
      </c>
      <c r="G79" s="11">
        <f>'Raw Financials'!$G$115</f>
        <v>7670</v>
      </c>
      <c r="H79" s="11">
        <f>'Raw Financials'!$H$115</f>
        <v>5900</v>
      </c>
      <c r="I79" s="11">
        <f>'Raw Financials'!$I$115</f>
        <v>7920</v>
      </c>
      <c r="J79" s="11">
        <f>'Raw Financials'!$J$115</f>
        <v>9770</v>
      </c>
      <c r="K79" s="11">
        <f>'Raw Financials'!$K$115</f>
        <v>9800</v>
      </c>
      <c r="L79" s="11">
        <f>'Raw Financials'!$L$115</f>
        <v>11840</v>
      </c>
      <c r="M79" s="37">
        <f>'Annual P&amp;L'!$M$6*0.005</f>
        <v>13779.409660710904</v>
      </c>
      <c r="N79" s="37">
        <f>'Annual P&amp;L'!$N$6*0.005</f>
        <v>14508.899205334359</v>
      </c>
      <c r="O79" s="37">
        <f>'Annual P&amp;L'!$O$6*0.005</f>
        <v>15230.629926120748</v>
      </c>
      <c r="P79" s="37">
        <f>'Annual P&amp;L'!$P$6*0.005</f>
        <v>15975.704651342015</v>
      </c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  <c r="AM79" s="1"/>
      <c r="AN79" s="1"/>
      <c r="AO79" s="1"/>
      <c r="AP79" s="1"/>
      <c r="AQ79" s="1"/>
      <c r="AR79" s="1"/>
      <c r="AS79" s="1"/>
      <c r="AT79" s="1"/>
      <c r="AU79" s="1"/>
      <c r="AV79" s="1"/>
      <c r="AW79" s="1"/>
      <c r="AX79" s="1"/>
      <c r="AY79" s="1"/>
      <c r="AZ79" s="1"/>
      <c r="BA79" s="1"/>
      <c r="BB79" s="1"/>
      <c r="BC79" s="1"/>
      <c r="BD79" s="1"/>
      <c r="BE79" s="1"/>
      <c r="BF79" s="1"/>
      <c r="BG79" s="1"/>
      <c r="BH79" s="1"/>
      <c r="BI79" s="1"/>
      <c r="BJ79" s="1"/>
      <c r="BK79" s="1"/>
      <c r="BL79" s="1"/>
      <c r="BM79" s="1"/>
      <c r="BN79" s="1"/>
      <c r="BO79" s="1"/>
      <c r="BP79" s="1"/>
      <c r="BQ79" s="1"/>
      <c r="BR79" s="1"/>
    </row>
    <row r="80" spans="1:70">
      <c r="A80" s="1" t="s">
        <v>320</v>
      </c>
      <c r="B80" s="11">
        <f>'Raw Financials'!$B$116</f>
        <v>4420</v>
      </c>
      <c r="C80" s="11">
        <f>'Raw Financials'!$C$116</f>
        <v>4320</v>
      </c>
      <c r="D80" s="11">
        <f>'Raw Financials'!$D$116</f>
        <v>3920</v>
      </c>
      <c r="E80" s="11">
        <f>'Raw Financials'!$E$116</f>
        <v>4130</v>
      </c>
      <c r="F80" s="11">
        <f>'Raw Financials'!$F$116</f>
        <v>0</v>
      </c>
      <c r="G80" s="11">
        <f>'Raw Financials'!$G$116</f>
        <v>0</v>
      </c>
      <c r="H80" s="11">
        <f>'Raw Financials'!$H$116</f>
        <v>0</v>
      </c>
      <c r="I80" s="11">
        <f>'Raw Financials'!$I$116</f>
        <v>0</v>
      </c>
      <c r="J80" s="11">
        <f>'Raw Financials'!$J$116</f>
        <v>0</v>
      </c>
      <c r="K80" s="11">
        <f>'Raw Financials'!$K$116</f>
        <v>0</v>
      </c>
      <c r="L80" s="11">
        <f>'Raw Financials'!$L$116</f>
        <v>0</v>
      </c>
      <c r="M80" s="37">
        <f>0</f>
        <v>0</v>
      </c>
      <c r="N80" s="37">
        <f>0</f>
        <v>0</v>
      </c>
      <c r="O80" s="37">
        <f>0</f>
        <v>0</v>
      </c>
      <c r="P80" s="37">
        <f>0</f>
        <v>0</v>
      </c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1"/>
      <c r="AM80" s="1"/>
      <c r="AN80" s="1"/>
      <c r="AO80" s="1"/>
      <c r="AP80" s="1"/>
      <c r="AQ80" s="1"/>
      <c r="AR80" s="1"/>
      <c r="AS80" s="1"/>
      <c r="AT80" s="1"/>
      <c r="AU80" s="1"/>
      <c r="AV80" s="1"/>
      <c r="AW80" s="1"/>
      <c r="AX80" s="1"/>
      <c r="AY80" s="1"/>
      <c r="AZ80" s="1"/>
      <c r="BA80" s="1"/>
      <c r="BB80" s="1"/>
      <c r="BC80" s="1"/>
      <c r="BD80" s="1"/>
      <c r="BE80" s="1"/>
      <c r="BF80" s="1"/>
      <c r="BG80" s="1"/>
      <c r="BH80" s="1"/>
      <c r="BI80" s="1"/>
      <c r="BJ80" s="1"/>
      <c r="BK80" s="1"/>
      <c r="BL80" s="1"/>
      <c r="BM80" s="1"/>
      <c r="BN80" s="1"/>
      <c r="BO80" s="1"/>
      <c r="BP80" s="1"/>
      <c r="BQ80" s="1"/>
      <c r="BR80" s="1"/>
    </row>
    <row r="81" spans="1:70">
      <c r="A81" s="34" t="s">
        <v>321</v>
      </c>
      <c r="B81" s="35">
        <f>'Raw Financials'!$B$117</f>
        <v>21000</v>
      </c>
      <c r="C81" s="35">
        <f>'Raw Financials'!$C$117</f>
        <v>21600</v>
      </c>
      <c r="D81" s="35">
        <f>'Raw Financials'!$D$117</f>
        <v>29380</v>
      </c>
      <c r="E81" s="35">
        <f>'Raw Financials'!$E$117</f>
        <v>29600</v>
      </c>
      <c r="F81" s="35">
        <f>'Raw Financials'!$F$117</f>
        <v>90900</v>
      </c>
      <c r="G81" s="35">
        <f>'Raw Financials'!$G$117</f>
        <v>94960</v>
      </c>
      <c r="H81" s="35">
        <f>'Raw Financials'!$H$117</f>
        <v>93170</v>
      </c>
      <c r="I81" s="35">
        <f>'Raw Financials'!$I$117</f>
        <v>88870</v>
      </c>
      <c r="J81" s="35">
        <f>'Raw Financials'!$J$117</f>
        <v>90260</v>
      </c>
      <c r="K81" s="35">
        <f>'Raw Financials'!$K$117</f>
        <v>108570</v>
      </c>
      <c r="L81" s="35">
        <f>'Raw Financials'!$L$117</f>
        <v>129590</v>
      </c>
      <c r="M81" s="36">
        <f>SUM(M72,M73,M74,M75,M76,M77,M78,M79,M80)</f>
        <v>133542.33274282468</v>
      </c>
      <c r="N81" s="36">
        <f>SUM(N72,N73,N74,N75,N76,N77,N78,N79,N80)</f>
        <v>137643.65253014298</v>
      </c>
      <c r="O81" s="36">
        <f>SUM(O72,O73,O74,O75,O76,O77,O78,O79,O80)</f>
        <v>141381.79532031089</v>
      </c>
      <c r="P81" s="36">
        <f>SUM(P72,P73,P74,P75,P76,P77,P78,P79,P80)</f>
        <v>145041.34186207814</v>
      </c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  <c r="AM81" s="1"/>
      <c r="AN81" s="1"/>
      <c r="AO81" s="1"/>
      <c r="AP81" s="1"/>
      <c r="AQ81" s="1"/>
      <c r="AR81" s="1"/>
      <c r="AS81" s="1"/>
      <c r="AT81" s="1"/>
      <c r="AU81" s="1"/>
      <c r="AV81" s="1"/>
      <c r="AW81" s="1"/>
      <c r="AX81" s="1"/>
      <c r="AY81" s="1"/>
      <c r="AZ81" s="1"/>
      <c r="BA81" s="1"/>
      <c r="BB81" s="1"/>
      <c r="BC81" s="1"/>
      <c r="BD81" s="1"/>
      <c r="BE81" s="1"/>
      <c r="BF81" s="1"/>
      <c r="BG81" s="1"/>
      <c r="BH81" s="1"/>
      <c r="BI81" s="1"/>
      <c r="BJ81" s="1"/>
      <c r="BK81" s="1"/>
      <c r="BL81" s="1"/>
      <c r="BM81" s="1"/>
      <c r="BN81" s="1"/>
      <c r="BO81" s="1"/>
      <c r="BP81" s="1"/>
      <c r="BQ81" s="1"/>
      <c r="BR81" s="1"/>
    </row>
    <row r="82" spans="1:70">
      <c r="A82" s="34" t="s">
        <v>322</v>
      </c>
      <c r="B82" s="35">
        <f>'Raw Financials'!$B$118</f>
        <v>176690</v>
      </c>
      <c r="C82" s="35">
        <f>'Raw Financials'!$C$118</f>
        <v>166720</v>
      </c>
      <c r="D82" s="35">
        <f>'Raw Financials'!$D$118</f>
        <v>207660</v>
      </c>
      <c r="E82" s="35">
        <f>'Raw Financials'!$E$118</f>
        <v>250440</v>
      </c>
      <c r="F82" s="35">
        <f>'Raw Financials'!$F$118</f>
        <v>361500</v>
      </c>
      <c r="G82" s="35">
        <f>'Raw Financials'!$G$118</f>
        <v>436510</v>
      </c>
      <c r="H82" s="35">
        <f>'Raw Financials'!$H$118</f>
        <v>516680</v>
      </c>
      <c r="I82" s="35">
        <f>'Raw Financials'!$I$118</f>
        <v>524450</v>
      </c>
      <c r="J82" s="35">
        <f>'Raw Financials'!$J$118</f>
        <v>551300</v>
      </c>
      <c r="K82" s="35">
        <f>'Raw Financials'!$K$118</f>
        <v>638580</v>
      </c>
      <c r="L82" s="35">
        <f>'Raw Financials'!$L$118</f>
        <v>738730</v>
      </c>
      <c r="M82" s="36">
        <f>M71+M81</f>
        <v>764639.29520338413</v>
      </c>
      <c r="N82" s="36">
        <f>N71+N81</f>
        <v>799249.4562933899</v>
      </c>
      <c r="O82" s="36">
        <f>O71+O81</f>
        <v>832852.39396619273</v>
      </c>
      <c r="P82" s="36">
        <f>P71+P81</f>
        <v>867143.19210273726</v>
      </c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  <c r="AM82" s="1"/>
      <c r="AN82" s="1"/>
      <c r="AO82" s="1"/>
      <c r="AP82" s="1"/>
      <c r="AQ82" s="1"/>
      <c r="AR82" s="1"/>
      <c r="AS82" s="1"/>
      <c r="AT82" s="1"/>
      <c r="AU82" s="1"/>
      <c r="AV82" s="1"/>
      <c r="AW82" s="1"/>
      <c r="AX82" s="1"/>
      <c r="AY82" s="1"/>
      <c r="AZ82" s="1"/>
      <c r="BA82" s="1"/>
      <c r="BB82" s="1"/>
      <c r="BC82" s="1"/>
      <c r="BD82" s="1"/>
      <c r="BE82" s="1"/>
      <c r="BF82" s="1"/>
      <c r="BG82" s="1"/>
      <c r="BH82" s="1"/>
      <c r="BI82" s="1"/>
      <c r="BJ82" s="1"/>
      <c r="BK82" s="1"/>
      <c r="BL82" s="1"/>
      <c r="BM82" s="1"/>
      <c r="BN82" s="1"/>
      <c r="BO82" s="1"/>
      <c r="BP82" s="1"/>
      <c r="BQ82" s="1"/>
      <c r="BR82" s="1"/>
    </row>
    <row r="83" spans="1:70">
      <c r="A83" s="43" t="s">
        <v>441</v>
      </c>
      <c r="B83" s="46"/>
      <c r="C83" s="46"/>
      <c r="D83" s="46"/>
      <c r="E83" s="46"/>
      <c r="F83" s="46"/>
      <c r="G83" s="46"/>
      <c r="H83" s="46"/>
      <c r="I83" s="46"/>
      <c r="J83" s="46"/>
      <c r="K83" s="46"/>
      <c r="L83" s="46"/>
      <c r="M83" s="36"/>
      <c r="N83" s="36"/>
      <c r="O83" s="36"/>
      <c r="P83" s="36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1"/>
      <c r="AM83" s="1"/>
      <c r="AN83" s="1"/>
      <c r="AO83" s="1"/>
      <c r="AP83" s="1"/>
      <c r="AQ83" s="1"/>
      <c r="AR83" s="1"/>
      <c r="AS83" s="1"/>
      <c r="AT83" s="1"/>
      <c r="AU83" s="1"/>
      <c r="AV83" s="1"/>
      <c r="AW83" s="1"/>
      <c r="AX83" s="1"/>
      <c r="AY83" s="1"/>
      <c r="AZ83" s="1"/>
      <c r="BA83" s="1"/>
      <c r="BB83" s="1"/>
      <c r="BC83" s="1"/>
      <c r="BD83" s="1"/>
      <c r="BE83" s="1"/>
      <c r="BF83" s="1"/>
      <c r="BG83" s="1"/>
      <c r="BH83" s="1"/>
      <c r="BI83" s="1"/>
      <c r="BJ83" s="1"/>
      <c r="BK83" s="1"/>
      <c r="BL83" s="1"/>
      <c r="BM83" s="1"/>
      <c r="BN83" s="1"/>
      <c r="BO83" s="1"/>
      <c r="BP83" s="1"/>
      <c r="BQ83" s="1"/>
      <c r="BR83" s="1"/>
    </row>
    <row r="84" spans="1:70">
      <c r="A84" s="1" t="s">
        <v>323</v>
      </c>
      <c r="B84" s="11">
        <f>'Raw Financials'!$B$119</f>
        <v>1970</v>
      </c>
      <c r="C84" s="11">
        <f>'Raw Financials'!$C$119</f>
        <v>1970</v>
      </c>
      <c r="D84" s="11">
        <f>'Raw Financials'!$D$119</f>
        <v>1910</v>
      </c>
      <c r="E84" s="11">
        <f>'Raw Financials'!$E$119</f>
        <v>3750</v>
      </c>
      <c r="F84" s="11">
        <f>'Raw Financials'!$F$119</f>
        <v>3750</v>
      </c>
      <c r="G84" s="11">
        <f>'Raw Financials'!$G$119</f>
        <v>3700</v>
      </c>
      <c r="H84" s="11">
        <f>'Raw Financials'!$H$119</f>
        <v>3660</v>
      </c>
      <c r="I84" s="11">
        <f>'Raw Financials'!$I$119</f>
        <v>3660</v>
      </c>
      <c r="J84" s="11">
        <f>'Raw Financials'!$J$119</f>
        <v>3620</v>
      </c>
      <c r="K84" s="11">
        <f>'Raw Financials'!$K$119</f>
        <v>3620</v>
      </c>
      <c r="L84" s="11">
        <f>'Raw Financials'!$L$119</f>
        <v>3620</v>
      </c>
      <c r="M84" s="37">
        <f>L84</f>
        <v>3620</v>
      </c>
      <c r="N84" s="37">
        <f>M84</f>
        <v>3620</v>
      </c>
      <c r="O84" s="37">
        <f>N84</f>
        <v>3620</v>
      </c>
      <c r="P84" s="37">
        <f>O84</f>
        <v>3620</v>
      </c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  <c r="AL84" s="1"/>
      <c r="AM84" s="1"/>
      <c r="AN84" s="1"/>
      <c r="AO84" s="1"/>
      <c r="AP84" s="1"/>
      <c r="AQ84" s="1"/>
      <c r="AR84" s="1"/>
      <c r="AS84" s="1"/>
      <c r="AT84" s="1"/>
      <c r="AU84" s="1"/>
      <c r="AV84" s="1"/>
      <c r="AW84" s="1"/>
      <c r="AX84" s="1"/>
      <c r="AY84" s="1"/>
      <c r="AZ84" s="1"/>
      <c r="BA84" s="1"/>
      <c r="BB84" s="1"/>
      <c r="BC84" s="1"/>
      <c r="BD84" s="1"/>
      <c r="BE84" s="1"/>
      <c r="BF84" s="1"/>
      <c r="BG84" s="1"/>
      <c r="BH84" s="1"/>
      <c r="BI84" s="1"/>
      <c r="BJ84" s="1"/>
      <c r="BK84" s="1"/>
      <c r="BL84" s="1"/>
      <c r="BM84" s="1"/>
      <c r="BN84" s="1"/>
      <c r="BO84" s="1"/>
      <c r="BP84" s="1"/>
      <c r="BQ84" s="1"/>
      <c r="BR84" s="1"/>
    </row>
    <row r="85" spans="1:70">
      <c r="A85" s="1" t="s">
        <v>324</v>
      </c>
      <c r="B85" s="11">
        <f>'Raw Financials'!$B$120</f>
        <v>50820</v>
      </c>
      <c r="C85" s="11">
        <f>'Raw Financials'!$C$120</f>
        <v>50820</v>
      </c>
      <c r="D85" s="11">
        <f>'Raw Financials'!$D$120</f>
        <v>0</v>
      </c>
      <c r="E85" s="11">
        <f>'Raw Financials'!$E$120</f>
        <v>0</v>
      </c>
      <c r="F85" s="11">
        <f>'Raw Financials'!$F$120</f>
        <v>0</v>
      </c>
      <c r="G85" s="11">
        <f>'Raw Financials'!$G$120</f>
        <v>0</v>
      </c>
      <c r="H85" s="11">
        <f>'Raw Financials'!$H$120</f>
        <v>0</v>
      </c>
      <c r="I85" s="11">
        <f>'Raw Financials'!$I$120</f>
        <v>0</v>
      </c>
      <c r="J85" s="11">
        <f>'Raw Financials'!$J$120</f>
        <v>0</v>
      </c>
      <c r="K85" s="11">
        <f>'Raw Financials'!$K$120</f>
        <v>0</v>
      </c>
      <c r="L85" s="11">
        <f>'Raw Financials'!$L$120</f>
        <v>0</v>
      </c>
      <c r="M85" s="37">
        <f>L85</f>
        <v>0</v>
      </c>
      <c r="N85" s="37">
        <f>M85</f>
        <v>0</v>
      </c>
      <c r="O85" s="37">
        <f>N85</f>
        <v>0</v>
      </c>
      <c r="P85" s="37">
        <f>O85</f>
        <v>0</v>
      </c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1"/>
      <c r="AM85" s="1"/>
      <c r="AN85" s="1"/>
      <c r="AO85" s="1"/>
      <c r="AP85" s="1"/>
      <c r="AQ85" s="1"/>
      <c r="AR85" s="1"/>
      <c r="AS85" s="1"/>
      <c r="AT85" s="1"/>
      <c r="AU85" s="1"/>
      <c r="AV85" s="1"/>
      <c r="AW85" s="1"/>
      <c r="AX85" s="1"/>
      <c r="AY85" s="1"/>
      <c r="AZ85" s="1"/>
      <c r="BA85" s="1"/>
      <c r="BB85" s="1"/>
      <c r="BC85" s="1"/>
      <c r="BD85" s="1"/>
      <c r="BE85" s="1"/>
      <c r="BF85" s="1"/>
      <c r="BG85" s="1"/>
      <c r="BH85" s="1"/>
      <c r="BI85" s="1"/>
      <c r="BJ85" s="1"/>
      <c r="BK85" s="1"/>
      <c r="BL85" s="1"/>
      <c r="BM85" s="1"/>
      <c r="BN85" s="1"/>
      <c r="BO85" s="1"/>
      <c r="BP85" s="1"/>
      <c r="BQ85" s="1"/>
      <c r="BR85" s="1"/>
    </row>
    <row r="86" spans="1:70">
      <c r="A86" s="1" t="s">
        <v>442</v>
      </c>
      <c r="B86" s="11">
        <f>'Raw Financials'!$B$121</f>
        <v>14140</v>
      </c>
      <c r="C86" s="11">
        <f>'Raw Financials'!$C$121</f>
        <v>15490</v>
      </c>
      <c r="D86" s="11">
        <f>'Raw Financials'!$D$121</f>
        <v>27960</v>
      </c>
      <c r="E86" s="11">
        <f>'Raw Financials'!$E$121</f>
        <v>25660</v>
      </c>
      <c r="F86" s="11">
        <f>'Raw Financials'!$F$121</f>
        <v>39330</v>
      </c>
      <c r="G86" s="11">
        <f>'Raw Financials'!$G$121</f>
        <v>54400</v>
      </c>
      <c r="H86" s="11">
        <f>'Raw Financials'!$H$121</f>
        <v>98440</v>
      </c>
      <c r="I86" s="11">
        <f>'Raw Financials'!$I$121</f>
        <v>145820</v>
      </c>
      <c r="J86" s="11">
        <f>'Raw Financials'!$J$121</f>
        <v>193240</v>
      </c>
      <c r="K86" s="11">
        <f>'Raw Financials'!$K$121</f>
        <v>48370</v>
      </c>
      <c r="L86" s="11">
        <f>'Raw Financials'!$L$121</f>
        <v>61380</v>
      </c>
      <c r="M86" s="37">
        <f>M59-M82-M84-M85-M87-M89</f>
        <v>86392.652519863186</v>
      </c>
      <c r="N86" s="37">
        <f>N59-N82-N84-N85-N87-N89</f>
        <v>120092.28388050734</v>
      </c>
      <c r="O86" s="37">
        <f>O59-O82-O84-O85-O87-O89</f>
        <v>152726.43567612735</v>
      </c>
      <c r="P86" s="37">
        <f>P59-P82-P84-P85-P87-P89</f>
        <v>187044.8974976943</v>
      </c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1"/>
      <c r="AM86" s="1"/>
      <c r="AN86" s="1"/>
      <c r="AO86" s="1"/>
      <c r="AP86" s="1"/>
      <c r="AQ86" s="1"/>
      <c r="AR86" s="1"/>
      <c r="AS86" s="1"/>
      <c r="AT86" s="1"/>
      <c r="AU86" s="1"/>
      <c r="AV86" s="1"/>
      <c r="AW86" s="1"/>
      <c r="AX86" s="1"/>
      <c r="AY86" s="1"/>
      <c r="AZ86" s="1"/>
      <c r="BA86" s="1"/>
      <c r="BB86" s="1"/>
      <c r="BC86" s="1"/>
      <c r="BD86" s="1"/>
      <c r="BE86" s="1"/>
      <c r="BF86" s="1"/>
      <c r="BG86" s="1"/>
      <c r="BH86" s="1"/>
      <c r="BI86" s="1"/>
      <c r="BJ86" s="1"/>
      <c r="BK86" s="1"/>
      <c r="BL86" s="1"/>
      <c r="BM86" s="1"/>
      <c r="BN86" s="1"/>
      <c r="BO86" s="1"/>
      <c r="BP86" s="1"/>
      <c r="BQ86" s="1"/>
      <c r="BR86" s="1"/>
    </row>
    <row r="87" spans="1:70">
      <c r="A87" s="1" t="s">
        <v>326</v>
      </c>
      <c r="B87" s="11">
        <f>'Raw Financials'!$B$122</f>
        <v>664960</v>
      </c>
      <c r="C87" s="11">
        <f>'Raw Financials'!$C$122</f>
        <v>814870</v>
      </c>
      <c r="D87" s="11">
        <f>'Raw Financials'!$D$122</f>
        <v>842540</v>
      </c>
      <c r="E87" s="11">
        <f>'Raw Financials'!$E$122</f>
        <v>886150</v>
      </c>
      <c r="F87" s="11">
        <f>'Raw Financials'!$F$122</f>
        <v>819320</v>
      </c>
      <c r="G87" s="11">
        <f>'Raw Financials'!$G$122</f>
        <v>827450</v>
      </c>
      <c r="H87" s="11">
        <f>'Raw Financials'!$H$122</f>
        <v>810490</v>
      </c>
      <c r="I87" s="11">
        <f>'Raw Financials'!$I$122</f>
        <v>775940</v>
      </c>
      <c r="J87" s="11">
        <f>'Raw Financials'!$J$122</f>
        <v>729260</v>
      </c>
      <c r="K87" s="11">
        <f>'Raw Financials'!$K$122</f>
        <v>916830</v>
      </c>
      <c r="L87" s="11">
        <f>'Raw Financials'!$L$122</f>
        <v>1028760</v>
      </c>
      <c r="M87" s="37">
        <f>L87+'Annual P&amp;L'!$M$22-'Annual P&amp;L'!$M$27*'Annual P&amp;L'!$M$29/1000000+Assumptions!$M$53</f>
        <v>1134758.7151090438</v>
      </c>
      <c r="N87" s="37">
        <f>M87+'Annual P&amp;L'!$N$22-'Annual P&amp;L'!$N$27*'Annual P&amp;L'!$N$29/1000000+Assumptions!$N$53</f>
        <v>1247676.9943743064</v>
      </c>
      <c r="O87" s="37">
        <f>N87+'Annual P&amp;L'!$O$22-'Annual P&amp;L'!$O$27*'Annual P&amp;L'!$O$29/1000000+Assumptions!$O$53</f>
        <v>1367585.2764206072</v>
      </c>
      <c r="P87" s="37">
        <f>O87+'Annual P&amp;L'!$P$22-'Annual P&amp;L'!$P$27*'Annual P&amp;L'!$P$29/1000000+Assumptions!$P$53</f>
        <v>1494319.5189746057</v>
      </c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  <c r="AL87" s="1"/>
      <c r="AM87" s="1"/>
      <c r="AN87" s="1"/>
      <c r="AO87" s="1"/>
      <c r="AP87" s="1"/>
      <c r="AQ87" s="1"/>
      <c r="AR87" s="1"/>
      <c r="AS87" s="1"/>
      <c r="AT87" s="1"/>
      <c r="AU87" s="1"/>
      <c r="AV87" s="1"/>
      <c r="AW87" s="1"/>
      <c r="AX87" s="1"/>
      <c r="AY87" s="1"/>
      <c r="AZ87" s="1"/>
      <c r="BA87" s="1"/>
      <c r="BB87" s="1"/>
      <c r="BC87" s="1"/>
      <c r="BD87" s="1"/>
      <c r="BE87" s="1"/>
      <c r="BF87" s="1"/>
      <c r="BG87" s="1"/>
      <c r="BH87" s="1"/>
      <c r="BI87" s="1"/>
      <c r="BJ87" s="1"/>
      <c r="BK87" s="1"/>
      <c r="BL87" s="1"/>
      <c r="BM87" s="1"/>
      <c r="BN87" s="1"/>
      <c r="BO87" s="1"/>
      <c r="BP87" s="1"/>
      <c r="BQ87" s="1"/>
      <c r="BR87" s="1"/>
    </row>
    <row r="88" spans="1:70">
      <c r="A88" s="34" t="s">
        <v>327</v>
      </c>
      <c r="B88" s="35">
        <f>'Raw Financials'!$B$123</f>
        <v>731890</v>
      </c>
      <c r="C88" s="35">
        <f>'Raw Financials'!$C$123</f>
        <v>883150</v>
      </c>
      <c r="D88" s="35">
        <f>'Raw Financials'!$D$123</f>
        <v>872410</v>
      </c>
      <c r="E88" s="35">
        <f>'Raw Financials'!$E$123</f>
        <v>915560</v>
      </c>
      <c r="F88" s="35">
        <f>'Raw Financials'!$F$123</f>
        <v>862400</v>
      </c>
      <c r="G88" s="35">
        <f>'Raw Financials'!$G$123</f>
        <v>885550</v>
      </c>
      <c r="H88" s="35">
        <f>'Raw Financials'!$H$123</f>
        <v>912590</v>
      </c>
      <c r="I88" s="35">
        <f>'Raw Financials'!$I$123</f>
        <v>925420</v>
      </c>
      <c r="J88" s="35">
        <f>'Raw Financials'!$J$123</f>
        <v>926120</v>
      </c>
      <c r="K88" s="35">
        <f>'Raw Financials'!$K$123</f>
        <v>968820</v>
      </c>
      <c r="L88" s="35">
        <f>'Raw Financials'!$L$123</f>
        <v>1093760</v>
      </c>
      <c r="M88" s="36">
        <f>SUM(M84,M85,M86,M87)</f>
        <v>1224771.3676289069</v>
      </c>
      <c r="N88" s="36">
        <f>SUM(N84,N85,N86,N87)</f>
        <v>1371389.2782548137</v>
      </c>
      <c r="O88" s="36">
        <f>SUM(O84,O85,O86,O87)</f>
        <v>1523931.7120967347</v>
      </c>
      <c r="P88" s="36">
        <f>SUM(P84,P85,P86,P87)</f>
        <v>1684984.4164723</v>
      </c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  <c r="AL88" s="1"/>
      <c r="AM88" s="1"/>
      <c r="AN88" s="1"/>
      <c r="AO88" s="1"/>
      <c r="AP88" s="1"/>
      <c r="AQ88" s="1"/>
      <c r="AR88" s="1"/>
      <c r="AS88" s="1"/>
      <c r="AT88" s="1"/>
      <c r="AU88" s="1"/>
      <c r="AV88" s="1"/>
      <c r="AW88" s="1"/>
      <c r="AX88" s="1"/>
      <c r="AY88" s="1"/>
      <c r="AZ88" s="1"/>
      <c r="BA88" s="1"/>
      <c r="BB88" s="1"/>
      <c r="BC88" s="1"/>
      <c r="BD88" s="1"/>
      <c r="BE88" s="1"/>
      <c r="BF88" s="1"/>
      <c r="BG88" s="1"/>
      <c r="BH88" s="1"/>
      <c r="BI88" s="1"/>
      <c r="BJ88" s="1"/>
      <c r="BK88" s="1"/>
      <c r="BL88" s="1"/>
      <c r="BM88" s="1"/>
      <c r="BN88" s="1"/>
      <c r="BO88" s="1"/>
      <c r="BP88" s="1"/>
      <c r="BQ88" s="1"/>
      <c r="BR88" s="1"/>
    </row>
    <row r="89" spans="1:70">
      <c r="A89" s="1" t="s">
        <v>228</v>
      </c>
      <c r="B89" s="11">
        <f>'Raw Financials'!$B$124</f>
        <v>3540</v>
      </c>
      <c r="C89" s="11">
        <f>'Raw Financials'!$C$124</f>
        <v>3660</v>
      </c>
      <c r="D89" s="11">
        <f>'Raw Financials'!$D$124</f>
        <v>4020</v>
      </c>
      <c r="E89" s="11">
        <f>'Raw Financials'!$E$124</f>
        <v>4530</v>
      </c>
      <c r="F89" s="11">
        <f>'Raw Financials'!$F$124</f>
        <v>6230</v>
      </c>
      <c r="G89" s="11">
        <f>'Raw Financials'!$G$124</f>
        <v>6750</v>
      </c>
      <c r="H89" s="11">
        <f>'Raw Financials'!$H$124</f>
        <v>7070</v>
      </c>
      <c r="I89" s="11">
        <f>'Raw Financials'!$I$124</f>
        <v>7820</v>
      </c>
      <c r="J89" s="11">
        <f>'Raw Financials'!$J$124</f>
        <v>8300</v>
      </c>
      <c r="K89" s="11">
        <f>'Raw Financials'!$K$124</f>
        <v>10150</v>
      </c>
      <c r="L89" s="11">
        <f>'Raw Financials'!$L$124</f>
        <v>12380</v>
      </c>
      <c r="M89" s="37">
        <f>L89-'Annual P&amp;L'!$M$21</f>
        <v>15043.284299222203</v>
      </c>
      <c r="N89" s="37">
        <f>M89-'Annual P&amp;L'!$N$21</f>
        <v>17880.426994329311</v>
      </c>
      <c r="O89" s="37">
        <f>N89-'Annual P&amp;L'!$O$21</f>
        <v>20893.197900015257</v>
      </c>
      <c r="P89" s="37">
        <f>O89-'Annual P&amp;L'!$P$21</f>
        <v>24077.475351120749</v>
      </c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  <c r="AM89" s="1"/>
      <c r="AN89" s="1"/>
      <c r="AO89" s="1"/>
      <c r="AP89" s="1"/>
      <c r="AQ89" s="1"/>
      <c r="AR89" s="1"/>
      <c r="AS89" s="1"/>
      <c r="AT89" s="1"/>
      <c r="AU89" s="1"/>
      <c r="AV89" s="1"/>
      <c r="AW89" s="1"/>
      <c r="AX89" s="1"/>
      <c r="AY89" s="1"/>
      <c r="AZ89" s="1"/>
      <c r="BA89" s="1"/>
      <c r="BB89" s="1"/>
      <c r="BC89" s="1"/>
      <c r="BD89" s="1"/>
      <c r="BE89" s="1"/>
      <c r="BF89" s="1"/>
      <c r="BG89" s="1"/>
      <c r="BH89" s="1"/>
      <c r="BI89" s="1"/>
      <c r="BJ89" s="1"/>
      <c r="BK89" s="1"/>
      <c r="BL89" s="1"/>
      <c r="BM89" s="1"/>
      <c r="BN89" s="1"/>
      <c r="BO89" s="1"/>
      <c r="BP89" s="1"/>
      <c r="BQ89" s="1"/>
      <c r="BR89" s="1"/>
    </row>
    <row r="90" spans="1:70">
      <c r="A90" s="34" t="s">
        <v>328</v>
      </c>
      <c r="B90" s="35">
        <f>'Raw Financials'!$B$125</f>
        <v>912120</v>
      </c>
      <c r="C90" s="35">
        <f>'Raw Financials'!$C$125</f>
        <v>1053530</v>
      </c>
      <c r="D90" s="35">
        <f>'Raw Financials'!$D$125</f>
        <v>1084090</v>
      </c>
      <c r="E90" s="35">
        <f>'Raw Financials'!$E$125</f>
        <v>1170530</v>
      </c>
      <c r="F90" s="35">
        <f>'Raw Financials'!$F$125</f>
        <v>1230130</v>
      </c>
      <c r="G90" s="35">
        <f>'Raw Financials'!$G$125</f>
        <v>1328810</v>
      </c>
      <c r="H90" s="35">
        <f>'Raw Financials'!$H$125</f>
        <v>1436340</v>
      </c>
      <c r="I90" s="35">
        <f>'Raw Financials'!$I$125</f>
        <v>1457690</v>
      </c>
      <c r="J90" s="35">
        <f>'Raw Financials'!$J$125</f>
        <v>1485720</v>
      </c>
      <c r="K90" s="35">
        <f>'Raw Financials'!$K$125</f>
        <v>1617550</v>
      </c>
      <c r="L90" s="35">
        <f>'Raw Financials'!$L$125</f>
        <v>1844870</v>
      </c>
      <c r="M90" s="36">
        <f>M82+M88+M89</f>
        <v>2004453.9471315132</v>
      </c>
      <c r="N90" s="36">
        <f>N82+N88+N89</f>
        <v>2188519.161542533</v>
      </c>
      <c r="O90" s="36">
        <f>O82+O88+O89</f>
        <v>2377677.3039629427</v>
      </c>
      <c r="P90" s="36">
        <f>P82+P88+P89</f>
        <v>2576205.083926158</v>
      </c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  <c r="AL90" s="1"/>
      <c r="AM90" s="1"/>
      <c r="AN90" s="1"/>
      <c r="AO90" s="1"/>
      <c r="AP90" s="1"/>
      <c r="AQ90" s="1"/>
      <c r="AR90" s="1"/>
      <c r="AS90" s="1"/>
      <c r="AT90" s="1"/>
      <c r="AU90" s="1"/>
      <c r="AV90" s="1"/>
      <c r="AW90" s="1"/>
      <c r="AX90" s="1"/>
      <c r="AY90" s="1"/>
      <c r="AZ90" s="1"/>
      <c r="BA90" s="1"/>
      <c r="BB90" s="1"/>
      <c r="BC90" s="1"/>
      <c r="BD90" s="1"/>
      <c r="BE90" s="1"/>
      <c r="BF90" s="1"/>
      <c r="BG90" s="1"/>
      <c r="BH90" s="1"/>
      <c r="BI90" s="1"/>
      <c r="BJ90" s="1"/>
      <c r="BK90" s="1"/>
      <c r="BL90" s="1"/>
      <c r="BM90" s="1"/>
      <c r="BN90" s="1"/>
      <c r="BO90" s="1"/>
      <c r="BP90" s="1"/>
      <c r="BQ90" s="1"/>
      <c r="BR90" s="1"/>
    </row>
    <row r="91" spans="1:70">
      <c r="A91" s="34" t="s">
        <v>443</v>
      </c>
      <c r="B91" s="35">
        <f>B59-B90</f>
        <v>0</v>
      </c>
      <c r="C91" s="35">
        <f>C59-C90</f>
        <v>0</v>
      </c>
      <c r="D91" s="35">
        <f>D59-D90</f>
        <v>0</v>
      </c>
      <c r="E91" s="35">
        <f>E59-E90</f>
        <v>0</v>
      </c>
      <c r="F91" s="35">
        <f>F59-F90</f>
        <v>0</v>
      </c>
      <c r="G91" s="35">
        <f>G59-G90</f>
        <v>0</v>
      </c>
      <c r="H91" s="35">
        <f>H59-H90</f>
        <v>0</v>
      </c>
      <c r="I91" s="35">
        <f>I59-I90</f>
        <v>0</v>
      </c>
      <c r="J91" s="35">
        <f>J59-J90</f>
        <v>0</v>
      </c>
      <c r="K91" s="35">
        <f>K59-K90</f>
        <v>0</v>
      </c>
      <c r="L91" s="35">
        <f>L59-L90</f>
        <v>0</v>
      </c>
      <c r="M91" s="36">
        <f>M59-M90</f>
        <v>0</v>
      </c>
      <c r="N91" s="36">
        <f>N59-N90</f>
        <v>0</v>
      </c>
      <c r="O91" s="36">
        <f>O59-O90</f>
        <v>0</v>
      </c>
      <c r="P91" s="36">
        <f>P59-P90</f>
        <v>0</v>
      </c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  <c r="AL91" s="1"/>
      <c r="AM91" s="1"/>
      <c r="AN91" s="1"/>
      <c r="AO91" s="1"/>
      <c r="AP91" s="1"/>
      <c r="AQ91" s="1"/>
      <c r="AR91" s="1"/>
      <c r="AS91" s="1"/>
      <c r="AT91" s="1"/>
      <c r="AU91" s="1"/>
      <c r="AV91" s="1"/>
      <c r="AW91" s="1"/>
      <c r="AX91" s="1"/>
      <c r="AY91" s="1"/>
      <c r="AZ91" s="1"/>
      <c r="BA91" s="1"/>
      <c r="BB91" s="1"/>
      <c r="BC91" s="1"/>
      <c r="BD91" s="1"/>
      <c r="BE91" s="1"/>
      <c r="BF91" s="1"/>
      <c r="BG91" s="1"/>
      <c r="BH91" s="1"/>
      <c r="BI91" s="1"/>
      <c r="BJ91" s="1"/>
      <c r="BK91" s="1"/>
      <c r="BL91" s="1"/>
      <c r="BM91" s="1"/>
      <c r="BN91" s="1"/>
      <c r="BO91" s="1"/>
      <c r="BP91" s="1"/>
      <c r="BQ91" s="1"/>
      <c r="BR91" s="1"/>
    </row>
    <row r="92" spans="1:70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  <c r="AL92" s="1"/>
      <c r="AM92" s="1"/>
      <c r="AN92" s="1"/>
      <c r="AO92" s="1"/>
      <c r="AP92" s="1"/>
      <c r="AQ92" s="1"/>
      <c r="AR92" s="1"/>
      <c r="AS92" s="1"/>
      <c r="AT92" s="1"/>
      <c r="AU92" s="1"/>
      <c r="AV92" s="1"/>
      <c r="AW92" s="1"/>
      <c r="AX92" s="1"/>
      <c r="AY92" s="1"/>
      <c r="AZ92" s="1"/>
      <c r="BA92" s="1"/>
      <c r="BB92" s="1"/>
      <c r="BC92" s="1"/>
      <c r="BD92" s="1"/>
      <c r="BE92" s="1"/>
      <c r="BF92" s="1"/>
      <c r="BG92" s="1"/>
      <c r="BH92" s="1"/>
      <c r="BI92" s="1"/>
      <c r="BJ92" s="1"/>
      <c r="BK92" s="1"/>
      <c r="BL92" s="1"/>
      <c r="BM92" s="1"/>
      <c r="BN92" s="1"/>
      <c r="BO92" s="1"/>
      <c r="BP92" s="1"/>
      <c r="BQ92" s="1"/>
      <c r="BR92" s="1"/>
    </row>
    <row r="93" spans="1:70" ht="25.95" customHeight="1">
      <c r="A93" s="58" t="s">
        <v>444</v>
      </c>
      <c r="B93" s="58" t="s">
        <v>444</v>
      </c>
      <c r="C93" s="58" t="s">
        <v>444</v>
      </c>
      <c r="D93" s="58" t="s">
        <v>444</v>
      </c>
      <c r="E93" s="58" t="s">
        <v>444</v>
      </c>
      <c r="F93" s="58" t="s">
        <v>444</v>
      </c>
      <c r="G93" s="58" t="s">
        <v>444</v>
      </c>
      <c r="H93" s="58" t="s">
        <v>444</v>
      </c>
      <c r="I93" s="58" t="s">
        <v>444</v>
      </c>
      <c r="J93" s="58" t="s">
        <v>444</v>
      </c>
      <c r="K93" s="58" t="s">
        <v>444</v>
      </c>
      <c r="L93" s="58" t="s">
        <v>444</v>
      </c>
      <c r="M93" s="58" t="s">
        <v>444</v>
      </c>
      <c r="N93" s="58" t="s">
        <v>444</v>
      </c>
      <c r="O93" s="58" t="s">
        <v>444</v>
      </c>
      <c r="P93" s="58" t="s">
        <v>444</v>
      </c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  <c r="AL93" s="1"/>
      <c r="AM93" s="1"/>
      <c r="AN93" s="1"/>
      <c r="AO93" s="1"/>
      <c r="AP93" s="1"/>
      <c r="AQ93" s="1"/>
      <c r="AR93" s="1"/>
      <c r="AS93" s="1"/>
      <c r="AT93" s="1"/>
      <c r="AU93" s="1"/>
      <c r="AV93" s="1"/>
      <c r="AW93" s="1"/>
      <c r="AX93" s="1"/>
      <c r="AY93" s="1"/>
      <c r="AZ93" s="1"/>
      <c r="BA93" s="1"/>
      <c r="BB93" s="1"/>
      <c r="BC93" s="1"/>
      <c r="BD93" s="1"/>
      <c r="BE93" s="1"/>
      <c r="BF93" s="1"/>
      <c r="BG93" s="1"/>
      <c r="BH93" s="1"/>
      <c r="BI93" s="1"/>
      <c r="BJ93" s="1"/>
      <c r="BK93" s="1"/>
      <c r="BL93" s="1"/>
      <c r="BM93" s="1"/>
      <c r="BN93" s="1"/>
      <c r="BO93" s="1"/>
      <c r="BP93" s="1"/>
      <c r="BQ93" s="1"/>
      <c r="BR93" s="1"/>
    </row>
    <row r="94" spans="1:70" ht="25.95" customHeight="1">
      <c r="A94" s="58" t="s">
        <v>444</v>
      </c>
      <c r="B94" s="58" t="s">
        <v>444</v>
      </c>
      <c r="C94" s="58" t="s">
        <v>444</v>
      </c>
      <c r="D94" s="58" t="s">
        <v>444</v>
      </c>
      <c r="E94" s="58" t="s">
        <v>444</v>
      </c>
      <c r="F94" s="58" t="s">
        <v>444</v>
      </c>
      <c r="G94" s="58" t="s">
        <v>444</v>
      </c>
      <c r="H94" s="58" t="s">
        <v>444</v>
      </c>
      <c r="I94" s="58" t="s">
        <v>444</v>
      </c>
      <c r="J94" s="58" t="s">
        <v>444</v>
      </c>
      <c r="K94" s="58" t="s">
        <v>444</v>
      </c>
      <c r="L94" s="58" t="s">
        <v>444</v>
      </c>
      <c r="M94" s="58" t="s">
        <v>444</v>
      </c>
      <c r="N94" s="58" t="s">
        <v>444</v>
      </c>
      <c r="O94" s="58" t="s">
        <v>444</v>
      </c>
      <c r="P94" s="58" t="s">
        <v>444</v>
      </c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  <c r="AL94" s="1"/>
      <c r="AM94" s="1"/>
      <c r="AN94" s="1"/>
      <c r="AO94" s="1"/>
      <c r="AP94" s="1"/>
      <c r="AQ94" s="1"/>
      <c r="AR94" s="1"/>
      <c r="AS94" s="1"/>
      <c r="AT94" s="1"/>
      <c r="AU94" s="1"/>
      <c r="AV94" s="1"/>
      <c r="AW94" s="1"/>
      <c r="AX94" s="1"/>
      <c r="AY94" s="1"/>
      <c r="AZ94" s="1"/>
      <c r="BA94" s="1"/>
      <c r="BB94" s="1"/>
      <c r="BC94" s="1"/>
      <c r="BD94" s="1"/>
      <c r="BE94" s="1"/>
      <c r="BF94" s="1"/>
      <c r="BG94" s="1"/>
      <c r="BH94" s="1"/>
      <c r="BI94" s="1"/>
      <c r="BJ94" s="1"/>
      <c r="BK94" s="1"/>
      <c r="BL94" s="1"/>
      <c r="BM94" s="1"/>
      <c r="BN94" s="1"/>
      <c r="BO94" s="1"/>
      <c r="BP94" s="1"/>
      <c r="BQ94" s="1"/>
      <c r="BR94" s="1"/>
    </row>
    <row r="95" spans="1:70">
      <c r="A95" s="59" t="s">
        <v>445</v>
      </c>
      <c r="B95" s="59" t="s">
        <v>445</v>
      </c>
      <c r="C95" s="59" t="s">
        <v>445</v>
      </c>
      <c r="D95" s="59" t="s">
        <v>445</v>
      </c>
      <c r="E95" s="59" t="s">
        <v>445</v>
      </c>
      <c r="F95" s="59" t="s">
        <v>445</v>
      </c>
      <c r="G95" s="59" t="s">
        <v>445</v>
      </c>
      <c r="H95" s="59" t="s">
        <v>445</v>
      </c>
      <c r="I95" s="59" t="s">
        <v>445</v>
      </c>
      <c r="J95" s="59" t="s">
        <v>445</v>
      </c>
      <c r="K95" s="59" t="s">
        <v>445</v>
      </c>
      <c r="L95" s="59" t="s">
        <v>445</v>
      </c>
      <c r="M95" s="59" t="s">
        <v>445</v>
      </c>
      <c r="N95" s="59" t="s">
        <v>445</v>
      </c>
      <c r="O95" s="59" t="s">
        <v>445</v>
      </c>
      <c r="P95" s="59" t="s">
        <v>445</v>
      </c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  <c r="AM95" s="1"/>
      <c r="AN95" s="1"/>
      <c r="AO95" s="1"/>
      <c r="AP95" s="1"/>
      <c r="AQ95" s="1"/>
      <c r="AR95" s="1"/>
      <c r="AS95" s="1"/>
      <c r="AT95" s="1"/>
      <c r="AU95" s="1"/>
      <c r="AV95" s="1"/>
      <c r="AW95" s="1"/>
      <c r="AX95" s="1"/>
      <c r="AY95" s="1"/>
      <c r="AZ95" s="1"/>
      <c r="BA95" s="1"/>
      <c r="BB95" s="1"/>
      <c r="BC95" s="1"/>
      <c r="BD95" s="1"/>
      <c r="BE95" s="1"/>
      <c r="BF95" s="1"/>
      <c r="BG95" s="1"/>
      <c r="BH95" s="1"/>
      <c r="BI95" s="1"/>
      <c r="BJ95" s="1"/>
      <c r="BK95" s="1"/>
      <c r="BL95" s="1"/>
      <c r="BM95" s="1"/>
      <c r="BN95" s="1"/>
      <c r="BO95" s="1"/>
      <c r="BP95" s="1"/>
      <c r="BQ95" s="1"/>
      <c r="BR95" s="1"/>
    </row>
    <row r="96" spans="1:70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1"/>
      <c r="AN96" s="1"/>
      <c r="AO96" s="1"/>
      <c r="AP96" s="1"/>
      <c r="AQ96" s="1"/>
      <c r="AR96" s="1"/>
      <c r="AS96" s="1"/>
      <c r="AT96" s="1"/>
      <c r="AU96" s="1"/>
      <c r="AV96" s="1"/>
      <c r="AW96" s="1"/>
      <c r="AX96" s="1"/>
      <c r="AY96" s="1"/>
      <c r="AZ96" s="1"/>
      <c r="BA96" s="1"/>
      <c r="BB96" s="1"/>
      <c r="BC96" s="1"/>
      <c r="BD96" s="1"/>
      <c r="BE96" s="1"/>
      <c r="BF96" s="1"/>
      <c r="BG96" s="1"/>
      <c r="BH96" s="1"/>
      <c r="BI96" s="1"/>
      <c r="BJ96" s="1"/>
      <c r="BK96" s="1"/>
      <c r="BL96" s="1"/>
      <c r="BM96" s="1"/>
      <c r="BN96" s="1"/>
      <c r="BO96" s="1"/>
      <c r="BP96" s="1"/>
      <c r="BQ96" s="1"/>
      <c r="BR96" s="1"/>
    </row>
    <row r="97" spans="1:70">
      <c r="A97" s="1"/>
      <c r="B97" s="9" t="s">
        <v>132</v>
      </c>
      <c r="C97" s="9" t="s">
        <v>133</v>
      </c>
      <c r="D97" s="9" t="s">
        <v>134</v>
      </c>
      <c r="E97" s="9" t="s">
        <v>135</v>
      </c>
      <c r="F97" s="9" t="s">
        <v>136</v>
      </c>
      <c r="G97" s="9" t="s">
        <v>137</v>
      </c>
      <c r="H97" s="9" t="s">
        <v>50</v>
      </c>
      <c r="I97" s="9" t="s">
        <v>51</v>
      </c>
      <c r="J97" s="9" t="s">
        <v>52</v>
      </c>
      <c r="K97" s="9" t="s">
        <v>53</v>
      </c>
      <c r="L97" s="9" t="s">
        <v>54</v>
      </c>
      <c r="M97" s="10" t="s">
        <v>55</v>
      </c>
      <c r="N97" s="10" t="s">
        <v>56</v>
      </c>
      <c r="O97" s="10" t="s">
        <v>57</v>
      </c>
      <c r="P97" s="10" t="s">
        <v>58</v>
      </c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1"/>
      <c r="AN97" s="1"/>
      <c r="AO97" s="1"/>
      <c r="AP97" s="1"/>
      <c r="AQ97" s="1"/>
      <c r="AR97" s="1"/>
      <c r="AS97" s="1"/>
      <c r="AT97" s="1"/>
      <c r="AU97" s="1"/>
      <c r="AV97" s="1"/>
      <c r="AW97" s="1"/>
      <c r="AX97" s="1"/>
      <c r="AY97" s="1"/>
      <c r="AZ97" s="1"/>
      <c r="BA97" s="1"/>
      <c r="BB97" s="1"/>
      <c r="BC97" s="1"/>
      <c r="BD97" s="1"/>
      <c r="BE97" s="1"/>
      <c r="BF97" s="1"/>
      <c r="BG97" s="1"/>
      <c r="BH97" s="1"/>
      <c r="BI97" s="1"/>
      <c r="BJ97" s="1"/>
      <c r="BK97" s="1"/>
      <c r="BL97" s="1"/>
      <c r="BM97" s="1"/>
      <c r="BN97" s="1"/>
      <c r="BO97" s="1"/>
      <c r="BP97" s="1"/>
      <c r="BQ97" s="1"/>
      <c r="BR97" s="1"/>
    </row>
    <row r="98" spans="1:70">
      <c r="A98" s="43" t="s">
        <v>446</v>
      </c>
      <c r="B98" s="44"/>
      <c r="C98" s="44"/>
      <c r="D98" s="44"/>
      <c r="E98" s="44"/>
      <c r="F98" s="44"/>
      <c r="G98" s="44"/>
      <c r="H98" s="44"/>
      <c r="I98" s="44"/>
      <c r="J98" s="44"/>
      <c r="K98" s="44"/>
      <c r="L98" s="44"/>
      <c r="M98" s="45"/>
      <c r="N98" s="45"/>
      <c r="O98" s="45"/>
      <c r="P98" s="45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"/>
      <c r="AN98" s="1"/>
      <c r="AO98" s="1"/>
      <c r="AP98" s="1"/>
      <c r="AQ98" s="1"/>
      <c r="AR98" s="1"/>
      <c r="AS98" s="1"/>
      <c r="AT98" s="1"/>
      <c r="AU98" s="1"/>
      <c r="AV98" s="1"/>
      <c r="AW98" s="1"/>
      <c r="AX98" s="1"/>
      <c r="AY98" s="1"/>
      <c r="AZ98" s="1"/>
      <c r="BA98" s="1"/>
      <c r="BB98" s="1"/>
      <c r="BC98" s="1"/>
      <c r="BD98" s="1"/>
      <c r="BE98" s="1"/>
      <c r="BF98" s="1"/>
      <c r="BG98" s="1"/>
      <c r="BH98" s="1"/>
      <c r="BI98" s="1"/>
      <c r="BJ98" s="1"/>
      <c r="BK98" s="1"/>
      <c r="BL98" s="1"/>
      <c r="BM98" s="1"/>
      <c r="BN98" s="1"/>
      <c r="BO98" s="1"/>
      <c r="BP98" s="1"/>
      <c r="BQ98" s="1"/>
      <c r="BR98" s="1"/>
    </row>
    <row r="99" spans="1:70">
      <c r="A99" s="1" t="s">
        <v>227</v>
      </c>
      <c r="B99" s="11">
        <f>'Annual P&amp;L'!$B$20</f>
        <v>243376.2</v>
      </c>
      <c r="C99" s="11">
        <f>'Annual P&amp;L'!$C$20</f>
        <v>263570</v>
      </c>
      <c r="D99" s="11">
        <f>'Annual P&amp;L'!$D$20</f>
        <v>258800</v>
      </c>
      <c r="E99" s="11">
        <f>'Annual P&amp;L'!$E$20</f>
        <v>315620</v>
      </c>
      <c r="F99" s="11">
        <f>'Annual P&amp;L'!$F$20</f>
        <v>324470</v>
      </c>
      <c r="G99" s="11">
        <f>'Annual P&amp;L'!$G$20</f>
        <v>335200</v>
      </c>
      <c r="H99" s="11">
        <f>'Annual P&amp;L'!$H$20</f>
        <v>384490</v>
      </c>
      <c r="I99" s="11">
        <f>'Annual P&amp;L'!$I$20</f>
        <v>423030</v>
      </c>
      <c r="J99" s="11">
        <f>'Annual P&amp;L'!$J$20</f>
        <v>460990</v>
      </c>
      <c r="K99" s="11">
        <f>'Annual P&amp;L'!$K$20</f>
        <v>487970</v>
      </c>
      <c r="L99" s="11">
        <f>'Annual P&amp;L'!$L$20</f>
        <v>494540</v>
      </c>
      <c r="M99" s="37">
        <f>'Annual P&amp;L'!$M$20</f>
        <v>532656.85984444083</v>
      </c>
      <c r="N99" s="37">
        <f>'Annual P&amp;L'!$N$20</f>
        <v>567428.53902142146</v>
      </c>
      <c r="O99" s="37">
        <f>'Annual P&amp;L'!$O$20</f>
        <v>602554.18113718904</v>
      </c>
      <c r="P99" s="37">
        <f>'Annual P&amp;L'!$P$20</f>
        <v>636855.49022109818</v>
      </c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  <c r="AO99" s="1"/>
      <c r="AP99" s="1"/>
      <c r="AQ99" s="1"/>
      <c r="AR99" s="1"/>
      <c r="AS99" s="1"/>
      <c r="AT99" s="1"/>
      <c r="AU99" s="1"/>
      <c r="AV99" s="1"/>
      <c r="AW99" s="1"/>
      <c r="AX99" s="1"/>
      <c r="AY99" s="1"/>
      <c r="AZ99" s="1"/>
      <c r="BA99" s="1"/>
      <c r="BB99" s="1"/>
      <c r="BC99" s="1"/>
      <c r="BD99" s="1"/>
      <c r="BE99" s="1"/>
      <c r="BF99" s="1"/>
      <c r="BG99" s="1"/>
      <c r="BH99" s="1"/>
      <c r="BI99" s="1"/>
      <c r="BJ99" s="1"/>
      <c r="BK99" s="1"/>
      <c r="BL99" s="1"/>
      <c r="BM99" s="1"/>
      <c r="BN99" s="1"/>
      <c r="BO99" s="1"/>
      <c r="BP99" s="1"/>
      <c r="BQ99" s="1"/>
      <c r="BR99" s="1"/>
    </row>
    <row r="100" spans="1:70">
      <c r="A100" s="1" t="s">
        <v>214</v>
      </c>
      <c r="B100" s="11">
        <f>'Raw Financials'!$B$14</f>
        <v>18879.400000000001</v>
      </c>
      <c r="C100" s="11">
        <f>'Raw Financials'!$C$14</f>
        <v>19870</v>
      </c>
      <c r="D100" s="11">
        <f>'Raw Financials'!$D$14</f>
        <v>20140</v>
      </c>
      <c r="E100" s="11">
        <f>'Raw Financials'!$E$14</f>
        <v>20550</v>
      </c>
      <c r="F100" s="11">
        <f>'Raw Financials'!$F$14</f>
        <v>35300</v>
      </c>
      <c r="G100" s="11">
        <f>'Raw Financials'!$G$14</f>
        <v>40650</v>
      </c>
      <c r="H100" s="11">
        <f>'Raw Financials'!$H$14</f>
        <v>46040</v>
      </c>
      <c r="I100" s="11">
        <f>'Raw Financials'!$I$14</f>
        <v>50230</v>
      </c>
      <c r="J100" s="11">
        <f>'Raw Financials'!$J$14</f>
        <v>49840</v>
      </c>
      <c r="K100" s="11">
        <f>'Raw Financials'!$K$14</f>
        <v>52420</v>
      </c>
      <c r="L100" s="11">
        <f>'Raw Financials'!$L$14</f>
        <v>47610</v>
      </c>
      <c r="M100" s="37">
        <f>'Annual P&amp;L'!$M$6*Assumptions!$M$27</f>
        <v>49605.87477855925</v>
      </c>
      <c r="N100" s="37">
        <f>'Annual P&amp;L'!$N$6*Assumptions!$N$27</f>
        <v>52232.03713920369</v>
      </c>
      <c r="O100" s="37">
        <f>'Annual P&amp;L'!$O$6*Assumptions!$O$27</f>
        <v>54830.267734034693</v>
      </c>
      <c r="P100" s="37">
        <f>'Annual P&amp;L'!$P$6*Assumptions!$P$27</f>
        <v>57512.536744831254</v>
      </c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  <c r="AO100" s="1"/>
      <c r="AP100" s="1"/>
      <c r="AQ100" s="1"/>
      <c r="AR100" s="1"/>
      <c r="AS100" s="1"/>
      <c r="AT100" s="1"/>
      <c r="AU100" s="1"/>
      <c r="AV100" s="1"/>
      <c r="AW100" s="1"/>
      <c r="AX100" s="1"/>
      <c r="AY100" s="1"/>
      <c r="AZ100" s="1"/>
      <c r="BA100" s="1"/>
      <c r="BB100" s="1"/>
      <c r="BC100" s="1"/>
      <c r="BD100" s="1"/>
      <c r="BE100" s="1"/>
      <c r="BF100" s="1"/>
      <c r="BG100" s="1"/>
      <c r="BH100" s="1"/>
      <c r="BI100" s="1"/>
      <c r="BJ100" s="1"/>
      <c r="BK100" s="1"/>
      <c r="BL100" s="1"/>
      <c r="BM100" s="1"/>
      <c r="BN100" s="1"/>
      <c r="BO100" s="1"/>
      <c r="BP100" s="1"/>
      <c r="BQ100" s="1"/>
      <c r="BR100" s="1"/>
    </row>
    <row r="101" spans="1:70">
      <c r="A101" s="1" t="s">
        <v>447</v>
      </c>
      <c r="B101" s="11">
        <f>B112-B99-B100-B103-B104-B105-B106-B107-B108-B110</f>
        <v>-71101.200000000012</v>
      </c>
      <c r="C101" s="11">
        <f>C112-C99-C100-C103-C104-C105-C106-C107-C108-C110</f>
        <v>66900</v>
      </c>
      <c r="D101" s="11">
        <f>D112-D99-D100-D103-D104-D105-D106-D107-D108-D110</f>
        <v>45760</v>
      </c>
      <c r="E101" s="11">
        <f>E112-E99-E100-E103-E104-E105-E106-E107-E108-E110</f>
        <v>133060</v>
      </c>
      <c r="F101" s="11">
        <f>F112-F99-F100-F103-F104-F105-F106-F107-F108-F110</f>
        <v>41380</v>
      </c>
      <c r="G101" s="11">
        <f>G112-G99-G100-G103-G104-G105-G106-G107-G108-G110</f>
        <v>113030</v>
      </c>
      <c r="H101" s="11">
        <f>H112-H99-H100-H103-H104-H105-H106-H107-H108-H110</f>
        <v>14110</v>
      </c>
      <c r="I101" s="11">
        <f>I112-I99-I100-I103-I104-I105-I106-I107-I108-I110</f>
        <v>108760</v>
      </c>
      <c r="J101" s="11">
        <f>J112-J99-J100-J103-J104-J105-J106-J107-J108-J110</f>
        <v>111540</v>
      </c>
      <c r="K101" s="11">
        <f>K112-K99-K100-K103-K104-K105-K106-K107-K108-K110</f>
        <v>137720</v>
      </c>
      <c r="L101" s="11">
        <f>L112-L99-L100-L103-L104-L105-L106-L107-L108-L110</f>
        <v>180800</v>
      </c>
      <c r="M101" s="37">
        <f>'Annual P&amp;L'!$M$18+'Annual P&amp;L'!$M$6*Assumptions!$M$50</f>
        <v>194895.97024109503</v>
      </c>
      <c r="N101" s="37">
        <f>'Annual P&amp;L'!$N$18+'Annual P&amp;L'!$N$6*Assumptions!$N$50</f>
        <v>207346.67854343331</v>
      </c>
      <c r="O101" s="37">
        <f>'Annual P&amp;L'!$O$18+'Annual P&amp;L'!$O$6*Assumptions!$O$50</f>
        <v>219899.83487333136</v>
      </c>
      <c r="P101" s="37">
        <f>'Annual P&amp;L'!$P$18+'Annual P&amp;L'!$P$6*Assumptions!$P$50</f>
        <v>232222.84281190755</v>
      </c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  <c r="AO101" s="1"/>
      <c r="AP101" s="1"/>
      <c r="AQ101" s="1"/>
      <c r="AR101" s="1"/>
      <c r="AS101" s="1"/>
      <c r="AT101" s="1"/>
      <c r="AU101" s="1"/>
      <c r="AV101" s="1"/>
      <c r="AW101" s="1"/>
      <c r="AX101" s="1"/>
      <c r="AY101" s="1"/>
      <c r="AZ101" s="1"/>
      <c r="BA101" s="1"/>
      <c r="BB101" s="1"/>
      <c r="BC101" s="1"/>
      <c r="BD101" s="1"/>
      <c r="BE101" s="1"/>
      <c r="BF101" s="1"/>
      <c r="BG101" s="1"/>
      <c r="BH101" s="1"/>
      <c r="BI101" s="1"/>
      <c r="BJ101" s="1"/>
      <c r="BK101" s="1"/>
      <c r="BL101" s="1"/>
      <c r="BM101" s="1"/>
      <c r="BN101" s="1"/>
      <c r="BO101" s="1"/>
      <c r="BP101" s="1"/>
      <c r="BQ101" s="1"/>
      <c r="BR101" s="1"/>
    </row>
    <row r="102" spans="1:70">
      <c r="A102" s="1" t="s">
        <v>448</v>
      </c>
      <c r="B102" s="11">
        <f>SUM(B99:B101)</f>
        <v>191154.40000000002</v>
      </c>
      <c r="C102" s="11">
        <f>SUM(C99:C101)</f>
        <v>350340</v>
      </c>
      <c r="D102" s="11">
        <f>SUM(D99:D101)</f>
        <v>324700</v>
      </c>
      <c r="E102" s="11">
        <f>SUM(E99:E101)</f>
        <v>469230</v>
      </c>
      <c r="F102" s="11">
        <f>SUM(F99:F101)</f>
        <v>401150</v>
      </c>
      <c r="G102" s="11">
        <f>SUM(G99:G101)</f>
        <v>488880</v>
      </c>
      <c r="H102" s="11">
        <f>SUM(H99:H101)</f>
        <v>444640</v>
      </c>
      <c r="I102" s="11">
        <f>SUM(I99:I101)</f>
        <v>582020</v>
      </c>
      <c r="J102" s="11">
        <f>SUM(J99:J101)</f>
        <v>622370</v>
      </c>
      <c r="K102" s="11">
        <f>SUM(K99:K101)</f>
        <v>678110</v>
      </c>
      <c r="L102" s="11">
        <f>SUM(L99:L101)</f>
        <v>722950</v>
      </c>
      <c r="M102" s="37">
        <f>SUM(M99:M101)</f>
        <v>777158.70486409508</v>
      </c>
      <c r="N102" s="37">
        <f>SUM(N99:N101)</f>
        <v>827007.2547040584</v>
      </c>
      <c r="O102" s="37">
        <f>SUM(O99:O101)</f>
        <v>877284.28374455508</v>
      </c>
      <c r="P102" s="37">
        <f>SUM(P99:P101)</f>
        <v>926590.86977783695</v>
      </c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1"/>
      <c r="AP102" s="1"/>
      <c r="AQ102" s="1"/>
      <c r="AR102" s="1"/>
      <c r="AS102" s="1"/>
      <c r="AT102" s="1"/>
      <c r="AU102" s="1"/>
      <c r="AV102" s="1"/>
      <c r="AW102" s="1"/>
      <c r="AX102" s="1"/>
      <c r="AY102" s="1"/>
      <c r="AZ102" s="1"/>
      <c r="BA102" s="1"/>
      <c r="BB102" s="1"/>
      <c r="BC102" s="1"/>
      <c r="BD102" s="1"/>
      <c r="BE102" s="1"/>
      <c r="BF102" s="1"/>
      <c r="BG102" s="1"/>
      <c r="BH102" s="1"/>
      <c r="BI102" s="1"/>
      <c r="BJ102" s="1"/>
      <c r="BK102" s="1"/>
      <c r="BL102" s="1"/>
      <c r="BM102" s="1"/>
      <c r="BN102" s="1"/>
      <c r="BO102" s="1"/>
      <c r="BP102" s="1"/>
      <c r="BQ102" s="1"/>
      <c r="BR102" s="1"/>
    </row>
    <row r="103" spans="1:70">
      <c r="A103" s="1" t="s">
        <v>449</v>
      </c>
      <c r="B103" s="11">
        <f>0</f>
        <v>0</v>
      </c>
      <c r="C103" s="11">
        <f>'Annual P&amp;L'!$B$39-'Annual P&amp;L'!$C$39</f>
        <v>14560</v>
      </c>
      <c r="D103" s="11">
        <f>'Annual P&amp;L'!$C$39-'Annual P&amp;L'!$D$39</f>
        <v>-23260</v>
      </c>
      <c r="E103" s="11">
        <f>'Annual P&amp;L'!$D$39-'Annual P&amp;L'!$E$39</f>
        <v>-24030</v>
      </c>
      <c r="F103" s="11">
        <f>'Annual P&amp;L'!$E$39-'Annual P&amp;L'!$F$39</f>
        <v>-31860</v>
      </c>
      <c r="G103" s="11">
        <f>'Annual P&amp;L'!$F$39-'Annual P&amp;L'!$G$39</f>
        <v>4530</v>
      </c>
      <c r="H103" s="11">
        <f>'Annual P&amp;L'!$G$39-'Annual P&amp;L'!$H$39</f>
        <v>-39950</v>
      </c>
      <c r="I103" s="11">
        <f>'Annual P&amp;L'!$H$39-'Annual P&amp;L'!$I$39</f>
        <v>-69750</v>
      </c>
      <c r="J103" s="11">
        <f>'Annual P&amp;L'!$I$39-'Annual P&amp;L'!$J$39</f>
        <v>-33850</v>
      </c>
      <c r="K103" s="11">
        <f>'Annual P&amp;L'!$J$39-'Annual P&amp;L'!$K$39</f>
        <v>-57080</v>
      </c>
      <c r="L103" s="11">
        <f>'Annual P&amp;L'!$K$39-'Annual P&amp;L'!$L$39</f>
        <v>-74880</v>
      </c>
      <c r="M103" s="37">
        <f>'Annual P&amp;L'!$L$39-'Annual P&amp;L'!$M$39</f>
        <v>-16214.615410568891</v>
      </c>
      <c r="N103" s="37">
        <f>'Annual P&amp;L'!$M$39-'Annual P&amp;L'!$N$39</f>
        <v>-25564.49073667475</v>
      </c>
      <c r="O103" s="37">
        <f>'Annual P&amp;L'!$N$39-'Annual P&amp;L'!$O$39</f>
        <v>-24653.476735051954</v>
      </c>
      <c r="P103" s="37">
        <f>'Annual P&amp;L'!$O$39-'Annual P&amp;L'!$P$39</f>
        <v>-28247.012474069023</v>
      </c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/>
      <c r="AP103" s="1"/>
      <c r="AQ103" s="1"/>
      <c r="AR103" s="1"/>
      <c r="AS103" s="1"/>
      <c r="AT103" s="1"/>
      <c r="AU103" s="1"/>
      <c r="AV103" s="1"/>
      <c r="AW103" s="1"/>
      <c r="AX103" s="1"/>
      <c r="AY103" s="1"/>
      <c r="AZ103" s="1"/>
      <c r="BA103" s="1"/>
      <c r="BB103" s="1"/>
      <c r="BC103" s="1"/>
      <c r="BD103" s="1"/>
      <c r="BE103" s="1"/>
      <c r="BF103" s="1"/>
      <c r="BG103" s="1"/>
      <c r="BH103" s="1"/>
      <c r="BI103" s="1"/>
      <c r="BJ103" s="1"/>
      <c r="BK103" s="1"/>
      <c r="BL103" s="1"/>
      <c r="BM103" s="1"/>
      <c r="BN103" s="1"/>
      <c r="BO103" s="1"/>
      <c r="BP103" s="1"/>
      <c r="BQ103" s="1"/>
      <c r="BR103" s="1"/>
    </row>
    <row r="104" spans="1:70">
      <c r="A104" s="1" t="s">
        <v>450</v>
      </c>
      <c r="B104" s="11">
        <f>0</f>
        <v>0</v>
      </c>
      <c r="C104" s="11">
        <f>'Annual P&amp;L'!$B$42-'Annual P&amp;L'!$C$42</f>
        <v>-12160</v>
      </c>
      <c r="D104" s="11">
        <f>'Annual P&amp;L'!$C$42-'Annual P&amp;L'!$D$42</f>
        <v>-14780</v>
      </c>
      <c r="E104" s="11">
        <f>'Annual P&amp;L'!$D$42-'Annual P&amp;L'!$E$42</f>
        <v>15290</v>
      </c>
      <c r="F104" s="11">
        <f>'Annual P&amp;L'!$E$42-'Annual P&amp;L'!$F$42</f>
        <v>-5750</v>
      </c>
      <c r="G104" s="11">
        <f>'Annual P&amp;L'!$F$42-'Annual P&amp;L'!$G$42</f>
        <v>-8510</v>
      </c>
      <c r="H104" s="11">
        <f>'Annual P&amp;L'!$G$42-'Annual P&amp;L'!$H$42</f>
        <v>-11530</v>
      </c>
      <c r="I104" s="11">
        <f>'Annual P&amp;L'!$H$42-'Annual P&amp;L'!$I$42</f>
        <v>-11690</v>
      </c>
      <c r="J104" s="11">
        <f>'Annual P&amp;L'!$I$42-'Annual P&amp;L'!$J$42</f>
        <v>-2380</v>
      </c>
      <c r="K104" s="11">
        <f>'Annual P&amp;L'!$J$42-'Annual P&amp;L'!$K$42</f>
        <v>2390</v>
      </c>
      <c r="L104" s="11">
        <f>'Annual P&amp;L'!$K$42-'Annual P&amp;L'!$L$42</f>
        <v>-11800</v>
      </c>
      <c r="M104" s="37">
        <f>'Annual P&amp;L'!$L$42-'Annual P&amp;L'!$M$42</f>
        <v>-3883.5134214028658</v>
      </c>
      <c r="N104" s="37">
        <f>'Annual P&amp;L'!$M$42-'Annual P&amp;L'!$N$42</f>
        <v>-5544.1205391382537</v>
      </c>
      <c r="O104" s="37">
        <f>'Annual P&amp;L'!$N$42-'Annual P&amp;L'!$O$42</f>
        <v>-2439.0274927524151</v>
      </c>
      <c r="P104" s="37">
        <f>'Annual P&amp;L'!$O$42-'Annual P&amp;L'!$P$42</f>
        <v>-5513.5529666373768</v>
      </c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1"/>
      <c r="AP104" s="1"/>
      <c r="AQ104" s="1"/>
      <c r="AR104" s="1"/>
      <c r="AS104" s="1"/>
      <c r="AT104" s="1"/>
      <c r="AU104" s="1"/>
      <c r="AV104" s="1"/>
      <c r="AW104" s="1"/>
      <c r="AX104" s="1"/>
      <c r="AY104" s="1"/>
      <c r="AZ104" s="1"/>
      <c r="BA104" s="1"/>
      <c r="BB104" s="1"/>
      <c r="BC104" s="1"/>
      <c r="BD104" s="1"/>
      <c r="BE104" s="1"/>
      <c r="BF104" s="1"/>
      <c r="BG104" s="1"/>
      <c r="BH104" s="1"/>
      <c r="BI104" s="1"/>
      <c r="BJ104" s="1"/>
      <c r="BK104" s="1"/>
      <c r="BL104" s="1"/>
      <c r="BM104" s="1"/>
      <c r="BN104" s="1"/>
      <c r="BO104" s="1"/>
      <c r="BP104" s="1"/>
      <c r="BQ104" s="1"/>
      <c r="BR104" s="1"/>
    </row>
    <row r="105" spans="1:70">
      <c r="A105" s="1" t="s">
        <v>451</v>
      </c>
      <c r="B105" s="11">
        <f>0</f>
        <v>0</v>
      </c>
      <c r="C105" s="11">
        <f>('Annual P&amp;L'!$B$41+'Annual P&amp;L'!$B$43+'Annual P&amp;L'!$B$44)-('Annual P&amp;L'!$C$41+'Annual P&amp;L'!$C$43+'Annual P&amp;L'!$C$44)</f>
        <v>-5070</v>
      </c>
      <c r="D105" s="11">
        <f>('Annual P&amp;L'!$C$41+'Annual P&amp;L'!$C$43+'Annual P&amp;L'!$C$44)-('Annual P&amp;L'!$D$41+'Annual P&amp;L'!$D$43+'Annual P&amp;L'!$D$44)</f>
        <v>-1210</v>
      </c>
      <c r="E105" s="11">
        <f>('Annual P&amp;L'!$D$41+'Annual P&amp;L'!$D$43+'Annual P&amp;L'!$D$44)-('Annual P&amp;L'!$E$41+'Annual P&amp;L'!$E$43+'Annual P&amp;L'!$E$44)</f>
        <v>-109360</v>
      </c>
      <c r="F105" s="11">
        <f>('Annual P&amp;L'!$E$41+'Annual P&amp;L'!$E$43+'Annual P&amp;L'!$E$44)-('Annual P&amp;L'!$F$41+'Annual P&amp;L'!$F$43+'Annual P&amp;L'!$F$44)</f>
        <v>-4970</v>
      </c>
      <c r="G105" s="11">
        <f>('Annual P&amp;L'!$F$41+'Annual P&amp;L'!$F$43+'Annual P&amp;L'!$F$44)-('Annual P&amp;L'!$G$41+'Annual P&amp;L'!$G$43+'Annual P&amp;L'!$G$44)</f>
        <v>-59560</v>
      </c>
      <c r="H105" s="11">
        <f>('Annual P&amp;L'!$G$41+'Annual P&amp;L'!$G$43+'Annual P&amp;L'!$G$44)-('Annual P&amp;L'!$H$41+'Annual P&amp;L'!$H$43+'Annual P&amp;L'!$H$44)</f>
        <v>60950</v>
      </c>
      <c r="I105" s="11">
        <f>('Annual P&amp;L'!$H$41+'Annual P&amp;L'!$H$43+'Annual P&amp;L'!$H$44)-('Annual P&amp;L'!$I$41+'Annual P&amp;L'!$I$43+'Annual P&amp;L'!$I$44)</f>
        <v>51710</v>
      </c>
      <c r="J105" s="11">
        <f>('Annual P&amp;L'!$I$41+'Annual P&amp;L'!$I$43+'Annual P&amp;L'!$I$44)-('Annual P&amp;L'!$J$41+'Annual P&amp;L'!$J$43+'Annual P&amp;L'!$J$44)</f>
        <v>-20390</v>
      </c>
      <c r="K105" s="11">
        <f>('Annual P&amp;L'!$J$41+'Annual P&amp;L'!$J$43+'Annual P&amp;L'!$J$44)-('Annual P&amp;L'!$K$41+'Annual P&amp;L'!$K$43+'Annual P&amp;L'!$K$44)</f>
        <v>-36080</v>
      </c>
      <c r="L105" s="11">
        <f>('Annual P&amp;L'!$K$41+'Annual P&amp;L'!$K$43+'Annual P&amp;L'!$K$44)-('Annual P&amp;L'!$L$41+'Annual P&amp;L'!$L$43+'Annual P&amp;L'!$L$44)</f>
        <v>-32030</v>
      </c>
      <c r="M105" s="37">
        <f>('Annual P&amp;L'!$L$41+'Annual P&amp;L'!$L$43+'Annual P&amp;L'!$L$44)-('Annual P&amp;L'!$M$41+'Annual P&amp;L'!$M$43+'Annual P&amp;L'!$M$44)</f>
        <v>-6762.3184356588754</v>
      </c>
      <c r="N105" s="37">
        <f>('Annual P&amp;L'!$M$41+'Annual P&amp;L'!$M$43+'Annual P&amp;L'!$M$44)-('Annual P&amp;L'!$N$41+'Annual P&amp;L'!$N$43+'Annual P&amp;L'!$N$44)</f>
        <v>-6160.0688496908988</v>
      </c>
      <c r="O105" s="37">
        <f>('Annual P&amp;L'!$N$41+'Annual P&amp;L'!$N$43+'Annual P&amp;L'!$N$44)-('Annual P&amp;L'!$O$41+'Annual P&amp;L'!$O$43+'Annual P&amp;L'!$O$44)</f>
        <v>-5455.4395621338917</v>
      </c>
      <c r="P105" s="37">
        <f>('Annual P&amp;L'!$O$41+'Annual P&amp;L'!$O$43+'Annual P&amp;L'!$O$44)-('Annual P&amp;L'!$P$41+'Annual P&amp;L'!$P$43+'Annual P&amp;L'!$P$44)</f>
        <v>-5232.8838529149652</v>
      </c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1"/>
      <c r="AP105" s="1"/>
      <c r="AQ105" s="1"/>
      <c r="AR105" s="1"/>
      <c r="AS105" s="1"/>
      <c r="AT105" s="1"/>
      <c r="AU105" s="1"/>
      <c r="AV105" s="1"/>
      <c r="AW105" s="1"/>
      <c r="AX105" s="1"/>
      <c r="AY105" s="1"/>
      <c r="AZ105" s="1"/>
      <c r="BA105" s="1"/>
      <c r="BB105" s="1"/>
      <c r="BC105" s="1"/>
      <c r="BD105" s="1"/>
      <c r="BE105" s="1"/>
      <c r="BF105" s="1"/>
      <c r="BG105" s="1"/>
      <c r="BH105" s="1"/>
      <c r="BI105" s="1"/>
      <c r="BJ105" s="1"/>
      <c r="BK105" s="1"/>
      <c r="BL105" s="1"/>
      <c r="BM105" s="1"/>
      <c r="BN105" s="1"/>
      <c r="BO105" s="1"/>
      <c r="BP105" s="1"/>
      <c r="BQ105" s="1"/>
      <c r="BR105" s="1"/>
    </row>
    <row r="106" spans="1:70">
      <c r="A106" s="1" t="s">
        <v>452</v>
      </c>
      <c r="B106" s="11">
        <f>0</f>
        <v>0</v>
      </c>
      <c r="C106" s="11">
        <f>'Annual P&amp;L'!$C$61-'Annual P&amp;L'!$B$61</f>
        <v>-26360</v>
      </c>
      <c r="D106" s="11">
        <f>'Annual P&amp;L'!$D$61-'Annual P&amp;L'!$C$61</f>
        <v>1890</v>
      </c>
      <c r="E106" s="11">
        <f>'Annual P&amp;L'!$E$61-'Annual P&amp;L'!$D$61</f>
        <v>11980</v>
      </c>
      <c r="F106" s="11">
        <f>'Annual P&amp;L'!$F$61-'Annual P&amp;L'!$E$61</f>
        <v>4480</v>
      </c>
      <c r="G106" s="11">
        <f>'Annual P&amp;L'!$G$61-'Annual P&amp;L'!$F$61</f>
        <v>11200</v>
      </c>
      <c r="H106" s="11">
        <f>'Annual P&amp;L'!$H$61-'Annual P&amp;L'!$G$61</f>
        <v>1850</v>
      </c>
      <c r="I106" s="11">
        <f>'Annual P&amp;L'!$I$61-'Annual P&amp;L'!$H$61</f>
        <v>24700</v>
      </c>
      <c r="J106" s="11">
        <f>'Annual P&amp;L'!$J$61-'Annual P&amp;L'!$I$61</f>
        <v>-5340</v>
      </c>
      <c r="K106" s="11">
        <f>'Annual P&amp;L'!$K$61-'Annual P&amp;L'!$J$61</f>
        <v>39280</v>
      </c>
      <c r="L106" s="11">
        <f>'Annual P&amp;L'!$L$61-'Annual P&amp;L'!$K$61</f>
        <v>8990</v>
      </c>
      <c r="M106" s="37">
        <f>'Annual P&amp;L'!$M$61-'Annual P&amp;L'!$L$61</f>
        <v>3493.5062678199611</v>
      </c>
      <c r="N106" s="37">
        <f>'Annual P&amp;L'!$N$61-'Annual P&amp;L'!$M$61</f>
        <v>8024.3849908580014</v>
      </c>
      <c r="O106" s="37">
        <f>'Annual P&amp;L'!$O$61-'Annual P&amp;L'!$N$61</f>
        <v>7939.0379286502721</v>
      </c>
      <c r="P106" s="37">
        <f>'Annual P&amp;L'!$P$61-'Annual P&amp;L'!$O$61</f>
        <v>8195.8219774339523</v>
      </c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/>
      <c r="AO106" s="1"/>
      <c r="AP106" s="1"/>
      <c r="AQ106" s="1"/>
      <c r="AR106" s="1"/>
      <c r="AS106" s="1"/>
      <c r="AT106" s="1"/>
      <c r="AU106" s="1"/>
      <c r="AV106" s="1"/>
      <c r="AW106" s="1"/>
      <c r="AX106" s="1"/>
      <c r="AY106" s="1"/>
      <c r="AZ106" s="1"/>
      <c r="BA106" s="1"/>
      <c r="BB106" s="1"/>
      <c r="BC106" s="1"/>
      <c r="BD106" s="1"/>
      <c r="BE106" s="1"/>
      <c r="BF106" s="1"/>
      <c r="BG106" s="1"/>
      <c r="BH106" s="1"/>
      <c r="BI106" s="1"/>
      <c r="BJ106" s="1"/>
      <c r="BK106" s="1"/>
      <c r="BL106" s="1"/>
      <c r="BM106" s="1"/>
      <c r="BN106" s="1"/>
      <c r="BO106" s="1"/>
      <c r="BP106" s="1"/>
      <c r="BQ106" s="1"/>
      <c r="BR106" s="1"/>
    </row>
    <row r="107" spans="1:70">
      <c r="A107" s="1" t="s">
        <v>453</v>
      </c>
      <c r="B107" s="11">
        <f>0</f>
        <v>0</v>
      </c>
      <c r="C107" s="11">
        <f>('Annual P&amp;L'!$C$66+'Annual P&amp;L'!$C$76)-('Annual P&amp;L'!$B$66+'Annual P&amp;L'!$B$76)</f>
        <v>390</v>
      </c>
      <c r="D107" s="11">
        <f>('Annual P&amp;L'!$D$66+'Annual P&amp;L'!$D$76)-('Annual P&amp;L'!$C$66+'Annual P&amp;L'!$C$76)</f>
        <v>11370</v>
      </c>
      <c r="E107" s="11">
        <f>('Annual P&amp;L'!$E$66+'Annual P&amp;L'!$E$76)-('Annual P&amp;L'!$D$66+'Annual P&amp;L'!$D$76)</f>
        <v>7010</v>
      </c>
      <c r="F107" s="11">
        <f>('Annual P&amp;L'!$F$66+'Annual P&amp;L'!$F$76)-('Annual P&amp;L'!$E$66+'Annual P&amp;L'!$E$76)</f>
        <v>3760</v>
      </c>
      <c r="G107" s="11">
        <f>('Annual P&amp;L'!$G$66+'Annual P&amp;L'!$G$76)-('Annual P&amp;L'!$F$66+'Annual P&amp;L'!$F$76)</f>
        <v>12350</v>
      </c>
      <c r="H107" s="11">
        <f>('Annual P&amp;L'!$H$66+'Annual P&amp;L'!$H$76)-('Annual P&amp;L'!$G$66+'Annual P&amp;L'!$G$76)</f>
        <v>-1020</v>
      </c>
      <c r="I107" s="11">
        <f>('Annual P&amp;L'!$I$66+'Annual P&amp;L'!$I$76)-('Annual P&amp;L'!$H$66+'Annual P&amp;L'!$H$76)</f>
        <v>1010</v>
      </c>
      <c r="J107" s="11">
        <f>('Annual P&amp;L'!$J$66+'Annual P&amp;L'!$J$76)-('Annual P&amp;L'!$I$66+'Annual P&amp;L'!$I$76)</f>
        <v>-7240</v>
      </c>
      <c r="K107" s="11">
        <f>('Annual P&amp;L'!$K$66+'Annual P&amp;L'!$K$76)-('Annual P&amp;L'!$J$66+'Annual P&amp;L'!$J$76)</f>
        <v>4240</v>
      </c>
      <c r="L107" s="11">
        <f>('Annual P&amp;L'!$L$66+'Annual P&amp;L'!$L$76)-('Annual P&amp;L'!$K$66+'Annual P&amp;L'!$K$76)</f>
        <v>5880</v>
      </c>
      <c r="M107" s="37">
        <f>('Annual P&amp;L'!$M$66+'Annual P&amp;L'!$M$76)-('Annual P&amp;L'!$L$66+'Annual P&amp;L'!$L$76)</f>
        <v>470.58032427299622</v>
      </c>
      <c r="N107" s="37">
        <f>('Annual P&amp;L'!$N$66+'Annual P&amp;L'!$N$76)-('Annual P&amp;L'!$M$66+'Annual P&amp;L'!$M$76)</f>
        <v>2307.6137116241662</v>
      </c>
      <c r="O107" s="37">
        <f>('Annual P&amp;L'!$O$66+'Annual P&amp;L'!$O$76)-('Annual P&amp;L'!$N$66+'Annual P&amp;L'!$N$76)</f>
        <v>2235.1366907496049</v>
      </c>
      <c r="P107" s="37">
        <f>('Annual P&amp;L'!$P$66+'Annual P&amp;L'!$P$76)-('Annual P&amp;L'!$O$66+'Annual P&amp;L'!$O$76)</f>
        <v>2277.50534377843</v>
      </c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1"/>
      <c r="AP107" s="1"/>
      <c r="AQ107" s="1"/>
      <c r="AR107" s="1"/>
      <c r="AS107" s="1"/>
      <c r="AT107" s="1"/>
      <c r="AU107" s="1"/>
      <c r="AV107" s="1"/>
      <c r="AW107" s="1"/>
      <c r="AX107" s="1"/>
      <c r="AY107" s="1"/>
      <c r="AZ107" s="1"/>
      <c r="BA107" s="1"/>
      <c r="BB107" s="1"/>
      <c r="BC107" s="1"/>
      <c r="BD107" s="1"/>
      <c r="BE107" s="1"/>
      <c r="BF107" s="1"/>
      <c r="BG107" s="1"/>
      <c r="BH107" s="1"/>
      <c r="BI107" s="1"/>
      <c r="BJ107" s="1"/>
      <c r="BK107" s="1"/>
      <c r="BL107" s="1"/>
      <c r="BM107" s="1"/>
      <c r="BN107" s="1"/>
      <c r="BO107" s="1"/>
      <c r="BP107" s="1"/>
      <c r="BQ107" s="1"/>
      <c r="BR107" s="1"/>
    </row>
    <row r="108" spans="1:70">
      <c r="A108" s="1" t="s">
        <v>454</v>
      </c>
      <c r="B108" s="11">
        <f>0</f>
        <v>0</v>
      </c>
      <c r="C108" s="11">
        <f>('Annual P&amp;L'!$C$65+'Annual P&amp;L'!$C$67+'Annual P&amp;L'!$C$68+'Annual P&amp;L'!$C$70+'Annual P&amp;L'!$C$77+'Annual P&amp;L'!$C$79)-('Annual P&amp;L'!$B$65+'Annual P&amp;L'!$B$67+'Annual P&amp;L'!$B$68+'Annual P&amp;L'!$B$70+'Annual P&amp;L'!$B$77+'Annual P&amp;L'!$B$79)</f>
        <v>9990</v>
      </c>
      <c r="D108" s="11">
        <f>('Annual P&amp;L'!$D$65+'Annual P&amp;L'!$D$67+'Annual P&amp;L'!$D$68+'Annual P&amp;L'!$D$70+'Annual P&amp;L'!$D$77+'Annual P&amp;L'!$D$79)-('Annual P&amp;L'!$C$65+'Annual P&amp;L'!$C$67+'Annual P&amp;L'!$C$68+'Annual P&amp;L'!$C$70+'Annual P&amp;L'!$C$77+'Annual P&amp;L'!$C$79)</f>
        <v>28050</v>
      </c>
      <c r="E108" s="11">
        <f>('Annual P&amp;L'!$E$65+'Annual P&amp;L'!$E$67+'Annual P&amp;L'!$E$68+'Annual P&amp;L'!$E$70+'Annual P&amp;L'!$E$77+'Annual P&amp;L'!$E$79)-('Annual P&amp;L'!$D$65+'Annual P&amp;L'!$D$67+'Annual P&amp;L'!$D$68+'Annual P&amp;L'!$D$70+'Annual P&amp;L'!$D$77+'Annual P&amp;L'!$D$79)</f>
        <v>15390</v>
      </c>
      <c r="F108" s="11">
        <f>('Annual P&amp;L'!$F$65+'Annual P&amp;L'!$F$67+'Annual P&amp;L'!$F$68+'Annual P&amp;L'!$F$70+'Annual P&amp;L'!$F$77+'Annual P&amp;L'!$F$79)-('Annual P&amp;L'!$E$65+'Annual P&amp;L'!$E$67+'Annual P&amp;L'!$E$68+'Annual P&amp;L'!$E$70+'Annual P&amp;L'!$E$77+'Annual P&amp;L'!$E$79)</f>
        <v>15340</v>
      </c>
      <c r="G108" s="11">
        <f>('Annual P&amp;L'!$G$65+'Annual P&amp;L'!$G$67+'Annual P&amp;L'!$G$68+'Annual P&amp;L'!$G$70+'Annual P&amp;L'!$G$77+'Annual P&amp;L'!$G$79)-('Annual P&amp;L'!$F$65+'Annual P&amp;L'!$F$67+'Annual P&amp;L'!$F$68+'Annual P&amp;L'!$F$70+'Annual P&amp;L'!$F$77+'Annual P&amp;L'!$F$79)</f>
        <v>30050</v>
      </c>
      <c r="H108" s="11">
        <f>('Annual P&amp;L'!$H$65+'Annual P&amp;L'!$H$67+'Annual P&amp;L'!$H$68+'Annual P&amp;L'!$H$70+'Annual P&amp;L'!$H$77+'Annual P&amp;L'!$H$79)-('Annual P&amp;L'!$G$65+'Annual P&amp;L'!$G$67+'Annual P&amp;L'!$G$68+'Annual P&amp;L'!$G$70+'Annual P&amp;L'!$G$77+'Annual P&amp;L'!$G$79)</f>
        <v>59410</v>
      </c>
      <c r="I108" s="11">
        <f>('Annual P&amp;L'!$I$65+'Annual P&amp;L'!$I$67+'Annual P&amp;L'!$I$68+'Annual P&amp;L'!$I$70+'Annual P&amp;L'!$I$77+'Annual P&amp;L'!$I$79)-('Annual P&amp;L'!$H$65+'Annual P&amp;L'!$H$67+'Annual P&amp;L'!$H$68+'Annual P&amp;L'!$H$70+'Annual P&amp;L'!$H$77+'Annual P&amp;L'!$H$79)</f>
        <v>-28690</v>
      </c>
      <c r="J108" s="11">
        <f>('Annual P&amp;L'!$J$65+'Annual P&amp;L'!$J$67+'Annual P&amp;L'!$J$68+'Annual P&amp;L'!$J$70+'Annual P&amp;L'!$J$77+'Annual P&amp;L'!$J$79)-('Annual P&amp;L'!$I$65+'Annual P&amp;L'!$I$67+'Annual P&amp;L'!$I$68+'Annual P&amp;L'!$I$70+'Annual P&amp;L'!$I$77+'Annual P&amp;L'!$I$79)</f>
        <v>15100</v>
      </c>
      <c r="K108" s="11">
        <f>('Annual P&amp;L'!$K$65+'Annual P&amp;L'!$K$67+'Annual P&amp;L'!$K$68+'Annual P&amp;L'!$K$70+'Annual P&amp;L'!$K$77+'Annual P&amp;L'!$K$79)-('Annual P&amp;L'!$J$65+'Annual P&amp;L'!$J$67+'Annual P&amp;L'!$J$68+'Annual P&amp;L'!$J$70+'Annual P&amp;L'!$J$77+'Annual P&amp;L'!$J$79)</f>
        <v>14080</v>
      </c>
      <c r="L108" s="11">
        <f>('Annual P&amp;L'!$L$65+'Annual P&amp;L'!$L$67+'Annual P&amp;L'!$L$68+'Annual P&amp;L'!$L$70+'Annual P&amp;L'!$L$77+'Annual P&amp;L'!$L$79)-('Annual P&amp;L'!$K$65+'Annual P&amp;L'!$K$67+'Annual P&amp;L'!$K$68+'Annual P&amp;L'!$K$70+'Annual P&amp;L'!$K$77+'Annual P&amp;L'!$K$79)</f>
        <v>45670</v>
      </c>
      <c r="M108" s="37">
        <f>('Annual P&amp;L'!$M$65+'Annual P&amp;L'!$M$67+'Annual P&amp;L'!$M$68+'Annual P&amp;L'!$M$70+'Annual P&amp;L'!$M$77+'Annual P&amp;L'!$M$79)-('Annual P&amp;L'!$L$65+'Annual P&amp;L'!$L$67+'Annual P&amp;L'!$L$68+'Annual P&amp;L'!$L$70+'Annual P&amp;L'!$L$77+'Annual P&amp;L'!$L$79)</f>
        <v>15332.897329215193</v>
      </c>
      <c r="N108" s="37">
        <f>('Annual P&amp;L'!$N$65+'Annual P&amp;L'!$N$67+'Annual P&amp;L'!$N$68+'Annual P&amp;L'!$N$70+'Annual P&amp;L'!$N$77+'Annual P&amp;L'!$N$79)-('Annual P&amp;L'!$M$65+'Annual P&amp;L'!$M$67+'Annual P&amp;L'!$M$68+'Annual P&amp;L'!$M$70+'Annual P&amp;L'!$M$77+'Annual P&amp;L'!$M$79)</f>
        <v>12736.049245046044</v>
      </c>
      <c r="O108" s="37">
        <f>('Annual P&amp;L'!$O$65+'Annual P&amp;L'!$O$67+'Annual P&amp;L'!$O$68+'Annual P&amp;L'!$O$70+'Annual P&amp;L'!$O$77+'Annual P&amp;L'!$O$79)-('Annual P&amp;L'!$N$65+'Annual P&amp;L'!$N$67+'Annual P&amp;L'!$N$68+'Annual P&amp;L'!$N$70+'Annual P&amp;L'!$N$77+'Annual P&amp;L'!$N$79)</f>
        <v>12328.966911214113</v>
      </c>
      <c r="P108" s="37">
        <f>('Annual P&amp;L'!$P$65+'Annual P&amp;L'!$P$67+'Annual P&amp;L'!$P$68+'Annual P&amp;L'!$P$70+'Annual P&amp;L'!$P$77+'Annual P&amp;L'!$P$79)-('Annual P&amp;L'!$O$65+'Annual P&amp;L'!$O$67+'Annual P&amp;L'!$O$68+'Annual P&amp;L'!$O$70+'Annual P&amp;L'!$O$77+'Annual P&amp;L'!$O$79)</f>
        <v>12558.16207630781</v>
      </c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1"/>
      <c r="AP108" s="1"/>
      <c r="AQ108" s="1"/>
      <c r="AR108" s="1"/>
      <c r="AS108" s="1"/>
      <c r="AT108" s="1"/>
      <c r="AU108" s="1"/>
      <c r="AV108" s="1"/>
      <c r="AW108" s="1"/>
      <c r="AX108" s="1"/>
      <c r="AY108" s="1"/>
      <c r="AZ108" s="1"/>
      <c r="BA108" s="1"/>
      <c r="BB108" s="1"/>
      <c r="BC108" s="1"/>
      <c r="BD108" s="1"/>
      <c r="BE108" s="1"/>
      <c r="BF108" s="1"/>
      <c r="BG108" s="1"/>
      <c r="BH108" s="1"/>
      <c r="BI108" s="1"/>
      <c r="BJ108" s="1"/>
      <c r="BK108" s="1"/>
      <c r="BL108" s="1"/>
      <c r="BM108" s="1"/>
      <c r="BN108" s="1"/>
      <c r="BO108" s="1"/>
      <c r="BP108" s="1"/>
      <c r="BQ108" s="1"/>
      <c r="BR108" s="1"/>
    </row>
    <row r="109" spans="1:70">
      <c r="A109" s="1" t="s">
        <v>455</v>
      </c>
      <c r="B109" s="11">
        <f>SUM(B102:B108)</f>
        <v>191154.40000000002</v>
      </c>
      <c r="C109" s="11">
        <f>SUM(C102:C108)</f>
        <v>331690</v>
      </c>
      <c r="D109" s="11">
        <f>SUM(D102:D108)</f>
        <v>326760</v>
      </c>
      <c r="E109" s="11">
        <f>SUM(E102:E108)</f>
        <v>385510</v>
      </c>
      <c r="F109" s="11">
        <f>SUM(F102:F108)</f>
        <v>382150</v>
      </c>
      <c r="G109" s="11">
        <f>SUM(G102:G108)</f>
        <v>478940</v>
      </c>
      <c r="H109" s="11">
        <f>SUM(H102:H108)</f>
        <v>514350</v>
      </c>
      <c r="I109" s="11">
        <f>SUM(I102:I108)</f>
        <v>549310</v>
      </c>
      <c r="J109" s="11">
        <f>SUM(J102:J108)</f>
        <v>568270</v>
      </c>
      <c r="K109" s="11">
        <f>SUM(K102:K108)</f>
        <v>644940</v>
      </c>
      <c r="L109" s="11">
        <f>SUM(L102:L108)</f>
        <v>664780</v>
      </c>
      <c r="M109" s="37">
        <f>SUM(M102:M108)</f>
        <v>769595.24151777255</v>
      </c>
      <c r="N109" s="37">
        <f>SUM(N102:N108)</f>
        <v>812806.62252608291</v>
      </c>
      <c r="O109" s="37">
        <f>SUM(O102:O108)</f>
        <v>867239.48148523085</v>
      </c>
      <c r="P109" s="37">
        <f>SUM(P102:P108)</f>
        <v>910628.90988173569</v>
      </c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1"/>
      <c r="AP109" s="1"/>
      <c r="AQ109" s="1"/>
      <c r="AR109" s="1"/>
      <c r="AS109" s="1"/>
      <c r="AT109" s="1"/>
      <c r="AU109" s="1"/>
      <c r="AV109" s="1"/>
      <c r="AW109" s="1"/>
      <c r="AX109" s="1"/>
      <c r="AY109" s="1"/>
      <c r="AZ109" s="1"/>
      <c r="BA109" s="1"/>
      <c r="BB109" s="1"/>
      <c r="BC109" s="1"/>
      <c r="BD109" s="1"/>
      <c r="BE109" s="1"/>
      <c r="BF109" s="1"/>
      <c r="BG109" s="1"/>
      <c r="BH109" s="1"/>
      <c r="BI109" s="1"/>
      <c r="BJ109" s="1"/>
      <c r="BK109" s="1"/>
      <c r="BL109" s="1"/>
      <c r="BM109" s="1"/>
      <c r="BN109" s="1"/>
      <c r="BO109" s="1"/>
      <c r="BP109" s="1"/>
      <c r="BQ109" s="1"/>
      <c r="BR109" s="1"/>
    </row>
    <row r="110" spans="1:70">
      <c r="A110" s="1" t="s">
        <v>359</v>
      </c>
      <c r="B110" s="11">
        <f>'Raw Financials'!$B$188</f>
        <v>0</v>
      </c>
      <c r="C110" s="11">
        <f>'Raw Financials'!$C$188</f>
        <v>-79460</v>
      </c>
      <c r="D110" s="11">
        <f>'Raw Financials'!$D$188</f>
        <v>-76090</v>
      </c>
      <c r="E110" s="11">
        <f>'Raw Financials'!$E$188</f>
        <v>-99580</v>
      </c>
      <c r="F110" s="11">
        <f>'Raw Financials'!$F$188</f>
        <v>-58460</v>
      </c>
      <c r="G110" s="11">
        <f>'Raw Financials'!$G$188</f>
        <v>-90920</v>
      </c>
      <c r="H110" s="11">
        <f>'Raw Financials'!$H$188</f>
        <v>-114860</v>
      </c>
      <c r="I110" s="11">
        <f>'Raw Financials'!$I$188</f>
        <v>-129660</v>
      </c>
      <c r="J110" s="11">
        <f>'Raw Financials'!$J$188</f>
        <v>-124890</v>
      </c>
      <c r="K110" s="11">
        <f>'Raw Financials'!$K$188</f>
        <v>-155860</v>
      </c>
      <c r="L110" s="11">
        <f>'Raw Financials'!$L$188</f>
        <v>-143840</v>
      </c>
      <c r="M110" s="37">
        <f>-'Annual P&amp;L'!$M$18</f>
        <v>-172848.91478395759</v>
      </c>
      <c r="N110" s="37">
        <f>-'Annual P&amp;L'!$N$18</f>
        <v>-184132.43981489833</v>
      </c>
      <c r="O110" s="37">
        <f>-'Annual P&amp;L'!$O$18</f>
        <v>-195530.82699153817</v>
      </c>
      <c r="P110" s="37">
        <f>-'Annual P&amp;L'!$P$18</f>
        <v>-206661.71536976032</v>
      </c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  <c r="AP110" s="1"/>
      <c r="AQ110" s="1"/>
      <c r="AR110" s="1"/>
      <c r="AS110" s="1"/>
      <c r="AT110" s="1"/>
      <c r="AU110" s="1"/>
      <c r="AV110" s="1"/>
      <c r="AW110" s="1"/>
      <c r="AX110" s="1"/>
      <c r="AY110" s="1"/>
      <c r="AZ110" s="1"/>
      <c r="BA110" s="1"/>
      <c r="BB110" s="1"/>
      <c r="BC110" s="1"/>
      <c r="BD110" s="1"/>
      <c r="BE110" s="1"/>
      <c r="BF110" s="1"/>
      <c r="BG110" s="1"/>
      <c r="BH110" s="1"/>
      <c r="BI110" s="1"/>
      <c r="BJ110" s="1"/>
      <c r="BK110" s="1"/>
      <c r="BL110" s="1"/>
      <c r="BM110" s="1"/>
      <c r="BN110" s="1"/>
      <c r="BO110" s="1"/>
      <c r="BP110" s="1"/>
      <c r="BQ110" s="1"/>
      <c r="BR110" s="1"/>
    </row>
    <row r="111" spans="1:70">
      <c r="A111" s="34" t="s">
        <v>456</v>
      </c>
      <c r="B111" s="35">
        <f>B109+B110</f>
        <v>191154.40000000002</v>
      </c>
      <c r="C111" s="35">
        <f>C109+C110</f>
        <v>252230</v>
      </c>
      <c r="D111" s="35">
        <f>D109+D110</f>
        <v>250670</v>
      </c>
      <c r="E111" s="35">
        <f>E109+E110</f>
        <v>285930</v>
      </c>
      <c r="F111" s="35">
        <f>F109+F110</f>
        <v>323690</v>
      </c>
      <c r="G111" s="35">
        <f>G109+G110</f>
        <v>388020</v>
      </c>
      <c r="H111" s="35">
        <f>H109+H110</f>
        <v>399490</v>
      </c>
      <c r="I111" s="35">
        <f>I109+I110</f>
        <v>419650</v>
      </c>
      <c r="J111" s="35">
        <f>J109+J110</f>
        <v>443380</v>
      </c>
      <c r="K111" s="35">
        <f>K109+K110</f>
        <v>489080</v>
      </c>
      <c r="L111" s="35">
        <f>L109+L110</f>
        <v>520940</v>
      </c>
      <c r="M111" s="36">
        <f>M109+M110</f>
        <v>596746.32673381502</v>
      </c>
      <c r="N111" s="36">
        <f>N109+N110</f>
        <v>628674.18271118461</v>
      </c>
      <c r="O111" s="36">
        <f>O109+O110</f>
        <v>671708.65449369268</v>
      </c>
      <c r="P111" s="36">
        <f>P109+P110</f>
        <v>703967.19451197539</v>
      </c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  <c r="AP111" s="1"/>
      <c r="AQ111" s="1"/>
      <c r="AR111" s="1"/>
      <c r="AS111" s="1"/>
      <c r="AT111" s="1"/>
      <c r="AU111" s="1"/>
      <c r="AV111" s="1"/>
      <c r="AW111" s="1"/>
      <c r="AX111" s="1"/>
      <c r="AY111" s="1"/>
      <c r="AZ111" s="1"/>
      <c r="BA111" s="1"/>
      <c r="BB111" s="1"/>
      <c r="BC111" s="1"/>
      <c r="BD111" s="1"/>
      <c r="BE111" s="1"/>
      <c r="BF111" s="1"/>
      <c r="BG111" s="1"/>
      <c r="BH111" s="1"/>
      <c r="BI111" s="1"/>
      <c r="BJ111" s="1"/>
      <c r="BK111" s="1"/>
      <c r="BL111" s="1"/>
      <c r="BM111" s="1"/>
      <c r="BN111" s="1"/>
      <c r="BO111" s="1"/>
      <c r="BP111" s="1"/>
      <c r="BQ111" s="1"/>
      <c r="BR111" s="1"/>
    </row>
    <row r="112" spans="1:70">
      <c r="A112" s="34" t="s">
        <v>457</v>
      </c>
      <c r="B112" s="35">
        <f>'Raw Financials'!$B$182</f>
        <v>191154.4</v>
      </c>
      <c r="C112" s="35">
        <f>'Raw Financials'!$C$182</f>
        <v>252230</v>
      </c>
      <c r="D112" s="35">
        <f>'Raw Financials'!$D$182</f>
        <v>250670</v>
      </c>
      <c r="E112" s="35">
        <f>'Raw Financials'!$E$182</f>
        <v>285930</v>
      </c>
      <c r="F112" s="35">
        <f>'Raw Financials'!$F$182</f>
        <v>323690</v>
      </c>
      <c r="G112" s="35">
        <f>'Raw Financials'!$G$182</f>
        <v>388020</v>
      </c>
      <c r="H112" s="35">
        <f>'Raw Financials'!$H$182</f>
        <v>399490</v>
      </c>
      <c r="I112" s="35">
        <f>'Raw Financials'!$I$182</f>
        <v>419650</v>
      </c>
      <c r="J112" s="35">
        <f>'Raw Financials'!$J$182</f>
        <v>443380</v>
      </c>
      <c r="K112" s="35">
        <f>'Raw Financials'!$K$182</f>
        <v>489080</v>
      </c>
      <c r="L112" s="35">
        <f>'Raw Financials'!$L$182</f>
        <v>520940</v>
      </c>
      <c r="M112" s="36">
        <f>M111</f>
        <v>596746.32673381502</v>
      </c>
      <c r="N112" s="36">
        <f>N111</f>
        <v>628674.18271118461</v>
      </c>
      <c r="O112" s="36">
        <f>O111</f>
        <v>671708.65449369268</v>
      </c>
      <c r="P112" s="36">
        <f>P111</f>
        <v>703967.19451197539</v>
      </c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1"/>
      <c r="AP112" s="1"/>
      <c r="AQ112" s="1"/>
      <c r="AR112" s="1"/>
      <c r="AS112" s="1"/>
      <c r="AT112" s="1"/>
      <c r="AU112" s="1"/>
      <c r="AV112" s="1"/>
      <c r="AW112" s="1"/>
      <c r="AX112" s="1"/>
      <c r="AY112" s="1"/>
      <c r="AZ112" s="1"/>
      <c r="BA112" s="1"/>
      <c r="BB112" s="1"/>
      <c r="BC112" s="1"/>
      <c r="BD112" s="1"/>
      <c r="BE112" s="1"/>
      <c r="BF112" s="1"/>
      <c r="BG112" s="1"/>
      <c r="BH112" s="1"/>
      <c r="BI112" s="1"/>
      <c r="BJ112" s="1"/>
      <c r="BK112" s="1"/>
      <c r="BL112" s="1"/>
      <c r="BM112" s="1"/>
      <c r="BN112" s="1"/>
      <c r="BO112" s="1"/>
      <c r="BP112" s="1"/>
      <c r="BQ112" s="1"/>
      <c r="BR112" s="1"/>
    </row>
    <row r="113" spans="1:70">
      <c r="A113" s="1" t="s">
        <v>458</v>
      </c>
      <c r="B113" s="11">
        <f>B111-B112</f>
        <v>0</v>
      </c>
      <c r="C113" s="11">
        <f>C111-C112</f>
        <v>0</v>
      </c>
      <c r="D113" s="11">
        <f>D111-D112</f>
        <v>0</v>
      </c>
      <c r="E113" s="11">
        <f>E111-E112</f>
        <v>0</v>
      </c>
      <c r="F113" s="11">
        <f>F111-F112</f>
        <v>0</v>
      </c>
      <c r="G113" s="11">
        <f>G111-G112</f>
        <v>0</v>
      </c>
      <c r="H113" s="11">
        <f>H111-H112</f>
        <v>0</v>
      </c>
      <c r="I113" s="11">
        <f>I111-I112</f>
        <v>0</v>
      </c>
      <c r="J113" s="11">
        <f>J111-J112</f>
        <v>0</v>
      </c>
      <c r="K113" s="11">
        <f>K111-K112</f>
        <v>0</v>
      </c>
      <c r="L113" s="11">
        <f>L111-L112</f>
        <v>0</v>
      </c>
      <c r="M113" s="37">
        <f>M111-M112</f>
        <v>0</v>
      </c>
      <c r="N113" s="37">
        <f>N111-N112</f>
        <v>0</v>
      </c>
      <c r="O113" s="37">
        <f>O111-O112</f>
        <v>0</v>
      </c>
      <c r="P113" s="37">
        <f>P111-P112</f>
        <v>0</v>
      </c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1"/>
      <c r="AP113" s="1"/>
      <c r="AQ113" s="1"/>
      <c r="AR113" s="1"/>
      <c r="AS113" s="1"/>
      <c r="AT113" s="1"/>
      <c r="AU113" s="1"/>
      <c r="AV113" s="1"/>
      <c r="AW113" s="1"/>
      <c r="AX113" s="1"/>
      <c r="AY113" s="1"/>
      <c r="AZ113" s="1"/>
      <c r="BA113" s="1"/>
      <c r="BB113" s="1"/>
      <c r="BC113" s="1"/>
      <c r="BD113" s="1"/>
      <c r="BE113" s="1"/>
      <c r="BF113" s="1"/>
      <c r="BG113" s="1"/>
      <c r="BH113" s="1"/>
      <c r="BI113" s="1"/>
      <c r="BJ113" s="1"/>
      <c r="BK113" s="1"/>
      <c r="BL113" s="1"/>
      <c r="BM113" s="1"/>
      <c r="BN113" s="1"/>
      <c r="BO113" s="1"/>
      <c r="BP113" s="1"/>
      <c r="BQ113" s="1"/>
      <c r="BR113" s="1"/>
    </row>
    <row r="114" spans="1:70">
      <c r="A114" s="1" t="s">
        <v>459</v>
      </c>
      <c r="B114" s="13">
        <f>IFERROR(B111/B99,"")</f>
        <v>0.78542766301717259</v>
      </c>
      <c r="C114" s="13">
        <f>IFERROR(C111/C99,"")</f>
        <v>0.95697537656030651</v>
      </c>
      <c r="D114" s="13">
        <f>IFERROR(D111/D99,"")</f>
        <v>0.96858578052550237</v>
      </c>
      <c r="E114" s="13">
        <f>IFERROR(E111/E99,"")</f>
        <v>0.9059311830682466</v>
      </c>
      <c r="F114" s="13">
        <f>IFERROR(F111/F99,"")</f>
        <v>0.99759607976084075</v>
      </c>
      <c r="G114" s="13">
        <f>IFERROR(G111/G99,"")</f>
        <v>1.1575775656324583</v>
      </c>
      <c r="H114" s="13">
        <f>IFERROR(H111/H99,"")</f>
        <v>1.0390127181461157</v>
      </c>
      <c r="I114" s="13">
        <f>IFERROR(I111/I99,"")</f>
        <v>0.99201002292981588</v>
      </c>
      <c r="J114" s="13">
        <f>IFERROR(J111/J99,"")</f>
        <v>0.96179960519750973</v>
      </c>
      <c r="K114" s="13">
        <f>IFERROR(K111/K99,"")</f>
        <v>1.0022747300038937</v>
      </c>
      <c r="L114" s="13">
        <f>IFERROR(L111/L99,"")</f>
        <v>1.053382941723622</v>
      </c>
      <c r="M114" s="25">
        <f>IFERROR(M111/M99,"")</f>
        <v>1.1203203632974728</v>
      </c>
      <c r="N114" s="25">
        <f>IFERROR(N111/N99,"")</f>
        <v>1.1079354305925226</v>
      </c>
      <c r="O114" s="25">
        <f>IFERROR(O111/O99,"")</f>
        <v>1.1147688880458679</v>
      </c>
      <c r="P114" s="25">
        <f>IFERROR(P111/P99,"")</f>
        <v>1.1053798001609092</v>
      </c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  <c r="AP114" s="1"/>
      <c r="AQ114" s="1"/>
      <c r="AR114" s="1"/>
      <c r="AS114" s="1"/>
      <c r="AT114" s="1"/>
      <c r="AU114" s="1"/>
      <c r="AV114" s="1"/>
      <c r="AW114" s="1"/>
      <c r="AX114" s="1"/>
      <c r="AY114" s="1"/>
      <c r="AZ114" s="1"/>
      <c r="BA114" s="1"/>
      <c r="BB114" s="1"/>
      <c r="BC114" s="1"/>
      <c r="BD114" s="1"/>
      <c r="BE114" s="1"/>
      <c r="BF114" s="1"/>
      <c r="BG114" s="1"/>
      <c r="BH114" s="1"/>
      <c r="BI114" s="1"/>
      <c r="BJ114" s="1"/>
      <c r="BK114" s="1"/>
      <c r="BL114" s="1"/>
      <c r="BM114" s="1"/>
      <c r="BN114" s="1"/>
      <c r="BO114" s="1"/>
      <c r="BP114" s="1"/>
      <c r="BQ114" s="1"/>
      <c r="BR114" s="1"/>
    </row>
    <row r="115" spans="1:70">
      <c r="A115" s="43" t="s">
        <v>460</v>
      </c>
      <c r="B115" s="46"/>
      <c r="C115" s="46"/>
      <c r="D115" s="46"/>
      <c r="E115" s="46"/>
      <c r="F115" s="46"/>
      <c r="G115" s="46"/>
      <c r="H115" s="46"/>
      <c r="I115" s="46"/>
      <c r="J115" s="46"/>
      <c r="K115" s="46"/>
      <c r="L115" s="46"/>
      <c r="M115" s="36"/>
      <c r="N115" s="36"/>
      <c r="O115" s="36"/>
      <c r="P115" s="36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1"/>
      <c r="AP115" s="1"/>
      <c r="AQ115" s="1"/>
      <c r="AR115" s="1"/>
      <c r="AS115" s="1"/>
      <c r="AT115" s="1"/>
      <c r="AU115" s="1"/>
      <c r="AV115" s="1"/>
      <c r="AW115" s="1"/>
      <c r="AX115" s="1"/>
      <c r="AY115" s="1"/>
      <c r="AZ115" s="1"/>
      <c r="BA115" s="1"/>
      <c r="BB115" s="1"/>
      <c r="BC115" s="1"/>
      <c r="BD115" s="1"/>
      <c r="BE115" s="1"/>
      <c r="BF115" s="1"/>
      <c r="BG115" s="1"/>
      <c r="BH115" s="1"/>
      <c r="BI115" s="1"/>
      <c r="BJ115" s="1"/>
      <c r="BK115" s="1"/>
      <c r="BL115" s="1"/>
      <c r="BM115" s="1"/>
      <c r="BN115" s="1"/>
      <c r="BO115" s="1"/>
      <c r="BP115" s="1"/>
      <c r="BQ115" s="1"/>
      <c r="BR115" s="1"/>
    </row>
    <row r="116" spans="1:70">
      <c r="A116" s="1" t="s">
        <v>360</v>
      </c>
      <c r="B116" s="11">
        <f>'Raw Financials'!$B$189</f>
        <v>0</v>
      </c>
      <c r="C116" s="11">
        <f>'Raw Financials'!$C$189</f>
        <v>-19890</v>
      </c>
      <c r="D116" s="11">
        <f>'Raw Financials'!$D$189</f>
        <v>-18620</v>
      </c>
      <c r="E116" s="11">
        <f>'Raw Financials'!$E$189</f>
        <v>-20530</v>
      </c>
      <c r="F116" s="11">
        <f>'Raw Financials'!$F$189</f>
        <v>-25380</v>
      </c>
      <c r="G116" s="11">
        <f>'Raw Financials'!$G$189</f>
        <v>-27190</v>
      </c>
      <c r="H116" s="11">
        <f>'Raw Financials'!$H$189</f>
        <v>-24830</v>
      </c>
      <c r="I116" s="11">
        <f>'Raw Financials'!$I$189</f>
        <v>-25320</v>
      </c>
      <c r="J116" s="11">
        <f>'Raw Financials'!$J$189</f>
        <v>-22020</v>
      </c>
      <c r="K116" s="11">
        <f>'Raw Financials'!$K$189</f>
        <v>-29170</v>
      </c>
      <c r="L116" s="11">
        <f>'Raw Financials'!$L$189</f>
        <v>-36700</v>
      </c>
      <c r="M116" s="37">
        <f>-'Annual P&amp;L'!$M$6*Assumptions!$M$47</f>
        <v>-38582.347049990531</v>
      </c>
      <c r="N116" s="37">
        <f>-'Annual P&amp;L'!$N$6*Assumptions!$N$47</f>
        <v>-42075.807695469644</v>
      </c>
      <c r="O116" s="37">
        <f>-'Annual P&amp;L'!$O$6*Assumptions!$O$47</f>
        <v>-45691.889778362245</v>
      </c>
      <c r="P116" s="37">
        <f>-'Annual P&amp;L'!$P$6*Assumptions!$P$47</f>
        <v>-47927.113954026048</v>
      </c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/>
      <c r="AP116" s="1"/>
      <c r="AQ116" s="1"/>
      <c r="AR116" s="1"/>
      <c r="AS116" s="1"/>
      <c r="AT116" s="1"/>
      <c r="AU116" s="1"/>
      <c r="AV116" s="1"/>
      <c r="AW116" s="1"/>
      <c r="AX116" s="1"/>
      <c r="AY116" s="1"/>
      <c r="AZ116" s="1"/>
      <c r="BA116" s="1"/>
      <c r="BB116" s="1"/>
      <c r="BC116" s="1"/>
      <c r="BD116" s="1"/>
      <c r="BE116" s="1"/>
      <c r="BF116" s="1"/>
      <c r="BG116" s="1"/>
      <c r="BH116" s="1"/>
      <c r="BI116" s="1"/>
      <c r="BJ116" s="1"/>
      <c r="BK116" s="1"/>
      <c r="BL116" s="1"/>
      <c r="BM116" s="1"/>
      <c r="BN116" s="1"/>
      <c r="BO116" s="1"/>
      <c r="BP116" s="1"/>
      <c r="BQ116" s="1"/>
      <c r="BR116" s="1"/>
    </row>
    <row r="117" spans="1:70">
      <c r="A117" s="1" t="s">
        <v>461</v>
      </c>
      <c r="B117" s="11">
        <f>'Raw Financials'!$B$190</f>
        <v>0</v>
      </c>
      <c r="C117" s="11">
        <f>'Raw Financials'!$C$190</f>
        <v>0</v>
      </c>
      <c r="D117" s="11">
        <f>'Raw Financials'!$D$190</f>
        <v>0</v>
      </c>
      <c r="E117" s="11">
        <f>'Raw Financials'!$E$190</f>
        <v>0</v>
      </c>
      <c r="F117" s="11">
        <f>'Raw Financials'!$F$190</f>
        <v>-5190</v>
      </c>
      <c r="G117" s="11">
        <f>'Raw Financials'!$G$190</f>
        <v>-1010</v>
      </c>
      <c r="H117" s="11">
        <f>'Raw Financials'!$H$190</f>
        <v>-150</v>
      </c>
      <c r="I117" s="11">
        <f>'Raw Financials'!$I$190</f>
        <v>-2130</v>
      </c>
      <c r="J117" s="11">
        <f>'Raw Financials'!$J$190</f>
        <v>-300</v>
      </c>
      <c r="K117" s="11">
        <f>'Raw Financials'!$K$190</f>
        <v>-760</v>
      </c>
      <c r="L117" s="11">
        <f>'Raw Financials'!$L$190</f>
        <v>-1090</v>
      </c>
      <c r="M117" s="37">
        <f>-'Annual P&amp;L'!$M$6*Assumptions!$M$48</f>
        <v>-1377.9409660710905</v>
      </c>
      <c r="N117" s="37">
        <f>-'Annual P&amp;L'!$N$6*Assumptions!$N$48</f>
        <v>-1450.889920533436</v>
      </c>
      <c r="O117" s="37">
        <f>-'Annual P&amp;L'!$O$6*Assumptions!$O$48</f>
        <v>-1523.0629926120748</v>
      </c>
      <c r="P117" s="37">
        <f>-'Annual P&amp;L'!$P$6*Assumptions!$P$48</f>
        <v>-1597.5704651342016</v>
      </c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  <c r="AP117" s="1"/>
      <c r="AQ117" s="1"/>
      <c r="AR117" s="1"/>
      <c r="AS117" s="1"/>
      <c r="AT117" s="1"/>
      <c r="AU117" s="1"/>
      <c r="AV117" s="1"/>
      <c r="AW117" s="1"/>
      <c r="AX117" s="1"/>
      <c r="AY117" s="1"/>
      <c r="AZ117" s="1"/>
      <c r="BA117" s="1"/>
      <c r="BB117" s="1"/>
      <c r="BC117" s="1"/>
      <c r="BD117" s="1"/>
      <c r="BE117" s="1"/>
      <c r="BF117" s="1"/>
      <c r="BG117" s="1"/>
      <c r="BH117" s="1"/>
      <c r="BI117" s="1"/>
      <c r="BJ117" s="1"/>
      <c r="BK117" s="1"/>
      <c r="BL117" s="1"/>
      <c r="BM117" s="1"/>
      <c r="BN117" s="1"/>
      <c r="BO117" s="1"/>
      <c r="BP117" s="1"/>
      <c r="BQ117" s="1"/>
      <c r="BR117" s="1"/>
    </row>
    <row r="118" spans="1:70">
      <c r="A118" s="1" t="s">
        <v>362</v>
      </c>
      <c r="B118" s="11">
        <f>'Raw Financials'!$B$191</f>
        <v>0</v>
      </c>
      <c r="C118" s="11">
        <f>'Raw Financials'!$C$191</f>
        <v>-10</v>
      </c>
      <c r="D118" s="11">
        <f>'Raw Financials'!$D$191</f>
        <v>0</v>
      </c>
      <c r="E118" s="11">
        <f>'Raw Financials'!$E$191</f>
        <v>-1780</v>
      </c>
      <c r="F118" s="11">
        <f>'Raw Financials'!$F$191</f>
        <v>-1920</v>
      </c>
      <c r="G118" s="11">
        <f>'Raw Financials'!$G$191</f>
        <v>-3560</v>
      </c>
      <c r="H118" s="11">
        <f>'Raw Financials'!$H$191</f>
        <v>-4970</v>
      </c>
      <c r="I118" s="11">
        <f>'Raw Financials'!$I$191</f>
        <v>-3550</v>
      </c>
      <c r="J118" s="11">
        <f>'Raw Financials'!$J$191</f>
        <v>-4420</v>
      </c>
      <c r="K118" s="11">
        <f>'Raw Financials'!$K$191</f>
        <v>-9440</v>
      </c>
      <c r="L118" s="11">
        <f>'Raw Financials'!$L$191</f>
        <v>-3670</v>
      </c>
      <c r="M118" s="37">
        <f>-'Annual P&amp;L'!$M$6*Assumptions!$M$49</f>
        <v>-4133.8228982132714</v>
      </c>
      <c r="N118" s="37">
        <f>-'Annual P&amp;L'!$N$6*Assumptions!$N$49</f>
        <v>-4352.6697616003075</v>
      </c>
      <c r="O118" s="37">
        <f>-'Annual P&amp;L'!$O$6*Assumptions!$O$49</f>
        <v>-4569.1889778362247</v>
      </c>
      <c r="P118" s="37">
        <f>-'Annual P&amp;L'!$P$6*Assumptions!$P$49</f>
        <v>-4792.7113954026045</v>
      </c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P118" s="1"/>
      <c r="AQ118" s="1"/>
      <c r="AR118" s="1"/>
      <c r="AS118" s="1"/>
      <c r="AT118" s="1"/>
      <c r="AU118" s="1"/>
      <c r="AV118" s="1"/>
      <c r="AW118" s="1"/>
      <c r="AX118" s="1"/>
      <c r="AY118" s="1"/>
      <c r="AZ118" s="1"/>
      <c r="BA118" s="1"/>
      <c r="BB118" s="1"/>
      <c r="BC118" s="1"/>
      <c r="BD118" s="1"/>
      <c r="BE118" s="1"/>
      <c r="BF118" s="1"/>
      <c r="BG118" s="1"/>
      <c r="BH118" s="1"/>
      <c r="BI118" s="1"/>
      <c r="BJ118" s="1"/>
      <c r="BK118" s="1"/>
      <c r="BL118" s="1"/>
      <c r="BM118" s="1"/>
      <c r="BN118" s="1"/>
      <c r="BO118" s="1"/>
      <c r="BP118" s="1"/>
      <c r="BQ118" s="1"/>
      <c r="BR118" s="1"/>
    </row>
    <row r="119" spans="1:70">
      <c r="A119" s="1" t="s">
        <v>462</v>
      </c>
      <c r="B119" s="11">
        <f>0</f>
        <v>0</v>
      </c>
      <c r="C119" s="11">
        <f>0</f>
        <v>0</v>
      </c>
      <c r="D119" s="11">
        <f>0</f>
        <v>0</v>
      </c>
      <c r="E119" s="11">
        <f>0</f>
        <v>0</v>
      </c>
      <c r="F119" s="11">
        <f>0</f>
        <v>0</v>
      </c>
      <c r="G119" s="11">
        <f>0</f>
        <v>0</v>
      </c>
      <c r="H119" s="11">
        <f>0</f>
        <v>0</v>
      </c>
      <c r="I119" s="11">
        <f>0</f>
        <v>0</v>
      </c>
      <c r="J119" s="11">
        <f>0</f>
        <v>0</v>
      </c>
      <c r="K119" s="11">
        <f>0</f>
        <v>0</v>
      </c>
      <c r="L119" s="11">
        <f>0</f>
        <v>0</v>
      </c>
      <c r="M119" s="37">
        <f>-Assumptions!$M$52</f>
        <v>0</v>
      </c>
      <c r="N119" s="37">
        <f>-Assumptions!$N$52</f>
        <v>0</v>
      </c>
      <c r="O119" s="37">
        <f>-Assumptions!$O$52</f>
        <v>0</v>
      </c>
      <c r="P119" s="37">
        <f>-Assumptions!$P$52</f>
        <v>0</v>
      </c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  <c r="AP119" s="1"/>
      <c r="AQ119" s="1"/>
      <c r="AR119" s="1"/>
      <c r="AS119" s="1"/>
      <c r="AT119" s="1"/>
      <c r="AU119" s="1"/>
      <c r="AV119" s="1"/>
      <c r="AW119" s="1"/>
      <c r="AX119" s="1"/>
      <c r="AY119" s="1"/>
      <c r="AZ119" s="1"/>
      <c r="BA119" s="1"/>
      <c r="BB119" s="1"/>
      <c r="BC119" s="1"/>
      <c r="BD119" s="1"/>
      <c r="BE119" s="1"/>
      <c r="BF119" s="1"/>
      <c r="BG119" s="1"/>
      <c r="BH119" s="1"/>
      <c r="BI119" s="1"/>
      <c r="BJ119" s="1"/>
      <c r="BK119" s="1"/>
      <c r="BL119" s="1"/>
      <c r="BM119" s="1"/>
      <c r="BN119" s="1"/>
      <c r="BO119" s="1"/>
      <c r="BP119" s="1"/>
      <c r="BQ119" s="1"/>
      <c r="BR119" s="1"/>
    </row>
    <row r="120" spans="1:70">
      <c r="A120" s="1" t="s">
        <v>463</v>
      </c>
      <c r="B120" s="11">
        <f>B122-B116-B117-B118-B119</f>
        <v>-52086.7</v>
      </c>
      <c r="C120" s="11">
        <f>C122-C116-C117-C118-C119</f>
        <v>-147420</v>
      </c>
      <c r="D120" s="11">
        <f>D122-D116-D117-D118-D119</f>
        <v>47480</v>
      </c>
      <c r="E120" s="11">
        <f>E122-E116-E117-E118-E119</f>
        <v>38270</v>
      </c>
      <c r="F120" s="11">
        <f>F122-F116-F117-F118-F119</f>
        <v>118140</v>
      </c>
      <c r="G120" s="11">
        <f>G122-G116-G117-G118-G119</f>
        <v>-49530</v>
      </c>
      <c r="H120" s="11">
        <f>H122-H116-H117-H118-H119</f>
        <v>20980</v>
      </c>
      <c r="I120" s="11">
        <f>I122-I116-I117-I118-I119</f>
        <v>31390</v>
      </c>
      <c r="J120" s="11">
        <f>J122-J116-J117-J118-J119</f>
        <v>87000</v>
      </c>
      <c r="K120" s="11">
        <f>K122-K116-K117-K118-K119</f>
        <v>16190</v>
      </c>
      <c r="L120" s="11">
        <f>L122-L116-L117-L118-L119</f>
        <v>-86990</v>
      </c>
      <c r="M120" s="37">
        <f>'Annual P&amp;L'!$M$6*Assumptions!$M$51</f>
        <v>2755.8819321421811</v>
      </c>
      <c r="N120" s="37">
        <f>'Annual P&amp;L'!$N$6*Assumptions!$N$51</f>
        <v>2901.779841066872</v>
      </c>
      <c r="O120" s="37">
        <f>'Annual P&amp;L'!$O$6*Assumptions!$O$51</f>
        <v>3046.1259852241496</v>
      </c>
      <c r="P120" s="37">
        <f>'Annual P&amp;L'!$P$6*Assumptions!$P$51</f>
        <v>3195.1409302684033</v>
      </c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1"/>
      <c r="AP120" s="1"/>
      <c r="AQ120" s="1"/>
      <c r="AR120" s="1"/>
      <c r="AS120" s="1"/>
      <c r="AT120" s="1"/>
      <c r="AU120" s="1"/>
      <c r="AV120" s="1"/>
      <c r="AW120" s="1"/>
      <c r="AX120" s="1"/>
      <c r="AY120" s="1"/>
      <c r="AZ120" s="1"/>
      <c r="BA120" s="1"/>
      <c r="BB120" s="1"/>
      <c r="BC120" s="1"/>
      <c r="BD120" s="1"/>
      <c r="BE120" s="1"/>
      <c r="BF120" s="1"/>
      <c r="BG120" s="1"/>
      <c r="BH120" s="1"/>
      <c r="BI120" s="1"/>
      <c r="BJ120" s="1"/>
      <c r="BK120" s="1"/>
      <c r="BL120" s="1"/>
      <c r="BM120" s="1"/>
      <c r="BN120" s="1"/>
      <c r="BO120" s="1"/>
      <c r="BP120" s="1"/>
      <c r="BQ120" s="1"/>
      <c r="BR120" s="1"/>
    </row>
    <row r="121" spans="1:70">
      <c r="A121" s="34" t="s">
        <v>464</v>
      </c>
      <c r="B121" s="35">
        <f>SUM(B116:B120)</f>
        <v>-52086.7</v>
      </c>
      <c r="C121" s="35">
        <f>SUM(C116:C120)</f>
        <v>-167320</v>
      </c>
      <c r="D121" s="35">
        <f>SUM(D116:D120)</f>
        <v>28860</v>
      </c>
      <c r="E121" s="35">
        <f>SUM(E116:E120)</f>
        <v>15960</v>
      </c>
      <c r="F121" s="35">
        <f>SUM(F116:F120)</f>
        <v>85650</v>
      </c>
      <c r="G121" s="35">
        <f>SUM(G116:G120)</f>
        <v>-81290</v>
      </c>
      <c r="H121" s="35">
        <f>SUM(H116:H120)</f>
        <v>-8970</v>
      </c>
      <c r="I121" s="35">
        <f>SUM(I116:I120)</f>
        <v>390</v>
      </c>
      <c r="J121" s="35">
        <f>SUM(J116:J120)</f>
        <v>60260</v>
      </c>
      <c r="K121" s="35">
        <f>SUM(K116:K120)</f>
        <v>-23180</v>
      </c>
      <c r="L121" s="35">
        <f>SUM(L116:L120)</f>
        <v>-128450</v>
      </c>
      <c r="M121" s="36">
        <f>SUM(M116:M120)</f>
        <v>-41338.228982132707</v>
      </c>
      <c r="N121" s="36">
        <f>SUM(N116:N120)</f>
        <v>-44977.587536536521</v>
      </c>
      <c r="O121" s="36">
        <f>SUM(O116:O120)</f>
        <v>-48738.015763586394</v>
      </c>
      <c r="P121" s="36">
        <f>SUM(P116:P120)</f>
        <v>-51122.254884294452</v>
      </c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  <c r="AP121" s="1"/>
      <c r="AQ121" s="1"/>
      <c r="AR121" s="1"/>
      <c r="AS121" s="1"/>
      <c r="AT121" s="1"/>
      <c r="AU121" s="1"/>
      <c r="AV121" s="1"/>
      <c r="AW121" s="1"/>
      <c r="AX121" s="1"/>
      <c r="AY121" s="1"/>
      <c r="AZ121" s="1"/>
      <c r="BA121" s="1"/>
      <c r="BB121" s="1"/>
      <c r="BC121" s="1"/>
      <c r="BD121" s="1"/>
      <c r="BE121" s="1"/>
      <c r="BF121" s="1"/>
      <c r="BG121" s="1"/>
      <c r="BH121" s="1"/>
      <c r="BI121" s="1"/>
      <c r="BJ121" s="1"/>
      <c r="BK121" s="1"/>
      <c r="BL121" s="1"/>
      <c r="BM121" s="1"/>
      <c r="BN121" s="1"/>
      <c r="BO121" s="1"/>
      <c r="BP121" s="1"/>
      <c r="BQ121" s="1"/>
      <c r="BR121" s="1"/>
    </row>
    <row r="122" spans="1:70">
      <c r="A122" s="34" t="s">
        <v>465</v>
      </c>
      <c r="B122" s="35">
        <f>'Raw Financials'!$B$183</f>
        <v>-52086.7</v>
      </c>
      <c r="C122" s="35">
        <f>'Raw Financials'!$C$183</f>
        <v>-167320</v>
      </c>
      <c r="D122" s="35">
        <f>'Raw Financials'!$D$183</f>
        <v>28860</v>
      </c>
      <c r="E122" s="35">
        <f>'Raw Financials'!$E$183</f>
        <v>15960</v>
      </c>
      <c r="F122" s="35">
        <f>'Raw Financials'!$F$183</f>
        <v>85650</v>
      </c>
      <c r="G122" s="35">
        <f>'Raw Financials'!$G$183</f>
        <v>-81290</v>
      </c>
      <c r="H122" s="35">
        <f>'Raw Financials'!$H$183</f>
        <v>-8970</v>
      </c>
      <c r="I122" s="35">
        <f>'Raw Financials'!$I$183</f>
        <v>390</v>
      </c>
      <c r="J122" s="35">
        <f>'Raw Financials'!$J$183</f>
        <v>60260</v>
      </c>
      <c r="K122" s="35">
        <f>'Raw Financials'!$K$183</f>
        <v>-23180</v>
      </c>
      <c r="L122" s="35">
        <f>'Raw Financials'!$L$183</f>
        <v>-128450</v>
      </c>
      <c r="M122" s="36">
        <f>M121</f>
        <v>-41338.228982132707</v>
      </c>
      <c r="N122" s="36">
        <f>N121</f>
        <v>-44977.587536536521</v>
      </c>
      <c r="O122" s="36">
        <f>O121</f>
        <v>-48738.015763586394</v>
      </c>
      <c r="P122" s="36">
        <f>P121</f>
        <v>-51122.254884294452</v>
      </c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1"/>
      <c r="AP122" s="1"/>
      <c r="AQ122" s="1"/>
      <c r="AR122" s="1"/>
      <c r="AS122" s="1"/>
      <c r="AT122" s="1"/>
      <c r="AU122" s="1"/>
      <c r="AV122" s="1"/>
      <c r="AW122" s="1"/>
      <c r="AX122" s="1"/>
      <c r="AY122" s="1"/>
      <c r="AZ122" s="1"/>
      <c r="BA122" s="1"/>
      <c r="BB122" s="1"/>
      <c r="BC122" s="1"/>
      <c r="BD122" s="1"/>
      <c r="BE122" s="1"/>
      <c r="BF122" s="1"/>
      <c r="BG122" s="1"/>
      <c r="BH122" s="1"/>
      <c r="BI122" s="1"/>
      <c r="BJ122" s="1"/>
      <c r="BK122" s="1"/>
      <c r="BL122" s="1"/>
      <c r="BM122" s="1"/>
      <c r="BN122" s="1"/>
      <c r="BO122" s="1"/>
      <c r="BP122" s="1"/>
      <c r="BQ122" s="1"/>
      <c r="BR122" s="1"/>
    </row>
    <row r="123" spans="1:70">
      <c r="A123" s="1" t="s">
        <v>466</v>
      </c>
      <c r="B123" s="11">
        <f>B121-B122</f>
        <v>0</v>
      </c>
      <c r="C123" s="11">
        <f>C121-C122</f>
        <v>0</v>
      </c>
      <c r="D123" s="11">
        <f>D121-D122</f>
        <v>0</v>
      </c>
      <c r="E123" s="11">
        <f>E121-E122</f>
        <v>0</v>
      </c>
      <c r="F123" s="11">
        <f>F121-F122</f>
        <v>0</v>
      </c>
      <c r="G123" s="11">
        <f>G121-G122</f>
        <v>0</v>
      </c>
      <c r="H123" s="11">
        <f>H121-H122</f>
        <v>0</v>
      </c>
      <c r="I123" s="11">
        <f>I121-I122</f>
        <v>0</v>
      </c>
      <c r="J123" s="11">
        <f>J121-J122</f>
        <v>0</v>
      </c>
      <c r="K123" s="11">
        <f>K121-K122</f>
        <v>0</v>
      </c>
      <c r="L123" s="11">
        <f>L121-L122</f>
        <v>0</v>
      </c>
      <c r="M123" s="37">
        <f>M121-M122</f>
        <v>0</v>
      </c>
      <c r="N123" s="37">
        <f>N121-N122</f>
        <v>0</v>
      </c>
      <c r="O123" s="37">
        <f>O121-O122</f>
        <v>0</v>
      </c>
      <c r="P123" s="37">
        <f>P121-P122</f>
        <v>0</v>
      </c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  <c r="AP123" s="1"/>
      <c r="AQ123" s="1"/>
      <c r="AR123" s="1"/>
      <c r="AS123" s="1"/>
      <c r="AT123" s="1"/>
      <c r="AU123" s="1"/>
      <c r="AV123" s="1"/>
      <c r="AW123" s="1"/>
      <c r="AX123" s="1"/>
      <c r="AY123" s="1"/>
      <c r="AZ123" s="1"/>
      <c r="BA123" s="1"/>
      <c r="BB123" s="1"/>
      <c r="BC123" s="1"/>
      <c r="BD123" s="1"/>
      <c r="BE123" s="1"/>
      <c r="BF123" s="1"/>
      <c r="BG123" s="1"/>
      <c r="BH123" s="1"/>
      <c r="BI123" s="1"/>
      <c r="BJ123" s="1"/>
      <c r="BK123" s="1"/>
      <c r="BL123" s="1"/>
      <c r="BM123" s="1"/>
      <c r="BN123" s="1"/>
      <c r="BO123" s="1"/>
      <c r="BP123" s="1"/>
      <c r="BQ123" s="1"/>
      <c r="BR123" s="1"/>
    </row>
    <row r="124" spans="1:70">
      <c r="A124" s="43" t="s">
        <v>467</v>
      </c>
      <c r="B124" s="46"/>
      <c r="C124" s="46"/>
      <c r="D124" s="46"/>
      <c r="E124" s="46"/>
      <c r="F124" s="46"/>
      <c r="G124" s="46"/>
      <c r="H124" s="46"/>
      <c r="I124" s="46"/>
      <c r="J124" s="46"/>
      <c r="K124" s="46"/>
      <c r="L124" s="46"/>
      <c r="M124" s="36"/>
      <c r="N124" s="36"/>
      <c r="O124" s="36"/>
      <c r="P124" s="36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  <c r="AP124" s="1"/>
      <c r="AQ124" s="1"/>
      <c r="AR124" s="1"/>
      <c r="AS124" s="1"/>
      <c r="AT124" s="1"/>
      <c r="AU124" s="1"/>
      <c r="AV124" s="1"/>
      <c r="AW124" s="1"/>
      <c r="AX124" s="1"/>
      <c r="AY124" s="1"/>
      <c r="AZ124" s="1"/>
      <c r="BA124" s="1"/>
      <c r="BB124" s="1"/>
      <c r="BC124" s="1"/>
      <c r="BD124" s="1"/>
      <c r="BE124" s="1"/>
      <c r="BF124" s="1"/>
      <c r="BG124" s="1"/>
      <c r="BH124" s="1"/>
      <c r="BI124" s="1"/>
      <c r="BJ124" s="1"/>
      <c r="BK124" s="1"/>
      <c r="BL124" s="1"/>
      <c r="BM124" s="1"/>
      <c r="BN124" s="1"/>
      <c r="BO124" s="1"/>
      <c r="BP124" s="1"/>
      <c r="BQ124" s="1"/>
      <c r="BR124" s="1"/>
    </row>
    <row r="125" spans="1:70">
      <c r="A125" s="1" t="s">
        <v>468</v>
      </c>
      <c r="B125" s="11">
        <f>0</f>
        <v>0</v>
      </c>
      <c r="C125" s="11">
        <f>'Annual P&amp;L'!$C$62-'Annual P&amp;L'!$B$62</f>
        <v>560</v>
      </c>
      <c r="D125" s="11">
        <f>'Annual P&amp;L'!$D$62-'Annual P&amp;L'!$C$62</f>
        <v>-250</v>
      </c>
      <c r="E125" s="11">
        <f>'Annual P&amp;L'!$E$62-'Annual P&amp;L'!$D$62</f>
        <v>-1750</v>
      </c>
      <c r="F125" s="11">
        <f>'Annual P&amp;L'!$F$62-'Annual P&amp;L'!$E$62</f>
        <v>-180</v>
      </c>
      <c r="G125" s="11">
        <f>'Annual P&amp;L'!$G$62-'Annual P&amp;L'!$F$62</f>
        <v>0</v>
      </c>
      <c r="H125" s="11">
        <f>'Annual P&amp;L'!$H$62-'Annual P&amp;L'!$G$62</f>
        <v>0</v>
      </c>
      <c r="I125" s="11">
        <f>'Annual P&amp;L'!$I$62-'Annual P&amp;L'!$H$62</f>
        <v>0</v>
      </c>
      <c r="J125" s="11">
        <f>'Annual P&amp;L'!$J$62-'Annual P&amp;L'!$I$62</f>
        <v>0</v>
      </c>
      <c r="K125" s="11">
        <f>'Annual P&amp;L'!$K$62-'Annual P&amp;L'!$J$62</f>
        <v>0</v>
      </c>
      <c r="L125" s="11">
        <f>'Annual P&amp;L'!$L$62-'Annual P&amp;L'!$K$62</f>
        <v>0</v>
      </c>
      <c r="M125" s="37">
        <f>'Annual P&amp;L'!$M$62-'Annual P&amp;L'!$L$62</f>
        <v>0</v>
      </c>
      <c r="N125" s="37">
        <f>'Annual P&amp;L'!$N$62-'Annual P&amp;L'!$M$62</f>
        <v>0</v>
      </c>
      <c r="O125" s="37">
        <f>'Annual P&amp;L'!$O$62-'Annual P&amp;L'!$N$62</f>
        <v>0</v>
      </c>
      <c r="P125" s="37">
        <f>'Annual P&amp;L'!$P$62-'Annual P&amp;L'!$O$62</f>
        <v>0</v>
      </c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  <c r="AP125" s="1"/>
      <c r="AQ125" s="1"/>
      <c r="AR125" s="1"/>
      <c r="AS125" s="1"/>
      <c r="AT125" s="1"/>
      <c r="AU125" s="1"/>
      <c r="AV125" s="1"/>
      <c r="AW125" s="1"/>
      <c r="AX125" s="1"/>
      <c r="AY125" s="1"/>
      <c r="AZ125" s="1"/>
      <c r="BA125" s="1"/>
      <c r="BB125" s="1"/>
      <c r="BC125" s="1"/>
      <c r="BD125" s="1"/>
      <c r="BE125" s="1"/>
      <c r="BF125" s="1"/>
      <c r="BG125" s="1"/>
      <c r="BH125" s="1"/>
      <c r="BI125" s="1"/>
      <c r="BJ125" s="1"/>
      <c r="BK125" s="1"/>
      <c r="BL125" s="1"/>
      <c r="BM125" s="1"/>
      <c r="BN125" s="1"/>
      <c r="BO125" s="1"/>
      <c r="BP125" s="1"/>
      <c r="BQ125" s="1"/>
      <c r="BR125" s="1"/>
    </row>
    <row r="126" spans="1:70">
      <c r="A126" s="1" t="s">
        <v>469</v>
      </c>
      <c r="B126" s="11">
        <f>0</f>
        <v>0</v>
      </c>
      <c r="C126" s="11">
        <f>'Annual P&amp;L'!$C$72-'Annual P&amp;L'!$B$72</f>
        <v>-120</v>
      </c>
      <c r="D126" s="11">
        <f>'Annual P&amp;L'!$D$72-'Annual P&amp;L'!$C$72</f>
        <v>-170</v>
      </c>
      <c r="E126" s="11">
        <f>'Annual P&amp;L'!$E$72-'Annual P&amp;L'!$D$72</f>
        <v>-100</v>
      </c>
      <c r="F126" s="11">
        <f>'Annual P&amp;L'!$F$72-'Annual P&amp;L'!$E$72</f>
        <v>-440</v>
      </c>
      <c r="G126" s="11">
        <f>'Annual P&amp;L'!$G$72-'Annual P&amp;L'!$F$72</f>
        <v>0</v>
      </c>
      <c r="H126" s="11">
        <f>'Annual P&amp;L'!$H$72-'Annual P&amp;L'!$G$72</f>
        <v>0</v>
      </c>
      <c r="I126" s="11">
        <f>'Annual P&amp;L'!$I$72-'Annual P&amp;L'!$H$72</f>
        <v>0</v>
      </c>
      <c r="J126" s="11">
        <f>'Annual P&amp;L'!$J$72-'Annual P&amp;L'!$I$72</f>
        <v>0</v>
      </c>
      <c r="K126" s="11">
        <f>'Annual P&amp;L'!$K$72-'Annual P&amp;L'!$J$72</f>
        <v>0</v>
      </c>
      <c r="L126" s="11">
        <f>'Annual P&amp;L'!$L$72-'Annual P&amp;L'!$K$72</f>
        <v>0</v>
      </c>
      <c r="M126" s="37">
        <f>'Annual P&amp;L'!$M$72-'Annual P&amp;L'!$L$72</f>
        <v>0</v>
      </c>
      <c r="N126" s="37">
        <f>'Annual P&amp;L'!$N$72-'Annual P&amp;L'!$M$72</f>
        <v>0</v>
      </c>
      <c r="O126" s="37">
        <f>'Annual P&amp;L'!$O$72-'Annual P&amp;L'!$N$72</f>
        <v>0</v>
      </c>
      <c r="P126" s="37">
        <f>'Annual P&amp;L'!$P$72-'Annual P&amp;L'!$O$72</f>
        <v>0</v>
      </c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  <c r="AP126" s="1"/>
      <c r="AQ126" s="1"/>
      <c r="AR126" s="1"/>
      <c r="AS126" s="1"/>
      <c r="AT126" s="1"/>
      <c r="AU126" s="1"/>
      <c r="AV126" s="1"/>
      <c r="AW126" s="1"/>
      <c r="AX126" s="1"/>
      <c r="AY126" s="1"/>
      <c r="AZ126" s="1"/>
      <c r="BA126" s="1"/>
      <c r="BB126" s="1"/>
      <c r="BC126" s="1"/>
      <c r="BD126" s="1"/>
      <c r="BE126" s="1"/>
      <c r="BF126" s="1"/>
      <c r="BG126" s="1"/>
      <c r="BH126" s="1"/>
      <c r="BI126" s="1"/>
      <c r="BJ126" s="1"/>
      <c r="BK126" s="1"/>
      <c r="BL126" s="1"/>
      <c r="BM126" s="1"/>
      <c r="BN126" s="1"/>
      <c r="BO126" s="1"/>
      <c r="BP126" s="1"/>
      <c r="BQ126" s="1"/>
      <c r="BR126" s="1"/>
    </row>
    <row r="127" spans="1:70">
      <c r="A127" s="1" t="s">
        <v>364</v>
      </c>
      <c r="B127" s="11">
        <f>'Raw Financials'!$B$193</f>
        <v>0</v>
      </c>
      <c r="C127" s="11">
        <f>'Raw Financials'!$C$193</f>
        <v>-660</v>
      </c>
      <c r="D127" s="11">
        <f>'Raw Financials'!$D$193</f>
        <v>-240</v>
      </c>
      <c r="E127" s="11">
        <f>'Raw Financials'!$E$193</f>
        <v>-130</v>
      </c>
      <c r="F127" s="11">
        <f>'Raw Financials'!$F$193</f>
        <v>-10620</v>
      </c>
      <c r="G127" s="11">
        <f>'Raw Financials'!$G$193</f>
        <v>-13360</v>
      </c>
      <c r="H127" s="11">
        <f>'Raw Financials'!$H$193</f>
        <v>-14170</v>
      </c>
      <c r="I127" s="11">
        <f>'Raw Financials'!$I$193</f>
        <v>-15150</v>
      </c>
      <c r="J127" s="11">
        <f>'Raw Financials'!$J$193</f>
        <v>-16140</v>
      </c>
      <c r="K127" s="11">
        <f>'Raw Financials'!$K$193</f>
        <v>-16640</v>
      </c>
      <c r="L127" s="11">
        <f>'Raw Financials'!$L$193</f>
        <v>-18610</v>
      </c>
      <c r="M127" s="37">
        <f>-('Annual P&amp;L'!$L$64+'Annual P&amp;L'!$L$74)*0.18</f>
        <v>-20309.399999999998</v>
      </c>
      <c r="N127" s="37">
        <f>-('Annual P&amp;L'!$M$64+'Annual P&amp;L'!$M$74)*0.18</f>
        <v>-20834.467406994889</v>
      </c>
      <c r="O127" s="37">
        <f>-('Annual P&amp;L'!$N$64+'Annual P&amp;L'!$N$74)*0.18</f>
        <v>-21415.135227073515</v>
      </c>
      <c r="P127" s="37">
        <f>-('Annual P&amp;L'!$O$64+'Annual P&amp;L'!$O$74)*0.18</f>
        <v>-21932.107093613875</v>
      </c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  <c r="AP127" s="1"/>
      <c r="AQ127" s="1"/>
      <c r="AR127" s="1"/>
      <c r="AS127" s="1"/>
      <c r="AT127" s="1"/>
      <c r="AU127" s="1"/>
      <c r="AV127" s="1"/>
      <c r="AW127" s="1"/>
      <c r="AX127" s="1"/>
      <c r="AY127" s="1"/>
      <c r="AZ127" s="1"/>
      <c r="BA127" s="1"/>
      <c r="BB127" s="1"/>
      <c r="BC127" s="1"/>
      <c r="BD127" s="1"/>
      <c r="BE127" s="1"/>
      <c r="BF127" s="1"/>
      <c r="BG127" s="1"/>
      <c r="BH127" s="1"/>
      <c r="BI127" s="1"/>
      <c r="BJ127" s="1"/>
      <c r="BK127" s="1"/>
      <c r="BL127" s="1"/>
      <c r="BM127" s="1"/>
      <c r="BN127" s="1"/>
      <c r="BO127" s="1"/>
      <c r="BP127" s="1"/>
      <c r="BQ127" s="1"/>
      <c r="BR127" s="1"/>
    </row>
    <row r="128" spans="1:70">
      <c r="A128" s="1" t="s">
        <v>365</v>
      </c>
      <c r="B128" s="11">
        <f>'Raw Financials'!$B$194</f>
        <v>0</v>
      </c>
      <c r="C128" s="11">
        <f>'Raw Financials'!$C$194</f>
        <v>-200</v>
      </c>
      <c r="D128" s="11">
        <f>'Raw Financials'!$D$194</f>
        <v>-400</v>
      </c>
      <c r="E128" s="11">
        <f>'Raw Financials'!$E$194</f>
        <v>-1860</v>
      </c>
      <c r="F128" s="11">
        <f>'Raw Financials'!$F$194</f>
        <v>-9240</v>
      </c>
      <c r="G128" s="11">
        <f>'Raw Financials'!$G$194</f>
        <v>-6340</v>
      </c>
      <c r="H128" s="11">
        <f>'Raw Financials'!$H$194</f>
        <v>-6980</v>
      </c>
      <c r="I128" s="11">
        <f>'Raw Financials'!$I$194</f>
        <v>-7790</v>
      </c>
      <c r="J128" s="11">
        <f>'Raw Financials'!$J$194</f>
        <v>-6990</v>
      </c>
      <c r="K128" s="11">
        <f>'Raw Financials'!$K$194</f>
        <v>-8400</v>
      </c>
      <c r="L128" s="11">
        <f>'Raw Financials'!$L$194</f>
        <v>-9010</v>
      </c>
      <c r="M128" s="37">
        <f>-'Annual P&amp;L'!$M$6*0.0004</f>
        <v>-1102.3527728568724</v>
      </c>
      <c r="N128" s="37">
        <f>-'Annual P&amp;L'!$N$6*0.0004</f>
        <v>-1160.7119364267487</v>
      </c>
      <c r="O128" s="37">
        <f>-'Annual P&amp;L'!$O$6*0.0004</f>
        <v>-1218.45039408966</v>
      </c>
      <c r="P128" s="37">
        <f>-'Annual P&amp;L'!$P$6*0.0004</f>
        <v>-1278.0563721073613</v>
      </c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  <c r="AP128" s="1"/>
      <c r="AQ128" s="1"/>
      <c r="AR128" s="1"/>
      <c r="AS128" s="1"/>
      <c r="AT128" s="1"/>
      <c r="AU128" s="1"/>
      <c r="AV128" s="1"/>
      <c r="AW128" s="1"/>
      <c r="AX128" s="1"/>
      <c r="AY128" s="1"/>
      <c r="AZ128" s="1"/>
      <c r="BA128" s="1"/>
      <c r="BB128" s="1"/>
      <c r="BC128" s="1"/>
      <c r="BD128" s="1"/>
      <c r="BE128" s="1"/>
      <c r="BF128" s="1"/>
      <c r="BG128" s="1"/>
      <c r="BH128" s="1"/>
      <c r="BI128" s="1"/>
      <c r="BJ128" s="1"/>
      <c r="BK128" s="1"/>
      <c r="BL128" s="1"/>
      <c r="BM128" s="1"/>
      <c r="BN128" s="1"/>
      <c r="BO128" s="1"/>
      <c r="BP128" s="1"/>
      <c r="BQ128" s="1"/>
      <c r="BR128" s="1"/>
    </row>
    <row r="129" spans="1:70">
      <c r="A129" s="1" t="s">
        <v>363</v>
      </c>
      <c r="B129" s="11">
        <f>'Raw Financials'!$B$192</f>
        <v>-95244.1</v>
      </c>
      <c r="C129" s="11">
        <f>'Raw Financials'!$C$192</f>
        <v>-109470</v>
      </c>
      <c r="D129" s="11">
        <f>'Raw Financials'!$D$192</f>
        <v>-107260</v>
      </c>
      <c r="E129" s="11">
        <f>'Raw Financials'!$E$192</f>
        <v>-114240</v>
      </c>
      <c r="F129" s="11">
        <f>'Raw Financials'!$F$192</f>
        <v>-376340</v>
      </c>
      <c r="G129" s="11">
        <f>'Raw Financials'!$G$192</f>
        <v>-108500</v>
      </c>
      <c r="H129" s="11">
        <f>'Raw Financials'!$H$192</f>
        <v>-133170</v>
      </c>
      <c r="I129" s="11">
        <f>'Raw Financials'!$I$192</f>
        <v>-413470</v>
      </c>
      <c r="J129" s="11">
        <f>'Raw Financials'!$J$192</f>
        <v>-251370</v>
      </c>
      <c r="K129" s="11">
        <f>'Raw Financials'!$K$192</f>
        <v>-448640</v>
      </c>
      <c r="L129" s="11">
        <f>'Raw Financials'!$L$192</f>
        <v>-394370</v>
      </c>
      <c r="M129" s="37">
        <f>-'Annual P&amp;L'!$M$27*'Annual P&amp;L'!$M$29/1000000</f>
        <v>-423994.86043617496</v>
      </c>
      <c r="N129" s="37">
        <f>-'Annual P&amp;L'!$N$27*'Annual P&amp;L'!$N$29/1000000</f>
        <v>-451673.11706105154</v>
      </c>
      <c r="O129" s="37">
        <f>-'Annual P&amp;L'!$O$27*'Annual P&amp;L'!$O$29/1000000</f>
        <v>-479633.12818520237</v>
      </c>
      <c r="P129" s="37">
        <f>-'Annual P&amp;L'!$P$27*'Annual P&amp;L'!$P$29/1000000</f>
        <v>-506936.97021599417</v>
      </c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  <c r="AQ129" s="1"/>
      <c r="AR129" s="1"/>
      <c r="AS129" s="1"/>
      <c r="AT129" s="1"/>
      <c r="AU129" s="1"/>
      <c r="AV129" s="1"/>
      <c r="AW129" s="1"/>
      <c r="AX129" s="1"/>
      <c r="AY129" s="1"/>
      <c r="AZ129" s="1"/>
      <c r="BA129" s="1"/>
      <c r="BB129" s="1"/>
      <c r="BC129" s="1"/>
      <c r="BD129" s="1"/>
      <c r="BE129" s="1"/>
      <c r="BF129" s="1"/>
      <c r="BG129" s="1"/>
      <c r="BH129" s="1"/>
      <c r="BI129" s="1"/>
      <c r="BJ129" s="1"/>
      <c r="BK129" s="1"/>
      <c r="BL129" s="1"/>
      <c r="BM129" s="1"/>
      <c r="BN129" s="1"/>
      <c r="BO129" s="1"/>
      <c r="BP129" s="1"/>
      <c r="BQ129" s="1"/>
      <c r="BR129" s="1"/>
    </row>
    <row r="130" spans="1:70">
      <c r="A130" s="1" t="s">
        <v>366</v>
      </c>
      <c r="B130" s="11">
        <f>'Raw Financials'!$B$195</f>
        <v>0</v>
      </c>
      <c r="C130" s="11">
        <f>'Raw Financials'!$C$195</f>
        <v>0</v>
      </c>
      <c r="D130" s="11">
        <f>'Raw Financials'!$D$195</f>
        <v>-160000</v>
      </c>
      <c r="E130" s="11">
        <f>'Raw Financials'!$E$195</f>
        <v>-160000</v>
      </c>
      <c r="F130" s="11">
        <f>'Raw Financials'!$F$195</f>
        <v>0</v>
      </c>
      <c r="G130" s="11">
        <f>'Raw Financials'!$G$195</f>
        <v>-160000</v>
      </c>
      <c r="H130" s="11">
        <f>'Raw Financials'!$H$195</f>
        <v>-180000</v>
      </c>
      <c r="I130" s="11">
        <f>'Raw Financials'!$I$195</f>
        <v>0</v>
      </c>
      <c r="J130" s="11">
        <f>'Raw Financials'!$J$195</f>
        <v>-170000</v>
      </c>
      <c r="K130" s="11">
        <f>'Raw Financials'!$K$195</f>
        <v>0</v>
      </c>
      <c r="L130" s="11">
        <f>'Raw Financials'!$L$195</f>
        <v>0</v>
      </c>
      <c r="M130" s="37">
        <f>-Assumptions!$M$53</f>
        <v>0</v>
      </c>
      <c r="N130" s="37">
        <f>-Assumptions!$N$53</f>
        <v>0</v>
      </c>
      <c r="O130" s="37">
        <f>-Assumptions!$O$53</f>
        <v>0</v>
      </c>
      <c r="P130" s="37">
        <f>-Assumptions!$P$53</f>
        <v>0</v>
      </c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  <c r="AR130" s="1"/>
      <c r="AS130" s="1"/>
      <c r="AT130" s="1"/>
      <c r="AU130" s="1"/>
      <c r="AV130" s="1"/>
      <c r="AW130" s="1"/>
      <c r="AX130" s="1"/>
      <c r="AY130" s="1"/>
      <c r="AZ130" s="1"/>
      <c r="BA130" s="1"/>
      <c r="BB130" s="1"/>
      <c r="BC130" s="1"/>
      <c r="BD130" s="1"/>
      <c r="BE130" s="1"/>
      <c r="BF130" s="1"/>
      <c r="BG130" s="1"/>
      <c r="BH130" s="1"/>
      <c r="BI130" s="1"/>
      <c r="BJ130" s="1"/>
      <c r="BK130" s="1"/>
      <c r="BL130" s="1"/>
      <c r="BM130" s="1"/>
      <c r="BN130" s="1"/>
      <c r="BO130" s="1"/>
      <c r="BP130" s="1"/>
      <c r="BQ130" s="1"/>
      <c r="BR130" s="1"/>
    </row>
    <row r="131" spans="1:70">
      <c r="A131" s="1" t="s">
        <v>470</v>
      </c>
      <c r="B131" s="11">
        <f>B133-B125-B126-B127-B128-B129-B130</f>
        <v>-917.10000000000582</v>
      </c>
      <c r="C131" s="11">
        <f>C133-C125-C126-C127-C128-C129-C130</f>
        <v>-370</v>
      </c>
      <c r="D131" s="11">
        <f>D133-D125-D126-D127-D128-D129-D130</f>
        <v>-530</v>
      </c>
      <c r="E131" s="11">
        <f>E133-E125-E126-E127-E128-E129-E130</f>
        <v>-890</v>
      </c>
      <c r="F131" s="11">
        <f>F133-F125-F126-F127-F128-F129-F130</f>
        <v>-2330</v>
      </c>
      <c r="G131" s="11">
        <f>G133-G125-G126-G127-G128-G129-G130</f>
        <v>-38140</v>
      </c>
      <c r="H131" s="11">
        <f>H133-H125-H126-H127-H128-H129-H130</f>
        <v>-1490</v>
      </c>
      <c r="I131" s="11">
        <f>I133-I125-I126-I127-I128-I129-I130</f>
        <v>-42370</v>
      </c>
      <c r="J131" s="11">
        <f>J133-J125-J126-J127-J128-J129-J130</f>
        <v>-40860</v>
      </c>
      <c r="K131" s="11">
        <f>K133-K125-K126-K127-K128-K129-K130</f>
        <v>-700</v>
      </c>
      <c r="L131" s="11">
        <f>L133-L125-L126-L127-L128-L129-L130</f>
        <v>660</v>
      </c>
      <c r="M131" s="37">
        <f>0</f>
        <v>0</v>
      </c>
      <c r="N131" s="37">
        <f>0</f>
        <v>0</v>
      </c>
      <c r="O131" s="37">
        <f>0</f>
        <v>0</v>
      </c>
      <c r="P131" s="37">
        <f>0</f>
        <v>0</v>
      </c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  <c r="AQ131" s="1"/>
      <c r="AR131" s="1"/>
      <c r="AS131" s="1"/>
      <c r="AT131" s="1"/>
      <c r="AU131" s="1"/>
      <c r="AV131" s="1"/>
      <c r="AW131" s="1"/>
      <c r="AX131" s="1"/>
      <c r="AY131" s="1"/>
      <c r="AZ131" s="1"/>
      <c r="BA131" s="1"/>
      <c r="BB131" s="1"/>
      <c r="BC131" s="1"/>
      <c r="BD131" s="1"/>
      <c r="BE131" s="1"/>
      <c r="BF131" s="1"/>
      <c r="BG131" s="1"/>
      <c r="BH131" s="1"/>
      <c r="BI131" s="1"/>
      <c r="BJ131" s="1"/>
      <c r="BK131" s="1"/>
      <c r="BL131" s="1"/>
      <c r="BM131" s="1"/>
      <c r="BN131" s="1"/>
      <c r="BO131" s="1"/>
      <c r="BP131" s="1"/>
      <c r="BQ131" s="1"/>
      <c r="BR131" s="1"/>
    </row>
    <row r="132" spans="1:70">
      <c r="A132" s="34" t="s">
        <v>471</v>
      </c>
      <c r="B132" s="35">
        <f>SUM(B125:B131)</f>
        <v>-96161.200000000012</v>
      </c>
      <c r="C132" s="35">
        <f>SUM(C125:C131)</f>
        <v>-110260</v>
      </c>
      <c r="D132" s="35">
        <f>SUM(D125:D131)</f>
        <v>-268850</v>
      </c>
      <c r="E132" s="35">
        <f>SUM(E125:E131)</f>
        <v>-278970</v>
      </c>
      <c r="F132" s="35">
        <f>SUM(F125:F131)</f>
        <v>-399150</v>
      </c>
      <c r="G132" s="35">
        <f>SUM(G125:G131)</f>
        <v>-326340</v>
      </c>
      <c r="H132" s="35">
        <f>SUM(H125:H131)</f>
        <v>-335810</v>
      </c>
      <c r="I132" s="35">
        <f>SUM(I125:I131)</f>
        <v>-478780</v>
      </c>
      <c r="J132" s="35">
        <f>SUM(J125:J131)</f>
        <v>-485360</v>
      </c>
      <c r="K132" s="35">
        <f>SUM(K125:K131)</f>
        <v>-474380</v>
      </c>
      <c r="L132" s="35">
        <f>SUM(L125:L131)</f>
        <v>-421330</v>
      </c>
      <c r="M132" s="36">
        <f>SUM(M125:M131)</f>
        <v>-445406.61320903181</v>
      </c>
      <c r="N132" s="36">
        <f>SUM(N125:N131)</f>
        <v>-473668.29640447319</v>
      </c>
      <c r="O132" s="36">
        <f>SUM(O125:O131)</f>
        <v>-502266.71380636556</v>
      </c>
      <c r="P132" s="36">
        <f>SUM(P125:P131)</f>
        <v>-530147.13368171535</v>
      </c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"/>
      <c r="AR132" s="1"/>
      <c r="AS132" s="1"/>
      <c r="AT132" s="1"/>
      <c r="AU132" s="1"/>
      <c r="AV132" s="1"/>
      <c r="AW132" s="1"/>
      <c r="AX132" s="1"/>
      <c r="AY132" s="1"/>
      <c r="AZ132" s="1"/>
      <c r="BA132" s="1"/>
      <c r="BB132" s="1"/>
      <c r="BC132" s="1"/>
      <c r="BD132" s="1"/>
      <c r="BE132" s="1"/>
      <c r="BF132" s="1"/>
      <c r="BG132" s="1"/>
      <c r="BH132" s="1"/>
      <c r="BI132" s="1"/>
      <c r="BJ132" s="1"/>
      <c r="BK132" s="1"/>
      <c r="BL132" s="1"/>
      <c r="BM132" s="1"/>
      <c r="BN132" s="1"/>
      <c r="BO132" s="1"/>
      <c r="BP132" s="1"/>
      <c r="BQ132" s="1"/>
      <c r="BR132" s="1"/>
    </row>
    <row r="133" spans="1:70">
      <c r="A133" s="34" t="s">
        <v>472</v>
      </c>
      <c r="B133" s="35">
        <f>'Raw Financials'!$B$184</f>
        <v>-96161.200000000012</v>
      </c>
      <c r="C133" s="35">
        <f>'Raw Financials'!$C$184</f>
        <v>-110260</v>
      </c>
      <c r="D133" s="35">
        <f>'Raw Financials'!$D$184</f>
        <v>-268850</v>
      </c>
      <c r="E133" s="35">
        <f>'Raw Financials'!$E$184</f>
        <v>-278970</v>
      </c>
      <c r="F133" s="35">
        <f>'Raw Financials'!$F$184</f>
        <v>-399150</v>
      </c>
      <c r="G133" s="35">
        <f>'Raw Financials'!$G$184</f>
        <v>-326340</v>
      </c>
      <c r="H133" s="35">
        <f>'Raw Financials'!$H$184</f>
        <v>-335810</v>
      </c>
      <c r="I133" s="35">
        <f>'Raw Financials'!$I$184</f>
        <v>-478780</v>
      </c>
      <c r="J133" s="35">
        <f>'Raw Financials'!$J$184</f>
        <v>-485360</v>
      </c>
      <c r="K133" s="35">
        <f>'Raw Financials'!$K$184</f>
        <v>-474380</v>
      </c>
      <c r="L133" s="35">
        <f>'Raw Financials'!$L$184</f>
        <v>-421330</v>
      </c>
      <c r="M133" s="36">
        <f>M132</f>
        <v>-445406.61320903181</v>
      </c>
      <c r="N133" s="36">
        <f>N132</f>
        <v>-473668.29640447319</v>
      </c>
      <c r="O133" s="36">
        <f>O132</f>
        <v>-502266.71380636556</v>
      </c>
      <c r="P133" s="36">
        <f>P132</f>
        <v>-530147.13368171535</v>
      </c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  <c r="AQ133" s="1"/>
      <c r="AR133" s="1"/>
      <c r="AS133" s="1"/>
      <c r="AT133" s="1"/>
      <c r="AU133" s="1"/>
      <c r="AV133" s="1"/>
      <c r="AW133" s="1"/>
      <c r="AX133" s="1"/>
      <c r="AY133" s="1"/>
      <c r="AZ133" s="1"/>
      <c r="BA133" s="1"/>
      <c r="BB133" s="1"/>
      <c r="BC133" s="1"/>
      <c r="BD133" s="1"/>
      <c r="BE133" s="1"/>
      <c r="BF133" s="1"/>
      <c r="BG133" s="1"/>
      <c r="BH133" s="1"/>
      <c r="BI133" s="1"/>
      <c r="BJ133" s="1"/>
      <c r="BK133" s="1"/>
      <c r="BL133" s="1"/>
      <c r="BM133" s="1"/>
      <c r="BN133" s="1"/>
      <c r="BO133" s="1"/>
      <c r="BP133" s="1"/>
      <c r="BQ133" s="1"/>
      <c r="BR133" s="1"/>
    </row>
    <row r="134" spans="1:70">
      <c r="A134" s="1" t="s">
        <v>473</v>
      </c>
      <c r="B134" s="11">
        <f>B132-B133</f>
        <v>0</v>
      </c>
      <c r="C134" s="11">
        <f>C132-C133</f>
        <v>0</v>
      </c>
      <c r="D134" s="11">
        <f>D132-D133</f>
        <v>0</v>
      </c>
      <c r="E134" s="11">
        <f>E132-E133</f>
        <v>0</v>
      </c>
      <c r="F134" s="11">
        <f>F132-F133</f>
        <v>0</v>
      </c>
      <c r="G134" s="11">
        <f>G132-G133</f>
        <v>0</v>
      </c>
      <c r="H134" s="11">
        <f>H132-H133</f>
        <v>0</v>
      </c>
      <c r="I134" s="11">
        <f>I132-I133</f>
        <v>0</v>
      </c>
      <c r="J134" s="11">
        <f>J132-J133</f>
        <v>0</v>
      </c>
      <c r="K134" s="11">
        <f>K132-K133</f>
        <v>0</v>
      </c>
      <c r="L134" s="11">
        <f>L132-L133</f>
        <v>0</v>
      </c>
      <c r="M134" s="37">
        <f>M132-M133</f>
        <v>0</v>
      </c>
      <c r="N134" s="37">
        <f>N132-N133</f>
        <v>0</v>
      </c>
      <c r="O134" s="37">
        <f>O132-O133</f>
        <v>0</v>
      </c>
      <c r="P134" s="37">
        <f>P132-P133</f>
        <v>0</v>
      </c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1"/>
      <c r="AS134" s="1"/>
      <c r="AT134" s="1"/>
      <c r="AU134" s="1"/>
      <c r="AV134" s="1"/>
      <c r="AW134" s="1"/>
      <c r="AX134" s="1"/>
      <c r="AY134" s="1"/>
      <c r="AZ134" s="1"/>
      <c r="BA134" s="1"/>
      <c r="BB134" s="1"/>
      <c r="BC134" s="1"/>
      <c r="BD134" s="1"/>
      <c r="BE134" s="1"/>
      <c r="BF134" s="1"/>
      <c r="BG134" s="1"/>
      <c r="BH134" s="1"/>
      <c r="BI134" s="1"/>
      <c r="BJ134" s="1"/>
      <c r="BK134" s="1"/>
      <c r="BL134" s="1"/>
      <c r="BM134" s="1"/>
      <c r="BN134" s="1"/>
      <c r="BO134" s="1"/>
      <c r="BP134" s="1"/>
      <c r="BQ134" s="1"/>
      <c r="BR134" s="1"/>
    </row>
    <row r="135" spans="1:70">
      <c r="A135" s="1" t="s">
        <v>474</v>
      </c>
      <c r="B135" s="11">
        <f>B111+B121+B132</f>
        <v>42906.5</v>
      </c>
      <c r="C135" s="11">
        <f>C111+C121+C132</f>
        <v>-25350</v>
      </c>
      <c r="D135" s="11">
        <f>D111+D121+D132</f>
        <v>10680</v>
      </c>
      <c r="E135" s="11">
        <f>E111+E121+E132</f>
        <v>22920</v>
      </c>
      <c r="F135" s="11">
        <f>F111+F121+F132</f>
        <v>10190</v>
      </c>
      <c r="G135" s="11">
        <f>G111+G121+G132</f>
        <v>-19610</v>
      </c>
      <c r="H135" s="11">
        <f>H111+H121+H132</f>
        <v>54710</v>
      </c>
      <c r="I135" s="11">
        <f>I111+I121+I132</f>
        <v>-58740</v>
      </c>
      <c r="J135" s="11">
        <f>J111+J121+J132</f>
        <v>18280</v>
      </c>
      <c r="K135" s="11">
        <f>K111+K121+K132</f>
        <v>-8480</v>
      </c>
      <c r="L135" s="11">
        <f>L111+L121+L132</f>
        <v>-28840</v>
      </c>
      <c r="M135" s="37">
        <f>M111+M121+M132</f>
        <v>110001.48454265046</v>
      </c>
      <c r="N135" s="37">
        <f>N111+N121+N132</f>
        <v>110028.29877017491</v>
      </c>
      <c r="O135" s="37">
        <f>O111+O121+O132</f>
        <v>120703.92492374073</v>
      </c>
      <c r="P135" s="37">
        <f>P111+P121+P132</f>
        <v>122697.80594596558</v>
      </c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  <c r="AT135" s="1"/>
      <c r="AU135" s="1"/>
      <c r="AV135" s="1"/>
      <c r="AW135" s="1"/>
      <c r="AX135" s="1"/>
      <c r="AY135" s="1"/>
      <c r="AZ135" s="1"/>
      <c r="BA135" s="1"/>
      <c r="BB135" s="1"/>
      <c r="BC135" s="1"/>
      <c r="BD135" s="1"/>
      <c r="BE135" s="1"/>
      <c r="BF135" s="1"/>
      <c r="BG135" s="1"/>
      <c r="BH135" s="1"/>
      <c r="BI135" s="1"/>
      <c r="BJ135" s="1"/>
      <c r="BK135" s="1"/>
      <c r="BL135" s="1"/>
      <c r="BM135" s="1"/>
      <c r="BN135" s="1"/>
      <c r="BO135" s="1"/>
      <c r="BP135" s="1"/>
      <c r="BQ135" s="1"/>
      <c r="BR135" s="1"/>
    </row>
    <row r="136" spans="1:70">
      <c r="A136" s="1" t="s">
        <v>358</v>
      </c>
      <c r="B136" s="11">
        <f>'Raw Financials'!$B$186</f>
        <v>18648.3</v>
      </c>
      <c r="C136" s="11">
        <f>'Raw Financials'!$C$186</f>
        <v>62950</v>
      </c>
      <c r="D136" s="11">
        <f>'Raw Financials'!$D$186</f>
        <v>35970</v>
      </c>
      <c r="E136" s="11">
        <f>'Raw Financials'!$E$186</f>
        <v>48830</v>
      </c>
      <c r="F136" s="11">
        <f>'Raw Financials'!$F$186</f>
        <v>72240</v>
      </c>
      <c r="G136" s="11">
        <f>'Raw Financials'!$G$186</f>
        <v>86460</v>
      </c>
      <c r="H136" s="11">
        <f>'Raw Financials'!$H$186</f>
        <v>68580</v>
      </c>
      <c r="I136" s="11">
        <f>'Raw Financials'!$I$186</f>
        <v>124880</v>
      </c>
      <c r="J136" s="11">
        <f>'Raw Financials'!$J$186</f>
        <v>71230</v>
      </c>
      <c r="K136" s="11">
        <f>'Raw Financials'!$K$186</f>
        <v>90160</v>
      </c>
      <c r="L136" s="11">
        <f>'Raw Financials'!$L$186</f>
        <v>83420</v>
      </c>
      <c r="M136" s="37">
        <f>L138</f>
        <v>64170</v>
      </c>
      <c r="N136" s="37">
        <f>M138</f>
        <v>174267.73954265047</v>
      </c>
      <c r="O136" s="37">
        <f>N138</f>
        <v>284557.43992213934</v>
      </c>
      <c r="P136" s="37">
        <f>O138</f>
        <v>405688.20100576326</v>
      </c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  <c r="AU136" s="1"/>
      <c r="AV136" s="1"/>
      <c r="AW136" s="1"/>
      <c r="AX136" s="1"/>
      <c r="AY136" s="1"/>
      <c r="AZ136" s="1"/>
      <c r="BA136" s="1"/>
      <c r="BB136" s="1"/>
      <c r="BC136" s="1"/>
      <c r="BD136" s="1"/>
      <c r="BE136" s="1"/>
      <c r="BF136" s="1"/>
      <c r="BG136" s="1"/>
      <c r="BH136" s="1"/>
      <c r="BI136" s="1"/>
      <c r="BJ136" s="1"/>
      <c r="BK136" s="1"/>
      <c r="BL136" s="1"/>
      <c r="BM136" s="1"/>
      <c r="BN136" s="1"/>
      <c r="BO136" s="1"/>
      <c r="BP136" s="1"/>
      <c r="BQ136" s="1"/>
      <c r="BR136" s="1"/>
    </row>
    <row r="137" spans="1:70">
      <c r="A137" s="1" t="s">
        <v>357</v>
      </c>
      <c r="B137" s="11">
        <f>'Raw Financials'!$B$185</f>
        <v>1395.2</v>
      </c>
      <c r="C137" s="11">
        <f>'Raw Financials'!$C$185</f>
        <v>-1630</v>
      </c>
      <c r="D137" s="11">
        <f>'Raw Financials'!$D$185</f>
        <v>2180</v>
      </c>
      <c r="E137" s="11">
        <f>'Raw Financials'!$E$185</f>
        <v>490</v>
      </c>
      <c r="F137" s="11">
        <f>'Raw Financials'!$F$185</f>
        <v>4030</v>
      </c>
      <c r="G137" s="11">
        <f>'Raw Financials'!$G$185</f>
        <v>1730</v>
      </c>
      <c r="H137" s="11">
        <f>'Raw Financials'!$H$185</f>
        <v>1590</v>
      </c>
      <c r="I137" s="11">
        <f>'Raw Financials'!$I$185</f>
        <v>5090</v>
      </c>
      <c r="J137" s="11">
        <f>'Raw Financials'!$J$185</f>
        <v>650</v>
      </c>
      <c r="K137" s="11">
        <f>'Raw Financials'!$K$185</f>
        <v>1740</v>
      </c>
      <c r="L137" s="11">
        <f>'Raw Financials'!$L$185</f>
        <v>9590</v>
      </c>
      <c r="M137" s="37">
        <f>M136*Assumptions!$M$54</f>
        <v>96.254999999999995</v>
      </c>
      <c r="N137" s="37">
        <f>N136*Assumptions!$N$54</f>
        <v>261.40160931397571</v>
      </c>
      <c r="O137" s="37">
        <f>O136*Assumptions!$O$54</f>
        <v>426.83615988320901</v>
      </c>
      <c r="P137" s="37">
        <f>P136*Assumptions!$P$54</f>
        <v>608.53230150864488</v>
      </c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/>
      <c r="AS137" s="1"/>
      <c r="AT137" s="1"/>
      <c r="AU137" s="1"/>
      <c r="AV137" s="1"/>
      <c r="AW137" s="1"/>
      <c r="AX137" s="1"/>
      <c r="AY137" s="1"/>
      <c r="AZ137" s="1"/>
      <c r="BA137" s="1"/>
      <c r="BB137" s="1"/>
      <c r="BC137" s="1"/>
      <c r="BD137" s="1"/>
      <c r="BE137" s="1"/>
      <c r="BF137" s="1"/>
      <c r="BG137" s="1"/>
      <c r="BH137" s="1"/>
      <c r="BI137" s="1"/>
      <c r="BJ137" s="1"/>
      <c r="BK137" s="1"/>
      <c r="BL137" s="1"/>
      <c r="BM137" s="1"/>
      <c r="BN137" s="1"/>
      <c r="BO137" s="1"/>
      <c r="BP137" s="1"/>
      <c r="BQ137" s="1"/>
      <c r="BR137" s="1"/>
    </row>
    <row r="138" spans="1:70">
      <c r="A138" s="34" t="s">
        <v>475</v>
      </c>
      <c r="B138" s="35">
        <f>B136+B135+B137</f>
        <v>62950</v>
      </c>
      <c r="C138" s="35">
        <f>C136+C135+C137</f>
        <v>35970</v>
      </c>
      <c r="D138" s="35">
        <f>D136+D135+D137</f>
        <v>48830</v>
      </c>
      <c r="E138" s="35">
        <f>E136+E135+E137</f>
        <v>72240</v>
      </c>
      <c r="F138" s="35">
        <f>F136+F135+F137</f>
        <v>86460</v>
      </c>
      <c r="G138" s="35">
        <f>G136+G135+G137</f>
        <v>68580</v>
      </c>
      <c r="H138" s="35">
        <f>H136+H135+H137</f>
        <v>124880</v>
      </c>
      <c r="I138" s="35">
        <f>I136+I135+I137</f>
        <v>71230</v>
      </c>
      <c r="J138" s="35">
        <f>J136+J135+J137</f>
        <v>90160</v>
      </c>
      <c r="K138" s="35">
        <f>K136+K135+K137</f>
        <v>83420</v>
      </c>
      <c r="L138" s="35">
        <f>L136+L135+L137</f>
        <v>64170</v>
      </c>
      <c r="M138" s="36">
        <f>M136+M135+M137</f>
        <v>174267.73954265047</v>
      </c>
      <c r="N138" s="36">
        <f>N136+N135+N137</f>
        <v>284557.43992213934</v>
      </c>
      <c r="O138" s="36">
        <f>O136+O135+O137</f>
        <v>405688.20100576326</v>
      </c>
      <c r="P138" s="36">
        <f>P136+P135+P137</f>
        <v>528994.53925323742</v>
      </c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  <c r="AU138" s="1"/>
      <c r="AV138" s="1"/>
      <c r="AW138" s="1"/>
      <c r="AX138" s="1"/>
      <c r="AY138" s="1"/>
      <c r="AZ138" s="1"/>
      <c r="BA138" s="1"/>
      <c r="BB138" s="1"/>
      <c r="BC138" s="1"/>
      <c r="BD138" s="1"/>
      <c r="BE138" s="1"/>
      <c r="BF138" s="1"/>
      <c r="BG138" s="1"/>
      <c r="BH138" s="1"/>
      <c r="BI138" s="1"/>
      <c r="BJ138" s="1"/>
      <c r="BK138" s="1"/>
      <c r="BL138" s="1"/>
      <c r="BM138" s="1"/>
      <c r="BN138" s="1"/>
      <c r="BO138" s="1"/>
      <c r="BP138" s="1"/>
      <c r="BQ138" s="1"/>
      <c r="BR138" s="1"/>
    </row>
    <row r="139" spans="1:70">
      <c r="A139" s="34" t="s">
        <v>476</v>
      </c>
      <c r="B139" s="35">
        <f>'Annual P&amp;L'!$B$37</f>
        <v>62950</v>
      </c>
      <c r="C139" s="35">
        <f>'Annual P&amp;L'!$C$37</f>
        <v>35970</v>
      </c>
      <c r="D139" s="35">
        <f>'Annual P&amp;L'!$D$37</f>
        <v>48830</v>
      </c>
      <c r="E139" s="35">
        <f>'Annual P&amp;L'!$E$37</f>
        <v>72240</v>
      </c>
      <c r="F139" s="35">
        <f>'Annual P&amp;L'!$F$37</f>
        <v>86460</v>
      </c>
      <c r="G139" s="35">
        <f>'Annual P&amp;L'!$G$37</f>
        <v>68580</v>
      </c>
      <c r="H139" s="35">
        <f>'Annual P&amp;L'!$H$37</f>
        <v>124880</v>
      </c>
      <c r="I139" s="35">
        <f>'Annual P&amp;L'!$I$37</f>
        <v>71230</v>
      </c>
      <c r="J139" s="35">
        <f>'Annual P&amp;L'!$J$37</f>
        <v>90160</v>
      </c>
      <c r="K139" s="35">
        <f>'Annual P&amp;L'!$K$37</f>
        <v>83420</v>
      </c>
      <c r="L139" s="35">
        <f>'Annual P&amp;L'!$L$37</f>
        <v>64170</v>
      </c>
      <c r="M139" s="36">
        <f>'Annual P&amp;L'!$M$37</f>
        <v>174267.73954265047</v>
      </c>
      <c r="N139" s="36">
        <f>'Annual P&amp;L'!$N$37</f>
        <v>284557.43992213934</v>
      </c>
      <c r="O139" s="36">
        <f>'Annual P&amp;L'!$O$37</f>
        <v>405688.20100576326</v>
      </c>
      <c r="P139" s="36">
        <f>'Annual P&amp;L'!$P$37</f>
        <v>528994.53925323742</v>
      </c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  <c r="AU139" s="1"/>
      <c r="AV139" s="1"/>
      <c r="AW139" s="1"/>
      <c r="AX139" s="1"/>
      <c r="AY139" s="1"/>
      <c r="AZ139" s="1"/>
      <c r="BA139" s="1"/>
      <c r="BB139" s="1"/>
      <c r="BC139" s="1"/>
      <c r="BD139" s="1"/>
      <c r="BE139" s="1"/>
      <c r="BF139" s="1"/>
      <c r="BG139" s="1"/>
      <c r="BH139" s="1"/>
      <c r="BI139" s="1"/>
      <c r="BJ139" s="1"/>
      <c r="BK139" s="1"/>
      <c r="BL139" s="1"/>
      <c r="BM139" s="1"/>
      <c r="BN139" s="1"/>
      <c r="BO139" s="1"/>
      <c r="BP139" s="1"/>
      <c r="BQ139" s="1"/>
      <c r="BR139" s="1"/>
    </row>
    <row r="140" spans="1:70">
      <c r="A140" s="1" t="s">
        <v>477</v>
      </c>
      <c r="B140" s="11">
        <f>B138-B139</f>
        <v>0</v>
      </c>
      <c r="C140" s="11">
        <f>C138-C139</f>
        <v>0</v>
      </c>
      <c r="D140" s="11">
        <f>D138-D139</f>
        <v>0</v>
      </c>
      <c r="E140" s="11">
        <f>E138-E139</f>
        <v>0</v>
      </c>
      <c r="F140" s="11">
        <f>F138-F139</f>
        <v>0</v>
      </c>
      <c r="G140" s="11">
        <f>G138-G139</f>
        <v>0</v>
      </c>
      <c r="H140" s="11">
        <f>H138-H139</f>
        <v>0</v>
      </c>
      <c r="I140" s="11">
        <f>I138-I139</f>
        <v>0</v>
      </c>
      <c r="J140" s="11">
        <f>J138-J139</f>
        <v>0</v>
      </c>
      <c r="K140" s="11">
        <f>K138-K139</f>
        <v>0</v>
      </c>
      <c r="L140" s="11">
        <f>L138-L139</f>
        <v>0</v>
      </c>
      <c r="M140" s="37">
        <f>M138-M139</f>
        <v>0</v>
      </c>
      <c r="N140" s="37">
        <f>N138-N139</f>
        <v>0</v>
      </c>
      <c r="O140" s="37">
        <f>O138-O139</f>
        <v>0</v>
      </c>
      <c r="P140" s="37">
        <f>P138-P139</f>
        <v>0</v>
      </c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  <c r="AT140" s="1"/>
      <c r="AU140" s="1"/>
      <c r="AV140" s="1"/>
      <c r="AW140" s="1"/>
      <c r="AX140" s="1"/>
      <c r="AY140" s="1"/>
      <c r="AZ140" s="1"/>
      <c r="BA140" s="1"/>
      <c r="BB140" s="1"/>
      <c r="BC140" s="1"/>
      <c r="BD140" s="1"/>
      <c r="BE140" s="1"/>
      <c r="BF140" s="1"/>
      <c r="BG140" s="1"/>
      <c r="BH140" s="1"/>
      <c r="BI140" s="1"/>
      <c r="BJ140" s="1"/>
      <c r="BK140" s="1"/>
      <c r="BL140" s="1"/>
      <c r="BM140" s="1"/>
      <c r="BN140" s="1"/>
      <c r="BO140" s="1"/>
      <c r="BP140" s="1"/>
      <c r="BQ140" s="1"/>
      <c r="BR140" s="1"/>
    </row>
    <row r="141" spans="1:70">
      <c r="A141" s="34" t="s">
        <v>68</v>
      </c>
      <c r="B141" s="35">
        <f>B111+B116+B117+B118</f>
        <v>191154.40000000002</v>
      </c>
      <c r="C141" s="35">
        <f>C111+C116+C117+C118</f>
        <v>232330</v>
      </c>
      <c r="D141" s="35">
        <f>D111+D116+D117+D118</f>
        <v>232050</v>
      </c>
      <c r="E141" s="35">
        <f>E111+E116+E117+E118</f>
        <v>263620</v>
      </c>
      <c r="F141" s="35">
        <f>F111+F116+F117+F118</f>
        <v>291200</v>
      </c>
      <c r="G141" s="35">
        <f>G111+G116+G117+G118</f>
        <v>356260</v>
      </c>
      <c r="H141" s="35">
        <f>H111+H116+H117+H118</f>
        <v>369540</v>
      </c>
      <c r="I141" s="35">
        <f>I111+I116+I117+I118</f>
        <v>388650</v>
      </c>
      <c r="J141" s="35">
        <f>J111+J116+J117+J118</f>
        <v>416640</v>
      </c>
      <c r="K141" s="35">
        <f>K111+K116+K117+K118</f>
        <v>449710</v>
      </c>
      <c r="L141" s="35">
        <f>L111+L116+L117+L118</f>
        <v>479480</v>
      </c>
      <c r="M141" s="36">
        <f>M111+M116+M117+M118</f>
        <v>552652.21581954008</v>
      </c>
      <c r="N141" s="36">
        <f>N111+N116+N117+N118</f>
        <v>580794.81533358118</v>
      </c>
      <c r="O141" s="36">
        <f>O111+O116+O117+O118</f>
        <v>619924.51274488203</v>
      </c>
      <c r="P141" s="36">
        <f>P111+P116+P117+P118</f>
        <v>649649.7986974126</v>
      </c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1"/>
      <c r="AU141" s="1"/>
      <c r="AV141" s="1"/>
      <c r="AW141" s="1"/>
      <c r="AX141" s="1"/>
      <c r="AY141" s="1"/>
      <c r="AZ141" s="1"/>
      <c r="BA141" s="1"/>
      <c r="BB141" s="1"/>
      <c r="BC141" s="1"/>
      <c r="BD141" s="1"/>
      <c r="BE141" s="1"/>
      <c r="BF141" s="1"/>
      <c r="BG141" s="1"/>
      <c r="BH141" s="1"/>
      <c r="BI141" s="1"/>
      <c r="BJ141" s="1"/>
      <c r="BK141" s="1"/>
      <c r="BL141" s="1"/>
      <c r="BM141" s="1"/>
      <c r="BN141" s="1"/>
      <c r="BO141" s="1"/>
      <c r="BP141" s="1"/>
      <c r="BQ141" s="1"/>
      <c r="BR141" s="1"/>
    </row>
    <row r="142" spans="1:70">
      <c r="A142" s="1" t="s">
        <v>478</v>
      </c>
      <c r="B142" s="13">
        <f>IFERROR(B141/B99,"")</f>
        <v>0.78542766301717259</v>
      </c>
      <c r="C142" s="13">
        <f>IFERROR(C141/C99,"")</f>
        <v>0.88147361232310206</v>
      </c>
      <c r="D142" s="13">
        <f>IFERROR(D141/D99,"")</f>
        <v>0.89663833075734156</v>
      </c>
      <c r="E142" s="13">
        <f>IFERROR(E141/E99,"")</f>
        <v>0.8352449147709271</v>
      </c>
      <c r="F142" s="13">
        <f>IFERROR(F141/F99,"")</f>
        <v>0.89746355595278449</v>
      </c>
      <c r="G142" s="13">
        <f>IFERROR(G141/G99,"")</f>
        <v>1.0628281622911695</v>
      </c>
      <c r="H142" s="13">
        <f>IFERROR(H141/H99,"")</f>
        <v>0.9611173242477048</v>
      </c>
      <c r="I142" s="13">
        <f>IFERROR(I141/I99,"")</f>
        <v>0.91872916814410321</v>
      </c>
      <c r="J142" s="13">
        <f>IFERROR(J141/J99,"")</f>
        <v>0.90379400854682312</v>
      </c>
      <c r="K142" s="13">
        <f>IFERROR(K141/K99,"")</f>
        <v>0.92159354058651144</v>
      </c>
      <c r="L142" s="13">
        <f>IFERROR(L141/L99,"")</f>
        <v>0.96954745824402477</v>
      </c>
      <c r="M142" s="25">
        <f>IFERROR(M141/M99,"")</f>
        <v>1.0375389063438305</v>
      </c>
      <c r="N142" s="25">
        <f>IFERROR(N141/N99,"")</f>
        <v>1.0235558760142924</v>
      </c>
      <c r="O142" s="25">
        <f>IFERROR(O141/O99,"")</f>
        <v>1.0288278334985748</v>
      </c>
      <c r="P142" s="25">
        <f>IFERROR(P141/P99,"")</f>
        <v>1.0200898142086716</v>
      </c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  <c r="AU142" s="1"/>
      <c r="AV142" s="1"/>
      <c r="AW142" s="1"/>
      <c r="AX142" s="1"/>
      <c r="AY142" s="1"/>
      <c r="AZ142" s="1"/>
      <c r="BA142" s="1"/>
      <c r="BB142" s="1"/>
      <c r="BC142" s="1"/>
      <c r="BD142" s="1"/>
      <c r="BE142" s="1"/>
      <c r="BF142" s="1"/>
      <c r="BG142" s="1"/>
      <c r="BH142" s="1"/>
      <c r="BI142" s="1"/>
      <c r="BJ142" s="1"/>
      <c r="BK142" s="1"/>
      <c r="BL142" s="1"/>
      <c r="BM142" s="1"/>
      <c r="BN142" s="1"/>
      <c r="BO142" s="1"/>
      <c r="BP142" s="1"/>
      <c r="BQ142" s="1"/>
      <c r="BR142" s="1"/>
    </row>
    <row r="143" spans="1:70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"/>
      <c r="AT143" s="1"/>
      <c r="AU143" s="1"/>
      <c r="AV143" s="1"/>
      <c r="AW143" s="1"/>
      <c r="AX143" s="1"/>
      <c r="AY143" s="1"/>
      <c r="AZ143" s="1"/>
      <c r="BA143" s="1"/>
      <c r="BB143" s="1"/>
      <c r="BC143" s="1"/>
      <c r="BD143" s="1"/>
      <c r="BE143" s="1"/>
      <c r="BF143" s="1"/>
      <c r="BG143" s="1"/>
      <c r="BH143" s="1"/>
      <c r="BI143" s="1"/>
      <c r="BJ143" s="1"/>
      <c r="BK143" s="1"/>
      <c r="BL143" s="1"/>
      <c r="BM143" s="1"/>
      <c r="BN143" s="1"/>
      <c r="BO143" s="1"/>
      <c r="BP143" s="1"/>
      <c r="BQ143" s="1"/>
      <c r="BR143" s="1"/>
    </row>
    <row r="144" spans="1:70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  <c r="AU144" s="1"/>
      <c r="AV144" s="1"/>
      <c r="AW144" s="1"/>
      <c r="AX144" s="1"/>
      <c r="AY144" s="1"/>
      <c r="AZ144" s="1"/>
      <c r="BA144" s="1"/>
      <c r="BB144" s="1"/>
      <c r="BC144" s="1"/>
      <c r="BD144" s="1"/>
      <c r="BE144" s="1"/>
      <c r="BF144" s="1"/>
      <c r="BG144" s="1"/>
      <c r="BH144" s="1"/>
      <c r="BI144" s="1"/>
      <c r="BJ144" s="1"/>
      <c r="BK144" s="1"/>
      <c r="BL144" s="1"/>
      <c r="BM144" s="1"/>
      <c r="BN144" s="1"/>
      <c r="BO144" s="1"/>
      <c r="BP144" s="1"/>
      <c r="BQ144" s="1"/>
      <c r="BR144" s="1"/>
    </row>
    <row r="145" spans="1:70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  <c r="AU145" s="1"/>
      <c r="AV145" s="1"/>
      <c r="AW145" s="1"/>
      <c r="AX145" s="1"/>
      <c r="AY145" s="1"/>
      <c r="AZ145" s="1"/>
      <c r="BA145" s="1"/>
      <c r="BB145" s="1"/>
      <c r="BC145" s="1"/>
      <c r="BD145" s="1"/>
      <c r="BE145" s="1"/>
      <c r="BF145" s="1"/>
      <c r="BG145" s="1"/>
      <c r="BH145" s="1"/>
      <c r="BI145" s="1"/>
      <c r="BJ145" s="1"/>
      <c r="BK145" s="1"/>
      <c r="BL145" s="1"/>
      <c r="BM145" s="1"/>
      <c r="BN145" s="1"/>
      <c r="BO145" s="1"/>
      <c r="BP145" s="1"/>
      <c r="BQ145" s="1"/>
      <c r="BR145" s="1"/>
    </row>
    <row r="146" spans="1:70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  <c r="AU146" s="1"/>
      <c r="AV146" s="1"/>
      <c r="AW146" s="1"/>
      <c r="AX146" s="1"/>
      <c r="AY146" s="1"/>
      <c r="AZ146" s="1"/>
      <c r="BA146" s="1"/>
      <c r="BB146" s="1"/>
      <c r="BC146" s="1"/>
      <c r="BD146" s="1"/>
      <c r="BE146" s="1"/>
      <c r="BF146" s="1"/>
      <c r="BG146" s="1"/>
      <c r="BH146" s="1"/>
      <c r="BI146" s="1"/>
      <c r="BJ146" s="1"/>
      <c r="BK146" s="1"/>
      <c r="BL146" s="1"/>
      <c r="BM146" s="1"/>
      <c r="BN146" s="1"/>
      <c r="BO146" s="1"/>
      <c r="BP146" s="1"/>
      <c r="BQ146" s="1"/>
      <c r="BR146" s="1"/>
    </row>
    <row r="147" spans="1:70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1"/>
      <c r="AT147" s="1"/>
      <c r="AU147" s="1"/>
      <c r="AV147" s="1"/>
      <c r="AW147" s="1"/>
      <c r="AX147" s="1"/>
      <c r="AY147" s="1"/>
      <c r="AZ147" s="1"/>
      <c r="BA147" s="1"/>
      <c r="BB147" s="1"/>
      <c r="BC147" s="1"/>
      <c r="BD147" s="1"/>
      <c r="BE147" s="1"/>
      <c r="BF147" s="1"/>
      <c r="BG147" s="1"/>
      <c r="BH147" s="1"/>
      <c r="BI147" s="1"/>
      <c r="BJ147" s="1"/>
      <c r="BK147" s="1"/>
      <c r="BL147" s="1"/>
      <c r="BM147" s="1"/>
      <c r="BN147" s="1"/>
      <c r="BO147" s="1"/>
      <c r="BP147" s="1"/>
      <c r="BQ147" s="1"/>
      <c r="BR147" s="1"/>
    </row>
    <row r="148" spans="1:70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  <c r="AT148" s="1"/>
      <c r="AU148" s="1"/>
      <c r="AV148" s="1"/>
      <c r="AW148" s="1"/>
      <c r="AX148" s="1"/>
      <c r="AY148" s="1"/>
      <c r="AZ148" s="1"/>
      <c r="BA148" s="1"/>
      <c r="BB148" s="1"/>
      <c r="BC148" s="1"/>
      <c r="BD148" s="1"/>
      <c r="BE148" s="1"/>
      <c r="BF148" s="1"/>
      <c r="BG148" s="1"/>
      <c r="BH148" s="1"/>
      <c r="BI148" s="1"/>
      <c r="BJ148" s="1"/>
      <c r="BK148" s="1"/>
      <c r="BL148" s="1"/>
      <c r="BM148" s="1"/>
      <c r="BN148" s="1"/>
      <c r="BO148" s="1"/>
      <c r="BP148" s="1"/>
      <c r="BQ148" s="1"/>
      <c r="BR148" s="1"/>
    </row>
    <row r="149" spans="1:70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  <c r="AU149" s="1"/>
      <c r="AV149" s="1"/>
      <c r="AW149" s="1"/>
      <c r="AX149" s="1"/>
      <c r="AY149" s="1"/>
      <c r="AZ149" s="1"/>
      <c r="BA149" s="1"/>
      <c r="BB149" s="1"/>
      <c r="BC149" s="1"/>
      <c r="BD149" s="1"/>
      <c r="BE149" s="1"/>
      <c r="BF149" s="1"/>
      <c r="BG149" s="1"/>
      <c r="BH149" s="1"/>
      <c r="BI149" s="1"/>
      <c r="BJ149" s="1"/>
      <c r="BK149" s="1"/>
      <c r="BL149" s="1"/>
      <c r="BM149" s="1"/>
      <c r="BN149" s="1"/>
      <c r="BO149" s="1"/>
      <c r="BP149" s="1"/>
      <c r="BQ149" s="1"/>
      <c r="BR149" s="1"/>
    </row>
    <row r="150" spans="1:70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  <c r="AT150" s="1"/>
      <c r="AU150" s="1"/>
      <c r="AV150" s="1"/>
      <c r="AW150" s="1"/>
      <c r="AX150" s="1"/>
      <c r="AY150" s="1"/>
      <c r="AZ150" s="1"/>
      <c r="BA150" s="1"/>
      <c r="BB150" s="1"/>
      <c r="BC150" s="1"/>
      <c r="BD150" s="1"/>
      <c r="BE150" s="1"/>
      <c r="BF150" s="1"/>
      <c r="BG150" s="1"/>
      <c r="BH150" s="1"/>
      <c r="BI150" s="1"/>
      <c r="BJ150" s="1"/>
      <c r="BK150" s="1"/>
      <c r="BL150" s="1"/>
      <c r="BM150" s="1"/>
      <c r="BN150" s="1"/>
      <c r="BO150" s="1"/>
      <c r="BP150" s="1"/>
      <c r="BQ150" s="1"/>
      <c r="BR150" s="1"/>
    </row>
    <row r="151" spans="1:70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1"/>
      <c r="AU151" s="1"/>
      <c r="AV151" s="1"/>
      <c r="AW151" s="1"/>
      <c r="AX151" s="1"/>
      <c r="AY151" s="1"/>
      <c r="AZ151" s="1"/>
      <c r="BA151" s="1"/>
      <c r="BB151" s="1"/>
      <c r="BC151" s="1"/>
      <c r="BD151" s="1"/>
      <c r="BE151" s="1"/>
      <c r="BF151" s="1"/>
      <c r="BG151" s="1"/>
      <c r="BH151" s="1"/>
      <c r="BI151" s="1"/>
      <c r="BJ151" s="1"/>
      <c r="BK151" s="1"/>
      <c r="BL151" s="1"/>
      <c r="BM151" s="1"/>
      <c r="BN151" s="1"/>
      <c r="BO151" s="1"/>
      <c r="BP151" s="1"/>
      <c r="BQ151" s="1"/>
      <c r="BR151" s="1"/>
    </row>
    <row r="152" spans="1:70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  <c r="AS152" s="1"/>
      <c r="AT152" s="1"/>
      <c r="AU152" s="1"/>
      <c r="AV152" s="1"/>
      <c r="AW152" s="1"/>
      <c r="AX152" s="1"/>
      <c r="AY152" s="1"/>
      <c r="AZ152" s="1"/>
      <c r="BA152" s="1"/>
      <c r="BB152" s="1"/>
      <c r="BC152" s="1"/>
      <c r="BD152" s="1"/>
      <c r="BE152" s="1"/>
      <c r="BF152" s="1"/>
      <c r="BG152" s="1"/>
      <c r="BH152" s="1"/>
      <c r="BI152" s="1"/>
      <c r="BJ152" s="1"/>
      <c r="BK152" s="1"/>
      <c r="BL152" s="1"/>
      <c r="BM152" s="1"/>
      <c r="BN152" s="1"/>
      <c r="BO152" s="1"/>
      <c r="BP152" s="1"/>
      <c r="BQ152" s="1"/>
      <c r="BR152" s="1"/>
    </row>
    <row r="153" spans="1:70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S153" s="1"/>
      <c r="AT153" s="1"/>
      <c r="AU153" s="1"/>
      <c r="AV153" s="1"/>
      <c r="AW153" s="1"/>
      <c r="AX153" s="1"/>
      <c r="AY153" s="1"/>
      <c r="AZ153" s="1"/>
      <c r="BA153" s="1"/>
      <c r="BB153" s="1"/>
      <c r="BC153" s="1"/>
      <c r="BD153" s="1"/>
      <c r="BE153" s="1"/>
      <c r="BF153" s="1"/>
      <c r="BG153" s="1"/>
      <c r="BH153" s="1"/>
      <c r="BI153" s="1"/>
      <c r="BJ153" s="1"/>
      <c r="BK153" s="1"/>
      <c r="BL153" s="1"/>
      <c r="BM153" s="1"/>
      <c r="BN153" s="1"/>
      <c r="BO153" s="1"/>
      <c r="BP153" s="1"/>
      <c r="BQ153" s="1"/>
      <c r="BR153" s="1"/>
    </row>
    <row r="154" spans="1:70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  <c r="AT154" s="1"/>
      <c r="AU154" s="1"/>
      <c r="AV154" s="1"/>
      <c r="AW154" s="1"/>
      <c r="AX154" s="1"/>
      <c r="AY154" s="1"/>
      <c r="AZ154" s="1"/>
      <c r="BA154" s="1"/>
      <c r="BB154" s="1"/>
      <c r="BC154" s="1"/>
      <c r="BD154" s="1"/>
      <c r="BE154" s="1"/>
      <c r="BF154" s="1"/>
      <c r="BG154" s="1"/>
      <c r="BH154" s="1"/>
      <c r="BI154" s="1"/>
      <c r="BJ154" s="1"/>
      <c r="BK154" s="1"/>
      <c r="BL154" s="1"/>
      <c r="BM154" s="1"/>
      <c r="BN154" s="1"/>
      <c r="BO154" s="1"/>
      <c r="BP154" s="1"/>
      <c r="BQ154" s="1"/>
      <c r="BR154" s="1"/>
    </row>
    <row r="155" spans="1:70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  <c r="AR155" s="1"/>
      <c r="AS155" s="1"/>
      <c r="AT155" s="1"/>
      <c r="AU155" s="1"/>
      <c r="AV155" s="1"/>
      <c r="AW155" s="1"/>
      <c r="AX155" s="1"/>
      <c r="AY155" s="1"/>
      <c r="AZ155" s="1"/>
      <c r="BA155" s="1"/>
      <c r="BB155" s="1"/>
      <c r="BC155" s="1"/>
      <c r="BD155" s="1"/>
      <c r="BE155" s="1"/>
      <c r="BF155" s="1"/>
      <c r="BG155" s="1"/>
      <c r="BH155" s="1"/>
      <c r="BI155" s="1"/>
      <c r="BJ155" s="1"/>
      <c r="BK155" s="1"/>
      <c r="BL155" s="1"/>
      <c r="BM155" s="1"/>
      <c r="BN155" s="1"/>
      <c r="BO155" s="1"/>
      <c r="BP155" s="1"/>
      <c r="BQ155" s="1"/>
      <c r="BR155" s="1"/>
    </row>
    <row r="156" spans="1:70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1"/>
      <c r="AU156" s="1"/>
      <c r="AV156" s="1"/>
      <c r="AW156" s="1"/>
      <c r="AX156" s="1"/>
      <c r="AY156" s="1"/>
      <c r="AZ156" s="1"/>
      <c r="BA156" s="1"/>
      <c r="BB156" s="1"/>
      <c r="BC156" s="1"/>
      <c r="BD156" s="1"/>
      <c r="BE156" s="1"/>
      <c r="BF156" s="1"/>
      <c r="BG156" s="1"/>
      <c r="BH156" s="1"/>
      <c r="BI156" s="1"/>
      <c r="BJ156" s="1"/>
      <c r="BK156" s="1"/>
      <c r="BL156" s="1"/>
      <c r="BM156" s="1"/>
      <c r="BN156" s="1"/>
      <c r="BO156" s="1"/>
      <c r="BP156" s="1"/>
      <c r="BQ156" s="1"/>
      <c r="BR156" s="1"/>
    </row>
    <row r="157" spans="1:70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  <c r="AR157" s="1"/>
      <c r="AS157" s="1"/>
      <c r="AT157" s="1"/>
      <c r="AU157" s="1"/>
      <c r="AV157" s="1"/>
      <c r="AW157" s="1"/>
      <c r="AX157" s="1"/>
      <c r="AY157" s="1"/>
      <c r="AZ157" s="1"/>
      <c r="BA157" s="1"/>
      <c r="BB157" s="1"/>
      <c r="BC157" s="1"/>
      <c r="BD157" s="1"/>
      <c r="BE157" s="1"/>
      <c r="BF157" s="1"/>
      <c r="BG157" s="1"/>
      <c r="BH157" s="1"/>
      <c r="BI157" s="1"/>
      <c r="BJ157" s="1"/>
      <c r="BK157" s="1"/>
      <c r="BL157" s="1"/>
      <c r="BM157" s="1"/>
      <c r="BN157" s="1"/>
      <c r="BO157" s="1"/>
      <c r="BP157" s="1"/>
      <c r="BQ157" s="1"/>
      <c r="BR157" s="1"/>
    </row>
    <row r="158" spans="1:70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  <c r="AR158" s="1"/>
      <c r="AS158" s="1"/>
      <c r="AT158" s="1"/>
      <c r="AU158" s="1"/>
      <c r="AV158" s="1"/>
      <c r="AW158" s="1"/>
      <c r="AX158" s="1"/>
      <c r="AY158" s="1"/>
      <c r="AZ158" s="1"/>
      <c r="BA158" s="1"/>
      <c r="BB158" s="1"/>
      <c r="BC158" s="1"/>
      <c r="BD158" s="1"/>
      <c r="BE158" s="1"/>
      <c r="BF158" s="1"/>
      <c r="BG158" s="1"/>
      <c r="BH158" s="1"/>
      <c r="BI158" s="1"/>
      <c r="BJ158" s="1"/>
      <c r="BK158" s="1"/>
      <c r="BL158" s="1"/>
      <c r="BM158" s="1"/>
      <c r="BN158" s="1"/>
      <c r="BO158" s="1"/>
      <c r="BP158" s="1"/>
      <c r="BQ158" s="1"/>
      <c r="BR158" s="1"/>
    </row>
    <row r="159" spans="1:70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  <c r="AU159" s="1"/>
      <c r="AV159" s="1"/>
      <c r="AW159" s="1"/>
      <c r="AX159" s="1"/>
      <c r="AY159" s="1"/>
      <c r="AZ159" s="1"/>
      <c r="BA159" s="1"/>
      <c r="BB159" s="1"/>
      <c r="BC159" s="1"/>
      <c r="BD159" s="1"/>
      <c r="BE159" s="1"/>
      <c r="BF159" s="1"/>
      <c r="BG159" s="1"/>
      <c r="BH159" s="1"/>
      <c r="BI159" s="1"/>
      <c r="BJ159" s="1"/>
      <c r="BK159" s="1"/>
      <c r="BL159" s="1"/>
      <c r="BM159" s="1"/>
      <c r="BN159" s="1"/>
      <c r="BO159" s="1"/>
      <c r="BP159" s="1"/>
      <c r="BQ159" s="1"/>
      <c r="BR159" s="1"/>
    </row>
    <row r="160" spans="1:70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  <c r="AT160" s="1"/>
      <c r="AU160" s="1"/>
      <c r="AV160" s="1"/>
      <c r="AW160" s="1"/>
      <c r="AX160" s="1"/>
      <c r="AY160" s="1"/>
      <c r="AZ160" s="1"/>
      <c r="BA160" s="1"/>
      <c r="BB160" s="1"/>
      <c r="BC160" s="1"/>
      <c r="BD160" s="1"/>
      <c r="BE160" s="1"/>
      <c r="BF160" s="1"/>
      <c r="BG160" s="1"/>
      <c r="BH160" s="1"/>
      <c r="BI160" s="1"/>
      <c r="BJ160" s="1"/>
      <c r="BK160" s="1"/>
      <c r="BL160" s="1"/>
      <c r="BM160" s="1"/>
      <c r="BN160" s="1"/>
      <c r="BO160" s="1"/>
      <c r="BP160" s="1"/>
      <c r="BQ160" s="1"/>
      <c r="BR160" s="1"/>
    </row>
    <row r="161" spans="1:70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  <c r="AT161" s="1"/>
      <c r="AU161" s="1"/>
      <c r="AV161" s="1"/>
      <c r="AW161" s="1"/>
      <c r="AX161" s="1"/>
      <c r="AY161" s="1"/>
      <c r="AZ161" s="1"/>
      <c r="BA161" s="1"/>
      <c r="BB161" s="1"/>
      <c r="BC161" s="1"/>
      <c r="BD161" s="1"/>
      <c r="BE161" s="1"/>
      <c r="BF161" s="1"/>
      <c r="BG161" s="1"/>
      <c r="BH161" s="1"/>
      <c r="BI161" s="1"/>
      <c r="BJ161" s="1"/>
      <c r="BK161" s="1"/>
      <c r="BL161" s="1"/>
      <c r="BM161" s="1"/>
      <c r="BN161" s="1"/>
      <c r="BO161" s="1"/>
      <c r="BP161" s="1"/>
      <c r="BQ161" s="1"/>
      <c r="BR161" s="1"/>
    </row>
    <row r="162" spans="1:70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S162" s="1"/>
      <c r="AT162" s="1"/>
      <c r="AU162" s="1"/>
      <c r="AV162" s="1"/>
      <c r="AW162" s="1"/>
      <c r="AX162" s="1"/>
      <c r="AY162" s="1"/>
      <c r="AZ162" s="1"/>
      <c r="BA162" s="1"/>
      <c r="BB162" s="1"/>
      <c r="BC162" s="1"/>
      <c r="BD162" s="1"/>
      <c r="BE162" s="1"/>
      <c r="BF162" s="1"/>
      <c r="BG162" s="1"/>
      <c r="BH162" s="1"/>
      <c r="BI162" s="1"/>
      <c r="BJ162" s="1"/>
      <c r="BK162" s="1"/>
      <c r="BL162" s="1"/>
      <c r="BM162" s="1"/>
      <c r="BN162" s="1"/>
      <c r="BO162" s="1"/>
      <c r="BP162" s="1"/>
      <c r="BQ162" s="1"/>
      <c r="BR162" s="1"/>
    </row>
    <row r="163" spans="1:70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  <c r="AT163" s="1"/>
      <c r="AU163" s="1"/>
      <c r="AV163" s="1"/>
      <c r="AW163" s="1"/>
      <c r="AX163" s="1"/>
      <c r="AY163" s="1"/>
      <c r="AZ163" s="1"/>
      <c r="BA163" s="1"/>
      <c r="BB163" s="1"/>
      <c r="BC163" s="1"/>
      <c r="BD163" s="1"/>
      <c r="BE163" s="1"/>
      <c r="BF163" s="1"/>
      <c r="BG163" s="1"/>
      <c r="BH163" s="1"/>
      <c r="BI163" s="1"/>
      <c r="BJ163" s="1"/>
      <c r="BK163" s="1"/>
      <c r="BL163" s="1"/>
      <c r="BM163" s="1"/>
      <c r="BN163" s="1"/>
      <c r="BO163" s="1"/>
      <c r="BP163" s="1"/>
      <c r="BQ163" s="1"/>
      <c r="BR163" s="1"/>
    </row>
    <row r="164" spans="1:70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  <c r="AU164" s="1"/>
      <c r="AV164" s="1"/>
      <c r="AW164" s="1"/>
      <c r="AX164" s="1"/>
      <c r="AY164" s="1"/>
      <c r="AZ164" s="1"/>
      <c r="BA164" s="1"/>
      <c r="BB164" s="1"/>
      <c r="BC164" s="1"/>
      <c r="BD164" s="1"/>
      <c r="BE164" s="1"/>
      <c r="BF164" s="1"/>
      <c r="BG164" s="1"/>
      <c r="BH164" s="1"/>
      <c r="BI164" s="1"/>
      <c r="BJ164" s="1"/>
      <c r="BK164" s="1"/>
      <c r="BL164" s="1"/>
      <c r="BM164" s="1"/>
      <c r="BN164" s="1"/>
      <c r="BO164" s="1"/>
      <c r="BP164" s="1"/>
      <c r="BQ164" s="1"/>
      <c r="BR164" s="1"/>
    </row>
    <row r="165" spans="1:70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  <c r="AR165" s="1"/>
      <c r="AS165" s="1"/>
      <c r="AT165" s="1"/>
      <c r="AU165" s="1"/>
      <c r="AV165" s="1"/>
      <c r="AW165" s="1"/>
      <c r="AX165" s="1"/>
      <c r="AY165" s="1"/>
      <c r="AZ165" s="1"/>
      <c r="BA165" s="1"/>
      <c r="BB165" s="1"/>
      <c r="BC165" s="1"/>
      <c r="BD165" s="1"/>
      <c r="BE165" s="1"/>
      <c r="BF165" s="1"/>
      <c r="BG165" s="1"/>
      <c r="BH165" s="1"/>
      <c r="BI165" s="1"/>
      <c r="BJ165" s="1"/>
      <c r="BK165" s="1"/>
      <c r="BL165" s="1"/>
      <c r="BM165" s="1"/>
      <c r="BN165" s="1"/>
      <c r="BO165" s="1"/>
      <c r="BP165" s="1"/>
      <c r="BQ165" s="1"/>
      <c r="BR165" s="1"/>
    </row>
    <row r="166" spans="1:70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  <c r="AS166" s="1"/>
      <c r="AT166" s="1"/>
      <c r="AU166" s="1"/>
      <c r="AV166" s="1"/>
      <c r="AW166" s="1"/>
      <c r="AX166" s="1"/>
      <c r="AY166" s="1"/>
      <c r="AZ166" s="1"/>
      <c r="BA166" s="1"/>
      <c r="BB166" s="1"/>
      <c r="BC166" s="1"/>
      <c r="BD166" s="1"/>
      <c r="BE166" s="1"/>
      <c r="BF166" s="1"/>
      <c r="BG166" s="1"/>
      <c r="BH166" s="1"/>
      <c r="BI166" s="1"/>
      <c r="BJ166" s="1"/>
      <c r="BK166" s="1"/>
      <c r="BL166" s="1"/>
      <c r="BM166" s="1"/>
      <c r="BN166" s="1"/>
      <c r="BO166" s="1"/>
      <c r="BP166" s="1"/>
      <c r="BQ166" s="1"/>
      <c r="BR166" s="1"/>
    </row>
    <row r="167" spans="1:70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  <c r="AT167" s="1"/>
      <c r="AU167" s="1"/>
      <c r="AV167" s="1"/>
      <c r="AW167" s="1"/>
      <c r="AX167" s="1"/>
      <c r="AY167" s="1"/>
      <c r="AZ167" s="1"/>
      <c r="BA167" s="1"/>
      <c r="BB167" s="1"/>
      <c r="BC167" s="1"/>
      <c r="BD167" s="1"/>
      <c r="BE167" s="1"/>
      <c r="BF167" s="1"/>
      <c r="BG167" s="1"/>
      <c r="BH167" s="1"/>
      <c r="BI167" s="1"/>
      <c r="BJ167" s="1"/>
      <c r="BK167" s="1"/>
      <c r="BL167" s="1"/>
      <c r="BM167" s="1"/>
      <c r="BN167" s="1"/>
      <c r="BO167" s="1"/>
      <c r="BP167" s="1"/>
      <c r="BQ167" s="1"/>
      <c r="BR167" s="1"/>
    </row>
    <row r="168" spans="1:70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  <c r="AS168" s="1"/>
      <c r="AT168" s="1"/>
      <c r="AU168" s="1"/>
      <c r="AV168" s="1"/>
      <c r="AW168" s="1"/>
      <c r="AX168" s="1"/>
      <c r="AY168" s="1"/>
      <c r="AZ168" s="1"/>
      <c r="BA168" s="1"/>
      <c r="BB168" s="1"/>
      <c r="BC168" s="1"/>
      <c r="BD168" s="1"/>
      <c r="BE168" s="1"/>
      <c r="BF168" s="1"/>
      <c r="BG168" s="1"/>
      <c r="BH168" s="1"/>
      <c r="BI168" s="1"/>
      <c r="BJ168" s="1"/>
      <c r="BK168" s="1"/>
      <c r="BL168" s="1"/>
      <c r="BM168" s="1"/>
      <c r="BN168" s="1"/>
      <c r="BO168" s="1"/>
      <c r="BP168" s="1"/>
      <c r="BQ168" s="1"/>
      <c r="BR168" s="1"/>
    </row>
    <row r="169" spans="1:70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  <c r="AR169" s="1"/>
      <c r="AS169" s="1"/>
      <c r="AT169" s="1"/>
      <c r="AU169" s="1"/>
      <c r="AV169" s="1"/>
      <c r="AW169" s="1"/>
      <c r="AX169" s="1"/>
      <c r="AY169" s="1"/>
      <c r="AZ169" s="1"/>
      <c r="BA169" s="1"/>
      <c r="BB169" s="1"/>
      <c r="BC169" s="1"/>
      <c r="BD169" s="1"/>
      <c r="BE169" s="1"/>
      <c r="BF169" s="1"/>
      <c r="BG169" s="1"/>
      <c r="BH169" s="1"/>
      <c r="BI169" s="1"/>
      <c r="BJ169" s="1"/>
      <c r="BK169" s="1"/>
      <c r="BL169" s="1"/>
      <c r="BM169" s="1"/>
      <c r="BN169" s="1"/>
      <c r="BO169" s="1"/>
      <c r="BP169" s="1"/>
      <c r="BQ169" s="1"/>
      <c r="BR169" s="1"/>
    </row>
    <row r="170" spans="1:70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  <c r="AT170" s="1"/>
      <c r="AU170" s="1"/>
      <c r="AV170" s="1"/>
      <c r="AW170" s="1"/>
      <c r="AX170" s="1"/>
      <c r="AY170" s="1"/>
      <c r="AZ170" s="1"/>
      <c r="BA170" s="1"/>
      <c r="BB170" s="1"/>
      <c r="BC170" s="1"/>
      <c r="BD170" s="1"/>
      <c r="BE170" s="1"/>
      <c r="BF170" s="1"/>
      <c r="BG170" s="1"/>
      <c r="BH170" s="1"/>
      <c r="BI170" s="1"/>
      <c r="BJ170" s="1"/>
      <c r="BK170" s="1"/>
      <c r="BL170" s="1"/>
      <c r="BM170" s="1"/>
      <c r="BN170" s="1"/>
      <c r="BO170" s="1"/>
      <c r="BP170" s="1"/>
      <c r="BQ170" s="1"/>
      <c r="BR170" s="1"/>
    </row>
    <row r="171" spans="1:70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  <c r="AS171" s="1"/>
      <c r="AT171" s="1"/>
      <c r="AU171" s="1"/>
      <c r="AV171" s="1"/>
      <c r="AW171" s="1"/>
      <c r="AX171" s="1"/>
      <c r="AY171" s="1"/>
      <c r="AZ171" s="1"/>
      <c r="BA171" s="1"/>
      <c r="BB171" s="1"/>
      <c r="BC171" s="1"/>
      <c r="BD171" s="1"/>
      <c r="BE171" s="1"/>
      <c r="BF171" s="1"/>
      <c r="BG171" s="1"/>
      <c r="BH171" s="1"/>
      <c r="BI171" s="1"/>
      <c r="BJ171" s="1"/>
      <c r="BK171" s="1"/>
      <c r="BL171" s="1"/>
      <c r="BM171" s="1"/>
      <c r="BN171" s="1"/>
      <c r="BO171" s="1"/>
      <c r="BP171" s="1"/>
      <c r="BQ171" s="1"/>
      <c r="BR171" s="1"/>
    </row>
    <row r="172" spans="1:70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  <c r="AS172" s="1"/>
      <c r="AT172" s="1"/>
      <c r="AU172" s="1"/>
      <c r="AV172" s="1"/>
      <c r="AW172" s="1"/>
      <c r="AX172" s="1"/>
      <c r="AY172" s="1"/>
      <c r="AZ172" s="1"/>
      <c r="BA172" s="1"/>
      <c r="BB172" s="1"/>
      <c r="BC172" s="1"/>
      <c r="BD172" s="1"/>
      <c r="BE172" s="1"/>
      <c r="BF172" s="1"/>
      <c r="BG172" s="1"/>
      <c r="BH172" s="1"/>
      <c r="BI172" s="1"/>
      <c r="BJ172" s="1"/>
      <c r="BK172" s="1"/>
      <c r="BL172" s="1"/>
      <c r="BM172" s="1"/>
      <c r="BN172" s="1"/>
      <c r="BO172" s="1"/>
      <c r="BP172" s="1"/>
      <c r="BQ172" s="1"/>
      <c r="BR172" s="1"/>
    </row>
    <row r="173" spans="1:70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  <c r="AS173" s="1"/>
      <c r="AT173" s="1"/>
      <c r="AU173" s="1"/>
      <c r="AV173" s="1"/>
      <c r="AW173" s="1"/>
      <c r="AX173" s="1"/>
      <c r="AY173" s="1"/>
      <c r="AZ173" s="1"/>
      <c r="BA173" s="1"/>
      <c r="BB173" s="1"/>
      <c r="BC173" s="1"/>
      <c r="BD173" s="1"/>
      <c r="BE173" s="1"/>
      <c r="BF173" s="1"/>
      <c r="BG173" s="1"/>
      <c r="BH173" s="1"/>
      <c r="BI173" s="1"/>
      <c r="BJ173" s="1"/>
      <c r="BK173" s="1"/>
      <c r="BL173" s="1"/>
      <c r="BM173" s="1"/>
      <c r="BN173" s="1"/>
      <c r="BO173" s="1"/>
      <c r="BP173" s="1"/>
      <c r="BQ173" s="1"/>
      <c r="BR173" s="1"/>
    </row>
    <row r="174" spans="1:70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  <c r="AS174" s="1"/>
      <c r="AT174" s="1"/>
      <c r="AU174" s="1"/>
      <c r="AV174" s="1"/>
      <c r="AW174" s="1"/>
      <c r="AX174" s="1"/>
      <c r="AY174" s="1"/>
      <c r="AZ174" s="1"/>
      <c r="BA174" s="1"/>
      <c r="BB174" s="1"/>
      <c r="BC174" s="1"/>
      <c r="BD174" s="1"/>
      <c r="BE174" s="1"/>
      <c r="BF174" s="1"/>
      <c r="BG174" s="1"/>
      <c r="BH174" s="1"/>
      <c r="BI174" s="1"/>
      <c r="BJ174" s="1"/>
      <c r="BK174" s="1"/>
      <c r="BL174" s="1"/>
      <c r="BM174" s="1"/>
      <c r="BN174" s="1"/>
      <c r="BO174" s="1"/>
      <c r="BP174" s="1"/>
      <c r="BQ174" s="1"/>
      <c r="BR174" s="1"/>
    </row>
    <row r="175" spans="1:70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  <c r="AR175" s="1"/>
      <c r="AS175" s="1"/>
      <c r="AT175" s="1"/>
      <c r="AU175" s="1"/>
      <c r="AV175" s="1"/>
      <c r="AW175" s="1"/>
      <c r="AX175" s="1"/>
      <c r="AY175" s="1"/>
      <c r="AZ175" s="1"/>
      <c r="BA175" s="1"/>
      <c r="BB175" s="1"/>
      <c r="BC175" s="1"/>
      <c r="BD175" s="1"/>
      <c r="BE175" s="1"/>
      <c r="BF175" s="1"/>
      <c r="BG175" s="1"/>
      <c r="BH175" s="1"/>
      <c r="BI175" s="1"/>
      <c r="BJ175" s="1"/>
      <c r="BK175" s="1"/>
      <c r="BL175" s="1"/>
      <c r="BM175" s="1"/>
      <c r="BN175" s="1"/>
      <c r="BO175" s="1"/>
      <c r="BP175" s="1"/>
      <c r="BQ175" s="1"/>
      <c r="BR175" s="1"/>
    </row>
    <row r="176" spans="1:70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1"/>
      <c r="AT176" s="1"/>
      <c r="AU176" s="1"/>
      <c r="AV176" s="1"/>
      <c r="AW176" s="1"/>
      <c r="AX176" s="1"/>
      <c r="AY176" s="1"/>
      <c r="AZ176" s="1"/>
      <c r="BA176" s="1"/>
      <c r="BB176" s="1"/>
      <c r="BC176" s="1"/>
      <c r="BD176" s="1"/>
      <c r="BE176" s="1"/>
      <c r="BF176" s="1"/>
      <c r="BG176" s="1"/>
      <c r="BH176" s="1"/>
      <c r="BI176" s="1"/>
      <c r="BJ176" s="1"/>
      <c r="BK176" s="1"/>
      <c r="BL176" s="1"/>
      <c r="BM176" s="1"/>
      <c r="BN176" s="1"/>
      <c r="BO176" s="1"/>
      <c r="BP176" s="1"/>
      <c r="BQ176" s="1"/>
      <c r="BR176" s="1"/>
    </row>
    <row r="177" spans="1:70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  <c r="AR177" s="1"/>
      <c r="AS177" s="1"/>
      <c r="AT177" s="1"/>
      <c r="AU177" s="1"/>
      <c r="AV177" s="1"/>
      <c r="AW177" s="1"/>
      <c r="AX177" s="1"/>
      <c r="AY177" s="1"/>
      <c r="AZ177" s="1"/>
      <c r="BA177" s="1"/>
      <c r="BB177" s="1"/>
      <c r="BC177" s="1"/>
      <c r="BD177" s="1"/>
      <c r="BE177" s="1"/>
      <c r="BF177" s="1"/>
      <c r="BG177" s="1"/>
      <c r="BH177" s="1"/>
      <c r="BI177" s="1"/>
      <c r="BJ177" s="1"/>
      <c r="BK177" s="1"/>
      <c r="BL177" s="1"/>
      <c r="BM177" s="1"/>
      <c r="BN177" s="1"/>
      <c r="BO177" s="1"/>
      <c r="BP177" s="1"/>
      <c r="BQ177" s="1"/>
      <c r="BR177" s="1"/>
    </row>
    <row r="178" spans="1:70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  <c r="AR178" s="1"/>
      <c r="AS178" s="1"/>
      <c r="AT178" s="1"/>
      <c r="AU178" s="1"/>
      <c r="AV178" s="1"/>
      <c r="AW178" s="1"/>
      <c r="AX178" s="1"/>
      <c r="AY178" s="1"/>
      <c r="AZ178" s="1"/>
      <c r="BA178" s="1"/>
      <c r="BB178" s="1"/>
      <c r="BC178" s="1"/>
      <c r="BD178" s="1"/>
      <c r="BE178" s="1"/>
      <c r="BF178" s="1"/>
      <c r="BG178" s="1"/>
      <c r="BH178" s="1"/>
      <c r="BI178" s="1"/>
      <c r="BJ178" s="1"/>
      <c r="BK178" s="1"/>
      <c r="BL178" s="1"/>
      <c r="BM178" s="1"/>
      <c r="BN178" s="1"/>
      <c r="BO178" s="1"/>
      <c r="BP178" s="1"/>
      <c r="BQ178" s="1"/>
      <c r="BR178" s="1"/>
    </row>
    <row r="179" spans="1:70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  <c r="AT179" s="1"/>
      <c r="AU179" s="1"/>
      <c r="AV179" s="1"/>
      <c r="AW179" s="1"/>
      <c r="AX179" s="1"/>
      <c r="AY179" s="1"/>
      <c r="AZ179" s="1"/>
      <c r="BA179" s="1"/>
      <c r="BB179" s="1"/>
      <c r="BC179" s="1"/>
      <c r="BD179" s="1"/>
      <c r="BE179" s="1"/>
      <c r="BF179" s="1"/>
      <c r="BG179" s="1"/>
      <c r="BH179" s="1"/>
      <c r="BI179" s="1"/>
      <c r="BJ179" s="1"/>
      <c r="BK179" s="1"/>
      <c r="BL179" s="1"/>
      <c r="BM179" s="1"/>
      <c r="BN179" s="1"/>
      <c r="BO179" s="1"/>
      <c r="BP179" s="1"/>
      <c r="BQ179" s="1"/>
      <c r="BR179" s="1"/>
    </row>
    <row r="180" spans="1:70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  <c r="AR180" s="1"/>
      <c r="AS180" s="1"/>
      <c r="AT180" s="1"/>
      <c r="AU180" s="1"/>
      <c r="AV180" s="1"/>
      <c r="AW180" s="1"/>
      <c r="AX180" s="1"/>
      <c r="AY180" s="1"/>
      <c r="AZ180" s="1"/>
      <c r="BA180" s="1"/>
      <c r="BB180" s="1"/>
      <c r="BC180" s="1"/>
      <c r="BD180" s="1"/>
      <c r="BE180" s="1"/>
      <c r="BF180" s="1"/>
      <c r="BG180" s="1"/>
      <c r="BH180" s="1"/>
      <c r="BI180" s="1"/>
      <c r="BJ180" s="1"/>
      <c r="BK180" s="1"/>
      <c r="BL180" s="1"/>
      <c r="BM180" s="1"/>
      <c r="BN180" s="1"/>
      <c r="BO180" s="1"/>
      <c r="BP180" s="1"/>
      <c r="BQ180" s="1"/>
      <c r="BR180" s="1"/>
    </row>
    <row r="181" spans="1:70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  <c r="AS181" s="1"/>
      <c r="AT181" s="1"/>
      <c r="AU181" s="1"/>
      <c r="AV181" s="1"/>
      <c r="AW181" s="1"/>
      <c r="AX181" s="1"/>
      <c r="AY181" s="1"/>
      <c r="AZ181" s="1"/>
      <c r="BA181" s="1"/>
      <c r="BB181" s="1"/>
      <c r="BC181" s="1"/>
      <c r="BD181" s="1"/>
      <c r="BE181" s="1"/>
      <c r="BF181" s="1"/>
      <c r="BG181" s="1"/>
      <c r="BH181" s="1"/>
      <c r="BI181" s="1"/>
      <c r="BJ181" s="1"/>
      <c r="BK181" s="1"/>
      <c r="BL181" s="1"/>
      <c r="BM181" s="1"/>
      <c r="BN181" s="1"/>
      <c r="BO181" s="1"/>
      <c r="BP181" s="1"/>
      <c r="BQ181" s="1"/>
      <c r="BR181" s="1"/>
    </row>
    <row r="182" spans="1:70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"/>
      <c r="AT182" s="1"/>
      <c r="AU182" s="1"/>
      <c r="AV182" s="1"/>
      <c r="AW182" s="1"/>
      <c r="AX182" s="1"/>
      <c r="AY182" s="1"/>
      <c r="AZ182" s="1"/>
      <c r="BA182" s="1"/>
      <c r="BB182" s="1"/>
      <c r="BC182" s="1"/>
      <c r="BD182" s="1"/>
      <c r="BE182" s="1"/>
      <c r="BF182" s="1"/>
      <c r="BG182" s="1"/>
      <c r="BH182" s="1"/>
      <c r="BI182" s="1"/>
      <c r="BJ182" s="1"/>
      <c r="BK182" s="1"/>
      <c r="BL182" s="1"/>
      <c r="BM182" s="1"/>
      <c r="BN182" s="1"/>
      <c r="BO182" s="1"/>
      <c r="BP182" s="1"/>
      <c r="BQ182" s="1"/>
      <c r="BR182" s="1"/>
    </row>
    <row r="183" spans="1:70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Q183" s="1"/>
      <c r="AR183" s="1"/>
      <c r="AS183" s="1"/>
      <c r="AT183" s="1"/>
      <c r="AU183" s="1"/>
      <c r="AV183" s="1"/>
      <c r="AW183" s="1"/>
      <c r="AX183" s="1"/>
      <c r="AY183" s="1"/>
      <c r="AZ183" s="1"/>
      <c r="BA183" s="1"/>
      <c r="BB183" s="1"/>
      <c r="BC183" s="1"/>
      <c r="BD183" s="1"/>
      <c r="BE183" s="1"/>
      <c r="BF183" s="1"/>
      <c r="BG183" s="1"/>
      <c r="BH183" s="1"/>
      <c r="BI183" s="1"/>
      <c r="BJ183" s="1"/>
      <c r="BK183" s="1"/>
      <c r="BL183" s="1"/>
      <c r="BM183" s="1"/>
      <c r="BN183" s="1"/>
      <c r="BO183" s="1"/>
      <c r="BP183" s="1"/>
      <c r="BQ183" s="1"/>
      <c r="BR183" s="1"/>
    </row>
    <row r="184" spans="1:70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  <c r="AS184" s="1"/>
      <c r="AT184" s="1"/>
      <c r="AU184" s="1"/>
      <c r="AV184" s="1"/>
      <c r="AW184" s="1"/>
      <c r="AX184" s="1"/>
      <c r="AY184" s="1"/>
      <c r="AZ184" s="1"/>
      <c r="BA184" s="1"/>
      <c r="BB184" s="1"/>
      <c r="BC184" s="1"/>
      <c r="BD184" s="1"/>
      <c r="BE184" s="1"/>
      <c r="BF184" s="1"/>
      <c r="BG184" s="1"/>
      <c r="BH184" s="1"/>
      <c r="BI184" s="1"/>
      <c r="BJ184" s="1"/>
      <c r="BK184" s="1"/>
      <c r="BL184" s="1"/>
      <c r="BM184" s="1"/>
      <c r="BN184" s="1"/>
      <c r="BO184" s="1"/>
      <c r="BP184" s="1"/>
      <c r="BQ184" s="1"/>
      <c r="BR184" s="1"/>
    </row>
    <row r="185" spans="1:70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1"/>
      <c r="AT185" s="1"/>
      <c r="AU185" s="1"/>
      <c r="AV185" s="1"/>
      <c r="AW185" s="1"/>
      <c r="AX185" s="1"/>
      <c r="AY185" s="1"/>
      <c r="AZ185" s="1"/>
      <c r="BA185" s="1"/>
      <c r="BB185" s="1"/>
      <c r="BC185" s="1"/>
      <c r="BD185" s="1"/>
      <c r="BE185" s="1"/>
      <c r="BF185" s="1"/>
      <c r="BG185" s="1"/>
      <c r="BH185" s="1"/>
      <c r="BI185" s="1"/>
      <c r="BJ185" s="1"/>
      <c r="BK185" s="1"/>
      <c r="BL185" s="1"/>
      <c r="BM185" s="1"/>
      <c r="BN185" s="1"/>
      <c r="BO185" s="1"/>
      <c r="BP185" s="1"/>
      <c r="BQ185" s="1"/>
      <c r="BR185" s="1"/>
    </row>
    <row r="186" spans="1:70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  <c r="AR186" s="1"/>
      <c r="AS186" s="1"/>
      <c r="AT186" s="1"/>
      <c r="AU186" s="1"/>
      <c r="AV186" s="1"/>
      <c r="AW186" s="1"/>
      <c r="AX186" s="1"/>
      <c r="AY186" s="1"/>
      <c r="AZ186" s="1"/>
      <c r="BA186" s="1"/>
      <c r="BB186" s="1"/>
      <c r="BC186" s="1"/>
      <c r="BD186" s="1"/>
      <c r="BE186" s="1"/>
      <c r="BF186" s="1"/>
      <c r="BG186" s="1"/>
      <c r="BH186" s="1"/>
      <c r="BI186" s="1"/>
      <c r="BJ186" s="1"/>
      <c r="BK186" s="1"/>
      <c r="BL186" s="1"/>
      <c r="BM186" s="1"/>
      <c r="BN186" s="1"/>
      <c r="BO186" s="1"/>
      <c r="BP186" s="1"/>
      <c r="BQ186" s="1"/>
      <c r="BR186" s="1"/>
    </row>
    <row r="187" spans="1:70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  <c r="AQ187" s="1"/>
      <c r="AR187" s="1"/>
      <c r="AS187" s="1"/>
      <c r="AT187" s="1"/>
      <c r="AU187" s="1"/>
      <c r="AV187" s="1"/>
      <c r="AW187" s="1"/>
      <c r="AX187" s="1"/>
      <c r="AY187" s="1"/>
      <c r="AZ187" s="1"/>
      <c r="BA187" s="1"/>
      <c r="BB187" s="1"/>
      <c r="BC187" s="1"/>
      <c r="BD187" s="1"/>
      <c r="BE187" s="1"/>
      <c r="BF187" s="1"/>
      <c r="BG187" s="1"/>
      <c r="BH187" s="1"/>
      <c r="BI187" s="1"/>
      <c r="BJ187" s="1"/>
      <c r="BK187" s="1"/>
      <c r="BL187" s="1"/>
      <c r="BM187" s="1"/>
      <c r="BN187" s="1"/>
      <c r="BO187" s="1"/>
      <c r="BP187" s="1"/>
      <c r="BQ187" s="1"/>
      <c r="BR187" s="1"/>
    </row>
    <row r="188" spans="1:70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/>
      <c r="AS188" s="1"/>
      <c r="AT188" s="1"/>
      <c r="AU188" s="1"/>
      <c r="AV188" s="1"/>
      <c r="AW188" s="1"/>
      <c r="AX188" s="1"/>
      <c r="AY188" s="1"/>
      <c r="AZ188" s="1"/>
      <c r="BA188" s="1"/>
      <c r="BB188" s="1"/>
      <c r="BC188" s="1"/>
      <c r="BD188" s="1"/>
      <c r="BE188" s="1"/>
      <c r="BF188" s="1"/>
      <c r="BG188" s="1"/>
      <c r="BH188" s="1"/>
      <c r="BI188" s="1"/>
      <c r="BJ188" s="1"/>
      <c r="BK188" s="1"/>
      <c r="BL188" s="1"/>
      <c r="BM188" s="1"/>
      <c r="BN188" s="1"/>
      <c r="BO188" s="1"/>
      <c r="BP188" s="1"/>
      <c r="BQ188" s="1"/>
      <c r="BR188" s="1"/>
    </row>
    <row r="189" spans="1:70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/>
      <c r="AS189" s="1"/>
      <c r="AT189" s="1"/>
      <c r="AU189" s="1"/>
      <c r="AV189" s="1"/>
      <c r="AW189" s="1"/>
      <c r="AX189" s="1"/>
      <c r="AY189" s="1"/>
      <c r="AZ189" s="1"/>
      <c r="BA189" s="1"/>
      <c r="BB189" s="1"/>
      <c r="BC189" s="1"/>
      <c r="BD189" s="1"/>
      <c r="BE189" s="1"/>
      <c r="BF189" s="1"/>
      <c r="BG189" s="1"/>
      <c r="BH189" s="1"/>
      <c r="BI189" s="1"/>
      <c r="BJ189" s="1"/>
      <c r="BK189" s="1"/>
      <c r="BL189" s="1"/>
      <c r="BM189" s="1"/>
      <c r="BN189" s="1"/>
      <c r="BO189" s="1"/>
      <c r="BP189" s="1"/>
      <c r="BQ189" s="1"/>
      <c r="BR189" s="1"/>
    </row>
    <row r="190" spans="1:70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  <c r="AQ190" s="1"/>
      <c r="AR190" s="1"/>
      <c r="AS190" s="1"/>
      <c r="AT190" s="1"/>
      <c r="AU190" s="1"/>
      <c r="AV190" s="1"/>
      <c r="AW190" s="1"/>
      <c r="AX190" s="1"/>
      <c r="AY190" s="1"/>
      <c r="AZ190" s="1"/>
      <c r="BA190" s="1"/>
      <c r="BB190" s="1"/>
      <c r="BC190" s="1"/>
      <c r="BD190" s="1"/>
      <c r="BE190" s="1"/>
      <c r="BF190" s="1"/>
      <c r="BG190" s="1"/>
      <c r="BH190" s="1"/>
      <c r="BI190" s="1"/>
      <c r="BJ190" s="1"/>
      <c r="BK190" s="1"/>
      <c r="BL190" s="1"/>
      <c r="BM190" s="1"/>
      <c r="BN190" s="1"/>
      <c r="BO190" s="1"/>
      <c r="BP190" s="1"/>
      <c r="BQ190" s="1"/>
      <c r="BR190" s="1"/>
    </row>
    <row r="191" spans="1:70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  <c r="AQ191" s="1"/>
      <c r="AR191" s="1"/>
      <c r="AS191" s="1"/>
      <c r="AT191" s="1"/>
      <c r="AU191" s="1"/>
      <c r="AV191" s="1"/>
      <c r="AW191" s="1"/>
      <c r="AX191" s="1"/>
      <c r="AY191" s="1"/>
      <c r="AZ191" s="1"/>
      <c r="BA191" s="1"/>
      <c r="BB191" s="1"/>
      <c r="BC191" s="1"/>
      <c r="BD191" s="1"/>
      <c r="BE191" s="1"/>
      <c r="BF191" s="1"/>
      <c r="BG191" s="1"/>
      <c r="BH191" s="1"/>
      <c r="BI191" s="1"/>
      <c r="BJ191" s="1"/>
      <c r="BK191" s="1"/>
      <c r="BL191" s="1"/>
      <c r="BM191" s="1"/>
      <c r="BN191" s="1"/>
      <c r="BO191" s="1"/>
      <c r="BP191" s="1"/>
      <c r="BQ191" s="1"/>
      <c r="BR191" s="1"/>
    </row>
    <row r="192" spans="1:70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  <c r="AS192" s="1"/>
      <c r="AT192" s="1"/>
      <c r="AU192" s="1"/>
      <c r="AV192" s="1"/>
      <c r="AW192" s="1"/>
      <c r="AX192" s="1"/>
      <c r="AY192" s="1"/>
      <c r="AZ192" s="1"/>
      <c r="BA192" s="1"/>
      <c r="BB192" s="1"/>
      <c r="BC192" s="1"/>
      <c r="BD192" s="1"/>
      <c r="BE192" s="1"/>
      <c r="BF192" s="1"/>
      <c r="BG192" s="1"/>
      <c r="BH192" s="1"/>
      <c r="BI192" s="1"/>
      <c r="BJ192" s="1"/>
      <c r="BK192" s="1"/>
      <c r="BL192" s="1"/>
      <c r="BM192" s="1"/>
      <c r="BN192" s="1"/>
      <c r="BO192" s="1"/>
      <c r="BP192" s="1"/>
      <c r="BQ192" s="1"/>
      <c r="BR192" s="1"/>
    </row>
    <row r="193" spans="1:70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  <c r="AR193" s="1"/>
      <c r="AS193" s="1"/>
      <c r="AT193" s="1"/>
      <c r="AU193" s="1"/>
      <c r="AV193" s="1"/>
      <c r="AW193" s="1"/>
      <c r="AX193" s="1"/>
      <c r="AY193" s="1"/>
      <c r="AZ193" s="1"/>
      <c r="BA193" s="1"/>
      <c r="BB193" s="1"/>
      <c r="BC193" s="1"/>
      <c r="BD193" s="1"/>
      <c r="BE193" s="1"/>
      <c r="BF193" s="1"/>
      <c r="BG193" s="1"/>
      <c r="BH193" s="1"/>
      <c r="BI193" s="1"/>
      <c r="BJ193" s="1"/>
      <c r="BK193" s="1"/>
      <c r="BL193" s="1"/>
      <c r="BM193" s="1"/>
      <c r="BN193" s="1"/>
      <c r="BO193" s="1"/>
      <c r="BP193" s="1"/>
      <c r="BQ193" s="1"/>
      <c r="BR193" s="1"/>
    </row>
    <row r="194" spans="1:70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  <c r="AR194" s="1"/>
      <c r="AS194" s="1"/>
      <c r="AT194" s="1"/>
      <c r="AU194" s="1"/>
      <c r="AV194" s="1"/>
      <c r="AW194" s="1"/>
      <c r="AX194" s="1"/>
      <c r="AY194" s="1"/>
      <c r="AZ194" s="1"/>
      <c r="BA194" s="1"/>
      <c r="BB194" s="1"/>
      <c r="BC194" s="1"/>
      <c r="BD194" s="1"/>
      <c r="BE194" s="1"/>
      <c r="BF194" s="1"/>
      <c r="BG194" s="1"/>
      <c r="BH194" s="1"/>
      <c r="BI194" s="1"/>
      <c r="BJ194" s="1"/>
      <c r="BK194" s="1"/>
      <c r="BL194" s="1"/>
      <c r="BM194" s="1"/>
      <c r="BN194" s="1"/>
      <c r="BO194" s="1"/>
      <c r="BP194" s="1"/>
      <c r="BQ194" s="1"/>
      <c r="BR194" s="1"/>
    </row>
    <row r="195" spans="1:70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  <c r="AS195" s="1"/>
      <c r="AT195" s="1"/>
      <c r="AU195" s="1"/>
      <c r="AV195" s="1"/>
      <c r="AW195" s="1"/>
      <c r="AX195" s="1"/>
      <c r="AY195" s="1"/>
      <c r="AZ195" s="1"/>
      <c r="BA195" s="1"/>
      <c r="BB195" s="1"/>
      <c r="BC195" s="1"/>
      <c r="BD195" s="1"/>
      <c r="BE195" s="1"/>
      <c r="BF195" s="1"/>
      <c r="BG195" s="1"/>
      <c r="BH195" s="1"/>
      <c r="BI195" s="1"/>
      <c r="BJ195" s="1"/>
      <c r="BK195" s="1"/>
      <c r="BL195" s="1"/>
      <c r="BM195" s="1"/>
      <c r="BN195" s="1"/>
      <c r="BO195" s="1"/>
      <c r="BP195" s="1"/>
      <c r="BQ195" s="1"/>
      <c r="BR195" s="1"/>
    </row>
    <row r="196" spans="1:70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  <c r="AR196" s="1"/>
      <c r="AS196" s="1"/>
      <c r="AT196" s="1"/>
      <c r="AU196" s="1"/>
      <c r="AV196" s="1"/>
      <c r="AW196" s="1"/>
      <c r="AX196" s="1"/>
      <c r="AY196" s="1"/>
      <c r="AZ196" s="1"/>
      <c r="BA196" s="1"/>
      <c r="BB196" s="1"/>
      <c r="BC196" s="1"/>
      <c r="BD196" s="1"/>
      <c r="BE196" s="1"/>
      <c r="BF196" s="1"/>
      <c r="BG196" s="1"/>
      <c r="BH196" s="1"/>
      <c r="BI196" s="1"/>
      <c r="BJ196" s="1"/>
      <c r="BK196" s="1"/>
      <c r="BL196" s="1"/>
      <c r="BM196" s="1"/>
      <c r="BN196" s="1"/>
      <c r="BO196" s="1"/>
      <c r="BP196" s="1"/>
      <c r="BQ196" s="1"/>
      <c r="BR196" s="1"/>
    </row>
    <row r="197" spans="1:70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  <c r="AR197" s="1"/>
      <c r="AS197" s="1"/>
      <c r="AT197" s="1"/>
      <c r="AU197" s="1"/>
      <c r="AV197" s="1"/>
      <c r="AW197" s="1"/>
      <c r="AX197" s="1"/>
      <c r="AY197" s="1"/>
      <c r="AZ197" s="1"/>
      <c r="BA197" s="1"/>
      <c r="BB197" s="1"/>
      <c r="BC197" s="1"/>
      <c r="BD197" s="1"/>
      <c r="BE197" s="1"/>
      <c r="BF197" s="1"/>
      <c r="BG197" s="1"/>
      <c r="BH197" s="1"/>
      <c r="BI197" s="1"/>
      <c r="BJ197" s="1"/>
      <c r="BK197" s="1"/>
      <c r="BL197" s="1"/>
      <c r="BM197" s="1"/>
      <c r="BN197" s="1"/>
      <c r="BO197" s="1"/>
      <c r="BP197" s="1"/>
      <c r="BQ197" s="1"/>
      <c r="BR197" s="1"/>
    </row>
    <row r="198" spans="1:70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  <c r="AS198" s="1"/>
      <c r="AT198" s="1"/>
      <c r="AU198" s="1"/>
      <c r="AV198" s="1"/>
      <c r="AW198" s="1"/>
      <c r="AX198" s="1"/>
      <c r="AY198" s="1"/>
      <c r="AZ198" s="1"/>
      <c r="BA198" s="1"/>
      <c r="BB198" s="1"/>
      <c r="BC198" s="1"/>
      <c r="BD198" s="1"/>
      <c r="BE198" s="1"/>
      <c r="BF198" s="1"/>
      <c r="BG198" s="1"/>
      <c r="BH198" s="1"/>
      <c r="BI198" s="1"/>
      <c r="BJ198" s="1"/>
      <c r="BK198" s="1"/>
      <c r="BL198" s="1"/>
      <c r="BM198" s="1"/>
      <c r="BN198" s="1"/>
      <c r="BO198" s="1"/>
      <c r="BP198" s="1"/>
      <c r="BQ198" s="1"/>
      <c r="BR198" s="1"/>
    </row>
    <row r="199" spans="1:70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  <c r="AQ199" s="1"/>
      <c r="AR199" s="1"/>
      <c r="AS199" s="1"/>
      <c r="AT199" s="1"/>
      <c r="AU199" s="1"/>
      <c r="AV199" s="1"/>
      <c r="AW199" s="1"/>
      <c r="AX199" s="1"/>
      <c r="AY199" s="1"/>
      <c r="AZ199" s="1"/>
      <c r="BA199" s="1"/>
      <c r="BB199" s="1"/>
      <c r="BC199" s="1"/>
      <c r="BD199" s="1"/>
      <c r="BE199" s="1"/>
      <c r="BF199" s="1"/>
      <c r="BG199" s="1"/>
      <c r="BH199" s="1"/>
      <c r="BI199" s="1"/>
      <c r="BJ199" s="1"/>
      <c r="BK199" s="1"/>
      <c r="BL199" s="1"/>
      <c r="BM199" s="1"/>
      <c r="BN199" s="1"/>
      <c r="BO199" s="1"/>
      <c r="BP199" s="1"/>
      <c r="BQ199" s="1"/>
      <c r="BR199" s="1"/>
    </row>
    <row r="200" spans="1:70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  <c r="AR200" s="1"/>
      <c r="AS200" s="1"/>
      <c r="AT200" s="1"/>
      <c r="AU200" s="1"/>
      <c r="AV200" s="1"/>
      <c r="AW200" s="1"/>
      <c r="AX200" s="1"/>
      <c r="AY200" s="1"/>
      <c r="AZ200" s="1"/>
      <c r="BA200" s="1"/>
      <c r="BB200" s="1"/>
      <c r="BC200" s="1"/>
      <c r="BD200" s="1"/>
      <c r="BE200" s="1"/>
      <c r="BF200" s="1"/>
      <c r="BG200" s="1"/>
      <c r="BH200" s="1"/>
      <c r="BI200" s="1"/>
      <c r="BJ200" s="1"/>
      <c r="BK200" s="1"/>
      <c r="BL200" s="1"/>
      <c r="BM200" s="1"/>
      <c r="BN200" s="1"/>
      <c r="BO200" s="1"/>
      <c r="BP200" s="1"/>
      <c r="BQ200" s="1"/>
      <c r="BR200" s="1"/>
    </row>
    <row r="201" spans="1:70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  <c r="AP201" s="1"/>
      <c r="AQ201" s="1"/>
      <c r="AR201" s="1"/>
      <c r="AS201" s="1"/>
      <c r="AT201" s="1"/>
      <c r="AU201" s="1"/>
      <c r="AV201" s="1"/>
      <c r="AW201" s="1"/>
      <c r="AX201" s="1"/>
      <c r="AY201" s="1"/>
      <c r="AZ201" s="1"/>
      <c r="BA201" s="1"/>
      <c r="BB201" s="1"/>
      <c r="BC201" s="1"/>
      <c r="BD201" s="1"/>
      <c r="BE201" s="1"/>
      <c r="BF201" s="1"/>
      <c r="BG201" s="1"/>
      <c r="BH201" s="1"/>
      <c r="BI201" s="1"/>
      <c r="BJ201" s="1"/>
      <c r="BK201" s="1"/>
      <c r="BL201" s="1"/>
      <c r="BM201" s="1"/>
      <c r="BN201" s="1"/>
      <c r="BO201" s="1"/>
      <c r="BP201" s="1"/>
      <c r="BQ201" s="1"/>
      <c r="BR201" s="1"/>
    </row>
    <row r="202" spans="1:70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  <c r="AQ202" s="1"/>
      <c r="AR202" s="1"/>
      <c r="AS202" s="1"/>
      <c r="AT202" s="1"/>
      <c r="AU202" s="1"/>
      <c r="AV202" s="1"/>
      <c r="AW202" s="1"/>
      <c r="AX202" s="1"/>
      <c r="AY202" s="1"/>
      <c r="AZ202" s="1"/>
      <c r="BA202" s="1"/>
      <c r="BB202" s="1"/>
      <c r="BC202" s="1"/>
      <c r="BD202" s="1"/>
      <c r="BE202" s="1"/>
      <c r="BF202" s="1"/>
      <c r="BG202" s="1"/>
      <c r="BH202" s="1"/>
      <c r="BI202" s="1"/>
      <c r="BJ202" s="1"/>
      <c r="BK202" s="1"/>
      <c r="BL202" s="1"/>
      <c r="BM202" s="1"/>
      <c r="BN202" s="1"/>
      <c r="BO202" s="1"/>
      <c r="BP202" s="1"/>
      <c r="BQ202" s="1"/>
      <c r="BR202" s="1"/>
    </row>
    <row r="203" spans="1:70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  <c r="AR203" s="1"/>
      <c r="AS203" s="1"/>
      <c r="AT203" s="1"/>
      <c r="AU203" s="1"/>
      <c r="AV203" s="1"/>
      <c r="AW203" s="1"/>
      <c r="AX203" s="1"/>
      <c r="AY203" s="1"/>
      <c r="AZ203" s="1"/>
      <c r="BA203" s="1"/>
      <c r="BB203" s="1"/>
      <c r="BC203" s="1"/>
      <c r="BD203" s="1"/>
      <c r="BE203" s="1"/>
      <c r="BF203" s="1"/>
      <c r="BG203" s="1"/>
      <c r="BH203" s="1"/>
      <c r="BI203" s="1"/>
      <c r="BJ203" s="1"/>
      <c r="BK203" s="1"/>
      <c r="BL203" s="1"/>
      <c r="BM203" s="1"/>
      <c r="BN203" s="1"/>
      <c r="BO203" s="1"/>
      <c r="BP203" s="1"/>
      <c r="BQ203" s="1"/>
      <c r="BR203" s="1"/>
    </row>
    <row r="204" spans="1:70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  <c r="AQ204" s="1"/>
      <c r="AR204" s="1"/>
      <c r="AS204" s="1"/>
      <c r="AT204" s="1"/>
      <c r="AU204" s="1"/>
      <c r="AV204" s="1"/>
      <c r="AW204" s="1"/>
      <c r="AX204" s="1"/>
      <c r="AY204" s="1"/>
      <c r="AZ204" s="1"/>
      <c r="BA204" s="1"/>
      <c r="BB204" s="1"/>
      <c r="BC204" s="1"/>
      <c r="BD204" s="1"/>
      <c r="BE204" s="1"/>
      <c r="BF204" s="1"/>
      <c r="BG204" s="1"/>
      <c r="BH204" s="1"/>
      <c r="BI204" s="1"/>
      <c r="BJ204" s="1"/>
      <c r="BK204" s="1"/>
      <c r="BL204" s="1"/>
      <c r="BM204" s="1"/>
      <c r="BN204" s="1"/>
      <c r="BO204" s="1"/>
      <c r="BP204" s="1"/>
      <c r="BQ204" s="1"/>
      <c r="BR204" s="1"/>
    </row>
    <row r="205" spans="1:70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  <c r="AQ205" s="1"/>
      <c r="AR205" s="1"/>
      <c r="AS205" s="1"/>
      <c r="AT205" s="1"/>
      <c r="AU205" s="1"/>
      <c r="AV205" s="1"/>
      <c r="AW205" s="1"/>
      <c r="AX205" s="1"/>
      <c r="AY205" s="1"/>
      <c r="AZ205" s="1"/>
      <c r="BA205" s="1"/>
      <c r="BB205" s="1"/>
      <c r="BC205" s="1"/>
      <c r="BD205" s="1"/>
      <c r="BE205" s="1"/>
      <c r="BF205" s="1"/>
      <c r="BG205" s="1"/>
      <c r="BH205" s="1"/>
      <c r="BI205" s="1"/>
      <c r="BJ205" s="1"/>
      <c r="BK205" s="1"/>
      <c r="BL205" s="1"/>
      <c r="BM205" s="1"/>
      <c r="BN205" s="1"/>
      <c r="BO205" s="1"/>
      <c r="BP205" s="1"/>
      <c r="BQ205" s="1"/>
      <c r="BR205" s="1"/>
    </row>
    <row r="206" spans="1:70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  <c r="AP206" s="1"/>
      <c r="AQ206" s="1"/>
      <c r="AR206" s="1"/>
      <c r="AS206" s="1"/>
      <c r="AT206" s="1"/>
      <c r="AU206" s="1"/>
      <c r="AV206" s="1"/>
      <c r="AW206" s="1"/>
      <c r="AX206" s="1"/>
      <c r="AY206" s="1"/>
      <c r="AZ206" s="1"/>
      <c r="BA206" s="1"/>
      <c r="BB206" s="1"/>
      <c r="BC206" s="1"/>
      <c r="BD206" s="1"/>
      <c r="BE206" s="1"/>
      <c r="BF206" s="1"/>
      <c r="BG206" s="1"/>
      <c r="BH206" s="1"/>
      <c r="BI206" s="1"/>
      <c r="BJ206" s="1"/>
      <c r="BK206" s="1"/>
      <c r="BL206" s="1"/>
      <c r="BM206" s="1"/>
      <c r="BN206" s="1"/>
      <c r="BO206" s="1"/>
      <c r="BP206" s="1"/>
      <c r="BQ206" s="1"/>
      <c r="BR206" s="1"/>
    </row>
    <row r="207" spans="1:70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  <c r="AP207" s="1"/>
      <c r="AQ207" s="1"/>
      <c r="AR207" s="1"/>
      <c r="AS207" s="1"/>
      <c r="AT207" s="1"/>
      <c r="AU207" s="1"/>
      <c r="AV207" s="1"/>
      <c r="AW207" s="1"/>
      <c r="AX207" s="1"/>
      <c r="AY207" s="1"/>
      <c r="AZ207" s="1"/>
      <c r="BA207" s="1"/>
      <c r="BB207" s="1"/>
      <c r="BC207" s="1"/>
      <c r="BD207" s="1"/>
      <c r="BE207" s="1"/>
      <c r="BF207" s="1"/>
      <c r="BG207" s="1"/>
      <c r="BH207" s="1"/>
      <c r="BI207" s="1"/>
      <c r="BJ207" s="1"/>
      <c r="BK207" s="1"/>
      <c r="BL207" s="1"/>
      <c r="BM207" s="1"/>
      <c r="BN207" s="1"/>
      <c r="BO207" s="1"/>
      <c r="BP207" s="1"/>
      <c r="BQ207" s="1"/>
      <c r="BR207" s="1"/>
    </row>
    <row r="208" spans="1:70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  <c r="AR208" s="1"/>
      <c r="AS208" s="1"/>
      <c r="AT208" s="1"/>
      <c r="AU208" s="1"/>
      <c r="AV208" s="1"/>
      <c r="AW208" s="1"/>
      <c r="AX208" s="1"/>
      <c r="AY208" s="1"/>
      <c r="AZ208" s="1"/>
      <c r="BA208" s="1"/>
      <c r="BB208" s="1"/>
      <c r="BC208" s="1"/>
      <c r="BD208" s="1"/>
      <c r="BE208" s="1"/>
      <c r="BF208" s="1"/>
      <c r="BG208" s="1"/>
      <c r="BH208" s="1"/>
      <c r="BI208" s="1"/>
      <c r="BJ208" s="1"/>
      <c r="BK208" s="1"/>
      <c r="BL208" s="1"/>
      <c r="BM208" s="1"/>
      <c r="BN208" s="1"/>
      <c r="BO208" s="1"/>
      <c r="BP208" s="1"/>
      <c r="BQ208" s="1"/>
      <c r="BR208" s="1"/>
    </row>
    <row r="209" spans="1:70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1"/>
      <c r="AR209" s="1"/>
      <c r="AS209" s="1"/>
      <c r="AT209" s="1"/>
      <c r="AU209" s="1"/>
      <c r="AV209" s="1"/>
      <c r="AW209" s="1"/>
      <c r="AX209" s="1"/>
      <c r="AY209" s="1"/>
      <c r="AZ209" s="1"/>
      <c r="BA209" s="1"/>
      <c r="BB209" s="1"/>
      <c r="BC209" s="1"/>
      <c r="BD209" s="1"/>
      <c r="BE209" s="1"/>
      <c r="BF209" s="1"/>
      <c r="BG209" s="1"/>
      <c r="BH209" s="1"/>
      <c r="BI209" s="1"/>
      <c r="BJ209" s="1"/>
      <c r="BK209" s="1"/>
      <c r="BL209" s="1"/>
      <c r="BM209" s="1"/>
      <c r="BN209" s="1"/>
      <c r="BO209" s="1"/>
      <c r="BP209" s="1"/>
      <c r="BQ209" s="1"/>
      <c r="BR209" s="1"/>
    </row>
    <row r="210" spans="1:70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"/>
      <c r="AQ210" s="1"/>
      <c r="AR210" s="1"/>
      <c r="AS210" s="1"/>
      <c r="AT210" s="1"/>
      <c r="AU210" s="1"/>
      <c r="AV210" s="1"/>
      <c r="AW210" s="1"/>
      <c r="AX210" s="1"/>
      <c r="AY210" s="1"/>
      <c r="AZ210" s="1"/>
      <c r="BA210" s="1"/>
      <c r="BB210" s="1"/>
      <c r="BC210" s="1"/>
      <c r="BD210" s="1"/>
      <c r="BE210" s="1"/>
      <c r="BF210" s="1"/>
      <c r="BG210" s="1"/>
      <c r="BH210" s="1"/>
      <c r="BI210" s="1"/>
      <c r="BJ210" s="1"/>
      <c r="BK210" s="1"/>
      <c r="BL210" s="1"/>
      <c r="BM210" s="1"/>
      <c r="BN210" s="1"/>
      <c r="BO210" s="1"/>
      <c r="BP210" s="1"/>
      <c r="BQ210" s="1"/>
      <c r="BR210" s="1"/>
    </row>
    <row r="211" spans="1:70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  <c r="AR211" s="1"/>
      <c r="AS211" s="1"/>
      <c r="AT211" s="1"/>
      <c r="AU211" s="1"/>
      <c r="AV211" s="1"/>
      <c r="AW211" s="1"/>
      <c r="AX211" s="1"/>
      <c r="AY211" s="1"/>
      <c r="AZ211" s="1"/>
      <c r="BA211" s="1"/>
      <c r="BB211" s="1"/>
      <c r="BC211" s="1"/>
      <c r="BD211" s="1"/>
      <c r="BE211" s="1"/>
      <c r="BF211" s="1"/>
      <c r="BG211" s="1"/>
      <c r="BH211" s="1"/>
      <c r="BI211" s="1"/>
      <c r="BJ211" s="1"/>
      <c r="BK211" s="1"/>
      <c r="BL211" s="1"/>
      <c r="BM211" s="1"/>
      <c r="BN211" s="1"/>
      <c r="BO211" s="1"/>
      <c r="BP211" s="1"/>
      <c r="BQ211" s="1"/>
      <c r="BR211" s="1"/>
    </row>
    <row r="212" spans="1:70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  <c r="AQ212" s="1"/>
      <c r="AR212" s="1"/>
      <c r="AS212" s="1"/>
      <c r="AT212" s="1"/>
      <c r="AU212" s="1"/>
      <c r="AV212" s="1"/>
      <c r="AW212" s="1"/>
      <c r="AX212" s="1"/>
      <c r="AY212" s="1"/>
      <c r="AZ212" s="1"/>
      <c r="BA212" s="1"/>
      <c r="BB212" s="1"/>
      <c r="BC212" s="1"/>
      <c r="BD212" s="1"/>
      <c r="BE212" s="1"/>
      <c r="BF212" s="1"/>
      <c r="BG212" s="1"/>
      <c r="BH212" s="1"/>
      <c r="BI212" s="1"/>
      <c r="BJ212" s="1"/>
      <c r="BK212" s="1"/>
      <c r="BL212" s="1"/>
      <c r="BM212" s="1"/>
      <c r="BN212" s="1"/>
      <c r="BO212" s="1"/>
      <c r="BP212" s="1"/>
      <c r="BQ212" s="1"/>
      <c r="BR212" s="1"/>
    </row>
    <row r="213" spans="1:70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  <c r="AQ213" s="1"/>
      <c r="AR213" s="1"/>
      <c r="AS213" s="1"/>
      <c r="AT213" s="1"/>
      <c r="AU213" s="1"/>
      <c r="AV213" s="1"/>
      <c r="AW213" s="1"/>
      <c r="AX213" s="1"/>
      <c r="AY213" s="1"/>
      <c r="AZ213" s="1"/>
      <c r="BA213" s="1"/>
      <c r="BB213" s="1"/>
      <c r="BC213" s="1"/>
      <c r="BD213" s="1"/>
      <c r="BE213" s="1"/>
      <c r="BF213" s="1"/>
      <c r="BG213" s="1"/>
      <c r="BH213" s="1"/>
      <c r="BI213" s="1"/>
      <c r="BJ213" s="1"/>
      <c r="BK213" s="1"/>
      <c r="BL213" s="1"/>
      <c r="BM213" s="1"/>
      <c r="BN213" s="1"/>
      <c r="BO213" s="1"/>
      <c r="BP213" s="1"/>
      <c r="BQ213" s="1"/>
      <c r="BR213" s="1"/>
    </row>
    <row r="214" spans="1:70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"/>
      <c r="AQ214" s="1"/>
      <c r="AR214" s="1"/>
      <c r="AS214" s="1"/>
      <c r="AT214" s="1"/>
      <c r="AU214" s="1"/>
      <c r="AV214" s="1"/>
      <c r="AW214" s="1"/>
      <c r="AX214" s="1"/>
      <c r="AY214" s="1"/>
      <c r="AZ214" s="1"/>
      <c r="BA214" s="1"/>
      <c r="BB214" s="1"/>
      <c r="BC214" s="1"/>
      <c r="BD214" s="1"/>
      <c r="BE214" s="1"/>
      <c r="BF214" s="1"/>
      <c r="BG214" s="1"/>
      <c r="BH214" s="1"/>
      <c r="BI214" s="1"/>
      <c r="BJ214" s="1"/>
      <c r="BK214" s="1"/>
      <c r="BL214" s="1"/>
      <c r="BM214" s="1"/>
      <c r="BN214" s="1"/>
      <c r="BO214" s="1"/>
      <c r="BP214" s="1"/>
      <c r="BQ214" s="1"/>
      <c r="BR214" s="1"/>
    </row>
    <row r="215" spans="1:70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  <c r="AQ215" s="1"/>
      <c r="AR215" s="1"/>
      <c r="AS215" s="1"/>
      <c r="AT215" s="1"/>
      <c r="AU215" s="1"/>
      <c r="AV215" s="1"/>
      <c r="AW215" s="1"/>
      <c r="AX215" s="1"/>
      <c r="AY215" s="1"/>
      <c r="AZ215" s="1"/>
      <c r="BA215" s="1"/>
      <c r="BB215" s="1"/>
      <c r="BC215" s="1"/>
      <c r="BD215" s="1"/>
      <c r="BE215" s="1"/>
      <c r="BF215" s="1"/>
      <c r="BG215" s="1"/>
      <c r="BH215" s="1"/>
      <c r="BI215" s="1"/>
      <c r="BJ215" s="1"/>
      <c r="BK215" s="1"/>
      <c r="BL215" s="1"/>
      <c r="BM215" s="1"/>
      <c r="BN215" s="1"/>
      <c r="BO215" s="1"/>
      <c r="BP215" s="1"/>
      <c r="BQ215" s="1"/>
      <c r="BR215" s="1"/>
    </row>
    <row r="216" spans="1:70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  <c r="AP216" s="1"/>
      <c r="AQ216" s="1"/>
      <c r="AR216" s="1"/>
      <c r="AS216" s="1"/>
      <c r="AT216" s="1"/>
      <c r="AU216" s="1"/>
      <c r="AV216" s="1"/>
      <c r="AW216" s="1"/>
      <c r="AX216" s="1"/>
      <c r="AY216" s="1"/>
      <c r="AZ216" s="1"/>
      <c r="BA216" s="1"/>
      <c r="BB216" s="1"/>
      <c r="BC216" s="1"/>
      <c r="BD216" s="1"/>
      <c r="BE216" s="1"/>
      <c r="BF216" s="1"/>
      <c r="BG216" s="1"/>
      <c r="BH216" s="1"/>
      <c r="BI216" s="1"/>
      <c r="BJ216" s="1"/>
      <c r="BK216" s="1"/>
      <c r="BL216" s="1"/>
      <c r="BM216" s="1"/>
      <c r="BN216" s="1"/>
      <c r="BO216" s="1"/>
      <c r="BP216" s="1"/>
      <c r="BQ216" s="1"/>
      <c r="BR216" s="1"/>
    </row>
    <row r="217" spans="1:70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  <c r="AQ217" s="1"/>
      <c r="AR217" s="1"/>
      <c r="AS217" s="1"/>
      <c r="AT217" s="1"/>
      <c r="AU217" s="1"/>
      <c r="AV217" s="1"/>
      <c r="AW217" s="1"/>
      <c r="AX217" s="1"/>
      <c r="AY217" s="1"/>
      <c r="AZ217" s="1"/>
      <c r="BA217" s="1"/>
      <c r="BB217" s="1"/>
      <c r="BC217" s="1"/>
      <c r="BD217" s="1"/>
      <c r="BE217" s="1"/>
      <c r="BF217" s="1"/>
      <c r="BG217" s="1"/>
      <c r="BH217" s="1"/>
      <c r="BI217" s="1"/>
      <c r="BJ217" s="1"/>
      <c r="BK217" s="1"/>
      <c r="BL217" s="1"/>
      <c r="BM217" s="1"/>
      <c r="BN217" s="1"/>
      <c r="BO217" s="1"/>
      <c r="BP217" s="1"/>
      <c r="BQ217" s="1"/>
      <c r="BR217" s="1"/>
    </row>
    <row r="218" spans="1:70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  <c r="AP218" s="1"/>
      <c r="AQ218" s="1"/>
      <c r="AR218" s="1"/>
      <c r="AS218" s="1"/>
      <c r="AT218" s="1"/>
      <c r="AU218" s="1"/>
      <c r="AV218" s="1"/>
      <c r="AW218" s="1"/>
      <c r="AX218" s="1"/>
      <c r="AY218" s="1"/>
      <c r="AZ218" s="1"/>
      <c r="BA218" s="1"/>
      <c r="BB218" s="1"/>
      <c r="BC218" s="1"/>
      <c r="BD218" s="1"/>
      <c r="BE218" s="1"/>
      <c r="BF218" s="1"/>
      <c r="BG218" s="1"/>
      <c r="BH218" s="1"/>
      <c r="BI218" s="1"/>
      <c r="BJ218" s="1"/>
      <c r="BK218" s="1"/>
      <c r="BL218" s="1"/>
      <c r="BM218" s="1"/>
      <c r="BN218" s="1"/>
      <c r="BO218" s="1"/>
      <c r="BP218" s="1"/>
      <c r="BQ218" s="1"/>
      <c r="BR218" s="1"/>
    </row>
    <row r="219" spans="1:70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  <c r="AR219" s="1"/>
      <c r="AS219" s="1"/>
      <c r="AT219" s="1"/>
      <c r="AU219" s="1"/>
      <c r="AV219" s="1"/>
      <c r="AW219" s="1"/>
      <c r="AX219" s="1"/>
      <c r="AY219" s="1"/>
      <c r="AZ219" s="1"/>
      <c r="BA219" s="1"/>
      <c r="BB219" s="1"/>
      <c r="BC219" s="1"/>
      <c r="BD219" s="1"/>
      <c r="BE219" s="1"/>
      <c r="BF219" s="1"/>
      <c r="BG219" s="1"/>
      <c r="BH219" s="1"/>
      <c r="BI219" s="1"/>
      <c r="BJ219" s="1"/>
      <c r="BK219" s="1"/>
      <c r="BL219" s="1"/>
      <c r="BM219" s="1"/>
      <c r="BN219" s="1"/>
      <c r="BO219" s="1"/>
      <c r="BP219" s="1"/>
      <c r="BQ219" s="1"/>
      <c r="BR219" s="1"/>
    </row>
    <row r="220" spans="1:70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1"/>
      <c r="AR220" s="1"/>
      <c r="AS220" s="1"/>
      <c r="AT220" s="1"/>
      <c r="AU220" s="1"/>
      <c r="AV220" s="1"/>
      <c r="AW220" s="1"/>
      <c r="AX220" s="1"/>
      <c r="AY220" s="1"/>
      <c r="AZ220" s="1"/>
      <c r="BA220" s="1"/>
      <c r="BB220" s="1"/>
      <c r="BC220" s="1"/>
      <c r="BD220" s="1"/>
      <c r="BE220" s="1"/>
      <c r="BF220" s="1"/>
      <c r="BG220" s="1"/>
      <c r="BH220" s="1"/>
      <c r="BI220" s="1"/>
      <c r="BJ220" s="1"/>
      <c r="BK220" s="1"/>
      <c r="BL220" s="1"/>
      <c r="BM220" s="1"/>
      <c r="BN220" s="1"/>
      <c r="BO220" s="1"/>
      <c r="BP220" s="1"/>
      <c r="BQ220" s="1"/>
      <c r="BR220" s="1"/>
    </row>
    <row r="221" spans="1:70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1"/>
      <c r="AR221" s="1"/>
      <c r="AS221" s="1"/>
      <c r="AT221" s="1"/>
      <c r="AU221" s="1"/>
      <c r="AV221" s="1"/>
      <c r="AW221" s="1"/>
      <c r="AX221" s="1"/>
      <c r="AY221" s="1"/>
      <c r="AZ221" s="1"/>
      <c r="BA221" s="1"/>
      <c r="BB221" s="1"/>
      <c r="BC221" s="1"/>
      <c r="BD221" s="1"/>
      <c r="BE221" s="1"/>
      <c r="BF221" s="1"/>
      <c r="BG221" s="1"/>
      <c r="BH221" s="1"/>
      <c r="BI221" s="1"/>
      <c r="BJ221" s="1"/>
      <c r="BK221" s="1"/>
      <c r="BL221" s="1"/>
      <c r="BM221" s="1"/>
      <c r="BN221" s="1"/>
      <c r="BO221" s="1"/>
      <c r="BP221" s="1"/>
      <c r="BQ221" s="1"/>
      <c r="BR221" s="1"/>
    </row>
    <row r="222" spans="1:70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  <c r="AP222" s="1"/>
      <c r="AQ222" s="1"/>
      <c r="AR222" s="1"/>
      <c r="AS222" s="1"/>
      <c r="AT222" s="1"/>
      <c r="AU222" s="1"/>
      <c r="AV222" s="1"/>
      <c r="AW222" s="1"/>
      <c r="AX222" s="1"/>
      <c r="AY222" s="1"/>
      <c r="AZ222" s="1"/>
      <c r="BA222" s="1"/>
      <c r="BB222" s="1"/>
      <c r="BC222" s="1"/>
      <c r="BD222" s="1"/>
      <c r="BE222" s="1"/>
      <c r="BF222" s="1"/>
      <c r="BG222" s="1"/>
      <c r="BH222" s="1"/>
      <c r="BI222" s="1"/>
      <c r="BJ222" s="1"/>
      <c r="BK222" s="1"/>
      <c r="BL222" s="1"/>
      <c r="BM222" s="1"/>
      <c r="BN222" s="1"/>
      <c r="BO222" s="1"/>
      <c r="BP222" s="1"/>
      <c r="BQ222" s="1"/>
      <c r="BR222" s="1"/>
    </row>
    <row r="223" spans="1:70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1"/>
      <c r="AR223" s="1"/>
      <c r="AS223" s="1"/>
      <c r="AT223" s="1"/>
      <c r="AU223" s="1"/>
      <c r="AV223" s="1"/>
      <c r="AW223" s="1"/>
      <c r="AX223" s="1"/>
      <c r="AY223" s="1"/>
      <c r="AZ223" s="1"/>
      <c r="BA223" s="1"/>
      <c r="BB223" s="1"/>
      <c r="BC223" s="1"/>
      <c r="BD223" s="1"/>
      <c r="BE223" s="1"/>
      <c r="BF223" s="1"/>
      <c r="BG223" s="1"/>
      <c r="BH223" s="1"/>
      <c r="BI223" s="1"/>
      <c r="BJ223" s="1"/>
      <c r="BK223" s="1"/>
      <c r="BL223" s="1"/>
      <c r="BM223" s="1"/>
      <c r="BN223" s="1"/>
      <c r="BO223" s="1"/>
      <c r="BP223" s="1"/>
      <c r="BQ223" s="1"/>
      <c r="BR223" s="1"/>
    </row>
    <row r="224" spans="1:70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  <c r="AQ224" s="1"/>
      <c r="AR224" s="1"/>
      <c r="AS224" s="1"/>
      <c r="AT224" s="1"/>
      <c r="AU224" s="1"/>
      <c r="AV224" s="1"/>
      <c r="AW224" s="1"/>
      <c r="AX224" s="1"/>
      <c r="AY224" s="1"/>
      <c r="AZ224" s="1"/>
      <c r="BA224" s="1"/>
      <c r="BB224" s="1"/>
      <c r="BC224" s="1"/>
      <c r="BD224" s="1"/>
      <c r="BE224" s="1"/>
      <c r="BF224" s="1"/>
      <c r="BG224" s="1"/>
      <c r="BH224" s="1"/>
      <c r="BI224" s="1"/>
      <c r="BJ224" s="1"/>
      <c r="BK224" s="1"/>
      <c r="BL224" s="1"/>
      <c r="BM224" s="1"/>
      <c r="BN224" s="1"/>
      <c r="BO224" s="1"/>
      <c r="BP224" s="1"/>
      <c r="BQ224" s="1"/>
      <c r="BR224" s="1"/>
    </row>
    <row r="225" spans="1:70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  <c r="AP225" s="1"/>
      <c r="AQ225" s="1"/>
      <c r="AR225" s="1"/>
      <c r="AS225" s="1"/>
      <c r="AT225" s="1"/>
      <c r="AU225" s="1"/>
      <c r="AV225" s="1"/>
      <c r="AW225" s="1"/>
      <c r="AX225" s="1"/>
      <c r="AY225" s="1"/>
      <c r="AZ225" s="1"/>
      <c r="BA225" s="1"/>
      <c r="BB225" s="1"/>
      <c r="BC225" s="1"/>
      <c r="BD225" s="1"/>
      <c r="BE225" s="1"/>
      <c r="BF225" s="1"/>
      <c r="BG225" s="1"/>
      <c r="BH225" s="1"/>
      <c r="BI225" s="1"/>
      <c r="BJ225" s="1"/>
      <c r="BK225" s="1"/>
      <c r="BL225" s="1"/>
      <c r="BM225" s="1"/>
      <c r="BN225" s="1"/>
      <c r="BO225" s="1"/>
      <c r="BP225" s="1"/>
      <c r="BQ225" s="1"/>
      <c r="BR225" s="1"/>
    </row>
    <row r="226" spans="1:70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  <c r="AP226" s="1"/>
      <c r="AQ226" s="1"/>
      <c r="AR226" s="1"/>
      <c r="AS226" s="1"/>
      <c r="AT226" s="1"/>
      <c r="AU226" s="1"/>
      <c r="AV226" s="1"/>
      <c r="AW226" s="1"/>
      <c r="AX226" s="1"/>
      <c r="AY226" s="1"/>
      <c r="AZ226" s="1"/>
      <c r="BA226" s="1"/>
      <c r="BB226" s="1"/>
      <c r="BC226" s="1"/>
      <c r="BD226" s="1"/>
      <c r="BE226" s="1"/>
      <c r="BF226" s="1"/>
      <c r="BG226" s="1"/>
      <c r="BH226" s="1"/>
      <c r="BI226" s="1"/>
      <c r="BJ226" s="1"/>
      <c r="BK226" s="1"/>
      <c r="BL226" s="1"/>
      <c r="BM226" s="1"/>
      <c r="BN226" s="1"/>
      <c r="BO226" s="1"/>
      <c r="BP226" s="1"/>
      <c r="BQ226" s="1"/>
      <c r="BR226" s="1"/>
    </row>
    <row r="227" spans="1:70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  <c r="AQ227" s="1"/>
      <c r="AR227" s="1"/>
      <c r="AS227" s="1"/>
      <c r="AT227" s="1"/>
      <c r="AU227" s="1"/>
      <c r="AV227" s="1"/>
      <c r="AW227" s="1"/>
      <c r="AX227" s="1"/>
      <c r="AY227" s="1"/>
      <c r="AZ227" s="1"/>
      <c r="BA227" s="1"/>
      <c r="BB227" s="1"/>
      <c r="BC227" s="1"/>
      <c r="BD227" s="1"/>
      <c r="BE227" s="1"/>
      <c r="BF227" s="1"/>
      <c r="BG227" s="1"/>
      <c r="BH227" s="1"/>
      <c r="BI227" s="1"/>
      <c r="BJ227" s="1"/>
      <c r="BK227" s="1"/>
      <c r="BL227" s="1"/>
      <c r="BM227" s="1"/>
      <c r="BN227" s="1"/>
      <c r="BO227" s="1"/>
      <c r="BP227" s="1"/>
      <c r="BQ227" s="1"/>
      <c r="BR227" s="1"/>
    </row>
    <row r="228" spans="1:70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  <c r="AP228" s="1"/>
      <c r="AQ228" s="1"/>
      <c r="AR228" s="1"/>
      <c r="AS228" s="1"/>
      <c r="AT228" s="1"/>
      <c r="AU228" s="1"/>
      <c r="AV228" s="1"/>
      <c r="AW228" s="1"/>
      <c r="AX228" s="1"/>
      <c r="AY228" s="1"/>
      <c r="AZ228" s="1"/>
      <c r="BA228" s="1"/>
      <c r="BB228" s="1"/>
      <c r="BC228" s="1"/>
      <c r="BD228" s="1"/>
      <c r="BE228" s="1"/>
      <c r="BF228" s="1"/>
      <c r="BG228" s="1"/>
      <c r="BH228" s="1"/>
      <c r="BI228" s="1"/>
      <c r="BJ228" s="1"/>
      <c r="BK228" s="1"/>
      <c r="BL228" s="1"/>
      <c r="BM228" s="1"/>
      <c r="BN228" s="1"/>
      <c r="BO228" s="1"/>
      <c r="BP228" s="1"/>
      <c r="BQ228" s="1"/>
      <c r="BR228" s="1"/>
    </row>
    <row r="229" spans="1:70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  <c r="AP229" s="1"/>
      <c r="AQ229" s="1"/>
      <c r="AR229" s="1"/>
      <c r="AS229" s="1"/>
      <c r="AT229" s="1"/>
      <c r="AU229" s="1"/>
      <c r="AV229" s="1"/>
      <c r="AW229" s="1"/>
      <c r="AX229" s="1"/>
      <c r="AY229" s="1"/>
      <c r="AZ229" s="1"/>
      <c r="BA229" s="1"/>
      <c r="BB229" s="1"/>
      <c r="BC229" s="1"/>
      <c r="BD229" s="1"/>
      <c r="BE229" s="1"/>
      <c r="BF229" s="1"/>
      <c r="BG229" s="1"/>
      <c r="BH229" s="1"/>
      <c r="BI229" s="1"/>
      <c r="BJ229" s="1"/>
      <c r="BK229" s="1"/>
      <c r="BL229" s="1"/>
      <c r="BM229" s="1"/>
      <c r="BN229" s="1"/>
      <c r="BO229" s="1"/>
      <c r="BP229" s="1"/>
      <c r="BQ229" s="1"/>
      <c r="BR229" s="1"/>
    </row>
    <row r="230" spans="1:70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  <c r="AQ230" s="1"/>
      <c r="AR230" s="1"/>
      <c r="AS230" s="1"/>
      <c r="AT230" s="1"/>
      <c r="AU230" s="1"/>
      <c r="AV230" s="1"/>
      <c r="AW230" s="1"/>
      <c r="AX230" s="1"/>
      <c r="AY230" s="1"/>
      <c r="AZ230" s="1"/>
      <c r="BA230" s="1"/>
      <c r="BB230" s="1"/>
      <c r="BC230" s="1"/>
      <c r="BD230" s="1"/>
      <c r="BE230" s="1"/>
      <c r="BF230" s="1"/>
      <c r="BG230" s="1"/>
      <c r="BH230" s="1"/>
      <c r="BI230" s="1"/>
      <c r="BJ230" s="1"/>
      <c r="BK230" s="1"/>
      <c r="BL230" s="1"/>
      <c r="BM230" s="1"/>
      <c r="BN230" s="1"/>
      <c r="BO230" s="1"/>
      <c r="BP230" s="1"/>
      <c r="BQ230" s="1"/>
      <c r="BR230" s="1"/>
    </row>
    <row r="231" spans="1:70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  <c r="AP231" s="1"/>
      <c r="AQ231" s="1"/>
      <c r="AR231" s="1"/>
      <c r="AS231" s="1"/>
      <c r="AT231" s="1"/>
      <c r="AU231" s="1"/>
      <c r="AV231" s="1"/>
      <c r="AW231" s="1"/>
      <c r="AX231" s="1"/>
      <c r="AY231" s="1"/>
      <c r="AZ231" s="1"/>
      <c r="BA231" s="1"/>
      <c r="BB231" s="1"/>
      <c r="BC231" s="1"/>
      <c r="BD231" s="1"/>
      <c r="BE231" s="1"/>
      <c r="BF231" s="1"/>
      <c r="BG231" s="1"/>
      <c r="BH231" s="1"/>
      <c r="BI231" s="1"/>
      <c r="BJ231" s="1"/>
      <c r="BK231" s="1"/>
      <c r="BL231" s="1"/>
      <c r="BM231" s="1"/>
      <c r="BN231" s="1"/>
      <c r="BO231" s="1"/>
      <c r="BP231" s="1"/>
      <c r="BQ231" s="1"/>
      <c r="BR231" s="1"/>
    </row>
    <row r="232" spans="1:70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  <c r="AP232" s="1"/>
      <c r="AQ232" s="1"/>
      <c r="AR232" s="1"/>
      <c r="AS232" s="1"/>
      <c r="AT232" s="1"/>
      <c r="AU232" s="1"/>
      <c r="AV232" s="1"/>
      <c r="AW232" s="1"/>
      <c r="AX232" s="1"/>
      <c r="AY232" s="1"/>
      <c r="AZ232" s="1"/>
      <c r="BA232" s="1"/>
      <c r="BB232" s="1"/>
      <c r="BC232" s="1"/>
      <c r="BD232" s="1"/>
      <c r="BE232" s="1"/>
      <c r="BF232" s="1"/>
      <c r="BG232" s="1"/>
      <c r="BH232" s="1"/>
      <c r="BI232" s="1"/>
      <c r="BJ232" s="1"/>
      <c r="BK232" s="1"/>
      <c r="BL232" s="1"/>
      <c r="BM232" s="1"/>
      <c r="BN232" s="1"/>
      <c r="BO232" s="1"/>
      <c r="BP232" s="1"/>
      <c r="BQ232" s="1"/>
      <c r="BR232" s="1"/>
    </row>
    <row r="233" spans="1:70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  <c r="AP233" s="1"/>
      <c r="AQ233" s="1"/>
      <c r="AR233" s="1"/>
      <c r="AS233" s="1"/>
      <c r="AT233" s="1"/>
      <c r="AU233" s="1"/>
      <c r="AV233" s="1"/>
      <c r="AW233" s="1"/>
      <c r="AX233" s="1"/>
      <c r="AY233" s="1"/>
      <c r="AZ233" s="1"/>
      <c r="BA233" s="1"/>
      <c r="BB233" s="1"/>
      <c r="BC233" s="1"/>
      <c r="BD233" s="1"/>
      <c r="BE233" s="1"/>
      <c r="BF233" s="1"/>
      <c r="BG233" s="1"/>
      <c r="BH233" s="1"/>
      <c r="BI233" s="1"/>
      <c r="BJ233" s="1"/>
      <c r="BK233" s="1"/>
      <c r="BL233" s="1"/>
      <c r="BM233" s="1"/>
      <c r="BN233" s="1"/>
      <c r="BO233" s="1"/>
      <c r="BP233" s="1"/>
      <c r="BQ233" s="1"/>
      <c r="BR233" s="1"/>
    </row>
    <row r="234" spans="1:70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  <c r="AQ234" s="1"/>
      <c r="AR234" s="1"/>
      <c r="AS234" s="1"/>
      <c r="AT234" s="1"/>
      <c r="AU234" s="1"/>
      <c r="AV234" s="1"/>
      <c r="AW234" s="1"/>
      <c r="AX234" s="1"/>
      <c r="AY234" s="1"/>
      <c r="AZ234" s="1"/>
      <c r="BA234" s="1"/>
      <c r="BB234" s="1"/>
      <c r="BC234" s="1"/>
      <c r="BD234" s="1"/>
      <c r="BE234" s="1"/>
      <c r="BF234" s="1"/>
      <c r="BG234" s="1"/>
      <c r="BH234" s="1"/>
      <c r="BI234" s="1"/>
      <c r="BJ234" s="1"/>
      <c r="BK234" s="1"/>
      <c r="BL234" s="1"/>
      <c r="BM234" s="1"/>
      <c r="BN234" s="1"/>
      <c r="BO234" s="1"/>
      <c r="BP234" s="1"/>
      <c r="BQ234" s="1"/>
      <c r="BR234" s="1"/>
    </row>
    <row r="235" spans="1:70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  <c r="AP235" s="1"/>
      <c r="AQ235" s="1"/>
      <c r="AR235" s="1"/>
      <c r="AS235" s="1"/>
      <c r="AT235" s="1"/>
      <c r="AU235" s="1"/>
      <c r="AV235" s="1"/>
      <c r="AW235" s="1"/>
      <c r="AX235" s="1"/>
      <c r="AY235" s="1"/>
      <c r="AZ235" s="1"/>
      <c r="BA235" s="1"/>
      <c r="BB235" s="1"/>
      <c r="BC235" s="1"/>
      <c r="BD235" s="1"/>
      <c r="BE235" s="1"/>
      <c r="BF235" s="1"/>
      <c r="BG235" s="1"/>
      <c r="BH235" s="1"/>
      <c r="BI235" s="1"/>
      <c r="BJ235" s="1"/>
      <c r="BK235" s="1"/>
      <c r="BL235" s="1"/>
      <c r="BM235" s="1"/>
      <c r="BN235" s="1"/>
      <c r="BO235" s="1"/>
      <c r="BP235" s="1"/>
      <c r="BQ235" s="1"/>
      <c r="BR235" s="1"/>
    </row>
    <row r="236" spans="1:70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  <c r="AQ236" s="1"/>
      <c r="AR236" s="1"/>
      <c r="AS236" s="1"/>
      <c r="AT236" s="1"/>
      <c r="AU236" s="1"/>
      <c r="AV236" s="1"/>
      <c r="AW236" s="1"/>
      <c r="AX236" s="1"/>
      <c r="AY236" s="1"/>
      <c r="AZ236" s="1"/>
      <c r="BA236" s="1"/>
      <c r="BB236" s="1"/>
      <c r="BC236" s="1"/>
      <c r="BD236" s="1"/>
      <c r="BE236" s="1"/>
      <c r="BF236" s="1"/>
      <c r="BG236" s="1"/>
      <c r="BH236" s="1"/>
      <c r="BI236" s="1"/>
      <c r="BJ236" s="1"/>
      <c r="BK236" s="1"/>
      <c r="BL236" s="1"/>
      <c r="BM236" s="1"/>
      <c r="BN236" s="1"/>
      <c r="BO236" s="1"/>
      <c r="BP236" s="1"/>
      <c r="BQ236" s="1"/>
      <c r="BR236" s="1"/>
    </row>
    <row r="237" spans="1:70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  <c r="AP237" s="1"/>
      <c r="AQ237" s="1"/>
      <c r="AR237" s="1"/>
      <c r="AS237" s="1"/>
      <c r="AT237" s="1"/>
      <c r="AU237" s="1"/>
      <c r="AV237" s="1"/>
      <c r="AW237" s="1"/>
      <c r="AX237" s="1"/>
      <c r="AY237" s="1"/>
      <c r="AZ237" s="1"/>
      <c r="BA237" s="1"/>
      <c r="BB237" s="1"/>
      <c r="BC237" s="1"/>
      <c r="BD237" s="1"/>
      <c r="BE237" s="1"/>
      <c r="BF237" s="1"/>
      <c r="BG237" s="1"/>
      <c r="BH237" s="1"/>
      <c r="BI237" s="1"/>
      <c r="BJ237" s="1"/>
      <c r="BK237" s="1"/>
      <c r="BL237" s="1"/>
      <c r="BM237" s="1"/>
      <c r="BN237" s="1"/>
      <c r="BO237" s="1"/>
      <c r="BP237" s="1"/>
      <c r="BQ237" s="1"/>
      <c r="BR237" s="1"/>
    </row>
    <row r="238" spans="1:70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  <c r="AQ238" s="1"/>
      <c r="AR238" s="1"/>
      <c r="AS238" s="1"/>
      <c r="AT238" s="1"/>
      <c r="AU238" s="1"/>
      <c r="AV238" s="1"/>
      <c r="AW238" s="1"/>
      <c r="AX238" s="1"/>
      <c r="AY238" s="1"/>
      <c r="AZ238" s="1"/>
      <c r="BA238" s="1"/>
      <c r="BB238" s="1"/>
      <c r="BC238" s="1"/>
      <c r="BD238" s="1"/>
      <c r="BE238" s="1"/>
      <c r="BF238" s="1"/>
      <c r="BG238" s="1"/>
      <c r="BH238" s="1"/>
      <c r="BI238" s="1"/>
      <c r="BJ238" s="1"/>
      <c r="BK238" s="1"/>
      <c r="BL238" s="1"/>
      <c r="BM238" s="1"/>
      <c r="BN238" s="1"/>
      <c r="BO238" s="1"/>
      <c r="BP238" s="1"/>
      <c r="BQ238" s="1"/>
      <c r="BR238" s="1"/>
    </row>
    <row r="239" spans="1:70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  <c r="AP239" s="1"/>
      <c r="AQ239" s="1"/>
      <c r="AR239" s="1"/>
      <c r="AS239" s="1"/>
      <c r="AT239" s="1"/>
      <c r="AU239" s="1"/>
      <c r="AV239" s="1"/>
      <c r="AW239" s="1"/>
      <c r="AX239" s="1"/>
      <c r="AY239" s="1"/>
      <c r="AZ239" s="1"/>
      <c r="BA239" s="1"/>
      <c r="BB239" s="1"/>
      <c r="BC239" s="1"/>
      <c r="BD239" s="1"/>
      <c r="BE239" s="1"/>
      <c r="BF239" s="1"/>
      <c r="BG239" s="1"/>
      <c r="BH239" s="1"/>
      <c r="BI239" s="1"/>
      <c r="BJ239" s="1"/>
      <c r="BK239" s="1"/>
      <c r="BL239" s="1"/>
      <c r="BM239" s="1"/>
      <c r="BN239" s="1"/>
      <c r="BO239" s="1"/>
      <c r="BP239" s="1"/>
      <c r="BQ239" s="1"/>
      <c r="BR239" s="1"/>
    </row>
    <row r="240" spans="1:70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  <c r="AQ240" s="1"/>
      <c r="AR240" s="1"/>
      <c r="AS240" s="1"/>
      <c r="AT240" s="1"/>
      <c r="AU240" s="1"/>
      <c r="AV240" s="1"/>
      <c r="AW240" s="1"/>
      <c r="AX240" s="1"/>
      <c r="AY240" s="1"/>
      <c r="AZ240" s="1"/>
      <c r="BA240" s="1"/>
      <c r="BB240" s="1"/>
      <c r="BC240" s="1"/>
      <c r="BD240" s="1"/>
      <c r="BE240" s="1"/>
      <c r="BF240" s="1"/>
      <c r="BG240" s="1"/>
      <c r="BH240" s="1"/>
      <c r="BI240" s="1"/>
      <c r="BJ240" s="1"/>
      <c r="BK240" s="1"/>
      <c r="BL240" s="1"/>
      <c r="BM240" s="1"/>
      <c r="BN240" s="1"/>
      <c r="BO240" s="1"/>
      <c r="BP240" s="1"/>
      <c r="BQ240" s="1"/>
      <c r="BR240" s="1"/>
    </row>
    <row r="241" spans="1:70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  <c r="AP241" s="1"/>
      <c r="AQ241" s="1"/>
      <c r="AR241" s="1"/>
      <c r="AS241" s="1"/>
      <c r="AT241" s="1"/>
      <c r="AU241" s="1"/>
      <c r="AV241" s="1"/>
      <c r="AW241" s="1"/>
      <c r="AX241" s="1"/>
      <c r="AY241" s="1"/>
      <c r="AZ241" s="1"/>
      <c r="BA241" s="1"/>
      <c r="BB241" s="1"/>
      <c r="BC241" s="1"/>
      <c r="BD241" s="1"/>
      <c r="BE241" s="1"/>
      <c r="BF241" s="1"/>
      <c r="BG241" s="1"/>
      <c r="BH241" s="1"/>
      <c r="BI241" s="1"/>
      <c r="BJ241" s="1"/>
      <c r="BK241" s="1"/>
      <c r="BL241" s="1"/>
      <c r="BM241" s="1"/>
      <c r="BN241" s="1"/>
      <c r="BO241" s="1"/>
      <c r="BP241" s="1"/>
      <c r="BQ241" s="1"/>
      <c r="BR241" s="1"/>
    </row>
    <row r="242" spans="1:70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  <c r="AQ242" s="1"/>
      <c r="AR242" s="1"/>
      <c r="AS242" s="1"/>
      <c r="AT242" s="1"/>
      <c r="AU242" s="1"/>
      <c r="AV242" s="1"/>
      <c r="AW242" s="1"/>
      <c r="AX242" s="1"/>
      <c r="AY242" s="1"/>
      <c r="AZ242" s="1"/>
      <c r="BA242" s="1"/>
      <c r="BB242" s="1"/>
      <c r="BC242" s="1"/>
      <c r="BD242" s="1"/>
      <c r="BE242" s="1"/>
      <c r="BF242" s="1"/>
      <c r="BG242" s="1"/>
      <c r="BH242" s="1"/>
      <c r="BI242" s="1"/>
      <c r="BJ242" s="1"/>
      <c r="BK242" s="1"/>
      <c r="BL242" s="1"/>
      <c r="BM242" s="1"/>
      <c r="BN242" s="1"/>
      <c r="BO242" s="1"/>
      <c r="BP242" s="1"/>
      <c r="BQ242" s="1"/>
      <c r="BR242" s="1"/>
    </row>
    <row r="243" spans="1:70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  <c r="AP243" s="1"/>
      <c r="AQ243" s="1"/>
      <c r="AR243" s="1"/>
      <c r="AS243" s="1"/>
      <c r="AT243" s="1"/>
      <c r="AU243" s="1"/>
      <c r="AV243" s="1"/>
      <c r="AW243" s="1"/>
      <c r="AX243" s="1"/>
      <c r="AY243" s="1"/>
      <c r="AZ243" s="1"/>
      <c r="BA243" s="1"/>
      <c r="BB243" s="1"/>
      <c r="BC243" s="1"/>
      <c r="BD243" s="1"/>
      <c r="BE243" s="1"/>
      <c r="BF243" s="1"/>
      <c r="BG243" s="1"/>
      <c r="BH243" s="1"/>
      <c r="BI243" s="1"/>
      <c r="BJ243" s="1"/>
      <c r="BK243" s="1"/>
      <c r="BL243" s="1"/>
      <c r="BM243" s="1"/>
      <c r="BN243" s="1"/>
      <c r="BO243" s="1"/>
      <c r="BP243" s="1"/>
      <c r="BQ243" s="1"/>
      <c r="BR243" s="1"/>
    </row>
    <row r="244" spans="1:70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"/>
      <c r="AQ244" s="1"/>
      <c r="AR244" s="1"/>
      <c r="AS244" s="1"/>
      <c r="AT244" s="1"/>
      <c r="AU244" s="1"/>
      <c r="AV244" s="1"/>
      <c r="AW244" s="1"/>
      <c r="AX244" s="1"/>
      <c r="AY244" s="1"/>
      <c r="AZ244" s="1"/>
      <c r="BA244" s="1"/>
      <c r="BB244" s="1"/>
      <c r="BC244" s="1"/>
      <c r="BD244" s="1"/>
      <c r="BE244" s="1"/>
      <c r="BF244" s="1"/>
      <c r="BG244" s="1"/>
      <c r="BH244" s="1"/>
      <c r="BI244" s="1"/>
      <c r="BJ244" s="1"/>
      <c r="BK244" s="1"/>
      <c r="BL244" s="1"/>
      <c r="BM244" s="1"/>
      <c r="BN244" s="1"/>
      <c r="BO244" s="1"/>
      <c r="BP244" s="1"/>
      <c r="BQ244" s="1"/>
      <c r="BR244" s="1"/>
    </row>
    <row r="245" spans="1:70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"/>
      <c r="AQ245" s="1"/>
      <c r="AR245" s="1"/>
      <c r="AS245" s="1"/>
      <c r="AT245" s="1"/>
      <c r="AU245" s="1"/>
      <c r="AV245" s="1"/>
      <c r="AW245" s="1"/>
      <c r="AX245" s="1"/>
      <c r="AY245" s="1"/>
      <c r="AZ245" s="1"/>
      <c r="BA245" s="1"/>
      <c r="BB245" s="1"/>
      <c r="BC245" s="1"/>
      <c r="BD245" s="1"/>
      <c r="BE245" s="1"/>
      <c r="BF245" s="1"/>
      <c r="BG245" s="1"/>
      <c r="BH245" s="1"/>
      <c r="BI245" s="1"/>
      <c r="BJ245" s="1"/>
      <c r="BK245" s="1"/>
      <c r="BL245" s="1"/>
      <c r="BM245" s="1"/>
      <c r="BN245" s="1"/>
      <c r="BO245" s="1"/>
      <c r="BP245" s="1"/>
      <c r="BQ245" s="1"/>
      <c r="BR245" s="1"/>
    </row>
    <row r="246" spans="1:70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  <c r="AP246" s="1"/>
      <c r="AQ246" s="1"/>
      <c r="AR246" s="1"/>
      <c r="AS246" s="1"/>
      <c r="AT246" s="1"/>
      <c r="AU246" s="1"/>
      <c r="AV246" s="1"/>
      <c r="AW246" s="1"/>
      <c r="AX246" s="1"/>
      <c r="AY246" s="1"/>
      <c r="AZ246" s="1"/>
      <c r="BA246" s="1"/>
      <c r="BB246" s="1"/>
      <c r="BC246" s="1"/>
      <c r="BD246" s="1"/>
      <c r="BE246" s="1"/>
      <c r="BF246" s="1"/>
      <c r="BG246" s="1"/>
      <c r="BH246" s="1"/>
      <c r="BI246" s="1"/>
      <c r="BJ246" s="1"/>
      <c r="BK246" s="1"/>
      <c r="BL246" s="1"/>
      <c r="BM246" s="1"/>
      <c r="BN246" s="1"/>
      <c r="BO246" s="1"/>
      <c r="BP246" s="1"/>
      <c r="BQ246" s="1"/>
      <c r="BR246" s="1"/>
    </row>
    <row r="247" spans="1:70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  <c r="AP247" s="1"/>
      <c r="AQ247" s="1"/>
      <c r="AR247" s="1"/>
      <c r="AS247" s="1"/>
      <c r="AT247" s="1"/>
      <c r="AU247" s="1"/>
      <c r="AV247" s="1"/>
      <c r="AW247" s="1"/>
      <c r="AX247" s="1"/>
      <c r="AY247" s="1"/>
      <c r="AZ247" s="1"/>
      <c r="BA247" s="1"/>
      <c r="BB247" s="1"/>
      <c r="BC247" s="1"/>
      <c r="BD247" s="1"/>
      <c r="BE247" s="1"/>
      <c r="BF247" s="1"/>
      <c r="BG247" s="1"/>
      <c r="BH247" s="1"/>
      <c r="BI247" s="1"/>
      <c r="BJ247" s="1"/>
      <c r="BK247" s="1"/>
      <c r="BL247" s="1"/>
      <c r="BM247" s="1"/>
      <c r="BN247" s="1"/>
      <c r="BO247" s="1"/>
      <c r="BP247" s="1"/>
      <c r="BQ247" s="1"/>
      <c r="BR247" s="1"/>
    </row>
    <row r="248" spans="1:70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  <c r="AQ248" s="1"/>
      <c r="AR248" s="1"/>
      <c r="AS248" s="1"/>
      <c r="AT248" s="1"/>
      <c r="AU248" s="1"/>
      <c r="AV248" s="1"/>
      <c r="AW248" s="1"/>
      <c r="AX248" s="1"/>
      <c r="AY248" s="1"/>
      <c r="AZ248" s="1"/>
      <c r="BA248" s="1"/>
      <c r="BB248" s="1"/>
      <c r="BC248" s="1"/>
      <c r="BD248" s="1"/>
      <c r="BE248" s="1"/>
      <c r="BF248" s="1"/>
      <c r="BG248" s="1"/>
      <c r="BH248" s="1"/>
      <c r="BI248" s="1"/>
      <c r="BJ248" s="1"/>
      <c r="BK248" s="1"/>
      <c r="BL248" s="1"/>
      <c r="BM248" s="1"/>
      <c r="BN248" s="1"/>
      <c r="BO248" s="1"/>
      <c r="BP248" s="1"/>
      <c r="BQ248" s="1"/>
      <c r="BR248" s="1"/>
    </row>
    <row r="249" spans="1:70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"/>
      <c r="AQ249" s="1"/>
      <c r="AR249" s="1"/>
      <c r="AS249" s="1"/>
      <c r="AT249" s="1"/>
      <c r="AU249" s="1"/>
      <c r="AV249" s="1"/>
      <c r="AW249" s="1"/>
      <c r="AX249" s="1"/>
      <c r="AY249" s="1"/>
      <c r="AZ249" s="1"/>
      <c r="BA249" s="1"/>
      <c r="BB249" s="1"/>
      <c r="BC249" s="1"/>
      <c r="BD249" s="1"/>
      <c r="BE249" s="1"/>
      <c r="BF249" s="1"/>
      <c r="BG249" s="1"/>
      <c r="BH249" s="1"/>
      <c r="BI249" s="1"/>
      <c r="BJ249" s="1"/>
      <c r="BK249" s="1"/>
      <c r="BL249" s="1"/>
      <c r="BM249" s="1"/>
      <c r="BN249" s="1"/>
      <c r="BO249" s="1"/>
      <c r="BP249" s="1"/>
      <c r="BQ249" s="1"/>
      <c r="BR249" s="1"/>
    </row>
    <row r="250" spans="1:70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  <c r="AQ250" s="1"/>
      <c r="AR250" s="1"/>
      <c r="AS250" s="1"/>
      <c r="AT250" s="1"/>
      <c r="AU250" s="1"/>
      <c r="AV250" s="1"/>
      <c r="AW250" s="1"/>
      <c r="AX250" s="1"/>
      <c r="AY250" s="1"/>
      <c r="AZ250" s="1"/>
      <c r="BA250" s="1"/>
      <c r="BB250" s="1"/>
      <c r="BC250" s="1"/>
      <c r="BD250" s="1"/>
      <c r="BE250" s="1"/>
      <c r="BF250" s="1"/>
      <c r="BG250" s="1"/>
      <c r="BH250" s="1"/>
      <c r="BI250" s="1"/>
      <c r="BJ250" s="1"/>
      <c r="BK250" s="1"/>
      <c r="BL250" s="1"/>
      <c r="BM250" s="1"/>
      <c r="BN250" s="1"/>
      <c r="BO250" s="1"/>
      <c r="BP250" s="1"/>
      <c r="BQ250" s="1"/>
      <c r="BR250" s="1"/>
    </row>
    <row r="251" spans="1:70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"/>
      <c r="AQ251" s="1"/>
      <c r="AR251" s="1"/>
      <c r="AS251" s="1"/>
      <c r="AT251" s="1"/>
      <c r="AU251" s="1"/>
      <c r="AV251" s="1"/>
      <c r="AW251" s="1"/>
      <c r="AX251" s="1"/>
      <c r="AY251" s="1"/>
      <c r="AZ251" s="1"/>
      <c r="BA251" s="1"/>
      <c r="BB251" s="1"/>
      <c r="BC251" s="1"/>
      <c r="BD251" s="1"/>
      <c r="BE251" s="1"/>
      <c r="BF251" s="1"/>
      <c r="BG251" s="1"/>
      <c r="BH251" s="1"/>
      <c r="BI251" s="1"/>
      <c r="BJ251" s="1"/>
      <c r="BK251" s="1"/>
      <c r="BL251" s="1"/>
      <c r="BM251" s="1"/>
      <c r="BN251" s="1"/>
      <c r="BO251" s="1"/>
      <c r="BP251" s="1"/>
      <c r="BQ251" s="1"/>
      <c r="BR251" s="1"/>
    </row>
    <row r="252" spans="1:70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  <c r="AP252" s="1"/>
      <c r="AQ252" s="1"/>
      <c r="AR252" s="1"/>
      <c r="AS252" s="1"/>
      <c r="AT252" s="1"/>
      <c r="AU252" s="1"/>
      <c r="AV252" s="1"/>
      <c r="AW252" s="1"/>
      <c r="AX252" s="1"/>
      <c r="AY252" s="1"/>
      <c r="AZ252" s="1"/>
      <c r="BA252" s="1"/>
      <c r="BB252" s="1"/>
      <c r="BC252" s="1"/>
      <c r="BD252" s="1"/>
      <c r="BE252" s="1"/>
      <c r="BF252" s="1"/>
      <c r="BG252" s="1"/>
      <c r="BH252" s="1"/>
      <c r="BI252" s="1"/>
      <c r="BJ252" s="1"/>
      <c r="BK252" s="1"/>
      <c r="BL252" s="1"/>
      <c r="BM252" s="1"/>
      <c r="BN252" s="1"/>
      <c r="BO252" s="1"/>
      <c r="BP252" s="1"/>
      <c r="BQ252" s="1"/>
      <c r="BR252" s="1"/>
    </row>
    <row r="253" spans="1:70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  <c r="AP253" s="1"/>
      <c r="AQ253" s="1"/>
      <c r="AR253" s="1"/>
      <c r="AS253" s="1"/>
      <c r="AT253" s="1"/>
      <c r="AU253" s="1"/>
      <c r="AV253" s="1"/>
      <c r="AW253" s="1"/>
      <c r="AX253" s="1"/>
      <c r="AY253" s="1"/>
      <c r="AZ253" s="1"/>
      <c r="BA253" s="1"/>
      <c r="BB253" s="1"/>
      <c r="BC253" s="1"/>
      <c r="BD253" s="1"/>
      <c r="BE253" s="1"/>
      <c r="BF253" s="1"/>
      <c r="BG253" s="1"/>
      <c r="BH253" s="1"/>
      <c r="BI253" s="1"/>
      <c r="BJ253" s="1"/>
      <c r="BK253" s="1"/>
      <c r="BL253" s="1"/>
      <c r="BM253" s="1"/>
      <c r="BN253" s="1"/>
      <c r="BO253" s="1"/>
      <c r="BP253" s="1"/>
      <c r="BQ253" s="1"/>
      <c r="BR253" s="1"/>
    </row>
    <row r="254" spans="1:70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1"/>
      <c r="AP254" s="1"/>
      <c r="AQ254" s="1"/>
      <c r="AR254" s="1"/>
      <c r="AS254" s="1"/>
      <c r="AT254" s="1"/>
      <c r="AU254" s="1"/>
      <c r="AV254" s="1"/>
      <c r="AW254" s="1"/>
      <c r="AX254" s="1"/>
      <c r="AY254" s="1"/>
      <c r="AZ254" s="1"/>
      <c r="BA254" s="1"/>
      <c r="BB254" s="1"/>
      <c r="BC254" s="1"/>
      <c r="BD254" s="1"/>
      <c r="BE254" s="1"/>
      <c r="BF254" s="1"/>
      <c r="BG254" s="1"/>
      <c r="BH254" s="1"/>
      <c r="BI254" s="1"/>
      <c r="BJ254" s="1"/>
      <c r="BK254" s="1"/>
      <c r="BL254" s="1"/>
      <c r="BM254" s="1"/>
      <c r="BN254" s="1"/>
      <c r="BO254" s="1"/>
      <c r="BP254" s="1"/>
      <c r="BQ254" s="1"/>
      <c r="BR254" s="1"/>
    </row>
    <row r="255" spans="1:70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  <c r="AP255" s="1"/>
      <c r="AQ255" s="1"/>
      <c r="AR255" s="1"/>
      <c r="AS255" s="1"/>
      <c r="AT255" s="1"/>
      <c r="AU255" s="1"/>
      <c r="AV255" s="1"/>
      <c r="AW255" s="1"/>
      <c r="AX255" s="1"/>
      <c r="AY255" s="1"/>
      <c r="AZ255" s="1"/>
      <c r="BA255" s="1"/>
      <c r="BB255" s="1"/>
      <c r="BC255" s="1"/>
      <c r="BD255" s="1"/>
      <c r="BE255" s="1"/>
      <c r="BF255" s="1"/>
      <c r="BG255" s="1"/>
      <c r="BH255" s="1"/>
      <c r="BI255" s="1"/>
      <c r="BJ255" s="1"/>
      <c r="BK255" s="1"/>
      <c r="BL255" s="1"/>
      <c r="BM255" s="1"/>
      <c r="BN255" s="1"/>
      <c r="BO255" s="1"/>
      <c r="BP255" s="1"/>
      <c r="BQ255" s="1"/>
      <c r="BR255" s="1"/>
    </row>
    <row r="256" spans="1:70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  <c r="AP256" s="1"/>
      <c r="AQ256" s="1"/>
      <c r="AR256" s="1"/>
      <c r="AS256" s="1"/>
      <c r="AT256" s="1"/>
      <c r="AU256" s="1"/>
      <c r="AV256" s="1"/>
      <c r="AW256" s="1"/>
      <c r="AX256" s="1"/>
      <c r="AY256" s="1"/>
      <c r="AZ256" s="1"/>
      <c r="BA256" s="1"/>
      <c r="BB256" s="1"/>
      <c r="BC256" s="1"/>
      <c r="BD256" s="1"/>
      <c r="BE256" s="1"/>
      <c r="BF256" s="1"/>
      <c r="BG256" s="1"/>
      <c r="BH256" s="1"/>
      <c r="BI256" s="1"/>
      <c r="BJ256" s="1"/>
      <c r="BK256" s="1"/>
      <c r="BL256" s="1"/>
      <c r="BM256" s="1"/>
      <c r="BN256" s="1"/>
      <c r="BO256" s="1"/>
      <c r="BP256" s="1"/>
      <c r="BQ256" s="1"/>
      <c r="BR256" s="1"/>
    </row>
    <row r="257" spans="1:70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1"/>
      <c r="AP257" s="1"/>
      <c r="AQ257" s="1"/>
      <c r="AR257" s="1"/>
      <c r="AS257" s="1"/>
      <c r="AT257" s="1"/>
      <c r="AU257" s="1"/>
      <c r="AV257" s="1"/>
      <c r="AW257" s="1"/>
      <c r="AX257" s="1"/>
      <c r="AY257" s="1"/>
      <c r="AZ257" s="1"/>
      <c r="BA257" s="1"/>
      <c r="BB257" s="1"/>
      <c r="BC257" s="1"/>
      <c r="BD257" s="1"/>
      <c r="BE257" s="1"/>
      <c r="BF257" s="1"/>
      <c r="BG257" s="1"/>
      <c r="BH257" s="1"/>
      <c r="BI257" s="1"/>
      <c r="BJ257" s="1"/>
      <c r="BK257" s="1"/>
      <c r="BL257" s="1"/>
      <c r="BM257" s="1"/>
      <c r="BN257" s="1"/>
      <c r="BO257" s="1"/>
      <c r="BP257" s="1"/>
      <c r="BQ257" s="1"/>
      <c r="BR257" s="1"/>
    </row>
    <row r="258" spans="1:70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  <c r="AP258" s="1"/>
      <c r="AQ258" s="1"/>
      <c r="AR258" s="1"/>
      <c r="AS258" s="1"/>
      <c r="AT258" s="1"/>
      <c r="AU258" s="1"/>
      <c r="AV258" s="1"/>
      <c r="AW258" s="1"/>
      <c r="AX258" s="1"/>
      <c r="AY258" s="1"/>
      <c r="AZ258" s="1"/>
      <c r="BA258" s="1"/>
      <c r="BB258" s="1"/>
      <c r="BC258" s="1"/>
      <c r="BD258" s="1"/>
      <c r="BE258" s="1"/>
      <c r="BF258" s="1"/>
      <c r="BG258" s="1"/>
      <c r="BH258" s="1"/>
      <c r="BI258" s="1"/>
      <c r="BJ258" s="1"/>
      <c r="BK258" s="1"/>
      <c r="BL258" s="1"/>
      <c r="BM258" s="1"/>
      <c r="BN258" s="1"/>
      <c r="BO258" s="1"/>
      <c r="BP258" s="1"/>
      <c r="BQ258" s="1"/>
      <c r="BR258" s="1"/>
    </row>
    <row r="259" spans="1:70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1"/>
      <c r="AP259" s="1"/>
      <c r="AQ259" s="1"/>
      <c r="AR259" s="1"/>
      <c r="AS259" s="1"/>
      <c r="AT259" s="1"/>
      <c r="AU259" s="1"/>
      <c r="AV259" s="1"/>
      <c r="AW259" s="1"/>
      <c r="AX259" s="1"/>
      <c r="AY259" s="1"/>
      <c r="AZ259" s="1"/>
      <c r="BA259" s="1"/>
      <c r="BB259" s="1"/>
      <c r="BC259" s="1"/>
      <c r="BD259" s="1"/>
      <c r="BE259" s="1"/>
      <c r="BF259" s="1"/>
      <c r="BG259" s="1"/>
      <c r="BH259" s="1"/>
      <c r="BI259" s="1"/>
      <c r="BJ259" s="1"/>
      <c r="BK259" s="1"/>
      <c r="BL259" s="1"/>
      <c r="BM259" s="1"/>
      <c r="BN259" s="1"/>
      <c r="BO259" s="1"/>
      <c r="BP259" s="1"/>
      <c r="BQ259" s="1"/>
      <c r="BR259" s="1"/>
    </row>
    <row r="260" spans="1:70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1"/>
      <c r="AP260" s="1"/>
      <c r="AQ260" s="1"/>
      <c r="AR260" s="1"/>
      <c r="AS260" s="1"/>
      <c r="AT260" s="1"/>
      <c r="AU260" s="1"/>
      <c r="AV260" s="1"/>
      <c r="AW260" s="1"/>
      <c r="AX260" s="1"/>
      <c r="AY260" s="1"/>
      <c r="AZ260" s="1"/>
      <c r="BA260" s="1"/>
      <c r="BB260" s="1"/>
      <c r="BC260" s="1"/>
      <c r="BD260" s="1"/>
      <c r="BE260" s="1"/>
      <c r="BF260" s="1"/>
      <c r="BG260" s="1"/>
      <c r="BH260" s="1"/>
      <c r="BI260" s="1"/>
      <c r="BJ260" s="1"/>
      <c r="BK260" s="1"/>
      <c r="BL260" s="1"/>
      <c r="BM260" s="1"/>
      <c r="BN260" s="1"/>
      <c r="BO260" s="1"/>
      <c r="BP260" s="1"/>
      <c r="BQ260" s="1"/>
      <c r="BR260" s="1"/>
    </row>
    <row r="261" spans="1:70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  <c r="AP261" s="1"/>
      <c r="AQ261" s="1"/>
      <c r="AR261" s="1"/>
      <c r="AS261" s="1"/>
      <c r="AT261" s="1"/>
      <c r="AU261" s="1"/>
      <c r="AV261" s="1"/>
      <c r="AW261" s="1"/>
      <c r="AX261" s="1"/>
      <c r="AY261" s="1"/>
      <c r="AZ261" s="1"/>
      <c r="BA261" s="1"/>
      <c r="BB261" s="1"/>
      <c r="BC261" s="1"/>
      <c r="BD261" s="1"/>
      <c r="BE261" s="1"/>
      <c r="BF261" s="1"/>
      <c r="BG261" s="1"/>
      <c r="BH261" s="1"/>
      <c r="BI261" s="1"/>
      <c r="BJ261" s="1"/>
      <c r="BK261" s="1"/>
      <c r="BL261" s="1"/>
      <c r="BM261" s="1"/>
      <c r="BN261" s="1"/>
      <c r="BO261" s="1"/>
      <c r="BP261" s="1"/>
      <c r="BQ261" s="1"/>
      <c r="BR261" s="1"/>
    </row>
    <row r="262" spans="1:70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  <c r="AP262" s="1"/>
      <c r="AQ262" s="1"/>
      <c r="AR262" s="1"/>
      <c r="AS262" s="1"/>
      <c r="AT262" s="1"/>
      <c r="AU262" s="1"/>
      <c r="AV262" s="1"/>
      <c r="AW262" s="1"/>
      <c r="AX262" s="1"/>
      <c r="AY262" s="1"/>
      <c r="AZ262" s="1"/>
      <c r="BA262" s="1"/>
      <c r="BB262" s="1"/>
      <c r="BC262" s="1"/>
      <c r="BD262" s="1"/>
      <c r="BE262" s="1"/>
      <c r="BF262" s="1"/>
      <c r="BG262" s="1"/>
      <c r="BH262" s="1"/>
      <c r="BI262" s="1"/>
      <c r="BJ262" s="1"/>
      <c r="BK262" s="1"/>
      <c r="BL262" s="1"/>
      <c r="BM262" s="1"/>
      <c r="BN262" s="1"/>
      <c r="BO262" s="1"/>
      <c r="BP262" s="1"/>
      <c r="BQ262" s="1"/>
      <c r="BR262" s="1"/>
    </row>
    <row r="263" spans="1:70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  <c r="AP263" s="1"/>
      <c r="AQ263" s="1"/>
      <c r="AR263" s="1"/>
      <c r="AS263" s="1"/>
      <c r="AT263" s="1"/>
      <c r="AU263" s="1"/>
      <c r="AV263" s="1"/>
      <c r="AW263" s="1"/>
      <c r="AX263" s="1"/>
      <c r="AY263" s="1"/>
      <c r="AZ263" s="1"/>
      <c r="BA263" s="1"/>
      <c r="BB263" s="1"/>
      <c r="BC263" s="1"/>
      <c r="BD263" s="1"/>
      <c r="BE263" s="1"/>
      <c r="BF263" s="1"/>
      <c r="BG263" s="1"/>
      <c r="BH263" s="1"/>
      <c r="BI263" s="1"/>
      <c r="BJ263" s="1"/>
      <c r="BK263" s="1"/>
      <c r="BL263" s="1"/>
      <c r="BM263" s="1"/>
      <c r="BN263" s="1"/>
      <c r="BO263" s="1"/>
      <c r="BP263" s="1"/>
      <c r="BQ263" s="1"/>
      <c r="BR263" s="1"/>
    </row>
    <row r="264" spans="1:70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1"/>
      <c r="AP264" s="1"/>
      <c r="AQ264" s="1"/>
      <c r="AR264" s="1"/>
      <c r="AS264" s="1"/>
      <c r="AT264" s="1"/>
      <c r="AU264" s="1"/>
      <c r="AV264" s="1"/>
      <c r="AW264" s="1"/>
      <c r="AX264" s="1"/>
      <c r="AY264" s="1"/>
      <c r="AZ264" s="1"/>
      <c r="BA264" s="1"/>
      <c r="BB264" s="1"/>
      <c r="BC264" s="1"/>
      <c r="BD264" s="1"/>
      <c r="BE264" s="1"/>
      <c r="BF264" s="1"/>
      <c r="BG264" s="1"/>
      <c r="BH264" s="1"/>
      <c r="BI264" s="1"/>
      <c r="BJ264" s="1"/>
      <c r="BK264" s="1"/>
      <c r="BL264" s="1"/>
      <c r="BM264" s="1"/>
      <c r="BN264" s="1"/>
      <c r="BO264" s="1"/>
      <c r="BP264" s="1"/>
      <c r="BQ264" s="1"/>
      <c r="BR264" s="1"/>
    </row>
    <row r="265" spans="1:70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1"/>
      <c r="AP265" s="1"/>
      <c r="AQ265" s="1"/>
      <c r="AR265" s="1"/>
      <c r="AS265" s="1"/>
      <c r="AT265" s="1"/>
      <c r="AU265" s="1"/>
      <c r="AV265" s="1"/>
      <c r="AW265" s="1"/>
      <c r="AX265" s="1"/>
      <c r="AY265" s="1"/>
      <c r="AZ265" s="1"/>
      <c r="BA265" s="1"/>
      <c r="BB265" s="1"/>
      <c r="BC265" s="1"/>
      <c r="BD265" s="1"/>
      <c r="BE265" s="1"/>
      <c r="BF265" s="1"/>
      <c r="BG265" s="1"/>
      <c r="BH265" s="1"/>
      <c r="BI265" s="1"/>
      <c r="BJ265" s="1"/>
      <c r="BK265" s="1"/>
      <c r="BL265" s="1"/>
      <c r="BM265" s="1"/>
      <c r="BN265" s="1"/>
      <c r="BO265" s="1"/>
      <c r="BP265" s="1"/>
      <c r="BQ265" s="1"/>
      <c r="BR265" s="1"/>
    </row>
    <row r="266" spans="1:70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  <c r="AP266" s="1"/>
      <c r="AQ266" s="1"/>
      <c r="AR266" s="1"/>
      <c r="AS266" s="1"/>
      <c r="AT266" s="1"/>
      <c r="AU266" s="1"/>
      <c r="AV266" s="1"/>
      <c r="AW266" s="1"/>
      <c r="AX266" s="1"/>
      <c r="AY266" s="1"/>
      <c r="AZ266" s="1"/>
      <c r="BA266" s="1"/>
      <c r="BB266" s="1"/>
      <c r="BC266" s="1"/>
      <c r="BD266" s="1"/>
      <c r="BE266" s="1"/>
      <c r="BF266" s="1"/>
      <c r="BG266" s="1"/>
      <c r="BH266" s="1"/>
      <c r="BI266" s="1"/>
      <c r="BJ266" s="1"/>
      <c r="BK266" s="1"/>
      <c r="BL266" s="1"/>
      <c r="BM266" s="1"/>
      <c r="BN266" s="1"/>
      <c r="BO266" s="1"/>
      <c r="BP266" s="1"/>
      <c r="BQ266" s="1"/>
      <c r="BR266" s="1"/>
    </row>
    <row r="267" spans="1:70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  <c r="AP267" s="1"/>
      <c r="AQ267" s="1"/>
      <c r="AR267" s="1"/>
      <c r="AS267" s="1"/>
      <c r="AT267" s="1"/>
      <c r="AU267" s="1"/>
      <c r="AV267" s="1"/>
      <c r="AW267" s="1"/>
      <c r="AX267" s="1"/>
      <c r="AY267" s="1"/>
      <c r="AZ267" s="1"/>
      <c r="BA267" s="1"/>
      <c r="BB267" s="1"/>
      <c r="BC267" s="1"/>
      <c r="BD267" s="1"/>
      <c r="BE267" s="1"/>
      <c r="BF267" s="1"/>
      <c r="BG267" s="1"/>
      <c r="BH267" s="1"/>
      <c r="BI267" s="1"/>
      <c r="BJ267" s="1"/>
      <c r="BK267" s="1"/>
      <c r="BL267" s="1"/>
      <c r="BM267" s="1"/>
      <c r="BN267" s="1"/>
      <c r="BO267" s="1"/>
      <c r="BP267" s="1"/>
      <c r="BQ267" s="1"/>
      <c r="BR267" s="1"/>
    </row>
    <row r="268" spans="1:70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1"/>
      <c r="AP268" s="1"/>
      <c r="AQ268" s="1"/>
      <c r="AR268" s="1"/>
      <c r="AS268" s="1"/>
      <c r="AT268" s="1"/>
      <c r="AU268" s="1"/>
      <c r="AV268" s="1"/>
      <c r="AW268" s="1"/>
      <c r="AX268" s="1"/>
      <c r="AY268" s="1"/>
      <c r="AZ268" s="1"/>
      <c r="BA268" s="1"/>
      <c r="BB268" s="1"/>
      <c r="BC268" s="1"/>
      <c r="BD268" s="1"/>
      <c r="BE268" s="1"/>
      <c r="BF268" s="1"/>
      <c r="BG268" s="1"/>
      <c r="BH268" s="1"/>
      <c r="BI268" s="1"/>
      <c r="BJ268" s="1"/>
      <c r="BK268" s="1"/>
      <c r="BL268" s="1"/>
      <c r="BM268" s="1"/>
      <c r="BN268" s="1"/>
      <c r="BO268" s="1"/>
      <c r="BP268" s="1"/>
      <c r="BQ268" s="1"/>
      <c r="BR268" s="1"/>
    </row>
    <row r="269" spans="1:70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  <c r="AO269" s="1"/>
      <c r="AP269" s="1"/>
      <c r="AQ269" s="1"/>
      <c r="AR269" s="1"/>
      <c r="AS269" s="1"/>
      <c r="AT269" s="1"/>
      <c r="AU269" s="1"/>
      <c r="AV269" s="1"/>
      <c r="AW269" s="1"/>
      <c r="AX269" s="1"/>
      <c r="AY269" s="1"/>
      <c r="AZ269" s="1"/>
      <c r="BA269" s="1"/>
      <c r="BB269" s="1"/>
      <c r="BC269" s="1"/>
      <c r="BD269" s="1"/>
      <c r="BE269" s="1"/>
      <c r="BF269" s="1"/>
      <c r="BG269" s="1"/>
      <c r="BH269" s="1"/>
      <c r="BI269" s="1"/>
      <c r="BJ269" s="1"/>
      <c r="BK269" s="1"/>
      <c r="BL269" s="1"/>
      <c r="BM269" s="1"/>
      <c r="BN269" s="1"/>
      <c r="BO269" s="1"/>
      <c r="BP269" s="1"/>
      <c r="BQ269" s="1"/>
      <c r="BR269" s="1"/>
    </row>
    <row r="270" spans="1:70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  <c r="AP270" s="1"/>
      <c r="AQ270" s="1"/>
      <c r="AR270" s="1"/>
      <c r="AS270" s="1"/>
      <c r="AT270" s="1"/>
      <c r="AU270" s="1"/>
      <c r="AV270" s="1"/>
      <c r="AW270" s="1"/>
      <c r="AX270" s="1"/>
      <c r="AY270" s="1"/>
      <c r="AZ270" s="1"/>
      <c r="BA270" s="1"/>
      <c r="BB270" s="1"/>
      <c r="BC270" s="1"/>
      <c r="BD270" s="1"/>
      <c r="BE270" s="1"/>
      <c r="BF270" s="1"/>
      <c r="BG270" s="1"/>
      <c r="BH270" s="1"/>
      <c r="BI270" s="1"/>
      <c r="BJ270" s="1"/>
      <c r="BK270" s="1"/>
      <c r="BL270" s="1"/>
      <c r="BM270" s="1"/>
      <c r="BN270" s="1"/>
      <c r="BO270" s="1"/>
      <c r="BP270" s="1"/>
      <c r="BQ270" s="1"/>
      <c r="BR270" s="1"/>
    </row>
    <row r="271" spans="1:70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  <c r="AO271" s="1"/>
      <c r="AP271" s="1"/>
      <c r="AQ271" s="1"/>
      <c r="AR271" s="1"/>
      <c r="AS271" s="1"/>
      <c r="AT271" s="1"/>
      <c r="AU271" s="1"/>
      <c r="AV271" s="1"/>
      <c r="AW271" s="1"/>
      <c r="AX271" s="1"/>
      <c r="AY271" s="1"/>
      <c r="AZ271" s="1"/>
      <c r="BA271" s="1"/>
      <c r="BB271" s="1"/>
      <c r="BC271" s="1"/>
      <c r="BD271" s="1"/>
      <c r="BE271" s="1"/>
      <c r="BF271" s="1"/>
      <c r="BG271" s="1"/>
      <c r="BH271" s="1"/>
      <c r="BI271" s="1"/>
      <c r="BJ271" s="1"/>
      <c r="BK271" s="1"/>
      <c r="BL271" s="1"/>
      <c r="BM271" s="1"/>
      <c r="BN271" s="1"/>
      <c r="BO271" s="1"/>
      <c r="BP271" s="1"/>
      <c r="BQ271" s="1"/>
      <c r="BR271" s="1"/>
    </row>
    <row r="272" spans="1:70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  <c r="AO272" s="1"/>
      <c r="AP272" s="1"/>
      <c r="AQ272" s="1"/>
      <c r="AR272" s="1"/>
      <c r="AS272" s="1"/>
      <c r="AT272" s="1"/>
      <c r="AU272" s="1"/>
      <c r="AV272" s="1"/>
      <c r="AW272" s="1"/>
      <c r="AX272" s="1"/>
      <c r="AY272" s="1"/>
      <c r="AZ272" s="1"/>
      <c r="BA272" s="1"/>
      <c r="BB272" s="1"/>
      <c r="BC272" s="1"/>
      <c r="BD272" s="1"/>
      <c r="BE272" s="1"/>
      <c r="BF272" s="1"/>
      <c r="BG272" s="1"/>
      <c r="BH272" s="1"/>
      <c r="BI272" s="1"/>
      <c r="BJ272" s="1"/>
      <c r="BK272" s="1"/>
      <c r="BL272" s="1"/>
      <c r="BM272" s="1"/>
      <c r="BN272" s="1"/>
      <c r="BO272" s="1"/>
      <c r="BP272" s="1"/>
      <c r="BQ272" s="1"/>
      <c r="BR272" s="1"/>
    </row>
    <row r="273" spans="1:70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  <c r="AO273" s="1"/>
      <c r="AP273" s="1"/>
      <c r="AQ273" s="1"/>
      <c r="AR273" s="1"/>
      <c r="AS273" s="1"/>
      <c r="AT273" s="1"/>
      <c r="AU273" s="1"/>
      <c r="AV273" s="1"/>
      <c r="AW273" s="1"/>
      <c r="AX273" s="1"/>
      <c r="AY273" s="1"/>
      <c r="AZ273" s="1"/>
      <c r="BA273" s="1"/>
      <c r="BB273" s="1"/>
      <c r="BC273" s="1"/>
      <c r="BD273" s="1"/>
      <c r="BE273" s="1"/>
      <c r="BF273" s="1"/>
      <c r="BG273" s="1"/>
      <c r="BH273" s="1"/>
      <c r="BI273" s="1"/>
      <c r="BJ273" s="1"/>
      <c r="BK273" s="1"/>
      <c r="BL273" s="1"/>
      <c r="BM273" s="1"/>
      <c r="BN273" s="1"/>
      <c r="BO273" s="1"/>
      <c r="BP273" s="1"/>
      <c r="BQ273" s="1"/>
      <c r="BR273" s="1"/>
    </row>
    <row r="274" spans="1:70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  <c r="AO274" s="1"/>
      <c r="AP274" s="1"/>
      <c r="AQ274" s="1"/>
      <c r="AR274" s="1"/>
      <c r="AS274" s="1"/>
      <c r="AT274" s="1"/>
      <c r="AU274" s="1"/>
      <c r="AV274" s="1"/>
      <c r="AW274" s="1"/>
      <c r="AX274" s="1"/>
      <c r="AY274" s="1"/>
      <c r="AZ274" s="1"/>
      <c r="BA274" s="1"/>
      <c r="BB274" s="1"/>
      <c r="BC274" s="1"/>
      <c r="BD274" s="1"/>
      <c r="BE274" s="1"/>
      <c r="BF274" s="1"/>
      <c r="BG274" s="1"/>
      <c r="BH274" s="1"/>
      <c r="BI274" s="1"/>
      <c r="BJ274" s="1"/>
      <c r="BK274" s="1"/>
      <c r="BL274" s="1"/>
      <c r="BM274" s="1"/>
      <c r="BN274" s="1"/>
      <c r="BO274" s="1"/>
      <c r="BP274" s="1"/>
      <c r="BQ274" s="1"/>
      <c r="BR274" s="1"/>
    </row>
    <row r="275" spans="1:70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1"/>
      <c r="AP275" s="1"/>
      <c r="AQ275" s="1"/>
      <c r="AR275" s="1"/>
      <c r="AS275" s="1"/>
      <c r="AT275" s="1"/>
      <c r="AU275" s="1"/>
      <c r="AV275" s="1"/>
      <c r="AW275" s="1"/>
      <c r="AX275" s="1"/>
      <c r="AY275" s="1"/>
      <c r="AZ275" s="1"/>
      <c r="BA275" s="1"/>
      <c r="BB275" s="1"/>
      <c r="BC275" s="1"/>
      <c r="BD275" s="1"/>
      <c r="BE275" s="1"/>
      <c r="BF275" s="1"/>
      <c r="BG275" s="1"/>
      <c r="BH275" s="1"/>
      <c r="BI275" s="1"/>
      <c r="BJ275" s="1"/>
      <c r="BK275" s="1"/>
      <c r="BL275" s="1"/>
      <c r="BM275" s="1"/>
      <c r="BN275" s="1"/>
      <c r="BO275" s="1"/>
      <c r="BP275" s="1"/>
      <c r="BQ275" s="1"/>
      <c r="BR275" s="1"/>
    </row>
    <row r="276" spans="1:70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  <c r="AO276" s="1"/>
      <c r="AP276" s="1"/>
      <c r="AQ276" s="1"/>
      <c r="AR276" s="1"/>
      <c r="AS276" s="1"/>
      <c r="AT276" s="1"/>
      <c r="AU276" s="1"/>
      <c r="AV276" s="1"/>
      <c r="AW276" s="1"/>
      <c r="AX276" s="1"/>
      <c r="AY276" s="1"/>
      <c r="AZ276" s="1"/>
      <c r="BA276" s="1"/>
      <c r="BB276" s="1"/>
      <c r="BC276" s="1"/>
      <c r="BD276" s="1"/>
      <c r="BE276" s="1"/>
      <c r="BF276" s="1"/>
      <c r="BG276" s="1"/>
      <c r="BH276" s="1"/>
      <c r="BI276" s="1"/>
      <c r="BJ276" s="1"/>
      <c r="BK276" s="1"/>
      <c r="BL276" s="1"/>
      <c r="BM276" s="1"/>
      <c r="BN276" s="1"/>
      <c r="BO276" s="1"/>
      <c r="BP276" s="1"/>
      <c r="BQ276" s="1"/>
      <c r="BR276" s="1"/>
    </row>
    <row r="277" spans="1:70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  <c r="AO277" s="1"/>
      <c r="AP277" s="1"/>
      <c r="AQ277" s="1"/>
      <c r="AR277" s="1"/>
      <c r="AS277" s="1"/>
      <c r="AT277" s="1"/>
      <c r="AU277" s="1"/>
      <c r="AV277" s="1"/>
      <c r="AW277" s="1"/>
      <c r="AX277" s="1"/>
      <c r="AY277" s="1"/>
      <c r="AZ277" s="1"/>
      <c r="BA277" s="1"/>
      <c r="BB277" s="1"/>
      <c r="BC277" s="1"/>
      <c r="BD277" s="1"/>
      <c r="BE277" s="1"/>
      <c r="BF277" s="1"/>
      <c r="BG277" s="1"/>
      <c r="BH277" s="1"/>
      <c r="BI277" s="1"/>
      <c r="BJ277" s="1"/>
      <c r="BK277" s="1"/>
      <c r="BL277" s="1"/>
      <c r="BM277" s="1"/>
      <c r="BN277" s="1"/>
      <c r="BO277" s="1"/>
      <c r="BP277" s="1"/>
      <c r="BQ277" s="1"/>
      <c r="BR277" s="1"/>
    </row>
    <row r="278" spans="1:70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O278" s="1"/>
      <c r="AP278" s="1"/>
      <c r="AQ278" s="1"/>
      <c r="AR278" s="1"/>
      <c r="AS278" s="1"/>
      <c r="AT278" s="1"/>
      <c r="AU278" s="1"/>
      <c r="AV278" s="1"/>
      <c r="AW278" s="1"/>
      <c r="AX278" s="1"/>
      <c r="AY278" s="1"/>
      <c r="AZ278" s="1"/>
      <c r="BA278" s="1"/>
      <c r="BB278" s="1"/>
      <c r="BC278" s="1"/>
      <c r="BD278" s="1"/>
      <c r="BE278" s="1"/>
      <c r="BF278" s="1"/>
      <c r="BG278" s="1"/>
      <c r="BH278" s="1"/>
      <c r="BI278" s="1"/>
      <c r="BJ278" s="1"/>
      <c r="BK278" s="1"/>
      <c r="BL278" s="1"/>
      <c r="BM278" s="1"/>
      <c r="BN278" s="1"/>
      <c r="BO278" s="1"/>
      <c r="BP278" s="1"/>
      <c r="BQ278" s="1"/>
      <c r="BR278" s="1"/>
    </row>
    <row r="279" spans="1:70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  <c r="AO279" s="1"/>
      <c r="AP279" s="1"/>
      <c r="AQ279" s="1"/>
      <c r="AR279" s="1"/>
      <c r="AS279" s="1"/>
      <c r="AT279" s="1"/>
      <c r="AU279" s="1"/>
      <c r="AV279" s="1"/>
      <c r="AW279" s="1"/>
      <c r="AX279" s="1"/>
      <c r="AY279" s="1"/>
      <c r="AZ279" s="1"/>
      <c r="BA279" s="1"/>
      <c r="BB279" s="1"/>
      <c r="BC279" s="1"/>
      <c r="BD279" s="1"/>
      <c r="BE279" s="1"/>
      <c r="BF279" s="1"/>
      <c r="BG279" s="1"/>
      <c r="BH279" s="1"/>
      <c r="BI279" s="1"/>
      <c r="BJ279" s="1"/>
      <c r="BK279" s="1"/>
      <c r="BL279" s="1"/>
      <c r="BM279" s="1"/>
      <c r="BN279" s="1"/>
      <c r="BO279" s="1"/>
      <c r="BP279" s="1"/>
      <c r="BQ279" s="1"/>
      <c r="BR279" s="1"/>
    </row>
    <row r="280" spans="1:70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  <c r="AO280" s="1"/>
      <c r="AP280" s="1"/>
      <c r="AQ280" s="1"/>
      <c r="AR280" s="1"/>
      <c r="AS280" s="1"/>
      <c r="AT280" s="1"/>
      <c r="AU280" s="1"/>
      <c r="AV280" s="1"/>
      <c r="AW280" s="1"/>
      <c r="AX280" s="1"/>
      <c r="AY280" s="1"/>
      <c r="AZ280" s="1"/>
      <c r="BA280" s="1"/>
      <c r="BB280" s="1"/>
      <c r="BC280" s="1"/>
      <c r="BD280" s="1"/>
      <c r="BE280" s="1"/>
      <c r="BF280" s="1"/>
      <c r="BG280" s="1"/>
      <c r="BH280" s="1"/>
      <c r="BI280" s="1"/>
      <c r="BJ280" s="1"/>
      <c r="BK280" s="1"/>
      <c r="BL280" s="1"/>
      <c r="BM280" s="1"/>
      <c r="BN280" s="1"/>
      <c r="BO280" s="1"/>
      <c r="BP280" s="1"/>
      <c r="BQ280" s="1"/>
      <c r="BR280" s="1"/>
    </row>
    <row r="281" spans="1:70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  <c r="AO281" s="1"/>
      <c r="AP281" s="1"/>
      <c r="AQ281" s="1"/>
      <c r="AR281" s="1"/>
      <c r="AS281" s="1"/>
      <c r="AT281" s="1"/>
      <c r="AU281" s="1"/>
      <c r="AV281" s="1"/>
      <c r="AW281" s="1"/>
      <c r="AX281" s="1"/>
      <c r="AY281" s="1"/>
      <c r="AZ281" s="1"/>
      <c r="BA281" s="1"/>
      <c r="BB281" s="1"/>
      <c r="BC281" s="1"/>
      <c r="BD281" s="1"/>
      <c r="BE281" s="1"/>
      <c r="BF281" s="1"/>
      <c r="BG281" s="1"/>
      <c r="BH281" s="1"/>
      <c r="BI281" s="1"/>
      <c r="BJ281" s="1"/>
      <c r="BK281" s="1"/>
      <c r="BL281" s="1"/>
      <c r="BM281" s="1"/>
      <c r="BN281" s="1"/>
      <c r="BO281" s="1"/>
      <c r="BP281" s="1"/>
      <c r="BQ281" s="1"/>
      <c r="BR281" s="1"/>
    </row>
    <row r="282" spans="1:70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  <c r="AO282" s="1"/>
      <c r="AP282" s="1"/>
      <c r="AQ282" s="1"/>
      <c r="AR282" s="1"/>
      <c r="AS282" s="1"/>
      <c r="AT282" s="1"/>
      <c r="AU282" s="1"/>
      <c r="AV282" s="1"/>
      <c r="AW282" s="1"/>
      <c r="AX282" s="1"/>
      <c r="AY282" s="1"/>
      <c r="AZ282" s="1"/>
      <c r="BA282" s="1"/>
      <c r="BB282" s="1"/>
      <c r="BC282" s="1"/>
      <c r="BD282" s="1"/>
      <c r="BE282" s="1"/>
      <c r="BF282" s="1"/>
      <c r="BG282" s="1"/>
      <c r="BH282" s="1"/>
      <c r="BI282" s="1"/>
      <c r="BJ282" s="1"/>
      <c r="BK282" s="1"/>
      <c r="BL282" s="1"/>
      <c r="BM282" s="1"/>
      <c r="BN282" s="1"/>
      <c r="BO282" s="1"/>
      <c r="BP282" s="1"/>
      <c r="BQ282" s="1"/>
      <c r="BR282" s="1"/>
    </row>
    <row r="283" spans="1:70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  <c r="AO283" s="1"/>
      <c r="AP283" s="1"/>
      <c r="AQ283" s="1"/>
      <c r="AR283" s="1"/>
      <c r="AS283" s="1"/>
      <c r="AT283" s="1"/>
      <c r="AU283" s="1"/>
      <c r="AV283" s="1"/>
      <c r="AW283" s="1"/>
      <c r="AX283" s="1"/>
      <c r="AY283" s="1"/>
      <c r="AZ283" s="1"/>
      <c r="BA283" s="1"/>
      <c r="BB283" s="1"/>
      <c r="BC283" s="1"/>
      <c r="BD283" s="1"/>
      <c r="BE283" s="1"/>
      <c r="BF283" s="1"/>
      <c r="BG283" s="1"/>
      <c r="BH283" s="1"/>
      <c r="BI283" s="1"/>
      <c r="BJ283" s="1"/>
      <c r="BK283" s="1"/>
      <c r="BL283" s="1"/>
      <c r="BM283" s="1"/>
      <c r="BN283" s="1"/>
      <c r="BO283" s="1"/>
      <c r="BP283" s="1"/>
      <c r="BQ283" s="1"/>
      <c r="BR283" s="1"/>
    </row>
    <row r="284" spans="1:70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  <c r="AO284" s="1"/>
      <c r="AP284" s="1"/>
      <c r="AQ284" s="1"/>
      <c r="AR284" s="1"/>
      <c r="AS284" s="1"/>
      <c r="AT284" s="1"/>
      <c r="AU284" s="1"/>
      <c r="AV284" s="1"/>
      <c r="AW284" s="1"/>
      <c r="AX284" s="1"/>
      <c r="AY284" s="1"/>
      <c r="AZ284" s="1"/>
      <c r="BA284" s="1"/>
      <c r="BB284" s="1"/>
      <c r="BC284" s="1"/>
      <c r="BD284" s="1"/>
      <c r="BE284" s="1"/>
      <c r="BF284" s="1"/>
      <c r="BG284" s="1"/>
      <c r="BH284" s="1"/>
      <c r="BI284" s="1"/>
      <c r="BJ284" s="1"/>
      <c r="BK284" s="1"/>
      <c r="BL284" s="1"/>
      <c r="BM284" s="1"/>
      <c r="BN284" s="1"/>
      <c r="BO284" s="1"/>
      <c r="BP284" s="1"/>
      <c r="BQ284" s="1"/>
      <c r="BR284" s="1"/>
    </row>
    <row r="285" spans="1:70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  <c r="AO285" s="1"/>
      <c r="AP285" s="1"/>
      <c r="AQ285" s="1"/>
      <c r="AR285" s="1"/>
      <c r="AS285" s="1"/>
      <c r="AT285" s="1"/>
      <c r="AU285" s="1"/>
      <c r="AV285" s="1"/>
      <c r="AW285" s="1"/>
      <c r="AX285" s="1"/>
      <c r="AY285" s="1"/>
      <c r="AZ285" s="1"/>
      <c r="BA285" s="1"/>
      <c r="BB285" s="1"/>
      <c r="BC285" s="1"/>
      <c r="BD285" s="1"/>
      <c r="BE285" s="1"/>
      <c r="BF285" s="1"/>
      <c r="BG285" s="1"/>
      <c r="BH285" s="1"/>
      <c r="BI285" s="1"/>
      <c r="BJ285" s="1"/>
      <c r="BK285" s="1"/>
      <c r="BL285" s="1"/>
      <c r="BM285" s="1"/>
      <c r="BN285" s="1"/>
      <c r="BO285" s="1"/>
      <c r="BP285" s="1"/>
      <c r="BQ285" s="1"/>
      <c r="BR285" s="1"/>
    </row>
    <row r="286" spans="1:70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  <c r="AO286" s="1"/>
      <c r="AP286" s="1"/>
      <c r="AQ286" s="1"/>
      <c r="AR286" s="1"/>
      <c r="AS286" s="1"/>
      <c r="AT286" s="1"/>
      <c r="AU286" s="1"/>
      <c r="AV286" s="1"/>
      <c r="AW286" s="1"/>
      <c r="AX286" s="1"/>
      <c r="AY286" s="1"/>
      <c r="AZ286" s="1"/>
      <c r="BA286" s="1"/>
      <c r="BB286" s="1"/>
      <c r="BC286" s="1"/>
      <c r="BD286" s="1"/>
      <c r="BE286" s="1"/>
      <c r="BF286" s="1"/>
      <c r="BG286" s="1"/>
      <c r="BH286" s="1"/>
      <c r="BI286" s="1"/>
      <c r="BJ286" s="1"/>
      <c r="BK286" s="1"/>
      <c r="BL286" s="1"/>
      <c r="BM286" s="1"/>
      <c r="BN286" s="1"/>
      <c r="BO286" s="1"/>
      <c r="BP286" s="1"/>
      <c r="BQ286" s="1"/>
      <c r="BR286" s="1"/>
    </row>
    <row r="287" spans="1:70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  <c r="AO287" s="1"/>
      <c r="AP287" s="1"/>
      <c r="AQ287" s="1"/>
      <c r="AR287" s="1"/>
      <c r="AS287" s="1"/>
      <c r="AT287" s="1"/>
      <c r="AU287" s="1"/>
      <c r="AV287" s="1"/>
      <c r="AW287" s="1"/>
      <c r="AX287" s="1"/>
      <c r="AY287" s="1"/>
      <c r="AZ287" s="1"/>
      <c r="BA287" s="1"/>
      <c r="BB287" s="1"/>
      <c r="BC287" s="1"/>
      <c r="BD287" s="1"/>
      <c r="BE287" s="1"/>
      <c r="BF287" s="1"/>
      <c r="BG287" s="1"/>
      <c r="BH287" s="1"/>
      <c r="BI287" s="1"/>
      <c r="BJ287" s="1"/>
      <c r="BK287" s="1"/>
      <c r="BL287" s="1"/>
      <c r="BM287" s="1"/>
      <c r="BN287" s="1"/>
      <c r="BO287" s="1"/>
      <c r="BP287" s="1"/>
      <c r="BQ287" s="1"/>
      <c r="BR287" s="1"/>
    </row>
    <row r="288" spans="1:70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1"/>
      <c r="AP288" s="1"/>
      <c r="AQ288" s="1"/>
      <c r="AR288" s="1"/>
      <c r="AS288" s="1"/>
      <c r="AT288" s="1"/>
      <c r="AU288" s="1"/>
      <c r="AV288" s="1"/>
      <c r="AW288" s="1"/>
      <c r="AX288" s="1"/>
      <c r="AY288" s="1"/>
      <c r="AZ288" s="1"/>
      <c r="BA288" s="1"/>
      <c r="BB288" s="1"/>
      <c r="BC288" s="1"/>
      <c r="BD288" s="1"/>
      <c r="BE288" s="1"/>
      <c r="BF288" s="1"/>
      <c r="BG288" s="1"/>
      <c r="BH288" s="1"/>
      <c r="BI288" s="1"/>
      <c r="BJ288" s="1"/>
      <c r="BK288" s="1"/>
      <c r="BL288" s="1"/>
      <c r="BM288" s="1"/>
      <c r="BN288" s="1"/>
      <c r="BO288" s="1"/>
      <c r="BP288" s="1"/>
      <c r="BQ288" s="1"/>
      <c r="BR288" s="1"/>
    </row>
    <row r="289" spans="1:70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  <c r="AO289" s="1"/>
      <c r="AP289" s="1"/>
      <c r="AQ289" s="1"/>
      <c r="AR289" s="1"/>
      <c r="AS289" s="1"/>
      <c r="AT289" s="1"/>
      <c r="AU289" s="1"/>
      <c r="AV289" s="1"/>
      <c r="AW289" s="1"/>
      <c r="AX289" s="1"/>
      <c r="AY289" s="1"/>
      <c r="AZ289" s="1"/>
      <c r="BA289" s="1"/>
      <c r="BB289" s="1"/>
      <c r="BC289" s="1"/>
      <c r="BD289" s="1"/>
      <c r="BE289" s="1"/>
      <c r="BF289" s="1"/>
      <c r="BG289" s="1"/>
      <c r="BH289" s="1"/>
      <c r="BI289" s="1"/>
      <c r="BJ289" s="1"/>
      <c r="BK289" s="1"/>
      <c r="BL289" s="1"/>
      <c r="BM289" s="1"/>
      <c r="BN289" s="1"/>
      <c r="BO289" s="1"/>
      <c r="BP289" s="1"/>
      <c r="BQ289" s="1"/>
      <c r="BR289" s="1"/>
    </row>
    <row r="290" spans="1:70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  <c r="AO290" s="1"/>
      <c r="AP290" s="1"/>
      <c r="AQ290" s="1"/>
      <c r="AR290" s="1"/>
      <c r="AS290" s="1"/>
      <c r="AT290" s="1"/>
      <c r="AU290" s="1"/>
      <c r="AV290" s="1"/>
      <c r="AW290" s="1"/>
      <c r="AX290" s="1"/>
      <c r="AY290" s="1"/>
      <c r="AZ290" s="1"/>
      <c r="BA290" s="1"/>
      <c r="BB290" s="1"/>
      <c r="BC290" s="1"/>
      <c r="BD290" s="1"/>
      <c r="BE290" s="1"/>
      <c r="BF290" s="1"/>
      <c r="BG290" s="1"/>
      <c r="BH290" s="1"/>
      <c r="BI290" s="1"/>
      <c r="BJ290" s="1"/>
      <c r="BK290" s="1"/>
      <c r="BL290" s="1"/>
      <c r="BM290" s="1"/>
      <c r="BN290" s="1"/>
      <c r="BO290" s="1"/>
      <c r="BP290" s="1"/>
      <c r="BQ290" s="1"/>
      <c r="BR290" s="1"/>
    </row>
    <row r="291" spans="1:70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  <c r="AO291" s="1"/>
      <c r="AP291" s="1"/>
      <c r="AQ291" s="1"/>
      <c r="AR291" s="1"/>
      <c r="AS291" s="1"/>
      <c r="AT291" s="1"/>
      <c r="AU291" s="1"/>
      <c r="AV291" s="1"/>
      <c r="AW291" s="1"/>
      <c r="AX291" s="1"/>
      <c r="AY291" s="1"/>
      <c r="AZ291" s="1"/>
      <c r="BA291" s="1"/>
      <c r="BB291" s="1"/>
      <c r="BC291" s="1"/>
      <c r="BD291" s="1"/>
      <c r="BE291" s="1"/>
      <c r="BF291" s="1"/>
      <c r="BG291" s="1"/>
      <c r="BH291" s="1"/>
      <c r="BI291" s="1"/>
      <c r="BJ291" s="1"/>
      <c r="BK291" s="1"/>
      <c r="BL291" s="1"/>
      <c r="BM291" s="1"/>
      <c r="BN291" s="1"/>
      <c r="BO291" s="1"/>
      <c r="BP291" s="1"/>
      <c r="BQ291" s="1"/>
      <c r="BR291" s="1"/>
    </row>
    <row r="292" spans="1:70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  <c r="AO292" s="1"/>
      <c r="AP292" s="1"/>
      <c r="AQ292" s="1"/>
      <c r="AR292" s="1"/>
      <c r="AS292" s="1"/>
      <c r="AT292" s="1"/>
      <c r="AU292" s="1"/>
      <c r="AV292" s="1"/>
      <c r="AW292" s="1"/>
      <c r="AX292" s="1"/>
      <c r="AY292" s="1"/>
      <c r="AZ292" s="1"/>
      <c r="BA292" s="1"/>
      <c r="BB292" s="1"/>
      <c r="BC292" s="1"/>
      <c r="BD292" s="1"/>
      <c r="BE292" s="1"/>
      <c r="BF292" s="1"/>
      <c r="BG292" s="1"/>
      <c r="BH292" s="1"/>
      <c r="BI292" s="1"/>
      <c r="BJ292" s="1"/>
      <c r="BK292" s="1"/>
      <c r="BL292" s="1"/>
      <c r="BM292" s="1"/>
      <c r="BN292" s="1"/>
      <c r="BO292" s="1"/>
      <c r="BP292" s="1"/>
      <c r="BQ292" s="1"/>
      <c r="BR292" s="1"/>
    </row>
    <row r="293" spans="1:70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  <c r="AO293" s="1"/>
      <c r="AP293" s="1"/>
      <c r="AQ293" s="1"/>
      <c r="AR293" s="1"/>
      <c r="AS293" s="1"/>
      <c r="AT293" s="1"/>
      <c r="AU293" s="1"/>
      <c r="AV293" s="1"/>
      <c r="AW293" s="1"/>
      <c r="AX293" s="1"/>
      <c r="AY293" s="1"/>
      <c r="AZ293" s="1"/>
      <c r="BA293" s="1"/>
      <c r="BB293" s="1"/>
      <c r="BC293" s="1"/>
      <c r="BD293" s="1"/>
      <c r="BE293" s="1"/>
      <c r="BF293" s="1"/>
      <c r="BG293" s="1"/>
      <c r="BH293" s="1"/>
      <c r="BI293" s="1"/>
      <c r="BJ293" s="1"/>
      <c r="BK293" s="1"/>
      <c r="BL293" s="1"/>
      <c r="BM293" s="1"/>
      <c r="BN293" s="1"/>
      <c r="BO293" s="1"/>
      <c r="BP293" s="1"/>
      <c r="BQ293" s="1"/>
      <c r="BR293" s="1"/>
    </row>
    <row r="294" spans="1:70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  <c r="AO294" s="1"/>
      <c r="AP294" s="1"/>
      <c r="AQ294" s="1"/>
      <c r="AR294" s="1"/>
      <c r="AS294" s="1"/>
      <c r="AT294" s="1"/>
      <c r="AU294" s="1"/>
      <c r="AV294" s="1"/>
      <c r="AW294" s="1"/>
      <c r="AX294" s="1"/>
      <c r="AY294" s="1"/>
      <c r="AZ294" s="1"/>
      <c r="BA294" s="1"/>
      <c r="BB294" s="1"/>
      <c r="BC294" s="1"/>
      <c r="BD294" s="1"/>
      <c r="BE294" s="1"/>
      <c r="BF294" s="1"/>
      <c r="BG294" s="1"/>
      <c r="BH294" s="1"/>
      <c r="BI294" s="1"/>
      <c r="BJ294" s="1"/>
      <c r="BK294" s="1"/>
      <c r="BL294" s="1"/>
      <c r="BM294" s="1"/>
      <c r="BN294" s="1"/>
      <c r="BO294" s="1"/>
      <c r="BP294" s="1"/>
      <c r="BQ294" s="1"/>
      <c r="BR294" s="1"/>
    </row>
    <row r="295" spans="1:70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  <c r="AO295" s="1"/>
      <c r="AP295" s="1"/>
      <c r="AQ295" s="1"/>
      <c r="AR295" s="1"/>
      <c r="AS295" s="1"/>
      <c r="AT295" s="1"/>
      <c r="AU295" s="1"/>
      <c r="AV295" s="1"/>
      <c r="AW295" s="1"/>
      <c r="AX295" s="1"/>
      <c r="AY295" s="1"/>
      <c r="AZ295" s="1"/>
      <c r="BA295" s="1"/>
      <c r="BB295" s="1"/>
      <c r="BC295" s="1"/>
      <c r="BD295" s="1"/>
      <c r="BE295" s="1"/>
      <c r="BF295" s="1"/>
      <c r="BG295" s="1"/>
      <c r="BH295" s="1"/>
      <c r="BI295" s="1"/>
      <c r="BJ295" s="1"/>
      <c r="BK295" s="1"/>
      <c r="BL295" s="1"/>
      <c r="BM295" s="1"/>
      <c r="BN295" s="1"/>
      <c r="BO295" s="1"/>
      <c r="BP295" s="1"/>
      <c r="BQ295" s="1"/>
      <c r="BR295" s="1"/>
    </row>
    <row r="296" spans="1:70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  <c r="AP296" s="1"/>
      <c r="AQ296" s="1"/>
      <c r="AR296" s="1"/>
      <c r="AS296" s="1"/>
      <c r="AT296" s="1"/>
      <c r="AU296" s="1"/>
      <c r="AV296" s="1"/>
      <c r="AW296" s="1"/>
      <c r="AX296" s="1"/>
      <c r="AY296" s="1"/>
      <c r="AZ296" s="1"/>
      <c r="BA296" s="1"/>
      <c r="BB296" s="1"/>
      <c r="BC296" s="1"/>
      <c r="BD296" s="1"/>
      <c r="BE296" s="1"/>
      <c r="BF296" s="1"/>
      <c r="BG296" s="1"/>
      <c r="BH296" s="1"/>
      <c r="BI296" s="1"/>
      <c r="BJ296" s="1"/>
      <c r="BK296" s="1"/>
      <c r="BL296" s="1"/>
      <c r="BM296" s="1"/>
      <c r="BN296" s="1"/>
      <c r="BO296" s="1"/>
      <c r="BP296" s="1"/>
      <c r="BQ296" s="1"/>
      <c r="BR296" s="1"/>
    </row>
    <row r="297" spans="1:70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  <c r="AO297" s="1"/>
      <c r="AP297" s="1"/>
      <c r="AQ297" s="1"/>
      <c r="AR297" s="1"/>
      <c r="AS297" s="1"/>
      <c r="AT297" s="1"/>
      <c r="AU297" s="1"/>
      <c r="AV297" s="1"/>
      <c r="AW297" s="1"/>
      <c r="AX297" s="1"/>
      <c r="AY297" s="1"/>
      <c r="AZ297" s="1"/>
      <c r="BA297" s="1"/>
      <c r="BB297" s="1"/>
      <c r="BC297" s="1"/>
      <c r="BD297" s="1"/>
      <c r="BE297" s="1"/>
      <c r="BF297" s="1"/>
      <c r="BG297" s="1"/>
      <c r="BH297" s="1"/>
      <c r="BI297" s="1"/>
      <c r="BJ297" s="1"/>
      <c r="BK297" s="1"/>
      <c r="BL297" s="1"/>
      <c r="BM297" s="1"/>
      <c r="BN297" s="1"/>
      <c r="BO297" s="1"/>
      <c r="BP297" s="1"/>
      <c r="BQ297" s="1"/>
      <c r="BR297" s="1"/>
    </row>
    <row r="298" spans="1:70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  <c r="AO298" s="1"/>
      <c r="AP298" s="1"/>
      <c r="AQ298" s="1"/>
      <c r="AR298" s="1"/>
      <c r="AS298" s="1"/>
      <c r="AT298" s="1"/>
      <c r="AU298" s="1"/>
      <c r="AV298" s="1"/>
      <c r="AW298" s="1"/>
      <c r="AX298" s="1"/>
      <c r="AY298" s="1"/>
      <c r="AZ298" s="1"/>
      <c r="BA298" s="1"/>
      <c r="BB298" s="1"/>
      <c r="BC298" s="1"/>
      <c r="BD298" s="1"/>
      <c r="BE298" s="1"/>
      <c r="BF298" s="1"/>
      <c r="BG298" s="1"/>
      <c r="BH298" s="1"/>
      <c r="BI298" s="1"/>
      <c r="BJ298" s="1"/>
      <c r="BK298" s="1"/>
      <c r="BL298" s="1"/>
      <c r="BM298" s="1"/>
      <c r="BN298" s="1"/>
      <c r="BO298" s="1"/>
      <c r="BP298" s="1"/>
      <c r="BQ298" s="1"/>
      <c r="BR298" s="1"/>
    </row>
    <row r="299" spans="1:70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  <c r="AO299" s="1"/>
      <c r="AP299" s="1"/>
      <c r="AQ299" s="1"/>
      <c r="AR299" s="1"/>
      <c r="AS299" s="1"/>
      <c r="AT299" s="1"/>
      <c r="AU299" s="1"/>
      <c r="AV299" s="1"/>
      <c r="AW299" s="1"/>
      <c r="AX299" s="1"/>
      <c r="AY299" s="1"/>
      <c r="AZ299" s="1"/>
      <c r="BA299" s="1"/>
      <c r="BB299" s="1"/>
      <c r="BC299" s="1"/>
      <c r="BD299" s="1"/>
      <c r="BE299" s="1"/>
      <c r="BF299" s="1"/>
      <c r="BG299" s="1"/>
      <c r="BH299" s="1"/>
      <c r="BI299" s="1"/>
      <c r="BJ299" s="1"/>
      <c r="BK299" s="1"/>
      <c r="BL299" s="1"/>
      <c r="BM299" s="1"/>
      <c r="BN299" s="1"/>
      <c r="BO299" s="1"/>
      <c r="BP299" s="1"/>
      <c r="BQ299" s="1"/>
      <c r="BR299" s="1"/>
    </row>
    <row r="300" spans="1:70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  <c r="AO300" s="1"/>
      <c r="AP300" s="1"/>
      <c r="AQ300" s="1"/>
      <c r="AR300" s="1"/>
      <c r="AS300" s="1"/>
      <c r="AT300" s="1"/>
      <c r="AU300" s="1"/>
      <c r="AV300" s="1"/>
      <c r="AW300" s="1"/>
      <c r="AX300" s="1"/>
      <c r="AY300" s="1"/>
      <c r="AZ300" s="1"/>
      <c r="BA300" s="1"/>
      <c r="BB300" s="1"/>
      <c r="BC300" s="1"/>
      <c r="BD300" s="1"/>
      <c r="BE300" s="1"/>
      <c r="BF300" s="1"/>
      <c r="BG300" s="1"/>
      <c r="BH300" s="1"/>
      <c r="BI300" s="1"/>
      <c r="BJ300" s="1"/>
      <c r="BK300" s="1"/>
      <c r="BL300" s="1"/>
      <c r="BM300" s="1"/>
      <c r="BN300" s="1"/>
      <c r="BO300" s="1"/>
      <c r="BP300" s="1"/>
      <c r="BQ300" s="1"/>
      <c r="BR300" s="1"/>
    </row>
    <row r="301" spans="1:70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  <c r="AM301" s="1"/>
      <c r="AN301" s="1"/>
      <c r="AO301" s="1"/>
      <c r="AP301" s="1"/>
      <c r="AQ301" s="1"/>
      <c r="AR301" s="1"/>
      <c r="AS301" s="1"/>
      <c r="AT301" s="1"/>
      <c r="AU301" s="1"/>
      <c r="AV301" s="1"/>
      <c r="AW301" s="1"/>
      <c r="AX301" s="1"/>
      <c r="AY301" s="1"/>
      <c r="AZ301" s="1"/>
      <c r="BA301" s="1"/>
      <c r="BB301" s="1"/>
      <c r="BC301" s="1"/>
      <c r="BD301" s="1"/>
      <c r="BE301" s="1"/>
      <c r="BF301" s="1"/>
      <c r="BG301" s="1"/>
      <c r="BH301" s="1"/>
      <c r="BI301" s="1"/>
      <c r="BJ301" s="1"/>
      <c r="BK301" s="1"/>
      <c r="BL301" s="1"/>
      <c r="BM301" s="1"/>
      <c r="BN301" s="1"/>
      <c r="BO301" s="1"/>
      <c r="BP301" s="1"/>
      <c r="BQ301" s="1"/>
      <c r="BR301" s="1"/>
    </row>
    <row r="302" spans="1:70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  <c r="AM302" s="1"/>
      <c r="AN302" s="1"/>
      <c r="AO302" s="1"/>
      <c r="AP302" s="1"/>
      <c r="AQ302" s="1"/>
      <c r="AR302" s="1"/>
      <c r="AS302" s="1"/>
      <c r="AT302" s="1"/>
      <c r="AU302" s="1"/>
      <c r="AV302" s="1"/>
      <c r="AW302" s="1"/>
      <c r="AX302" s="1"/>
      <c r="AY302" s="1"/>
      <c r="AZ302" s="1"/>
      <c r="BA302" s="1"/>
      <c r="BB302" s="1"/>
      <c r="BC302" s="1"/>
      <c r="BD302" s="1"/>
      <c r="BE302" s="1"/>
      <c r="BF302" s="1"/>
      <c r="BG302" s="1"/>
      <c r="BH302" s="1"/>
      <c r="BI302" s="1"/>
      <c r="BJ302" s="1"/>
      <c r="BK302" s="1"/>
      <c r="BL302" s="1"/>
      <c r="BM302" s="1"/>
      <c r="BN302" s="1"/>
      <c r="BO302" s="1"/>
      <c r="BP302" s="1"/>
      <c r="BQ302" s="1"/>
      <c r="BR302" s="1"/>
    </row>
    <row r="303" spans="1:70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  <c r="AM303" s="1"/>
      <c r="AN303" s="1"/>
      <c r="AO303" s="1"/>
      <c r="AP303" s="1"/>
      <c r="AQ303" s="1"/>
      <c r="AR303" s="1"/>
      <c r="AS303" s="1"/>
      <c r="AT303" s="1"/>
      <c r="AU303" s="1"/>
      <c r="AV303" s="1"/>
      <c r="AW303" s="1"/>
      <c r="AX303" s="1"/>
      <c r="AY303" s="1"/>
      <c r="AZ303" s="1"/>
      <c r="BA303" s="1"/>
      <c r="BB303" s="1"/>
      <c r="BC303" s="1"/>
      <c r="BD303" s="1"/>
      <c r="BE303" s="1"/>
      <c r="BF303" s="1"/>
      <c r="BG303" s="1"/>
      <c r="BH303" s="1"/>
      <c r="BI303" s="1"/>
      <c r="BJ303" s="1"/>
      <c r="BK303" s="1"/>
      <c r="BL303" s="1"/>
      <c r="BM303" s="1"/>
      <c r="BN303" s="1"/>
      <c r="BO303" s="1"/>
      <c r="BP303" s="1"/>
      <c r="BQ303" s="1"/>
      <c r="BR303" s="1"/>
    </row>
    <row r="304" spans="1:70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  <c r="AM304" s="1"/>
      <c r="AN304" s="1"/>
      <c r="AO304" s="1"/>
      <c r="AP304" s="1"/>
      <c r="AQ304" s="1"/>
      <c r="AR304" s="1"/>
      <c r="AS304" s="1"/>
      <c r="AT304" s="1"/>
      <c r="AU304" s="1"/>
      <c r="AV304" s="1"/>
      <c r="AW304" s="1"/>
      <c r="AX304" s="1"/>
      <c r="AY304" s="1"/>
      <c r="AZ304" s="1"/>
      <c r="BA304" s="1"/>
      <c r="BB304" s="1"/>
      <c r="BC304" s="1"/>
      <c r="BD304" s="1"/>
      <c r="BE304" s="1"/>
      <c r="BF304" s="1"/>
      <c r="BG304" s="1"/>
      <c r="BH304" s="1"/>
      <c r="BI304" s="1"/>
      <c r="BJ304" s="1"/>
      <c r="BK304" s="1"/>
      <c r="BL304" s="1"/>
      <c r="BM304" s="1"/>
      <c r="BN304" s="1"/>
      <c r="BO304" s="1"/>
      <c r="BP304" s="1"/>
      <c r="BQ304" s="1"/>
      <c r="BR304" s="1"/>
    </row>
    <row r="305" spans="1:70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  <c r="AM305" s="1"/>
      <c r="AN305" s="1"/>
      <c r="AO305" s="1"/>
      <c r="AP305" s="1"/>
      <c r="AQ305" s="1"/>
      <c r="AR305" s="1"/>
      <c r="AS305" s="1"/>
      <c r="AT305" s="1"/>
      <c r="AU305" s="1"/>
      <c r="AV305" s="1"/>
      <c r="AW305" s="1"/>
      <c r="AX305" s="1"/>
      <c r="AY305" s="1"/>
      <c r="AZ305" s="1"/>
      <c r="BA305" s="1"/>
      <c r="BB305" s="1"/>
      <c r="BC305" s="1"/>
      <c r="BD305" s="1"/>
      <c r="BE305" s="1"/>
      <c r="BF305" s="1"/>
      <c r="BG305" s="1"/>
      <c r="BH305" s="1"/>
      <c r="BI305" s="1"/>
      <c r="BJ305" s="1"/>
      <c r="BK305" s="1"/>
      <c r="BL305" s="1"/>
      <c r="BM305" s="1"/>
      <c r="BN305" s="1"/>
      <c r="BO305" s="1"/>
      <c r="BP305" s="1"/>
      <c r="BQ305" s="1"/>
      <c r="BR305" s="1"/>
    </row>
    <row r="306" spans="1:70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  <c r="AM306" s="1"/>
      <c r="AN306" s="1"/>
      <c r="AO306" s="1"/>
      <c r="AP306" s="1"/>
      <c r="AQ306" s="1"/>
      <c r="AR306" s="1"/>
      <c r="AS306" s="1"/>
      <c r="AT306" s="1"/>
      <c r="AU306" s="1"/>
      <c r="AV306" s="1"/>
      <c r="AW306" s="1"/>
      <c r="AX306" s="1"/>
      <c r="AY306" s="1"/>
      <c r="AZ306" s="1"/>
      <c r="BA306" s="1"/>
      <c r="BB306" s="1"/>
      <c r="BC306" s="1"/>
      <c r="BD306" s="1"/>
      <c r="BE306" s="1"/>
      <c r="BF306" s="1"/>
      <c r="BG306" s="1"/>
      <c r="BH306" s="1"/>
      <c r="BI306" s="1"/>
      <c r="BJ306" s="1"/>
      <c r="BK306" s="1"/>
      <c r="BL306" s="1"/>
      <c r="BM306" s="1"/>
      <c r="BN306" s="1"/>
      <c r="BO306" s="1"/>
      <c r="BP306" s="1"/>
      <c r="BQ306" s="1"/>
      <c r="BR306" s="1"/>
    </row>
    <row r="307" spans="1:70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  <c r="AM307" s="1"/>
      <c r="AN307" s="1"/>
      <c r="AO307" s="1"/>
      <c r="AP307" s="1"/>
      <c r="AQ307" s="1"/>
      <c r="AR307" s="1"/>
      <c r="AS307" s="1"/>
      <c r="AT307" s="1"/>
      <c r="AU307" s="1"/>
      <c r="AV307" s="1"/>
      <c r="AW307" s="1"/>
      <c r="AX307" s="1"/>
      <c r="AY307" s="1"/>
      <c r="AZ307" s="1"/>
      <c r="BA307" s="1"/>
      <c r="BB307" s="1"/>
      <c r="BC307" s="1"/>
      <c r="BD307" s="1"/>
      <c r="BE307" s="1"/>
      <c r="BF307" s="1"/>
      <c r="BG307" s="1"/>
      <c r="BH307" s="1"/>
      <c r="BI307" s="1"/>
      <c r="BJ307" s="1"/>
      <c r="BK307" s="1"/>
      <c r="BL307" s="1"/>
      <c r="BM307" s="1"/>
      <c r="BN307" s="1"/>
      <c r="BO307" s="1"/>
      <c r="BP307" s="1"/>
      <c r="BQ307" s="1"/>
      <c r="BR307" s="1"/>
    </row>
    <row r="308" spans="1:70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  <c r="AM308" s="1"/>
      <c r="AN308" s="1"/>
      <c r="AO308" s="1"/>
      <c r="AP308" s="1"/>
      <c r="AQ308" s="1"/>
      <c r="AR308" s="1"/>
      <c r="AS308" s="1"/>
      <c r="AT308" s="1"/>
      <c r="AU308" s="1"/>
      <c r="AV308" s="1"/>
      <c r="AW308" s="1"/>
      <c r="AX308" s="1"/>
      <c r="AY308" s="1"/>
      <c r="AZ308" s="1"/>
      <c r="BA308" s="1"/>
      <c r="BB308" s="1"/>
      <c r="BC308" s="1"/>
      <c r="BD308" s="1"/>
      <c r="BE308" s="1"/>
      <c r="BF308" s="1"/>
      <c r="BG308" s="1"/>
      <c r="BH308" s="1"/>
      <c r="BI308" s="1"/>
      <c r="BJ308" s="1"/>
      <c r="BK308" s="1"/>
      <c r="BL308" s="1"/>
      <c r="BM308" s="1"/>
      <c r="BN308" s="1"/>
      <c r="BO308" s="1"/>
      <c r="BP308" s="1"/>
      <c r="BQ308" s="1"/>
      <c r="BR308" s="1"/>
    </row>
    <row r="309" spans="1:70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  <c r="AM309" s="1"/>
      <c r="AN309" s="1"/>
      <c r="AO309" s="1"/>
      <c r="AP309" s="1"/>
      <c r="AQ309" s="1"/>
      <c r="AR309" s="1"/>
      <c r="AS309" s="1"/>
      <c r="AT309" s="1"/>
      <c r="AU309" s="1"/>
      <c r="AV309" s="1"/>
      <c r="AW309" s="1"/>
      <c r="AX309" s="1"/>
      <c r="AY309" s="1"/>
      <c r="AZ309" s="1"/>
      <c r="BA309" s="1"/>
      <c r="BB309" s="1"/>
      <c r="BC309" s="1"/>
      <c r="BD309" s="1"/>
      <c r="BE309" s="1"/>
      <c r="BF309" s="1"/>
      <c r="BG309" s="1"/>
      <c r="BH309" s="1"/>
      <c r="BI309" s="1"/>
      <c r="BJ309" s="1"/>
      <c r="BK309" s="1"/>
      <c r="BL309" s="1"/>
      <c r="BM309" s="1"/>
      <c r="BN309" s="1"/>
      <c r="BO309" s="1"/>
      <c r="BP309" s="1"/>
      <c r="BQ309" s="1"/>
      <c r="BR309" s="1"/>
    </row>
    <row r="310" spans="1:70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  <c r="AM310" s="1"/>
      <c r="AN310" s="1"/>
      <c r="AO310" s="1"/>
      <c r="AP310" s="1"/>
      <c r="AQ310" s="1"/>
      <c r="AR310" s="1"/>
      <c r="AS310" s="1"/>
      <c r="AT310" s="1"/>
      <c r="AU310" s="1"/>
      <c r="AV310" s="1"/>
      <c r="AW310" s="1"/>
      <c r="AX310" s="1"/>
      <c r="AY310" s="1"/>
      <c r="AZ310" s="1"/>
      <c r="BA310" s="1"/>
      <c r="BB310" s="1"/>
      <c r="BC310" s="1"/>
      <c r="BD310" s="1"/>
      <c r="BE310" s="1"/>
      <c r="BF310" s="1"/>
      <c r="BG310" s="1"/>
      <c r="BH310" s="1"/>
      <c r="BI310" s="1"/>
      <c r="BJ310" s="1"/>
      <c r="BK310" s="1"/>
      <c r="BL310" s="1"/>
      <c r="BM310" s="1"/>
      <c r="BN310" s="1"/>
      <c r="BO310" s="1"/>
      <c r="BP310" s="1"/>
      <c r="BQ310" s="1"/>
      <c r="BR310" s="1"/>
    </row>
    <row r="311" spans="1:70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  <c r="AM311" s="1"/>
      <c r="AN311" s="1"/>
      <c r="AO311" s="1"/>
      <c r="AP311" s="1"/>
      <c r="AQ311" s="1"/>
      <c r="AR311" s="1"/>
      <c r="AS311" s="1"/>
      <c r="AT311" s="1"/>
      <c r="AU311" s="1"/>
      <c r="AV311" s="1"/>
      <c r="AW311" s="1"/>
      <c r="AX311" s="1"/>
      <c r="AY311" s="1"/>
      <c r="AZ311" s="1"/>
      <c r="BA311" s="1"/>
      <c r="BB311" s="1"/>
      <c r="BC311" s="1"/>
      <c r="BD311" s="1"/>
      <c r="BE311" s="1"/>
      <c r="BF311" s="1"/>
      <c r="BG311" s="1"/>
      <c r="BH311" s="1"/>
      <c r="BI311" s="1"/>
      <c r="BJ311" s="1"/>
      <c r="BK311" s="1"/>
      <c r="BL311" s="1"/>
      <c r="BM311" s="1"/>
      <c r="BN311" s="1"/>
      <c r="BO311" s="1"/>
      <c r="BP311" s="1"/>
      <c r="BQ311" s="1"/>
      <c r="BR311" s="1"/>
    </row>
    <row r="312" spans="1:70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  <c r="AM312" s="1"/>
      <c r="AN312" s="1"/>
      <c r="AO312" s="1"/>
      <c r="AP312" s="1"/>
      <c r="AQ312" s="1"/>
      <c r="AR312" s="1"/>
      <c r="AS312" s="1"/>
      <c r="AT312" s="1"/>
      <c r="AU312" s="1"/>
      <c r="AV312" s="1"/>
      <c r="AW312" s="1"/>
      <c r="AX312" s="1"/>
      <c r="AY312" s="1"/>
      <c r="AZ312" s="1"/>
      <c r="BA312" s="1"/>
      <c r="BB312" s="1"/>
      <c r="BC312" s="1"/>
      <c r="BD312" s="1"/>
      <c r="BE312" s="1"/>
      <c r="BF312" s="1"/>
      <c r="BG312" s="1"/>
      <c r="BH312" s="1"/>
      <c r="BI312" s="1"/>
      <c r="BJ312" s="1"/>
      <c r="BK312" s="1"/>
      <c r="BL312" s="1"/>
      <c r="BM312" s="1"/>
      <c r="BN312" s="1"/>
      <c r="BO312" s="1"/>
      <c r="BP312" s="1"/>
      <c r="BQ312" s="1"/>
      <c r="BR312" s="1"/>
    </row>
    <row r="313" spans="1:70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  <c r="AM313" s="1"/>
      <c r="AN313" s="1"/>
      <c r="AO313" s="1"/>
      <c r="AP313" s="1"/>
      <c r="AQ313" s="1"/>
      <c r="AR313" s="1"/>
      <c r="AS313" s="1"/>
      <c r="AT313" s="1"/>
      <c r="AU313" s="1"/>
      <c r="AV313" s="1"/>
      <c r="AW313" s="1"/>
      <c r="AX313" s="1"/>
      <c r="AY313" s="1"/>
      <c r="AZ313" s="1"/>
      <c r="BA313" s="1"/>
      <c r="BB313" s="1"/>
      <c r="BC313" s="1"/>
      <c r="BD313" s="1"/>
      <c r="BE313" s="1"/>
      <c r="BF313" s="1"/>
      <c r="BG313" s="1"/>
      <c r="BH313" s="1"/>
      <c r="BI313" s="1"/>
      <c r="BJ313" s="1"/>
      <c r="BK313" s="1"/>
      <c r="BL313" s="1"/>
      <c r="BM313" s="1"/>
      <c r="BN313" s="1"/>
      <c r="BO313" s="1"/>
      <c r="BP313" s="1"/>
      <c r="BQ313" s="1"/>
      <c r="BR313" s="1"/>
    </row>
    <row r="314" spans="1:70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  <c r="AM314" s="1"/>
      <c r="AN314" s="1"/>
      <c r="AO314" s="1"/>
      <c r="AP314" s="1"/>
      <c r="AQ314" s="1"/>
      <c r="AR314" s="1"/>
      <c r="AS314" s="1"/>
      <c r="AT314" s="1"/>
      <c r="AU314" s="1"/>
      <c r="AV314" s="1"/>
      <c r="AW314" s="1"/>
      <c r="AX314" s="1"/>
      <c r="AY314" s="1"/>
      <c r="AZ314" s="1"/>
      <c r="BA314" s="1"/>
      <c r="BB314" s="1"/>
      <c r="BC314" s="1"/>
      <c r="BD314" s="1"/>
      <c r="BE314" s="1"/>
      <c r="BF314" s="1"/>
      <c r="BG314" s="1"/>
      <c r="BH314" s="1"/>
      <c r="BI314" s="1"/>
      <c r="BJ314" s="1"/>
      <c r="BK314" s="1"/>
      <c r="BL314" s="1"/>
      <c r="BM314" s="1"/>
      <c r="BN314" s="1"/>
      <c r="BO314" s="1"/>
      <c r="BP314" s="1"/>
      <c r="BQ314" s="1"/>
      <c r="BR314" s="1"/>
    </row>
    <row r="315" spans="1:70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  <c r="AM315" s="1"/>
      <c r="AN315" s="1"/>
      <c r="AO315" s="1"/>
      <c r="AP315" s="1"/>
      <c r="AQ315" s="1"/>
      <c r="AR315" s="1"/>
      <c r="AS315" s="1"/>
      <c r="AT315" s="1"/>
      <c r="AU315" s="1"/>
      <c r="AV315" s="1"/>
      <c r="AW315" s="1"/>
      <c r="AX315" s="1"/>
      <c r="AY315" s="1"/>
      <c r="AZ315" s="1"/>
      <c r="BA315" s="1"/>
      <c r="BB315" s="1"/>
      <c r="BC315" s="1"/>
      <c r="BD315" s="1"/>
      <c r="BE315" s="1"/>
      <c r="BF315" s="1"/>
      <c r="BG315" s="1"/>
      <c r="BH315" s="1"/>
      <c r="BI315" s="1"/>
      <c r="BJ315" s="1"/>
      <c r="BK315" s="1"/>
      <c r="BL315" s="1"/>
      <c r="BM315" s="1"/>
      <c r="BN315" s="1"/>
      <c r="BO315" s="1"/>
      <c r="BP315" s="1"/>
      <c r="BQ315" s="1"/>
      <c r="BR315" s="1"/>
    </row>
    <row r="316" spans="1:70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  <c r="AM316" s="1"/>
      <c r="AN316" s="1"/>
      <c r="AO316" s="1"/>
      <c r="AP316" s="1"/>
      <c r="AQ316" s="1"/>
      <c r="AR316" s="1"/>
      <c r="AS316" s="1"/>
      <c r="AT316" s="1"/>
      <c r="AU316" s="1"/>
      <c r="AV316" s="1"/>
      <c r="AW316" s="1"/>
      <c r="AX316" s="1"/>
      <c r="AY316" s="1"/>
      <c r="AZ316" s="1"/>
      <c r="BA316" s="1"/>
      <c r="BB316" s="1"/>
      <c r="BC316" s="1"/>
      <c r="BD316" s="1"/>
      <c r="BE316" s="1"/>
      <c r="BF316" s="1"/>
      <c r="BG316" s="1"/>
      <c r="BH316" s="1"/>
      <c r="BI316" s="1"/>
      <c r="BJ316" s="1"/>
      <c r="BK316" s="1"/>
      <c r="BL316" s="1"/>
      <c r="BM316" s="1"/>
      <c r="BN316" s="1"/>
      <c r="BO316" s="1"/>
      <c r="BP316" s="1"/>
      <c r="BQ316" s="1"/>
      <c r="BR316" s="1"/>
    </row>
    <row r="317" spans="1:70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  <c r="AM317" s="1"/>
      <c r="AN317" s="1"/>
      <c r="AO317" s="1"/>
      <c r="AP317" s="1"/>
      <c r="AQ317" s="1"/>
      <c r="AR317" s="1"/>
      <c r="AS317" s="1"/>
      <c r="AT317" s="1"/>
      <c r="AU317" s="1"/>
      <c r="AV317" s="1"/>
      <c r="AW317" s="1"/>
      <c r="AX317" s="1"/>
      <c r="AY317" s="1"/>
      <c r="AZ317" s="1"/>
      <c r="BA317" s="1"/>
      <c r="BB317" s="1"/>
      <c r="BC317" s="1"/>
      <c r="BD317" s="1"/>
      <c r="BE317" s="1"/>
      <c r="BF317" s="1"/>
      <c r="BG317" s="1"/>
      <c r="BH317" s="1"/>
      <c r="BI317" s="1"/>
      <c r="BJ317" s="1"/>
      <c r="BK317" s="1"/>
      <c r="BL317" s="1"/>
      <c r="BM317" s="1"/>
      <c r="BN317" s="1"/>
      <c r="BO317" s="1"/>
      <c r="BP317" s="1"/>
      <c r="BQ317" s="1"/>
      <c r="BR317" s="1"/>
    </row>
    <row r="318" spans="1:70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  <c r="AM318" s="1"/>
      <c r="AN318" s="1"/>
      <c r="AO318" s="1"/>
      <c r="AP318" s="1"/>
      <c r="AQ318" s="1"/>
      <c r="AR318" s="1"/>
      <c r="AS318" s="1"/>
      <c r="AT318" s="1"/>
      <c r="AU318" s="1"/>
      <c r="AV318" s="1"/>
      <c r="AW318" s="1"/>
      <c r="AX318" s="1"/>
      <c r="AY318" s="1"/>
      <c r="AZ318" s="1"/>
      <c r="BA318" s="1"/>
      <c r="BB318" s="1"/>
      <c r="BC318" s="1"/>
      <c r="BD318" s="1"/>
      <c r="BE318" s="1"/>
      <c r="BF318" s="1"/>
      <c r="BG318" s="1"/>
      <c r="BH318" s="1"/>
      <c r="BI318" s="1"/>
      <c r="BJ318" s="1"/>
      <c r="BK318" s="1"/>
      <c r="BL318" s="1"/>
      <c r="BM318" s="1"/>
      <c r="BN318" s="1"/>
      <c r="BO318" s="1"/>
      <c r="BP318" s="1"/>
      <c r="BQ318" s="1"/>
      <c r="BR318" s="1"/>
    </row>
    <row r="319" spans="1:70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  <c r="AM319" s="1"/>
      <c r="AN319" s="1"/>
      <c r="AO319" s="1"/>
      <c r="AP319" s="1"/>
      <c r="AQ319" s="1"/>
      <c r="AR319" s="1"/>
      <c r="AS319" s="1"/>
      <c r="AT319" s="1"/>
      <c r="AU319" s="1"/>
      <c r="AV319" s="1"/>
      <c r="AW319" s="1"/>
      <c r="AX319" s="1"/>
      <c r="AY319" s="1"/>
      <c r="AZ319" s="1"/>
      <c r="BA319" s="1"/>
      <c r="BB319" s="1"/>
      <c r="BC319" s="1"/>
      <c r="BD319" s="1"/>
      <c r="BE319" s="1"/>
      <c r="BF319" s="1"/>
      <c r="BG319" s="1"/>
      <c r="BH319" s="1"/>
      <c r="BI319" s="1"/>
      <c r="BJ319" s="1"/>
      <c r="BK319" s="1"/>
      <c r="BL319" s="1"/>
      <c r="BM319" s="1"/>
      <c r="BN319" s="1"/>
      <c r="BO319" s="1"/>
      <c r="BP319" s="1"/>
      <c r="BQ319" s="1"/>
      <c r="BR319" s="1"/>
    </row>
    <row r="320" spans="1:70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  <c r="AM320" s="1"/>
      <c r="AN320" s="1"/>
      <c r="AO320" s="1"/>
      <c r="AP320" s="1"/>
      <c r="AQ320" s="1"/>
      <c r="AR320" s="1"/>
      <c r="AS320" s="1"/>
      <c r="AT320" s="1"/>
      <c r="AU320" s="1"/>
      <c r="AV320" s="1"/>
      <c r="AW320" s="1"/>
      <c r="AX320" s="1"/>
      <c r="AY320" s="1"/>
      <c r="AZ320" s="1"/>
      <c r="BA320" s="1"/>
      <c r="BB320" s="1"/>
      <c r="BC320" s="1"/>
      <c r="BD320" s="1"/>
      <c r="BE320" s="1"/>
      <c r="BF320" s="1"/>
      <c r="BG320" s="1"/>
      <c r="BH320" s="1"/>
      <c r="BI320" s="1"/>
      <c r="BJ320" s="1"/>
      <c r="BK320" s="1"/>
      <c r="BL320" s="1"/>
      <c r="BM320" s="1"/>
      <c r="BN320" s="1"/>
      <c r="BO320" s="1"/>
      <c r="BP320" s="1"/>
      <c r="BQ320" s="1"/>
      <c r="BR320" s="1"/>
    </row>
    <row r="321" spans="1:70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  <c r="AM321" s="1"/>
      <c r="AN321" s="1"/>
      <c r="AO321" s="1"/>
      <c r="AP321" s="1"/>
      <c r="AQ321" s="1"/>
      <c r="AR321" s="1"/>
      <c r="AS321" s="1"/>
      <c r="AT321" s="1"/>
      <c r="AU321" s="1"/>
      <c r="AV321" s="1"/>
      <c r="AW321" s="1"/>
      <c r="AX321" s="1"/>
      <c r="AY321" s="1"/>
      <c r="AZ321" s="1"/>
      <c r="BA321" s="1"/>
      <c r="BB321" s="1"/>
      <c r="BC321" s="1"/>
      <c r="BD321" s="1"/>
      <c r="BE321" s="1"/>
      <c r="BF321" s="1"/>
      <c r="BG321" s="1"/>
      <c r="BH321" s="1"/>
      <c r="BI321" s="1"/>
      <c r="BJ321" s="1"/>
      <c r="BK321" s="1"/>
      <c r="BL321" s="1"/>
      <c r="BM321" s="1"/>
      <c r="BN321" s="1"/>
      <c r="BO321" s="1"/>
      <c r="BP321" s="1"/>
      <c r="BQ321" s="1"/>
      <c r="BR321" s="1"/>
    </row>
    <row r="322" spans="1:70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  <c r="AM322" s="1"/>
      <c r="AN322" s="1"/>
      <c r="AO322" s="1"/>
      <c r="AP322" s="1"/>
      <c r="AQ322" s="1"/>
      <c r="AR322" s="1"/>
      <c r="AS322" s="1"/>
      <c r="AT322" s="1"/>
      <c r="AU322" s="1"/>
      <c r="AV322" s="1"/>
      <c r="AW322" s="1"/>
      <c r="AX322" s="1"/>
      <c r="AY322" s="1"/>
      <c r="AZ322" s="1"/>
      <c r="BA322" s="1"/>
      <c r="BB322" s="1"/>
      <c r="BC322" s="1"/>
      <c r="BD322" s="1"/>
      <c r="BE322" s="1"/>
      <c r="BF322" s="1"/>
      <c r="BG322" s="1"/>
      <c r="BH322" s="1"/>
      <c r="BI322" s="1"/>
      <c r="BJ322" s="1"/>
      <c r="BK322" s="1"/>
      <c r="BL322" s="1"/>
      <c r="BM322" s="1"/>
      <c r="BN322" s="1"/>
      <c r="BO322" s="1"/>
      <c r="BP322" s="1"/>
      <c r="BQ322" s="1"/>
      <c r="BR322" s="1"/>
    </row>
    <row r="323" spans="1:70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  <c r="AM323" s="1"/>
      <c r="AN323" s="1"/>
      <c r="AO323" s="1"/>
      <c r="AP323" s="1"/>
      <c r="AQ323" s="1"/>
      <c r="AR323" s="1"/>
      <c r="AS323" s="1"/>
      <c r="AT323" s="1"/>
      <c r="AU323" s="1"/>
      <c r="AV323" s="1"/>
      <c r="AW323" s="1"/>
      <c r="AX323" s="1"/>
      <c r="AY323" s="1"/>
      <c r="AZ323" s="1"/>
      <c r="BA323" s="1"/>
      <c r="BB323" s="1"/>
      <c r="BC323" s="1"/>
      <c r="BD323" s="1"/>
      <c r="BE323" s="1"/>
      <c r="BF323" s="1"/>
      <c r="BG323" s="1"/>
      <c r="BH323" s="1"/>
      <c r="BI323" s="1"/>
      <c r="BJ323" s="1"/>
      <c r="BK323" s="1"/>
      <c r="BL323" s="1"/>
      <c r="BM323" s="1"/>
      <c r="BN323" s="1"/>
      <c r="BO323" s="1"/>
      <c r="BP323" s="1"/>
      <c r="BQ323" s="1"/>
      <c r="BR323" s="1"/>
    </row>
    <row r="324" spans="1:70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  <c r="AM324" s="1"/>
      <c r="AN324" s="1"/>
      <c r="AO324" s="1"/>
      <c r="AP324" s="1"/>
      <c r="AQ324" s="1"/>
      <c r="AR324" s="1"/>
      <c r="AS324" s="1"/>
      <c r="AT324" s="1"/>
      <c r="AU324" s="1"/>
      <c r="AV324" s="1"/>
      <c r="AW324" s="1"/>
      <c r="AX324" s="1"/>
      <c r="AY324" s="1"/>
      <c r="AZ324" s="1"/>
      <c r="BA324" s="1"/>
      <c r="BB324" s="1"/>
      <c r="BC324" s="1"/>
      <c r="BD324" s="1"/>
      <c r="BE324" s="1"/>
      <c r="BF324" s="1"/>
      <c r="BG324" s="1"/>
      <c r="BH324" s="1"/>
      <c r="BI324" s="1"/>
      <c r="BJ324" s="1"/>
      <c r="BK324" s="1"/>
      <c r="BL324" s="1"/>
      <c r="BM324" s="1"/>
      <c r="BN324" s="1"/>
      <c r="BO324" s="1"/>
      <c r="BP324" s="1"/>
      <c r="BQ324" s="1"/>
      <c r="BR324" s="1"/>
    </row>
    <row r="325" spans="1:70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  <c r="AM325" s="1"/>
      <c r="AN325" s="1"/>
      <c r="AO325" s="1"/>
      <c r="AP325" s="1"/>
      <c r="AQ325" s="1"/>
      <c r="AR325" s="1"/>
      <c r="AS325" s="1"/>
      <c r="AT325" s="1"/>
      <c r="AU325" s="1"/>
      <c r="AV325" s="1"/>
      <c r="AW325" s="1"/>
      <c r="AX325" s="1"/>
      <c r="AY325" s="1"/>
      <c r="AZ325" s="1"/>
      <c r="BA325" s="1"/>
      <c r="BB325" s="1"/>
      <c r="BC325" s="1"/>
      <c r="BD325" s="1"/>
      <c r="BE325" s="1"/>
      <c r="BF325" s="1"/>
      <c r="BG325" s="1"/>
      <c r="BH325" s="1"/>
      <c r="BI325" s="1"/>
      <c r="BJ325" s="1"/>
      <c r="BK325" s="1"/>
      <c r="BL325" s="1"/>
      <c r="BM325" s="1"/>
      <c r="BN325" s="1"/>
      <c r="BO325" s="1"/>
      <c r="BP325" s="1"/>
      <c r="BQ325" s="1"/>
      <c r="BR325" s="1"/>
    </row>
    <row r="326" spans="1:70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  <c r="AM326" s="1"/>
      <c r="AN326" s="1"/>
      <c r="AO326" s="1"/>
      <c r="AP326" s="1"/>
      <c r="AQ326" s="1"/>
      <c r="AR326" s="1"/>
      <c r="AS326" s="1"/>
      <c r="AT326" s="1"/>
      <c r="AU326" s="1"/>
      <c r="AV326" s="1"/>
      <c r="AW326" s="1"/>
      <c r="AX326" s="1"/>
      <c r="AY326" s="1"/>
      <c r="AZ326" s="1"/>
      <c r="BA326" s="1"/>
      <c r="BB326" s="1"/>
      <c r="BC326" s="1"/>
      <c r="BD326" s="1"/>
      <c r="BE326" s="1"/>
      <c r="BF326" s="1"/>
      <c r="BG326" s="1"/>
      <c r="BH326" s="1"/>
      <c r="BI326" s="1"/>
      <c r="BJ326" s="1"/>
      <c r="BK326" s="1"/>
      <c r="BL326" s="1"/>
      <c r="BM326" s="1"/>
      <c r="BN326" s="1"/>
      <c r="BO326" s="1"/>
      <c r="BP326" s="1"/>
      <c r="BQ326" s="1"/>
      <c r="BR326" s="1"/>
    </row>
    <row r="327" spans="1:70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  <c r="AM327" s="1"/>
      <c r="AN327" s="1"/>
      <c r="AO327" s="1"/>
      <c r="AP327" s="1"/>
      <c r="AQ327" s="1"/>
      <c r="AR327" s="1"/>
      <c r="AS327" s="1"/>
      <c r="AT327" s="1"/>
      <c r="AU327" s="1"/>
      <c r="AV327" s="1"/>
      <c r="AW327" s="1"/>
      <c r="AX327" s="1"/>
      <c r="AY327" s="1"/>
      <c r="AZ327" s="1"/>
      <c r="BA327" s="1"/>
      <c r="BB327" s="1"/>
      <c r="BC327" s="1"/>
      <c r="BD327" s="1"/>
      <c r="BE327" s="1"/>
      <c r="BF327" s="1"/>
      <c r="BG327" s="1"/>
      <c r="BH327" s="1"/>
      <c r="BI327" s="1"/>
      <c r="BJ327" s="1"/>
      <c r="BK327" s="1"/>
      <c r="BL327" s="1"/>
      <c r="BM327" s="1"/>
      <c r="BN327" s="1"/>
      <c r="BO327" s="1"/>
      <c r="BP327" s="1"/>
      <c r="BQ327" s="1"/>
      <c r="BR327" s="1"/>
    </row>
    <row r="328" spans="1:70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  <c r="AM328" s="1"/>
      <c r="AN328" s="1"/>
      <c r="AO328" s="1"/>
      <c r="AP328" s="1"/>
      <c r="AQ328" s="1"/>
      <c r="AR328" s="1"/>
      <c r="AS328" s="1"/>
      <c r="AT328" s="1"/>
      <c r="AU328" s="1"/>
      <c r="AV328" s="1"/>
      <c r="AW328" s="1"/>
      <c r="AX328" s="1"/>
      <c r="AY328" s="1"/>
      <c r="AZ328" s="1"/>
      <c r="BA328" s="1"/>
      <c r="BB328" s="1"/>
      <c r="BC328" s="1"/>
      <c r="BD328" s="1"/>
      <c r="BE328" s="1"/>
      <c r="BF328" s="1"/>
      <c r="BG328" s="1"/>
      <c r="BH328" s="1"/>
      <c r="BI328" s="1"/>
      <c r="BJ328" s="1"/>
      <c r="BK328" s="1"/>
      <c r="BL328" s="1"/>
      <c r="BM328" s="1"/>
      <c r="BN328" s="1"/>
      <c r="BO328" s="1"/>
      <c r="BP328" s="1"/>
      <c r="BQ328" s="1"/>
      <c r="BR328" s="1"/>
    </row>
    <row r="329" spans="1:70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  <c r="AM329" s="1"/>
      <c r="AN329" s="1"/>
      <c r="AO329" s="1"/>
      <c r="AP329" s="1"/>
      <c r="AQ329" s="1"/>
      <c r="AR329" s="1"/>
      <c r="AS329" s="1"/>
      <c r="AT329" s="1"/>
      <c r="AU329" s="1"/>
      <c r="AV329" s="1"/>
      <c r="AW329" s="1"/>
      <c r="AX329" s="1"/>
      <c r="AY329" s="1"/>
      <c r="AZ329" s="1"/>
      <c r="BA329" s="1"/>
      <c r="BB329" s="1"/>
      <c r="BC329" s="1"/>
      <c r="BD329" s="1"/>
      <c r="BE329" s="1"/>
      <c r="BF329" s="1"/>
      <c r="BG329" s="1"/>
      <c r="BH329" s="1"/>
      <c r="BI329" s="1"/>
      <c r="BJ329" s="1"/>
      <c r="BK329" s="1"/>
      <c r="BL329" s="1"/>
      <c r="BM329" s="1"/>
      <c r="BN329" s="1"/>
      <c r="BO329" s="1"/>
      <c r="BP329" s="1"/>
      <c r="BQ329" s="1"/>
      <c r="BR329" s="1"/>
    </row>
    <row r="330" spans="1:70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  <c r="AM330" s="1"/>
      <c r="AN330" s="1"/>
      <c r="AO330" s="1"/>
      <c r="AP330" s="1"/>
      <c r="AQ330" s="1"/>
      <c r="AR330" s="1"/>
      <c r="AS330" s="1"/>
      <c r="AT330" s="1"/>
      <c r="AU330" s="1"/>
      <c r="AV330" s="1"/>
      <c r="AW330" s="1"/>
      <c r="AX330" s="1"/>
      <c r="AY330" s="1"/>
      <c r="AZ330" s="1"/>
      <c r="BA330" s="1"/>
      <c r="BB330" s="1"/>
      <c r="BC330" s="1"/>
      <c r="BD330" s="1"/>
      <c r="BE330" s="1"/>
      <c r="BF330" s="1"/>
      <c r="BG330" s="1"/>
      <c r="BH330" s="1"/>
      <c r="BI330" s="1"/>
      <c r="BJ330" s="1"/>
      <c r="BK330" s="1"/>
      <c r="BL330" s="1"/>
      <c r="BM330" s="1"/>
      <c r="BN330" s="1"/>
      <c r="BO330" s="1"/>
      <c r="BP330" s="1"/>
      <c r="BQ330" s="1"/>
      <c r="BR330" s="1"/>
    </row>
    <row r="331" spans="1:70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  <c r="AM331" s="1"/>
      <c r="AN331" s="1"/>
      <c r="AO331" s="1"/>
      <c r="AP331" s="1"/>
      <c r="AQ331" s="1"/>
      <c r="AR331" s="1"/>
      <c r="AS331" s="1"/>
      <c r="AT331" s="1"/>
      <c r="AU331" s="1"/>
      <c r="AV331" s="1"/>
      <c r="AW331" s="1"/>
      <c r="AX331" s="1"/>
      <c r="AY331" s="1"/>
      <c r="AZ331" s="1"/>
      <c r="BA331" s="1"/>
      <c r="BB331" s="1"/>
      <c r="BC331" s="1"/>
      <c r="BD331" s="1"/>
      <c r="BE331" s="1"/>
      <c r="BF331" s="1"/>
      <c r="BG331" s="1"/>
      <c r="BH331" s="1"/>
      <c r="BI331" s="1"/>
      <c r="BJ331" s="1"/>
      <c r="BK331" s="1"/>
      <c r="BL331" s="1"/>
      <c r="BM331" s="1"/>
      <c r="BN331" s="1"/>
      <c r="BO331" s="1"/>
      <c r="BP331" s="1"/>
      <c r="BQ331" s="1"/>
      <c r="BR331" s="1"/>
    </row>
    <row r="332" spans="1:70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  <c r="AM332" s="1"/>
      <c r="AN332" s="1"/>
      <c r="AO332" s="1"/>
      <c r="AP332" s="1"/>
      <c r="AQ332" s="1"/>
      <c r="AR332" s="1"/>
      <c r="AS332" s="1"/>
      <c r="AT332" s="1"/>
      <c r="AU332" s="1"/>
      <c r="AV332" s="1"/>
      <c r="AW332" s="1"/>
      <c r="AX332" s="1"/>
      <c r="AY332" s="1"/>
      <c r="AZ332" s="1"/>
      <c r="BA332" s="1"/>
      <c r="BB332" s="1"/>
      <c r="BC332" s="1"/>
      <c r="BD332" s="1"/>
      <c r="BE332" s="1"/>
      <c r="BF332" s="1"/>
      <c r="BG332" s="1"/>
      <c r="BH332" s="1"/>
      <c r="BI332" s="1"/>
      <c r="BJ332" s="1"/>
      <c r="BK332" s="1"/>
      <c r="BL332" s="1"/>
      <c r="BM332" s="1"/>
      <c r="BN332" s="1"/>
      <c r="BO332" s="1"/>
      <c r="BP332" s="1"/>
      <c r="BQ332" s="1"/>
      <c r="BR332" s="1"/>
    </row>
    <row r="333" spans="1:70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  <c r="AM333" s="1"/>
      <c r="AN333" s="1"/>
      <c r="AO333" s="1"/>
      <c r="AP333" s="1"/>
      <c r="AQ333" s="1"/>
      <c r="AR333" s="1"/>
      <c r="AS333" s="1"/>
      <c r="AT333" s="1"/>
      <c r="AU333" s="1"/>
      <c r="AV333" s="1"/>
      <c r="AW333" s="1"/>
      <c r="AX333" s="1"/>
      <c r="AY333" s="1"/>
      <c r="AZ333" s="1"/>
      <c r="BA333" s="1"/>
      <c r="BB333" s="1"/>
      <c r="BC333" s="1"/>
      <c r="BD333" s="1"/>
      <c r="BE333" s="1"/>
      <c r="BF333" s="1"/>
      <c r="BG333" s="1"/>
      <c r="BH333" s="1"/>
      <c r="BI333" s="1"/>
      <c r="BJ333" s="1"/>
      <c r="BK333" s="1"/>
      <c r="BL333" s="1"/>
      <c r="BM333" s="1"/>
      <c r="BN333" s="1"/>
      <c r="BO333" s="1"/>
      <c r="BP333" s="1"/>
      <c r="BQ333" s="1"/>
      <c r="BR333" s="1"/>
    </row>
    <row r="334" spans="1:70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  <c r="AM334" s="1"/>
      <c r="AN334" s="1"/>
      <c r="AO334" s="1"/>
      <c r="AP334" s="1"/>
      <c r="AQ334" s="1"/>
      <c r="AR334" s="1"/>
      <c r="AS334" s="1"/>
      <c r="AT334" s="1"/>
      <c r="AU334" s="1"/>
      <c r="AV334" s="1"/>
      <c r="AW334" s="1"/>
      <c r="AX334" s="1"/>
      <c r="AY334" s="1"/>
      <c r="AZ334" s="1"/>
      <c r="BA334" s="1"/>
      <c r="BB334" s="1"/>
      <c r="BC334" s="1"/>
      <c r="BD334" s="1"/>
      <c r="BE334" s="1"/>
      <c r="BF334" s="1"/>
      <c r="BG334" s="1"/>
      <c r="BH334" s="1"/>
      <c r="BI334" s="1"/>
      <c r="BJ334" s="1"/>
      <c r="BK334" s="1"/>
      <c r="BL334" s="1"/>
      <c r="BM334" s="1"/>
      <c r="BN334" s="1"/>
      <c r="BO334" s="1"/>
      <c r="BP334" s="1"/>
      <c r="BQ334" s="1"/>
      <c r="BR334" s="1"/>
    </row>
    <row r="335" spans="1:70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  <c r="AM335" s="1"/>
      <c r="AN335" s="1"/>
      <c r="AO335" s="1"/>
      <c r="AP335" s="1"/>
      <c r="AQ335" s="1"/>
      <c r="AR335" s="1"/>
      <c r="AS335" s="1"/>
      <c r="AT335" s="1"/>
      <c r="AU335" s="1"/>
      <c r="AV335" s="1"/>
      <c r="AW335" s="1"/>
      <c r="AX335" s="1"/>
      <c r="AY335" s="1"/>
      <c r="AZ335" s="1"/>
      <c r="BA335" s="1"/>
      <c r="BB335" s="1"/>
      <c r="BC335" s="1"/>
      <c r="BD335" s="1"/>
      <c r="BE335" s="1"/>
      <c r="BF335" s="1"/>
      <c r="BG335" s="1"/>
      <c r="BH335" s="1"/>
      <c r="BI335" s="1"/>
      <c r="BJ335" s="1"/>
      <c r="BK335" s="1"/>
      <c r="BL335" s="1"/>
      <c r="BM335" s="1"/>
      <c r="BN335" s="1"/>
      <c r="BO335" s="1"/>
      <c r="BP335" s="1"/>
      <c r="BQ335" s="1"/>
      <c r="BR335" s="1"/>
    </row>
    <row r="336" spans="1:70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  <c r="AM336" s="1"/>
      <c r="AN336" s="1"/>
      <c r="AO336" s="1"/>
      <c r="AP336" s="1"/>
      <c r="AQ336" s="1"/>
      <c r="AR336" s="1"/>
      <c r="AS336" s="1"/>
      <c r="AT336" s="1"/>
      <c r="AU336" s="1"/>
      <c r="AV336" s="1"/>
      <c r="AW336" s="1"/>
      <c r="AX336" s="1"/>
      <c r="AY336" s="1"/>
      <c r="AZ336" s="1"/>
      <c r="BA336" s="1"/>
      <c r="BB336" s="1"/>
      <c r="BC336" s="1"/>
      <c r="BD336" s="1"/>
      <c r="BE336" s="1"/>
      <c r="BF336" s="1"/>
      <c r="BG336" s="1"/>
      <c r="BH336" s="1"/>
      <c r="BI336" s="1"/>
      <c r="BJ336" s="1"/>
      <c r="BK336" s="1"/>
      <c r="BL336" s="1"/>
      <c r="BM336" s="1"/>
      <c r="BN336" s="1"/>
      <c r="BO336" s="1"/>
      <c r="BP336" s="1"/>
      <c r="BQ336" s="1"/>
      <c r="BR336" s="1"/>
    </row>
    <row r="337" spans="1:70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  <c r="AM337" s="1"/>
      <c r="AN337" s="1"/>
      <c r="AO337" s="1"/>
      <c r="AP337" s="1"/>
      <c r="AQ337" s="1"/>
      <c r="AR337" s="1"/>
      <c r="AS337" s="1"/>
      <c r="AT337" s="1"/>
      <c r="AU337" s="1"/>
      <c r="AV337" s="1"/>
      <c r="AW337" s="1"/>
      <c r="AX337" s="1"/>
      <c r="AY337" s="1"/>
      <c r="AZ337" s="1"/>
      <c r="BA337" s="1"/>
      <c r="BB337" s="1"/>
      <c r="BC337" s="1"/>
      <c r="BD337" s="1"/>
      <c r="BE337" s="1"/>
      <c r="BF337" s="1"/>
      <c r="BG337" s="1"/>
      <c r="BH337" s="1"/>
      <c r="BI337" s="1"/>
      <c r="BJ337" s="1"/>
      <c r="BK337" s="1"/>
      <c r="BL337" s="1"/>
      <c r="BM337" s="1"/>
      <c r="BN337" s="1"/>
      <c r="BO337" s="1"/>
      <c r="BP337" s="1"/>
      <c r="BQ337" s="1"/>
      <c r="BR337" s="1"/>
    </row>
    <row r="338" spans="1:70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  <c r="AM338" s="1"/>
      <c r="AN338" s="1"/>
      <c r="AO338" s="1"/>
      <c r="AP338" s="1"/>
      <c r="AQ338" s="1"/>
      <c r="AR338" s="1"/>
      <c r="AS338" s="1"/>
      <c r="AT338" s="1"/>
      <c r="AU338" s="1"/>
      <c r="AV338" s="1"/>
      <c r="AW338" s="1"/>
      <c r="AX338" s="1"/>
      <c r="AY338" s="1"/>
      <c r="AZ338" s="1"/>
      <c r="BA338" s="1"/>
      <c r="BB338" s="1"/>
      <c r="BC338" s="1"/>
      <c r="BD338" s="1"/>
      <c r="BE338" s="1"/>
      <c r="BF338" s="1"/>
      <c r="BG338" s="1"/>
      <c r="BH338" s="1"/>
      <c r="BI338" s="1"/>
      <c r="BJ338" s="1"/>
      <c r="BK338" s="1"/>
      <c r="BL338" s="1"/>
      <c r="BM338" s="1"/>
      <c r="BN338" s="1"/>
      <c r="BO338" s="1"/>
      <c r="BP338" s="1"/>
      <c r="BQ338" s="1"/>
      <c r="BR338" s="1"/>
    </row>
    <row r="339" spans="1:70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  <c r="AM339" s="1"/>
      <c r="AN339" s="1"/>
      <c r="AO339" s="1"/>
      <c r="AP339" s="1"/>
      <c r="AQ339" s="1"/>
      <c r="AR339" s="1"/>
      <c r="AS339" s="1"/>
      <c r="AT339" s="1"/>
      <c r="AU339" s="1"/>
      <c r="AV339" s="1"/>
      <c r="AW339" s="1"/>
      <c r="AX339" s="1"/>
      <c r="AY339" s="1"/>
      <c r="AZ339" s="1"/>
      <c r="BA339" s="1"/>
      <c r="BB339" s="1"/>
      <c r="BC339" s="1"/>
      <c r="BD339" s="1"/>
      <c r="BE339" s="1"/>
      <c r="BF339" s="1"/>
      <c r="BG339" s="1"/>
      <c r="BH339" s="1"/>
      <c r="BI339" s="1"/>
      <c r="BJ339" s="1"/>
      <c r="BK339" s="1"/>
      <c r="BL339" s="1"/>
      <c r="BM339" s="1"/>
      <c r="BN339" s="1"/>
      <c r="BO339" s="1"/>
      <c r="BP339" s="1"/>
      <c r="BQ339" s="1"/>
      <c r="BR339" s="1"/>
    </row>
    <row r="340" spans="1:70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  <c r="AM340" s="1"/>
      <c r="AN340" s="1"/>
      <c r="AO340" s="1"/>
      <c r="AP340" s="1"/>
      <c r="AQ340" s="1"/>
      <c r="AR340" s="1"/>
      <c r="AS340" s="1"/>
      <c r="AT340" s="1"/>
      <c r="AU340" s="1"/>
      <c r="AV340" s="1"/>
      <c r="AW340" s="1"/>
      <c r="AX340" s="1"/>
      <c r="AY340" s="1"/>
      <c r="AZ340" s="1"/>
      <c r="BA340" s="1"/>
      <c r="BB340" s="1"/>
      <c r="BC340" s="1"/>
      <c r="BD340" s="1"/>
      <c r="BE340" s="1"/>
      <c r="BF340" s="1"/>
      <c r="BG340" s="1"/>
      <c r="BH340" s="1"/>
      <c r="BI340" s="1"/>
      <c r="BJ340" s="1"/>
      <c r="BK340" s="1"/>
      <c r="BL340" s="1"/>
      <c r="BM340" s="1"/>
      <c r="BN340" s="1"/>
      <c r="BO340" s="1"/>
      <c r="BP340" s="1"/>
      <c r="BQ340" s="1"/>
      <c r="BR340" s="1"/>
    </row>
    <row r="341" spans="1:70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  <c r="AM341" s="1"/>
      <c r="AN341" s="1"/>
      <c r="AO341" s="1"/>
      <c r="AP341" s="1"/>
      <c r="AQ341" s="1"/>
      <c r="AR341" s="1"/>
      <c r="AS341" s="1"/>
      <c r="AT341" s="1"/>
      <c r="AU341" s="1"/>
      <c r="AV341" s="1"/>
      <c r="AW341" s="1"/>
      <c r="AX341" s="1"/>
      <c r="AY341" s="1"/>
      <c r="AZ341" s="1"/>
      <c r="BA341" s="1"/>
      <c r="BB341" s="1"/>
      <c r="BC341" s="1"/>
      <c r="BD341" s="1"/>
      <c r="BE341" s="1"/>
      <c r="BF341" s="1"/>
      <c r="BG341" s="1"/>
      <c r="BH341" s="1"/>
      <c r="BI341" s="1"/>
      <c r="BJ341" s="1"/>
      <c r="BK341" s="1"/>
      <c r="BL341" s="1"/>
      <c r="BM341" s="1"/>
      <c r="BN341" s="1"/>
      <c r="BO341" s="1"/>
      <c r="BP341" s="1"/>
      <c r="BQ341" s="1"/>
      <c r="BR341" s="1"/>
    </row>
    <row r="342" spans="1:70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  <c r="AM342" s="1"/>
      <c r="AN342" s="1"/>
      <c r="AO342" s="1"/>
      <c r="AP342" s="1"/>
      <c r="AQ342" s="1"/>
      <c r="AR342" s="1"/>
      <c r="AS342" s="1"/>
      <c r="AT342" s="1"/>
      <c r="AU342" s="1"/>
      <c r="AV342" s="1"/>
      <c r="AW342" s="1"/>
      <c r="AX342" s="1"/>
      <c r="AY342" s="1"/>
      <c r="AZ342" s="1"/>
      <c r="BA342" s="1"/>
      <c r="BB342" s="1"/>
      <c r="BC342" s="1"/>
      <c r="BD342" s="1"/>
      <c r="BE342" s="1"/>
      <c r="BF342" s="1"/>
      <c r="BG342" s="1"/>
      <c r="BH342" s="1"/>
      <c r="BI342" s="1"/>
      <c r="BJ342" s="1"/>
      <c r="BK342" s="1"/>
      <c r="BL342" s="1"/>
      <c r="BM342" s="1"/>
      <c r="BN342" s="1"/>
      <c r="BO342" s="1"/>
      <c r="BP342" s="1"/>
      <c r="BQ342" s="1"/>
      <c r="BR342" s="1"/>
    </row>
    <row r="343" spans="1:70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  <c r="AM343" s="1"/>
      <c r="AN343" s="1"/>
      <c r="AO343" s="1"/>
      <c r="AP343" s="1"/>
      <c r="AQ343" s="1"/>
      <c r="AR343" s="1"/>
      <c r="AS343" s="1"/>
      <c r="AT343" s="1"/>
      <c r="AU343" s="1"/>
      <c r="AV343" s="1"/>
      <c r="AW343" s="1"/>
      <c r="AX343" s="1"/>
      <c r="AY343" s="1"/>
      <c r="AZ343" s="1"/>
      <c r="BA343" s="1"/>
      <c r="BB343" s="1"/>
      <c r="BC343" s="1"/>
      <c r="BD343" s="1"/>
      <c r="BE343" s="1"/>
      <c r="BF343" s="1"/>
      <c r="BG343" s="1"/>
      <c r="BH343" s="1"/>
      <c r="BI343" s="1"/>
      <c r="BJ343" s="1"/>
      <c r="BK343" s="1"/>
      <c r="BL343" s="1"/>
      <c r="BM343" s="1"/>
      <c r="BN343" s="1"/>
      <c r="BO343" s="1"/>
      <c r="BP343" s="1"/>
      <c r="BQ343" s="1"/>
      <c r="BR343" s="1"/>
    </row>
    <row r="344" spans="1:70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  <c r="AM344" s="1"/>
      <c r="AN344" s="1"/>
      <c r="AO344" s="1"/>
      <c r="AP344" s="1"/>
      <c r="AQ344" s="1"/>
      <c r="AR344" s="1"/>
      <c r="AS344" s="1"/>
      <c r="AT344" s="1"/>
      <c r="AU344" s="1"/>
      <c r="AV344" s="1"/>
      <c r="AW344" s="1"/>
      <c r="AX344" s="1"/>
      <c r="AY344" s="1"/>
      <c r="AZ344" s="1"/>
      <c r="BA344" s="1"/>
      <c r="BB344" s="1"/>
      <c r="BC344" s="1"/>
      <c r="BD344" s="1"/>
      <c r="BE344" s="1"/>
      <c r="BF344" s="1"/>
      <c r="BG344" s="1"/>
      <c r="BH344" s="1"/>
      <c r="BI344" s="1"/>
      <c r="BJ344" s="1"/>
      <c r="BK344" s="1"/>
      <c r="BL344" s="1"/>
      <c r="BM344" s="1"/>
      <c r="BN344" s="1"/>
      <c r="BO344" s="1"/>
      <c r="BP344" s="1"/>
      <c r="BQ344" s="1"/>
      <c r="BR344" s="1"/>
    </row>
    <row r="345" spans="1:70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  <c r="AM345" s="1"/>
      <c r="AN345" s="1"/>
      <c r="AO345" s="1"/>
      <c r="AP345" s="1"/>
      <c r="AQ345" s="1"/>
      <c r="AR345" s="1"/>
      <c r="AS345" s="1"/>
      <c r="AT345" s="1"/>
      <c r="AU345" s="1"/>
      <c r="AV345" s="1"/>
      <c r="AW345" s="1"/>
      <c r="AX345" s="1"/>
      <c r="AY345" s="1"/>
      <c r="AZ345" s="1"/>
      <c r="BA345" s="1"/>
      <c r="BB345" s="1"/>
      <c r="BC345" s="1"/>
      <c r="BD345" s="1"/>
      <c r="BE345" s="1"/>
      <c r="BF345" s="1"/>
      <c r="BG345" s="1"/>
      <c r="BH345" s="1"/>
      <c r="BI345" s="1"/>
      <c r="BJ345" s="1"/>
      <c r="BK345" s="1"/>
      <c r="BL345" s="1"/>
      <c r="BM345" s="1"/>
      <c r="BN345" s="1"/>
      <c r="BO345" s="1"/>
      <c r="BP345" s="1"/>
      <c r="BQ345" s="1"/>
      <c r="BR345" s="1"/>
    </row>
    <row r="346" spans="1:70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1"/>
      <c r="AM346" s="1"/>
      <c r="AN346" s="1"/>
      <c r="AO346" s="1"/>
      <c r="AP346" s="1"/>
      <c r="AQ346" s="1"/>
      <c r="AR346" s="1"/>
      <c r="AS346" s="1"/>
      <c r="AT346" s="1"/>
      <c r="AU346" s="1"/>
      <c r="AV346" s="1"/>
      <c r="AW346" s="1"/>
      <c r="AX346" s="1"/>
      <c r="AY346" s="1"/>
      <c r="AZ346" s="1"/>
      <c r="BA346" s="1"/>
      <c r="BB346" s="1"/>
      <c r="BC346" s="1"/>
      <c r="BD346" s="1"/>
      <c r="BE346" s="1"/>
      <c r="BF346" s="1"/>
      <c r="BG346" s="1"/>
      <c r="BH346" s="1"/>
      <c r="BI346" s="1"/>
      <c r="BJ346" s="1"/>
      <c r="BK346" s="1"/>
      <c r="BL346" s="1"/>
      <c r="BM346" s="1"/>
      <c r="BN346" s="1"/>
      <c r="BO346" s="1"/>
      <c r="BP346" s="1"/>
      <c r="BQ346" s="1"/>
      <c r="BR346" s="1"/>
    </row>
    <row r="347" spans="1:70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  <c r="AL347" s="1"/>
      <c r="AM347" s="1"/>
      <c r="AN347" s="1"/>
      <c r="AO347" s="1"/>
      <c r="AP347" s="1"/>
      <c r="AQ347" s="1"/>
      <c r="AR347" s="1"/>
      <c r="AS347" s="1"/>
      <c r="AT347" s="1"/>
      <c r="AU347" s="1"/>
      <c r="AV347" s="1"/>
      <c r="AW347" s="1"/>
      <c r="AX347" s="1"/>
      <c r="AY347" s="1"/>
      <c r="AZ347" s="1"/>
      <c r="BA347" s="1"/>
      <c r="BB347" s="1"/>
      <c r="BC347" s="1"/>
      <c r="BD347" s="1"/>
      <c r="BE347" s="1"/>
      <c r="BF347" s="1"/>
      <c r="BG347" s="1"/>
      <c r="BH347" s="1"/>
      <c r="BI347" s="1"/>
      <c r="BJ347" s="1"/>
      <c r="BK347" s="1"/>
      <c r="BL347" s="1"/>
      <c r="BM347" s="1"/>
      <c r="BN347" s="1"/>
      <c r="BO347" s="1"/>
      <c r="BP347" s="1"/>
      <c r="BQ347" s="1"/>
      <c r="BR347" s="1"/>
    </row>
    <row r="348" spans="1:70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1"/>
      <c r="AM348" s="1"/>
      <c r="AN348" s="1"/>
      <c r="AO348" s="1"/>
      <c r="AP348" s="1"/>
      <c r="AQ348" s="1"/>
      <c r="AR348" s="1"/>
      <c r="AS348" s="1"/>
      <c r="AT348" s="1"/>
      <c r="AU348" s="1"/>
      <c r="AV348" s="1"/>
      <c r="AW348" s="1"/>
      <c r="AX348" s="1"/>
      <c r="AY348" s="1"/>
      <c r="AZ348" s="1"/>
      <c r="BA348" s="1"/>
      <c r="BB348" s="1"/>
      <c r="BC348" s="1"/>
      <c r="BD348" s="1"/>
      <c r="BE348" s="1"/>
      <c r="BF348" s="1"/>
      <c r="BG348" s="1"/>
      <c r="BH348" s="1"/>
      <c r="BI348" s="1"/>
      <c r="BJ348" s="1"/>
      <c r="BK348" s="1"/>
      <c r="BL348" s="1"/>
      <c r="BM348" s="1"/>
      <c r="BN348" s="1"/>
      <c r="BO348" s="1"/>
      <c r="BP348" s="1"/>
      <c r="BQ348" s="1"/>
      <c r="BR348" s="1"/>
    </row>
    <row r="349" spans="1:70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1"/>
      <c r="AM349" s="1"/>
      <c r="AN349" s="1"/>
      <c r="AO349" s="1"/>
      <c r="AP349" s="1"/>
      <c r="AQ349" s="1"/>
      <c r="AR349" s="1"/>
      <c r="AS349" s="1"/>
      <c r="AT349" s="1"/>
      <c r="AU349" s="1"/>
      <c r="AV349" s="1"/>
      <c r="AW349" s="1"/>
      <c r="AX349" s="1"/>
      <c r="AY349" s="1"/>
      <c r="AZ349" s="1"/>
      <c r="BA349" s="1"/>
      <c r="BB349" s="1"/>
      <c r="BC349" s="1"/>
      <c r="BD349" s="1"/>
      <c r="BE349" s="1"/>
      <c r="BF349" s="1"/>
      <c r="BG349" s="1"/>
      <c r="BH349" s="1"/>
      <c r="BI349" s="1"/>
      <c r="BJ349" s="1"/>
      <c r="BK349" s="1"/>
      <c r="BL349" s="1"/>
      <c r="BM349" s="1"/>
      <c r="BN349" s="1"/>
      <c r="BO349" s="1"/>
      <c r="BP349" s="1"/>
      <c r="BQ349" s="1"/>
      <c r="BR349" s="1"/>
    </row>
    <row r="350" spans="1:70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  <c r="AM350" s="1"/>
      <c r="AN350" s="1"/>
      <c r="AO350" s="1"/>
      <c r="AP350" s="1"/>
      <c r="AQ350" s="1"/>
      <c r="AR350" s="1"/>
      <c r="AS350" s="1"/>
      <c r="AT350" s="1"/>
      <c r="AU350" s="1"/>
      <c r="AV350" s="1"/>
      <c r="AW350" s="1"/>
      <c r="AX350" s="1"/>
      <c r="AY350" s="1"/>
      <c r="AZ350" s="1"/>
      <c r="BA350" s="1"/>
      <c r="BB350" s="1"/>
      <c r="BC350" s="1"/>
      <c r="BD350" s="1"/>
      <c r="BE350" s="1"/>
      <c r="BF350" s="1"/>
      <c r="BG350" s="1"/>
      <c r="BH350" s="1"/>
      <c r="BI350" s="1"/>
      <c r="BJ350" s="1"/>
      <c r="BK350" s="1"/>
      <c r="BL350" s="1"/>
      <c r="BM350" s="1"/>
      <c r="BN350" s="1"/>
      <c r="BO350" s="1"/>
      <c r="BP350" s="1"/>
      <c r="BQ350" s="1"/>
      <c r="BR350" s="1"/>
    </row>
    <row r="351" spans="1:70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  <c r="AM351" s="1"/>
      <c r="AN351" s="1"/>
      <c r="AO351" s="1"/>
      <c r="AP351" s="1"/>
      <c r="AQ351" s="1"/>
      <c r="AR351" s="1"/>
      <c r="AS351" s="1"/>
      <c r="AT351" s="1"/>
      <c r="AU351" s="1"/>
      <c r="AV351" s="1"/>
      <c r="AW351" s="1"/>
      <c r="AX351" s="1"/>
      <c r="AY351" s="1"/>
      <c r="AZ351" s="1"/>
      <c r="BA351" s="1"/>
      <c r="BB351" s="1"/>
      <c r="BC351" s="1"/>
      <c r="BD351" s="1"/>
      <c r="BE351" s="1"/>
      <c r="BF351" s="1"/>
      <c r="BG351" s="1"/>
      <c r="BH351" s="1"/>
      <c r="BI351" s="1"/>
      <c r="BJ351" s="1"/>
      <c r="BK351" s="1"/>
      <c r="BL351" s="1"/>
      <c r="BM351" s="1"/>
      <c r="BN351" s="1"/>
      <c r="BO351" s="1"/>
      <c r="BP351" s="1"/>
      <c r="BQ351" s="1"/>
      <c r="BR351" s="1"/>
    </row>
    <row r="352" spans="1:70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L352" s="1"/>
      <c r="AM352" s="1"/>
      <c r="AN352" s="1"/>
      <c r="AO352" s="1"/>
      <c r="AP352" s="1"/>
      <c r="AQ352" s="1"/>
      <c r="AR352" s="1"/>
      <c r="AS352" s="1"/>
      <c r="AT352" s="1"/>
      <c r="AU352" s="1"/>
      <c r="AV352" s="1"/>
      <c r="AW352" s="1"/>
      <c r="AX352" s="1"/>
      <c r="AY352" s="1"/>
      <c r="AZ352" s="1"/>
      <c r="BA352" s="1"/>
      <c r="BB352" s="1"/>
      <c r="BC352" s="1"/>
      <c r="BD352" s="1"/>
      <c r="BE352" s="1"/>
      <c r="BF352" s="1"/>
      <c r="BG352" s="1"/>
      <c r="BH352" s="1"/>
      <c r="BI352" s="1"/>
      <c r="BJ352" s="1"/>
      <c r="BK352" s="1"/>
      <c r="BL352" s="1"/>
      <c r="BM352" s="1"/>
      <c r="BN352" s="1"/>
      <c r="BO352" s="1"/>
      <c r="BP352" s="1"/>
      <c r="BQ352" s="1"/>
      <c r="BR352" s="1"/>
    </row>
    <row r="353" spans="1:70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  <c r="AM353" s="1"/>
      <c r="AN353" s="1"/>
      <c r="AO353" s="1"/>
      <c r="AP353" s="1"/>
      <c r="AQ353" s="1"/>
      <c r="AR353" s="1"/>
      <c r="AS353" s="1"/>
      <c r="AT353" s="1"/>
      <c r="AU353" s="1"/>
      <c r="AV353" s="1"/>
      <c r="AW353" s="1"/>
      <c r="AX353" s="1"/>
      <c r="AY353" s="1"/>
      <c r="AZ353" s="1"/>
      <c r="BA353" s="1"/>
      <c r="BB353" s="1"/>
      <c r="BC353" s="1"/>
      <c r="BD353" s="1"/>
      <c r="BE353" s="1"/>
      <c r="BF353" s="1"/>
      <c r="BG353" s="1"/>
      <c r="BH353" s="1"/>
      <c r="BI353" s="1"/>
      <c r="BJ353" s="1"/>
      <c r="BK353" s="1"/>
      <c r="BL353" s="1"/>
      <c r="BM353" s="1"/>
      <c r="BN353" s="1"/>
      <c r="BO353" s="1"/>
      <c r="BP353" s="1"/>
      <c r="BQ353" s="1"/>
      <c r="BR353" s="1"/>
    </row>
    <row r="354" spans="1:70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L354" s="1"/>
      <c r="AM354" s="1"/>
      <c r="AN354" s="1"/>
      <c r="AO354" s="1"/>
      <c r="AP354" s="1"/>
      <c r="AQ354" s="1"/>
      <c r="AR354" s="1"/>
      <c r="AS354" s="1"/>
      <c r="AT354" s="1"/>
      <c r="AU354" s="1"/>
      <c r="AV354" s="1"/>
      <c r="AW354" s="1"/>
      <c r="AX354" s="1"/>
      <c r="AY354" s="1"/>
      <c r="AZ354" s="1"/>
      <c r="BA354" s="1"/>
      <c r="BB354" s="1"/>
      <c r="BC354" s="1"/>
      <c r="BD354" s="1"/>
      <c r="BE354" s="1"/>
      <c r="BF354" s="1"/>
      <c r="BG354" s="1"/>
      <c r="BH354" s="1"/>
      <c r="BI354" s="1"/>
      <c r="BJ354" s="1"/>
      <c r="BK354" s="1"/>
      <c r="BL354" s="1"/>
      <c r="BM354" s="1"/>
      <c r="BN354" s="1"/>
      <c r="BO354" s="1"/>
      <c r="BP354" s="1"/>
      <c r="BQ354" s="1"/>
      <c r="BR354" s="1"/>
    </row>
    <row r="355" spans="1:70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  <c r="AL355" s="1"/>
      <c r="AM355" s="1"/>
      <c r="AN355" s="1"/>
      <c r="AO355" s="1"/>
      <c r="AP355" s="1"/>
      <c r="AQ355" s="1"/>
      <c r="AR355" s="1"/>
      <c r="AS355" s="1"/>
      <c r="AT355" s="1"/>
      <c r="AU355" s="1"/>
      <c r="AV355" s="1"/>
      <c r="AW355" s="1"/>
      <c r="AX355" s="1"/>
      <c r="AY355" s="1"/>
      <c r="AZ355" s="1"/>
      <c r="BA355" s="1"/>
      <c r="BB355" s="1"/>
      <c r="BC355" s="1"/>
      <c r="BD355" s="1"/>
      <c r="BE355" s="1"/>
      <c r="BF355" s="1"/>
      <c r="BG355" s="1"/>
      <c r="BH355" s="1"/>
      <c r="BI355" s="1"/>
      <c r="BJ355" s="1"/>
      <c r="BK355" s="1"/>
      <c r="BL355" s="1"/>
      <c r="BM355" s="1"/>
      <c r="BN355" s="1"/>
      <c r="BO355" s="1"/>
      <c r="BP355" s="1"/>
      <c r="BQ355" s="1"/>
      <c r="BR355" s="1"/>
    </row>
    <row r="356" spans="1:70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  <c r="AL356" s="1"/>
      <c r="AM356" s="1"/>
      <c r="AN356" s="1"/>
      <c r="AO356" s="1"/>
      <c r="AP356" s="1"/>
      <c r="AQ356" s="1"/>
      <c r="AR356" s="1"/>
      <c r="AS356" s="1"/>
      <c r="AT356" s="1"/>
      <c r="AU356" s="1"/>
      <c r="AV356" s="1"/>
      <c r="AW356" s="1"/>
      <c r="AX356" s="1"/>
      <c r="AY356" s="1"/>
      <c r="AZ356" s="1"/>
      <c r="BA356" s="1"/>
      <c r="BB356" s="1"/>
      <c r="BC356" s="1"/>
      <c r="BD356" s="1"/>
      <c r="BE356" s="1"/>
      <c r="BF356" s="1"/>
      <c r="BG356" s="1"/>
      <c r="BH356" s="1"/>
      <c r="BI356" s="1"/>
      <c r="BJ356" s="1"/>
      <c r="BK356" s="1"/>
      <c r="BL356" s="1"/>
      <c r="BM356" s="1"/>
      <c r="BN356" s="1"/>
      <c r="BO356" s="1"/>
      <c r="BP356" s="1"/>
      <c r="BQ356" s="1"/>
      <c r="BR356" s="1"/>
    </row>
    <row r="357" spans="1:70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  <c r="AL357" s="1"/>
      <c r="AM357" s="1"/>
      <c r="AN357" s="1"/>
      <c r="AO357" s="1"/>
      <c r="AP357" s="1"/>
      <c r="AQ357" s="1"/>
      <c r="AR357" s="1"/>
      <c r="AS357" s="1"/>
      <c r="AT357" s="1"/>
      <c r="AU357" s="1"/>
      <c r="AV357" s="1"/>
      <c r="AW357" s="1"/>
      <c r="AX357" s="1"/>
      <c r="AY357" s="1"/>
      <c r="AZ357" s="1"/>
      <c r="BA357" s="1"/>
      <c r="BB357" s="1"/>
      <c r="BC357" s="1"/>
      <c r="BD357" s="1"/>
      <c r="BE357" s="1"/>
      <c r="BF357" s="1"/>
      <c r="BG357" s="1"/>
      <c r="BH357" s="1"/>
      <c r="BI357" s="1"/>
      <c r="BJ357" s="1"/>
      <c r="BK357" s="1"/>
      <c r="BL357" s="1"/>
      <c r="BM357" s="1"/>
      <c r="BN357" s="1"/>
      <c r="BO357" s="1"/>
      <c r="BP357" s="1"/>
      <c r="BQ357" s="1"/>
      <c r="BR357" s="1"/>
    </row>
    <row r="358" spans="1:70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  <c r="AL358" s="1"/>
      <c r="AM358" s="1"/>
      <c r="AN358" s="1"/>
      <c r="AO358" s="1"/>
      <c r="AP358" s="1"/>
      <c r="AQ358" s="1"/>
      <c r="AR358" s="1"/>
      <c r="AS358" s="1"/>
      <c r="AT358" s="1"/>
      <c r="AU358" s="1"/>
      <c r="AV358" s="1"/>
      <c r="AW358" s="1"/>
      <c r="AX358" s="1"/>
      <c r="AY358" s="1"/>
      <c r="AZ358" s="1"/>
      <c r="BA358" s="1"/>
      <c r="BB358" s="1"/>
      <c r="BC358" s="1"/>
      <c r="BD358" s="1"/>
      <c r="BE358" s="1"/>
      <c r="BF358" s="1"/>
      <c r="BG358" s="1"/>
      <c r="BH358" s="1"/>
      <c r="BI358" s="1"/>
      <c r="BJ358" s="1"/>
      <c r="BK358" s="1"/>
      <c r="BL358" s="1"/>
      <c r="BM358" s="1"/>
      <c r="BN358" s="1"/>
      <c r="BO358" s="1"/>
      <c r="BP358" s="1"/>
      <c r="BQ358" s="1"/>
      <c r="BR358" s="1"/>
    </row>
    <row r="359" spans="1:70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  <c r="AM359" s="1"/>
      <c r="AN359" s="1"/>
      <c r="AO359" s="1"/>
      <c r="AP359" s="1"/>
      <c r="AQ359" s="1"/>
      <c r="AR359" s="1"/>
      <c r="AS359" s="1"/>
      <c r="AT359" s="1"/>
      <c r="AU359" s="1"/>
      <c r="AV359" s="1"/>
      <c r="AW359" s="1"/>
      <c r="AX359" s="1"/>
      <c r="AY359" s="1"/>
      <c r="AZ359" s="1"/>
      <c r="BA359" s="1"/>
      <c r="BB359" s="1"/>
      <c r="BC359" s="1"/>
      <c r="BD359" s="1"/>
      <c r="BE359" s="1"/>
      <c r="BF359" s="1"/>
      <c r="BG359" s="1"/>
      <c r="BH359" s="1"/>
      <c r="BI359" s="1"/>
      <c r="BJ359" s="1"/>
      <c r="BK359" s="1"/>
      <c r="BL359" s="1"/>
      <c r="BM359" s="1"/>
      <c r="BN359" s="1"/>
      <c r="BO359" s="1"/>
      <c r="BP359" s="1"/>
      <c r="BQ359" s="1"/>
      <c r="BR359" s="1"/>
    </row>
    <row r="360" spans="1:70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  <c r="AL360" s="1"/>
      <c r="AM360" s="1"/>
      <c r="AN360" s="1"/>
      <c r="AO360" s="1"/>
      <c r="AP360" s="1"/>
      <c r="AQ360" s="1"/>
      <c r="AR360" s="1"/>
      <c r="AS360" s="1"/>
      <c r="AT360" s="1"/>
      <c r="AU360" s="1"/>
      <c r="AV360" s="1"/>
      <c r="AW360" s="1"/>
      <c r="AX360" s="1"/>
      <c r="AY360" s="1"/>
      <c r="AZ360" s="1"/>
      <c r="BA360" s="1"/>
      <c r="BB360" s="1"/>
      <c r="BC360" s="1"/>
      <c r="BD360" s="1"/>
      <c r="BE360" s="1"/>
      <c r="BF360" s="1"/>
      <c r="BG360" s="1"/>
      <c r="BH360" s="1"/>
      <c r="BI360" s="1"/>
      <c r="BJ360" s="1"/>
      <c r="BK360" s="1"/>
      <c r="BL360" s="1"/>
      <c r="BM360" s="1"/>
      <c r="BN360" s="1"/>
      <c r="BO360" s="1"/>
      <c r="BP360" s="1"/>
      <c r="BQ360" s="1"/>
      <c r="BR360" s="1"/>
    </row>
    <row r="361" spans="1:70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  <c r="AL361" s="1"/>
      <c r="AM361" s="1"/>
      <c r="AN361" s="1"/>
      <c r="AO361" s="1"/>
      <c r="AP361" s="1"/>
      <c r="AQ361" s="1"/>
      <c r="AR361" s="1"/>
      <c r="AS361" s="1"/>
      <c r="AT361" s="1"/>
      <c r="AU361" s="1"/>
      <c r="AV361" s="1"/>
      <c r="AW361" s="1"/>
      <c r="AX361" s="1"/>
      <c r="AY361" s="1"/>
      <c r="AZ361" s="1"/>
      <c r="BA361" s="1"/>
      <c r="BB361" s="1"/>
      <c r="BC361" s="1"/>
      <c r="BD361" s="1"/>
      <c r="BE361" s="1"/>
      <c r="BF361" s="1"/>
      <c r="BG361" s="1"/>
      <c r="BH361" s="1"/>
      <c r="BI361" s="1"/>
      <c r="BJ361" s="1"/>
      <c r="BK361" s="1"/>
      <c r="BL361" s="1"/>
      <c r="BM361" s="1"/>
      <c r="BN361" s="1"/>
      <c r="BO361" s="1"/>
      <c r="BP361" s="1"/>
      <c r="BQ361" s="1"/>
      <c r="BR361" s="1"/>
    </row>
    <row r="362" spans="1:70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  <c r="AL362" s="1"/>
      <c r="AM362" s="1"/>
      <c r="AN362" s="1"/>
      <c r="AO362" s="1"/>
      <c r="AP362" s="1"/>
      <c r="AQ362" s="1"/>
      <c r="AR362" s="1"/>
      <c r="AS362" s="1"/>
      <c r="AT362" s="1"/>
      <c r="AU362" s="1"/>
      <c r="AV362" s="1"/>
      <c r="AW362" s="1"/>
      <c r="AX362" s="1"/>
      <c r="AY362" s="1"/>
      <c r="AZ362" s="1"/>
      <c r="BA362" s="1"/>
      <c r="BB362" s="1"/>
      <c r="BC362" s="1"/>
      <c r="BD362" s="1"/>
      <c r="BE362" s="1"/>
      <c r="BF362" s="1"/>
      <c r="BG362" s="1"/>
      <c r="BH362" s="1"/>
      <c r="BI362" s="1"/>
      <c r="BJ362" s="1"/>
      <c r="BK362" s="1"/>
      <c r="BL362" s="1"/>
      <c r="BM362" s="1"/>
      <c r="BN362" s="1"/>
      <c r="BO362" s="1"/>
      <c r="BP362" s="1"/>
      <c r="BQ362" s="1"/>
      <c r="BR362" s="1"/>
    </row>
    <row r="363" spans="1:70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  <c r="AM363" s="1"/>
      <c r="AN363" s="1"/>
      <c r="AO363" s="1"/>
      <c r="AP363" s="1"/>
      <c r="AQ363" s="1"/>
      <c r="AR363" s="1"/>
      <c r="AS363" s="1"/>
      <c r="AT363" s="1"/>
      <c r="AU363" s="1"/>
      <c r="AV363" s="1"/>
      <c r="AW363" s="1"/>
      <c r="AX363" s="1"/>
      <c r="AY363" s="1"/>
      <c r="AZ363" s="1"/>
      <c r="BA363" s="1"/>
      <c r="BB363" s="1"/>
      <c r="BC363" s="1"/>
      <c r="BD363" s="1"/>
      <c r="BE363" s="1"/>
      <c r="BF363" s="1"/>
      <c r="BG363" s="1"/>
      <c r="BH363" s="1"/>
      <c r="BI363" s="1"/>
      <c r="BJ363" s="1"/>
      <c r="BK363" s="1"/>
      <c r="BL363" s="1"/>
      <c r="BM363" s="1"/>
      <c r="BN363" s="1"/>
      <c r="BO363" s="1"/>
      <c r="BP363" s="1"/>
      <c r="BQ363" s="1"/>
      <c r="BR363" s="1"/>
    </row>
    <row r="364" spans="1:70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  <c r="AL364" s="1"/>
      <c r="AM364" s="1"/>
      <c r="AN364" s="1"/>
      <c r="AO364" s="1"/>
      <c r="AP364" s="1"/>
      <c r="AQ364" s="1"/>
      <c r="AR364" s="1"/>
      <c r="AS364" s="1"/>
      <c r="AT364" s="1"/>
      <c r="AU364" s="1"/>
      <c r="AV364" s="1"/>
      <c r="AW364" s="1"/>
      <c r="AX364" s="1"/>
      <c r="AY364" s="1"/>
      <c r="AZ364" s="1"/>
      <c r="BA364" s="1"/>
      <c r="BB364" s="1"/>
      <c r="BC364" s="1"/>
      <c r="BD364" s="1"/>
      <c r="BE364" s="1"/>
      <c r="BF364" s="1"/>
      <c r="BG364" s="1"/>
      <c r="BH364" s="1"/>
      <c r="BI364" s="1"/>
      <c r="BJ364" s="1"/>
      <c r="BK364" s="1"/>
      <c r="BL364" s="1"/>
      <c r="BM364" s="1"/>
      <c r="BN364" s="1"/>
      <c r="BO364" s="1"/>
      <c r="BP364" s="1"/>
      <c r="BQ364" s="1"/>
      <c r="BR364" s="1"/>
    </row>
    <row r="365" spans="1:70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  <c r="AL365" s="1"/>
      <c r="AM365" s="1"/>
      <c r="AN365" s="1"/>
      <c r="AO365" s="1"/>
      <c r="AP365" s="1"/>
      <c r="AQ365" s="1"/>
      <c r="AR365" s="1"/>
      <c r="AS365" s="1"/>
      <c r="AT365" s="1"/>
      <c r="AU365" s="1"/>
      <c r="AV365" s="1"/>
      <c r="AW365" s="1"/>
      <c r="AX365" s="1"/>
      <c r="AY365" s="1"/>
      <c r="AZ365" s="1"/>
      <c r="BA365" s="1"/>
      <c r="BB365" s="1"/>
      <c r="BC365" s="1"/>
      <c r="BD365" s="1"/>
      <c r="BE365" s="1"/>
      <c r="BF365" s="1"/>
      <c r="BG365" s="1"/>
      <c r="BH365" s="1"/>
      <c r="BI365" s="1"/>
      <c r="BJ365" s="1"/>
      <c r="BK365" s="1"/>
      <c r="BL365" s="1"/>
      <c r="BM365" s="1"/>
      <c r="BN365" s="1"/>
      <c r="BO365" s="1"/>
      <c r="BP365" s="1"/>
      <c r="BQ365" s="1"/>
      <c r="BR365" s="1"/>
    </row>
    <row r="366" spans="1:70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  <c r="AL366" s="1"/>
      <c r="AM366" s="1"/>
      <c r="AN366" s="1"/>
      <c r="AO366" s="1"/>
      <c r="AP366" s="1"/>
      <c r="AQ366" s="1"/>
      <c r="AR366" s="1"/>
      <c r="AS366" s="1"/>
      <c r="AT366" s="1"/>
      <c r="AU366" s="1"/>
      <c r="AV366" s="1"/>
      <c r="AW366" s="1"/>
      <c r="AX366" s="1"/>
      <c r="AY366" s="1"/>
      <c r="AZ366" s="1"/>
      <c r="BA366" s="1"/>
      <c r="BB366" s="1"/>
      <c r="BC366" s="1"/>
      <c r="BD366" s="1"/>
      <c r="BE366" s="1"/>
      <c r="BF366" s="1"/>
      <c r="BG366" s="1"/>
      <c r="BH366" s="1"/>
      <c r="BI366" s="1"/>
      <c r="BJ366" s="1"/>
      <c r="BK366" s="1"/>
      <c r="BL366" s="1"/>
      <c r="BM366" s="1"/>
      <c r="BN366" s="1"/>
      <c r="BO366" s="1"/>
      <c r="BP366" s="1"/>
      <c r="BQ366" s="1"/>
      <c r="BR366" s="1"/>
    </row>
    <row r="367" spans="1:70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  <c r="AM367" s="1"/>
      <c r="AN367" s="1"/>
      <c r="AO367" s="1"/>
      <c r="AP367" s="1"/>
      <c r="AQ367" s="1"/>
      <c r="AR367" s="1"/>
      <c r="AS367" s="1"/>
      <c r="AT367" s="1"/>
      <c r="AU367" s="1"/>
      <c r="AV367" s="1"/>
      <c r="AW367" s="1"/>
      <c r="AX367" s="1"/>
      <c r="AY367" s="1"/>
      <c r="AZ367" s="1"/>
      <c r="BA367" s="1"/>
      <c r="BB367" s="1"/>
      <c r="BC367" s="1"/>
      <c r="BD367" s="1"/>
      <c r="BE367" s="1"/>
      <c r="BF367" s="1"/>
      <c r="BG367" s="1"/>
      <c r="BH367" s="1"/>
      <c r="BI367" s="1"/>
      <c r="BJ367" s="1"/>
      <c r="BK367" s="1"/>
      <c r="BL367" s="1"/>
      <c r="BM367" s="1"/>
      <c r="BN367" s="1"/>
      <c r="BO367" s="1"/>
      <c r="BP367" s="1"/>
      <c r="BQ367" s="1"/>
      <c r="BR367" s="1"/>
    </row>
    <row r="368" spans="1:70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  <c r="AM368" s="1"/>
      <c r="AN368" s="1"/>
      <c r="AO368" s="1"/>
      <c r="AP368" s="1"/>
      <c r="AQ368" s="1"/>
      <c r="AR368" s="1"/>
      <c r="AS368" s="1"/>
      <c r="AT368" s="1"/>
      <c r="AU368" s="1"/>
      <c r="AV368" s="1"/>
      <c r="AW368" s="1"/>
      <c r="AX368" s="1"/>
      <c r="AY368" s="1"/>
      <c r="AZ368" s="1"/>
      <c r="BA368" s="1"/>
      <c r="BB368" s="1"/>
      <c r="BC368" s="1"/>
      <c r="BD368" s="1"/>
      <c r="BE368" s="1"/>
      <c r="BF368" s="1"/>
      <c r="BG368" s="1"/>
      <c r="BH368" s="1"/>
      <c r="BI368" s="1"/>
      <c r="BJ368" s="1"/>
      <c r="BK368" s="1"/>
      <c r="BL368" s="1"/>
      <c r="BM368" s="1"/>
      <c r="BN368" s="1"/>
      <c r="BO368" s="1"/>
      <c r="BP368" s="1"/>
      <c r="BQ368" s="1"/>
      <c r="BR368" s="1"/>
    </row>
    <row r="369" spans="1:70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  <c r="AM369" s="1"/>
      <c r="AN369" s="1"/>
      <c r="AO369" s="1"/>
      <c r="AP369" s="1"/>
      <c r="AQ369" s="1"/>
      <c r="AR369" s="1"/>
      <c r="AS369" s="1"/>
      <c r="AT369" s="1"/>
      <c r="AU369" s="1"/>
      <c r="AV369" s="1"/>
      <c r="AW369" s="1"/>
      <c r="AX369" s="1"/>
      <c r="AY369" s="1"/>
      <c r="AZ369" s="1"/>
      <c r="BA369" s="1"/>
      <c r="BB369" s="1"/>
      <c r="BC369" s="1"/>
      <c r="BD369" s="1"/>
      <c r="BE369" s="1"/>
      <c r="BF369" s="1"/>
      <c r="BG369" s="1"/>
      <c r="BH369" s="1"/>
      <c r="BI369" s="1"/>
      <c r="BJ369" s="1"/>
      <c r="BK369" s="1"/>
      <c r="BL369" s="1"/>
      <c r="BM369" s="1"/>
      <c r="BN369" s="1"/>
      <c r="BO369" s="1"/>
      <c r="BP369" s="1"/>
      <c r="BQ369" s="1"/>
      <c r="BR369" s="1"/>
    </row>
    <row r="370" spans="1:70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  <c r="AM370" s="1"/>
      <c r="AN370" s="1"/>
      <c r="AO370" s="1"/>
      <c r="AP370" s="1"/>
      <c r="AQ370" s="1"/>
      <c r="AR370" s="1"/>
      <c r="AS370" s="1"/>
      <c r="AT370" s="1"/>
      <c r="AU370" s="1"/>
      <c r="AV370" s="1"/>
      <c r="AW370" s="1"/>
      <c r="AX370" s="1"/>
      <c r="AY370" s="1"/>
      <c r="AZ370" s="1"/>
      <c r="BA370" s="1"/>
      <c r="BB370" s="1"/>
      <c r="BC370" s="1"/>
      <c r="BD370" s="1"/>
      <c r="BE370" s="1"/>
      <c r="BF370" s="1"/>
      <c r="BG370" s="1"/>
      <c r="BH370" s="1"/>
      <c r="BI370" s="1"/>
      <c r="BJ370" s="1"/>
      <c r="BK370" s="1"/>
      <c r="BL370" s="1"/>
      <c r="BM370" s="1"/>
      <c r="BN370" s="1"/>
      <c r="BO370" s="1"/>
      <c r="BP370" s="1"/>
      <c r="BQ370" s="1"/>
      <c r="BR370" s="1"/>
    </row>
    <row r="371" spans="1:70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  <c r="AM371" s="1"/>
      <c r="AN371" s="1"/>
      <c r="AO371" s="1"/>
      <c r="AP371" s="1"/>
      <c r="AQ371" s="1"/>
      <c r="AR371" s="1"/>
      <c r="AS371" s="1"/>
      <c r="AT371" s="1"/>
      <c r="AU371" s="1"/>
      <c r="AV371" s="1"/>
      <c r="AW371" s="1"/>
      <c r="AX371" s="1"/>
      <c r="AY371" s="1"/>
      <c r="AZ371" s="1"/>
      <c r="BA371" s="1"/>
      <c r="BB371" s="1"/>
      <c r="BC371" s="1"/>
      <c r="BD371" s="1"/>
      <c r="BE371" s="1"/>
      <c r="BF371" s="1"/>
      <c r="BG371" s="1"/>
      <c r="BH371" s="1"/>
      <c r="BI371" s="1"/>
      <c r="BJ371" s="1"/>
      <c r="BK371" s="1"/>
      <c r="BL371" s="1"/>
      <c r="BM371" s="1"/>
      <c r="BN371" s="1"/>
      <c r="BO371" s="1"/>
      <c r="BP371" s="1"/>
      <c r="BQ371" s="1"/>
      <c r="BR371" s="1"/>
    </row>
    <row r="372" spans="1:70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  <c r="AL372" s="1"/>
      <c r="AM372" s="1"/>
      <c r="AN372" s="1"/>
      <c r="AO372" s="1"/>
      <c r="AP372" s="1"/>
      <c r="AQ372" s="1"/>
      <c r="AR372" s="1"/>
      <c r="AS372" s="1"/>
      <c r="AT372" s="1"/>
      <c r="AU372" s="1"/>
      <c r="AV372" s="1"/>
      <c r="AW372" s="1"/>
      <c r="AX372" s="1"/>
      <c r="AY372" s="1"/>
      <c r="AZ372" s="1"/>
      <c r="BA372" s="1"/>
      <c r="BB372" s="1"/>
      <c r="BC372" s="1"/>
      <c r="BD372" s="1"/>
      <c r="BE372" s="1"/>
      <c r="BF372" s="1"/>
      <c r="BG372" s="1"/>
      <c r="BH372" s="1"/>
      <c r="BI372" s="1"/>
      <c r="BJ372" s="1"/>
      <c r="BK372" s="1"/>
      <c r="BL372" s="1"/>
      <c r="BM372" s="1"/>
      <c r="BN372" s="1"/>
      <c r="BO372" s="1"/>
      <c r="BP372" s="1"/>
      <c r="BQ372" s="1"/>
      <c r="BR372" s="1"/>
    </row>
    <row r="373" spans="1:70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  <c r="AL373" s="1"/>
      <c r="AM373" s="1"/>
      <c r="AN373" s="1"/>
      <c r="AO373" s="1"/>
      <c r="AP373" s="1"/>
      <c r="AQ373" s="1"/>
      <c r="AR373" s="1"/>
      <c r="AS373" s="1"/>
      <c r="AT373" s="1"/>
      <c r="AU373" s="1"/>
      <c r="AV373" s="1"/>
      <c r="AW373" s="1"/>
      <c r="AX373" s="1"/>
      <c r="AY373" s="1"/>
      <c r="AZ373" s="1"/>
      <c r="BA373" s="1"/>
      <c r="BB373" s="1"/>
      <c r="BC373" s="1"/>
      <c r="BD373" s="1"/>
      <c r="BE373" s="1"/>
      <c r="BF373" s="1"/>
      <c r="BG373" s="1"/>
      <c r="BH373" s="1"/>
      <c r="BI373" s="1"/>
      <c r="BJ373" s="1"/>
      <c r="BK373" s="1"/>
      <c r="BL373" s="1"/>
      <c r="BM373" s="1"/>
      <c r="BN373" s="1"/>
      <c r="BO373" s="1"/>
      <c r="BP373" s="1"/>
      <c r="BQ373" s="1"/>
      <c r="BR373" s="1"/>
    </row>
    <row r="374" spans="1:70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  <c r="AL374" s="1"/>
      <c r="AM374" s="1"/>
      <c r="AN374" s="1"/>
      <c r="AO374" s="1"/>
      <c r="AP374" s="1"/>
      <c r="AQ374" s="1"/>
      <c r="AR374" s="1"/>
      <c r="AS374" s="1"/>
      <c r="AT374" s="1"/>
      <c r="AU374" s="1"/>
      <c r="AV374" s="1"/>
      <c r="AW374" s="1"/>
      <c r="AX374" s="1"/>
      <c r="AY374" s="1"/>
      <c r="AZ374" s="1"/>
      <c r="BA374" s="1"/>
      <c r="BB374" s="1"/>
      <c r="BC374" s="1"/>
      <c r="BD374" s="1"/>
      <c r="BE374" s="1"/>
      <c r="BF374" s="1"/>
      <c r="BG374" s="1"/>
      <c r="BH374" s="1"/>
      <c r="BI374" s="1"/>
      <c r="BJ374" s="1"/>
      <c r="BK374" s="1"/>
      <c r="BL374" s="1"/>
      <c r="BM374" s="1"/>
      <c r="BN374" s="1"/>
      <c r="BO374" s="1"/>
      <c r="BP374" s="1"/>
      <c r="BQ374" s="1"/>
      <c r="BR374" s="1"/>
    </row>
    <row r="375" spans="1:70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  <c r="AL375" s="1"/>
      <c r="AM375" s="1"/>
      <c r="AN375" s="1"/>
      <c r="AO375" s="1"/>
      <c r="AP375" s="1"/>
      <c r="AQ375" s="1"/>
      <c r="AR375" s="1"/>
      <c r="AS375" s="1"/>
      <c r="AT375" s="1"/>
      <c r="AU375" s="1"/>
      <c r="AV375" s="1"/>
      <c r="AW375" s="1"/>
      <c r="AX375" s="1"/>
      <c r="AY375" s="1"/>
      <c r="AZ375" s="1"/>
      <c r="BA375" s="1"/>
      <c r="BB375" s="1"/>
      <c r="BC375" s="1"/>
      <c r="BD375" s="1"/>
      <c r="BE375" s="1"/>
      <c r="BF375" s="1"/>
      <c r="BG375" s="1"/>
      <c r="BH375" s="1"/>
      <c r="BI375" s="1"/>
      <c r="BJ375" s="1"/>
      <c r="BK375" s="1"/>
      <c r="BL375" s="1"/>
      <c r="BM375" s="1"/>
      <c r="BN375" s="1"/>
      <c r="BO375" s="1"/>
      <c r="BP375" s="1"/>
      <c r="BQ375" s="1"/>
      <c r="BR375" s="1"/>
    </row>
    <row r="376" spans="1:70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  <c r="AL376" s="1"/>
      <c r="AM376" s="1"/>
      <c r="AN376" s="1"/>
      <c r="AO376" s="1"/>
      <c r="AP376" s="1"/>
      <c r="AQ376" s="1"/>
      <c r="AR376" s="1"/>
      <c r="AS376" s="1"/>
      <c r="AT376" s="1"/>
      <c r="AU376" s="1"/>
      <c r="AV376" s="1"/>
      <c r="AW376" s="1"/>
      <c r="AX376" s="1"/>
      <c r="AY376" s="1"/>
      <c r="AZ376" s="1"/>
      <c r="BA376" s="1"/>
      <c r="BB376" s="1"/>
      <c r="BC376" s="1"/>
      <c r="BD376" s="1"/>
      <c r="BE376" s="1"/>
      <c r="BF376" s="1"/>
      <c r="BG376" s="1"/>
      <c r="BH376" s="1"/>
      <c r="BI376" s="1"/>
      <c r="BJ376" s="1"/>
      <c r="BK376" s="1"/>
      <c r="BL376" s="1"/>
      <c r="BM376" s="1"/>
      <c r="BN376" s="1"/>
      <c r="BO376" s="1"/>
      <c r="BP376" s="1"/>
      <c r="BQ376" s="1"/>
      <c r="BR376" s="1"/>
    </row>
    <row r="377" spans="1:70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  <c r="AL377" s="1"/>
      <c r="AM377" s="1"/>
      <c r="AN377" s="1"/>
      <c r="AO377" s="1"/>
      <c r="AP377" s="1"/>
      <c r="AQ377" s="1"/>
      <c r="AR377" s="1"/>
      <c r="AS377" s="1"/>
      <c r="AT377" s="1"/>
      <c r="AU377" s="1"/>
      <c r="AV377" s="1"/>
      <c r="AW377" s="1"/>
      <c r="AX377" s="1"/>
      <c r="AY377" s="1"/>
      <c r="AZ377" s="1"/>
      <c r="BA377" s="1"/>
      <c r="BB377" s="1"/>
      <c r="BC377" s="1"/>
      <c r="BD377" s="1"/>
      <c r="BE377" s="1"/>
      <c r="BF377" s="1"/>
      <c r="BG377" s="1"/>
      <c r="BH377" s="1"/>
      <c r="BI377" s="1"/>
      <c r="BJ377" s="1"/>
      <c r="BK377" s="1"/>
      <c r="BL377" s="1"/>
      <c r="BM377" s="1"/>
      <c r="BN377" s="1"/>
      <c r="BO377" s="1"/>
      <c r="BP377" s="1"/>
      <c r="BQ377" s="1"/>
      <c r="BR377" s="1"/>
    </row>
    <row r="378" spans="1:70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  <c r="AL378" s="1"/>
      <c r="AM378" s="1"/>
      <c r="AN378" s="1"/>
      <c r="AO378" s="1"/>
      <c r="AP378" s="1"/>
      <c r="AQ378" s="1"/>
      <c r="AR378" s="1"/>
      <c r="AS378" s="1"/>
      <c r="AT378" s="1"/>
      <c r="AU378" s="1"/>
      <c r="AV378" s="1"/>
      <c r="AW378" s="1"/>
      <c r="AX378" s="1"/>
      <c r="AY378" s="1"/>
      <c r="AZ378" s="1"/>
      <c r="BA378" s="1"/>
      <c r="BB378" s="1"/>
      <c r="BC378" s="1"/>
      <c r="BD378" s="1"/>
      <c r="BE378" s="1"/>
      <c r="BF378" s="1"/>
      <c r="BG378" s="1"/>
      <c r="BH378" s="1"/>
      <c r="BI378" s="1"/>
      <c r="BJ378" s="1"/>
      <c r="BK378" s="1"/>
      <c r="BL378" s="1"/>
      <c r="BM378" s="1"/>
      <c r="BN378" s="1"/>
      <c r="BO378" s="1"/>
      <c r="BP378" s="1"/>
      <c r="BQ378" s="1"/>
      <c r="BR378" s="1"/>
    </row>
    <row r="379" spans="1:70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  <c r="AL379" s="1"/>
      <c r="AM379" s="1"/>
      <c r="AN379" s="1"/>
      <c r="AO379" s="1"/>
      <c r="AP379" s="1"/>
      <c r="AQ379" s="1"/>
      <c r="AR379" s="1"/>
      <c r="AS379" s="1"/>
      <c r="AT379" s="1"/>
      <c r="AU379" s="1"/>
      <c r="AV379" s="1"/>
      <c r="AW379" s="1"/>
      <c r="AX379" s="1"/>
      <c r="AY379" s="1"/>
      <c r="AZ379" s="1"/>
      <c r="BA379" s="1"/>
      <c r="BB379" s="1"/>
      <c r="BC379" s="1"/>
      <c r="BD379" s="1"/>
      <c r="BE379" s="1"/>
      <c r="BF379" s="1"/>
      <c r="BG379" s="1"/>
      <c r="BH379" s="1"/>
      <c r="BI379" s="1"/>
      <c r="BJ379" s="1"/>
      <c r="BK379" s="1"/>
      <c r="BL379" s="1"/>
      <c r="BM379" s="1"/>
      <c r="BN379" s="1"/>
      <c r="BO379" s="1"/>
      <c r="BP379" s="1"/>
      <c r="BQ379" s="1"/>
      <c r="BR379" s="1"/>
    </row>
    <row r="380" spans="1:70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  <c r="AL380" s="1"/>
      <c r="AM380" s="1"/>
      <c r="AN380" s="1"/>
      <c r="AO380" s="1"/>
      <c r="AP380" s="1"/>
      <c r="AQ380" s="1"/>
      <c r="AR380" s="1"/>
      <c r="AS380" s="1"/>
      <c r="AT380" s="1"/>
      <c r="AU380" s="1"/>
      <c r="AV380" s="1"/>
      <c r="AW380" s="1"/>
      <c r="AX380" s="1"/>
      <c r="AY380" s="1"/>
      <c r="AZ380" s="1"/>
      <c r="BA380" s="1"/>
      <c r="BB380" s="1"/>
      <c r="BC380" s="1"/>
      <c r="BD380" s="1"/>
      <c r="BE380" s="1"/>
      <c r="BF380" s="1"/>
      <c r="BG380" s="1"/>
      <c r="BH380" s="1"/>
      <c r="BI380" s="1"/>
      <c r="BJ380" s="1"/>
      <c r="BK380" s="1"/>
      <c r="BL380" s="1"/>
      <c r="BM380" s="1"/>
      <c r="BN380" s="1"/>
      <c r="BO380" s="1"/>
      <c r="BP380" s="1"/>
      <c r="BQ380" s="1"/>
      <c r="BR380" s="1"/>
    </row>
    <row r="381" spans="1:70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  <c r="AL381" s="1"/>
      <c r="AM381" s="1"/>
      <c r="AN381" s="1"/>
      <c r="AO381" s="1"/>
      <c r="AP381" s="1"/>
      <c r="AQ381" s="1"/>
      <c r="AR381" s="1"/>
      <c r="AS381" s="1"/>
      <c r="AT381" s="1"/>
      <c r="AU381" s="1"/>
      <c r="AV381" s="1"/>
      <c r="AW381" s="1"/>
      <c r="AX381" s="1"/>
      <c r="AY381" s="1"/>
      <c r="AZ381" s="1"/>
      <c r="BA381" s="1"/>
      <c r="BB381" s="1"/>
      <c r="BC381" s="1"/>
      <c r="BD381" s="1"/>
      <c r="BE381" s="1"/>
      <c r="BF381" s="1"/>
      <c r="BG381" s="1"/>
      <c r="BH381" s="1"/>
      <c r="BI381" s="1"/>
      <c r="BJ381" s="1"/>
      <c r="BK381" s="1"/>
      <c r="BL381" s="1"/>
      <c r="BM381" s="1"/>
      <c r="BN381" s="1"/>
      <c r="BO381" s="1"/>
      <c r="BP381" s="1"/>
      <c r="BQ381" s="1"/>
      <c r="BR381" s="1"/>
    </row>
    <row r="382" spans="1:70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  <c r="AL382" s="1"/>
      <c r="AM382" s="1"/>
      <c r="AN382" s="1"/>
      <c r="AO382" s="1"/>
      <c r="AP382" s="1"/>
      <c r="AQ382" s="1"/>
      <c r="AR382" s="1"/>
      <c r="AS382" s="1"/>
      <c r="AT382" s="1"/>
      <c r="AU382" s="1"/>
      <c r="AV382" s="1"/>
      <c r="AW382" s="1"/>
      <c r="AX382" s="1"/>
      <c r="AY382" s="1"/>
      <c r="AZ382" s="1"/>
      <c r="BA382" s="1"/>
      <c r="BB382" s="1"/>
      <c r="BC382" s="1"/>
      <c r="BD382" s="1"/>
      <c r="BE382" s="1"/>
      <c r="BF382" s="1"/>
      <c r="BG382" s="1"/>
      <c r="BH382" s="1"/>
      <c r="BI382" s="1"/>
      <c r="BJ382" s="1"/>
      <c r="BK382" s="1"/>
      <c r="BL382" s="1"/>
      <c r="BM382" s="1"/>
      <c r="BN382" s="1"/>
      <c r="BO382" s="1"/>
      <c r="BP382" s="1"/>
      <c r="BQ382" s="1"/>
      <c r="BR382" s="1"/>
    </row>
    <row r="383" spans="1:70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  <c r="AL383" s="1"/>
      <c r="AM383" s="1"/>
      <c r="AN383" s="1"/>
      <c r="AO383" s="1"/>
      <c r="AP383" s="1"/>
      <c r="AQ383" s="1"/>
      <c r="AR383" s="1"/>
      <c r="AS383" s="1"/>
      <c r="AT383" s="1"/>
      <c r="AU383" s="1"/>
      <c r="AV383" s="1"/>
      <c r="AW383" s="1"/>
      <c r="AX383" s="1"/>
      <c r="AY383" s="1"/>
      <c r="AZ383" s="1"/>
      <c r="BA383" s="1"/>
      <c r="BB383" s="1"/>
      <c r="BC383" s="1"/>
      <c r="BD383" s="1"/>
      <c r="BE383" s="1"/>
      <c r="BF383" s="1"/>
      <c r="BG383" s="1"/>
      <c r="BH383" s="1"/>
      <c r="BI383" s="1"/>
      <c r="BJ383" s="1"/>
      <c r="BK383" s="1"/>
      <c r="BL383" s="1"/>
      <c r="BM383" s="1"/>
      <c r="BN383" s="1"/>
      <c r="BO383" s="1"/>
      <c r="BP383" s="1"/>
      <c r="BQ383" s="1"/>
      <c r="BR383" s="1"/>
    </row>
    <row r="384" spans="1:70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  <c r="AL384" s="1"/>
      <c r="AM384" s="1"/>
      <c r="AN384" s="1"/>
      <c r="AO384" s="1"/>
      <c r="AP384" s="1"/>
      <c r="AQ384" s="1"/>
      <c r="AR384" s="1"/>
      <c r="AS384" s="1"/>
      <c r="AT384" s="1"/>
      <c r="AU384" s="1"/>
      <c r="AV384" s="1"/>
      <c r="AW384" s="1"/>
      <c r="AX384" s="1"/>
      <c r="AY384" s="1"/>
      <c r="AZ384" s="1"/>
      <c r="BA384" s="1"/>
      <c r="BB384" s="1"/>
      <c r="BC384" s="1"/>
      <c r="BD384" s="1"/>
      <c r="BE384" s="1"/>
      <c r="BF384" s="1"/>
      <c r="BG384" s="1"/>
      <c r="BH384" s="1"/>
      <c r="BI384" s="1"/>
      <c r="BJ384" s="1"/>
      <c r="BK384" s="1"/>
      <c r="BL384" s="1"/>
      <c r="BM384" s="1"/>
      <c r="BN384" s="1"/>
      <c r="BO384" s="1"/>
      <c r="BP384" s="1"/>
      <c r="BQ384" s="1"/>
      <c r="BR384" s="1"/>
    </row>
    <row r="385" spans="1:70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  <c r="AL385" s="1"/>
      <c r="AM385" s="1"/>
      <c r="AN385" s="1"/>
      <c r="AO385" s="1"/>
      <c r="AP385" s="1"/>
      <c r="AQ385" s="1"/>
      <c r="AR385" s="1"/>
      <c r="AS385" s="1"/>
      <c r="AT385" s="1"/>
      <c r="AU385" s="1"/>
      <c r="AV385" s="1"/>
      <c r="AW385" s="1"/>
      <c r="AX385" s="1"/>
      <c r="AY385" s="1"/>
      <c r="AZ385" s="1"/>
      <c r="BA385" s="1"/>
      <c r="BB385" s="1"/>
      <c r="BC385" s="1"/>
      <c r="BD385" s="1"/>
      <c r="BE385" s="1"/>
      <c r="BF385" s="1"/>
      <c r="BG385" s="1"/>
      <c r="BH385" s="1"/>
      <c r="BI385" s="1"/>
      <c r="BJ385" s="1"/>
      <c r="BK385" s="1"/>
      <c r="BL385" s="1"/>
      <c r="BM385" s="1"/>
      <c r="BN385" s="1"/>
      <c r="BO385" s="1"/>
      <c r="BP385" s="1"/>
      <c r="BQ385" s="1"/>
      <c r="BR385" s="1"/>
    </row>
    <row r="386" spans="1:70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  <c r="AL386" s="1"/>
      <c r="AM386" s="1"/>
      <c r="AN386" s="1"/>
      <c r="AO386" s="1"/>
      <c r="AP386" s="1"/>
      <c r="AQ386" s="1"/>
      <c r="AR386" s="1"/>
      <c r="AS386" s="1"/>
      <c r="AT386" s="1"/>
      <c r="AU386" s="1"/>
      <c r="AV386" s="1"/>
      <c r="AW386" s="1"/>
      <c r="AX386" s="1"/>
      <c r="AY386" s="1"/>
      <c r="AZ386" s="1"/>
      <c r="BA386" s="1"/>
      <c r="BB386" s="1"/>
      <c r="BC386" s="1"/>
      <c r="BD386" s="1"/>
      <c r="BE386" s="1"/>
      <c r="BF386" s="1"/>
      <c r="BG386" s="1"/>
      <c r="BH386" s="1"/>
      <c r="BI386" s="1"/>
      <c r="BJ386" s="1"/>
      <c r="BK386" s="1"/>
      <c r="BL386" s="1"/>
      <c r="BM386" s="1"/>
      <c r="BN386" s="1"/>
      <c r="BO386" s="1"/>
      <c r="BP386" s="1"/>
      <c r="BQ386" s="1"/>
      <c r="BR386" s="1"/>
    </row>
    <row r="387" spans="1:70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  <c r="AL387" s="1"/>
      <c r="AM387" s="1"/>
      <c r="AN387" s="1"/>
      <c r="AO387" s="1"/>
      <c r="AP387" s="1"/>
      <c r="AQ387" s="1"/>
      <c r="AR387" s="1"/>
      <c r="AS387" s="1"/>
      <c r="AT387" s="1"/>
      <c r="AU387" s="1"/>
      <c r="AV387" s="1"/>
      <c r="AW387" s="1"/>
      <c r="AX387" s="1"/>
      <c r="AY387" s="1"/>
      <c r="AZ387" s="1"/>
      <c r="BA387" s="1"/>
      <c r="BB387" s="1"/>
      <c r="BC387" s="1"/>
      <c r="BD387" s="1"/>
      <c r="BE387" s="1"/>
      <c r="BF387" s="1"/>
      <c r="BG387" s="1"/>
      <c r="BH387" s="1"/>
      <c r="BI387" s="1"/>
      <c r="BJ387" s="1"/>
      <c r="BK387" s="1"/>
      <c r="BL387" s="1"/>
      <c r="BM387" s="1"/>
      <c r="BN387" s="1"/>
      <c r="BO387" s="1"/>
      <c r="BP387" s="1"/>
      <c r="BQ387" s="1"/>
      <c r="BR387" s="1"/>
    </row>
    <row r="388" spans="1:70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  <c r="AL388" s="1"/>
      <c r="AM388" s="1"/>
      <c r="AN388" s="1"/>
      <c r="AO388" s="1"/>
      <c r="AP388" s="1"/>
      <c r="AQ388" s="1"/>
      <c r="AR388" s="1"/>
      <c r="AS388" s="1"/>
      <c r="AT388" s="1"/>
      <c r="AU388" s="1"/>
      <c r="AV388" s="1"/>
      <c r="AW388" s="1"/>
      <c r="AX388" s="1"/>
      <c r="AY388" s="1"/>
      <c r="AZ388" s="1"/>
      <c r="BA388" s="1"/>
      <c r="BB388" s="1"/>
      <c r="BC388" s="1"/>
      <c r="BD388" s="1"/>
      <c r="BE388" s="1"/>
      <c r="BF388" s="1"/>
      <c r="BG388" s="1"/>
      <c r="BH388" s="1"/>
      <c r="BI388" s="1"/>
      <c r="BJ388" s="1"/>
      <c r="BK388" s="1"/>
      <c r="BL388" s="1"/>
      <c r="BM388" s="1"/>
      <c r="BN388" s="1"/>
      <c r="BO388" s="1"/>
      <c r="BP388" s="1"/>
      <c r="BQ388" s="1"/>
      <c r="BR388" s="1"/>
    </row>
    <row r="389" spans="1:70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  <c r="AL389" s="1"/>
      <c r="AM389" s="1"/>
      <c r="AN389" s="1"/>
      <c r="AO389" s="1"/>
      <c r="AP389" s="1"/>
      <c r="AQ389" s="1"/>
      <c r="AR389" s="1"/>
      <c r="AS389" s="1"/>
      <c r="AT389" s="1"/>
      <c r="AU389" s="1"/>
      <c r="AV389" s="1"/>
      <c r="AW389" s="1"/>
      <c r="AX389" s="1"/>
      <c r="AY389" s="1"/>
      <c r="AZ389" s="1"/>
      <c r="BA389" s="1"/>
      <c r="BB389" s="1"/>
      <c r="BC389" s="1"/>
      <c r="BD389" s="1"/>
      <c r="BE389" s="1"/>
      <c r="BF389" s="1"/>
      <c r="BG389" s="1"/>
      <c r="BH389" s="1"/>
      <c r="BI389" s="1"/>
      <c r="BJ389" s="1"/>
      <c r="BK389" s="1"/>
      <c r="BL389" s="1"/>
      <c r="BM389" s="1"/>
      <c r="BN389" s="1"/>
      <c r="BO389" s="1"/>
      <c r="BP389" s="1"/>
      <c r="BQ389" s="1"/>
      <c r="BR389" s="1"/>
    </row>
    <row r="390" spans="1:70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  <c r="AL390" s="1"/>
      <c r="AM390" s="1"/>
      <c r="AN390" s="1"/>
      <c r="AO390" s="1"/>
      <c r="AP390" s="1"/>
      <c r="AQ390" s="1"/>
      <c r="AR390" s="1"/>
      <c r="AS390" s="1"/>
      <c r="AT390" s="1"/>
      <c r="AU390" s="1"/>
      <c r="AV390" s="1"/>
      <c r="AW390" s="1"/>
      <c r="AX390" s="1"/>
      <c r="AY390" s="1"/>
      <c r="AZ390" s="1"/>
      <c r="BA390" s="1"/>
      <c r="BB390" s="1"/>
      <c r="BC390" s="1"/>
      <c r="BD390" s="1"/>
      <c r="BE390" s="1"/>
      <c r="BF390" s="1"/>
      <c r="BG390" s="1"/>
      <c r="BH390" s="1"/>
      <c r="BI390" s="1"/>
      <c r="BJ390" s="1"/>
      <c r="BK390" s="1"/>
      <c r="BL390" s="1"/>
      <c r="BM390" s="1"/>
      <c r="BN390" s="1"/>
      <c r="BO390" s="1"/>
      <c r="BP390" s="1"/>
      <c r="BQ390" s="1"/>
      <c r="BR390" s="1"/>
    </row>
    <row r="391" spans="1:70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  <c r="AL391" s="1"/>
      <c r="AM391" s="1"/>
      <c r="AN391" s="1"/>
      <c r="AO391" s="1"/>
      <c r="AP391" s="1"/>
      <c r="AQ391" s="1"/>
      <c r="AR391" s="1"/>
      <c r="AS391" s="1"/>
      <c r="AT391" s="1"/>
      <c r="AU391" s="1"/>
      <c r="AV391" s="1"/>
      <c r="AW391" s="1"/>
      <c r="AX391" s="1"/>
      <c r="AY391" s="1"/>
      <c r="AZ391" s="1"/>
      <c r="BA391" s="1"/>
      <c r="BB391" s="1"/>
      <c r="BC391" s="1"/>
      <c r="BD391" s="1"/>
      <c r="BE391" s="1"/>
      <c r="BF391" s="1"/>
      <c r="BG391" s="1"/>
      <c r="BH391" s="1"/>
      <c r="BI391" s="1"/>
      <c r="BJ391" s="1"/>
      <c r="BK391" s="1"/>
      <c r="BL391" s="1"/>
      <c r="BM391" s="1"/>
      <c r="BN391" s="1"/>
      <c r="BO391" s="1"/>
      <c r="BP391" s="1"/>
      <c r="BQ391" s="1"/>
      <c r="BR391" s="1"/>
    </row>
    <row r="392" spans="1:70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  <c r="AL392" s="1"/>
      <c r="AM392" s="1"/>
      <c r="AN392" s="1"/>
      <c r="AO392" s="1"/>
      <c r="AP392" s="1"/>
      <c r="AQ392" s="1"/>
      <c r="AR392" s="1"/>
      <c r="AS392" s="1"/>
      <c r="AT392" s="1"/>
      <c r="AU392" s="1"/>
      <c r="AV392" s="1"/>
      <c r="AW392" s="1"/>
      <c r="AX392" s="1"/>
      <c r="AY392" s="1"/>
      <c r="AZ392" s="1"/>
      <c r="BA392" s="1"/>
      <c r="BB392" s="1"/>
      <c r="BC392" s="1"/>
      <c r="BD392" s="1"/>
      <c r="BE392" s="1"/>
      <c r="BF392" s="1"/>
      <c r="BG392" s="1"/>
      <c r="BH392" s="1"/>
      <c r="BI392" s="1"/>
      <c r="BJ392" s="1"/>
      <c r="BK392" s="1"/>
      <c r="BL392" s="1"/>
      <c r="BM392" s="1"/>
      <c r="BN392" s="1"/>
      <c r="BO392" s="1"/>
      <c r="BP392" s="1"/>
      <c r="BQ392" s="1"/>
      <c r="BR392" s="1"/>
    </row>
    <row r="393" spans="1:70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  <c r="AL393" s="1"/>
      <c r="AM393" s="1"/>
      <c r="AN393" s="1"/>
      <c r="AO393" s="1"/>
      <c r="AP393" s="1"/>
      <c r="AQ393" s="1"/>
      <c r="AR393" s="1"/>
      <c r="AS393" s="1"/>
      <c r="AT393" s="1"/>
      <c r="AU393" s="1"/>
      <c r="AV393" s="1"/>
      <c r="AW393" s="1"/>
      <c r="AX393" s="1"/>
      <c r="AY393" s="1"/>
      <c r="AZ393" s="1"/>
      <c r="BA393" s="1"/>
      <c r="BB393" s="1"/>
      <c r="BC393" s="1"/>
      <c r="BD393" s="1"/>
      <c r="BE393" s="1"/>
      <c r="BF393" s="1"/>
      <c r="BG393" s="1"/>
      <c r="BH393" s="1"/>
      <c r="BI393" s="1"/>
      <c r="BJ393" s="1"/>
      <c r="BK393" s="1"/>
      <c r="BL393" s="1"/>
      <c r="BM393" s="1"/>
      <c r="BN393" s="1"/>
      <c r="BO393" s="1"/>
      <c r="BP393" s="1"/>
      <c r="BQ393" s="1"/>
      <c r="BR393" s="1"/>
    </row>
    <row r="394" spans="1:70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  <c r="AL394" s="1"/>
      <c r="AM394" s="1"/>
      <c r="AN394" s="1"/>
      <c r="AO394" s="1"/>
      <c r="AP394" s="1"/>
      <c r="AQ394" s="1"/>
      <c r="AR394" s="1"/>
      <c r="AS394" s="1"/>
      <c r="AT394" s="1"/>
      <c r="AU394" s="1"/>
      <c r="AV394" s="1"/>
      <c r="AW394" s="1"/>
      <c r="AX394" s="1"/>
      <c r="AY394" s="1"/>
      <c r="AZ394" s="1"/>
      <c r="BA394" s="1"/>
      <c r="BB394" s="1"/>
      <c r="BC394" s="1"/>
      <c r="BD394" s="1"/>
      <c r="BE394" s="1"/>
      <c r="BF394" s="1"/>
      <c r="BG394" s="1"/>
      <c r="BH394" s="1"/>
      <c r="BI394" s="1"/>
      <c r="BJ394" s="1"/>
      <c r="BK394" s="1"/>
      <c r="BL394" s="1"/>
      <c r="BM394" s="1"/>
      <c r="BN394" s="1"/>
      <c r="BO394" s="1"/>
      <c r="BP394" s="1"/>
      <c r="BQ394" s="1"/>
      <c r="BR394" s="1"/>
    </row>
    <row r="395" spans="1:70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  <c r="AL395" s="1"/>
      <c r="AM395" s="1"/>
      <c r="AN395" s="1"/>
      <c r="AO395" s="1"/>
      <c r="AP395" s="1"/>
      <c r="AQ395" s="1"/>
      <c r="AR395" s="1"/>
      <c r="AS395" s="1"/>
      <c r="AT395" s="1"/>
      <c r="AU395" s="1"/>
      <c r="AV395" s="1"/>
      <c r="AW395" s="1"/>
      <c r="AX395" s="1"/>
      <c r="AY395" s="1"/>
      <c r="AZ395" s="1"/>
      <c r="BA395" s="1"/>
      <c r="BB395" s="1"/>
      <c r="BC395" s="1"/>
      <c r="BD395" s="1"/>
      <c r="BE395" s="1"/>
      <c r="BF395" s="1"/>
      <c r="BG395" s="1"/>
      <c r="BH395" s="1"/>
      <c r="BI395" s="1"/>
      <c r="BJ395" s="1"/>
      <c r="BK395" s="1"/>
      <c r="BL395" s="1"/>
      <c r="BM395" s="1"/>
      <c r="BN395" s="1"/>
      <c r="BO395" s="1"/>
      <c r="BP395" s="1"/>
      <c r="BQ395" s="1"/>
      <c r="BR395" s="1"/>
    </row>
    <row r="396" spans="1:70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  <c r="AL396" s="1"/>
      <c r="AM396" s="1"/>
      <c r="AN396" s="1"/>
      <c r="AO396" s="1"/>
      <c r="AP396" s="1"/>
      <c r="AQ396" s="1"/>
      <c r="AR396" s="1"/>
      <c r="AS396" s="1"/>
      <c r="AT396" s="1"/>
      <c r="AU396" s="1"/>
      <c r="AV396" s="1"/>
      <c r="AW396" s="1"/>
      <c r="AX396" s="1"/>
      <c r="AY396" s="1"/>
      <c r="AZ396" s="1"/>
      <c r="BA396" s="1"/>
      <c r="BB396" s="1"/>
      <c r="BC396" s="1"/>
      <c r="BD396" s="1"/>
      <c r="BE396" s="1"/>
      <c r="BF396" s="1"/>
      <c r="BG396" s="1"/>
      <c r="BH396" s="1"/>
      <c r="BI396" s="1"/>
      <c r="BJ396" s="1"/>
      <c r="BK396" s="1"/>
      <c r="BL396" s="1"/>
      <c r="BM396" s="1"/>
      <c r="BN396" s="1"/>
      <c r="BO396" s="1"/>
      <c r="BP396" s="1"/>
      <c r="BQ396" s="1"/>
      <c r="BR396" s="1"/>
    </row>
    <row r="397" spans="1:70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  <c r="AL397" s="1"/>
      <c r="AM397" s="1"/>
      <c r="AN397" s="1"/>
      <c r="AO397" s="1"/>
      <c r="AP397" s="1"/>
      <c r="AQ397" s="1"/>
      <c r="AR397" s="1"/>
      <c r="AS397" s="1"/>
      <c r="AT397" s="1"/>
      <c r="AU397" s="1"/>
      <c r="AV397" s="1"/>
      <c r="AW397" s="1"/>
      <c r="AX397" s="1"/>
      <c r="AY397" s="1"/>
      <c r="AZ397" s="1"/>
      <c r="BA397" s="1"/>
      <c r="BB397" s="1"/>
      <c r="BC397" s="1"/>
      <c r="BD397" s="1"/>
      <c r="BE397" s="1"/>
      <c r="BF397" s="1"/>
      <c r="BG397" s="1"/>
      <c r="BH397" s="1"/>
      <c r="BI397" s="1"/>
      <c r="BJ397" s="1"/>
      <c r="BK397" s="1"/>
      <c r="BL397" s="1"/>
      <c r="BM397" s="1"/>
      <c r="BN397" s="1"/>
      <c r="BO397" s="1"/>
      <c r="BP397" s="1"/>
      <c r="BQ397" s="1"/>
      <c r="BR397" s="1"/>
    </row>
    <row r="398" spans="1:70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  <c r="AL398" s="1"/>
      <c r="AM398" s="1"/>
      <c r="AN398" s="1"/>
      <c r="AO398" s="1"/>
      <c r="AP398" s="1"/>
      <c r="AQ398" s="1"/>
      <c r="AR398" s="1"/>
      <c r="AS398" s="1"/>
      <c r="AT398" s="1"/>
      <c r="AU398" s="1"/>
      <c r="AV398" s="1"/>
      <c r="AW398" s="1"/>
      <c r="AX398" s="1"/>
      <c r="AY398" s="1"/>
      <c r="AZ398" s="1"/>
      <c r="BA398" s="1"/>
      <c r="BB398" s="1"/>
      <c r="BC398" s="1"/>
      <c r="BD398" s="1"/>
      <c r="BE398" s="1"/>
      <c r="BF398" s="1"/>
      <c r="BG398" s="1"/>
      <c r="BH398" s="1"/>
      <c r="BI398" s="1"/>
      <c r="BJ398" s="1"/>
      <c r="BK398" s="1"/>
      <c r="BL398" s="1"/>
      <c r="BM398" s="1"/>
      <c r="BN398" s="1"/>
      <c r="BO398" s="1"/>
      <c r="BP398" s="1"/>
      <c r="BQ398" s="1"/>
      <c r="BR398" s="1"/>
    </row>
    <row r="399" spans="1:70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  <c r="AL399" s="1"/>
      <c r="AM399" s="1"/>
      <c r="AN399" s="1"/>
      <c r="AO399" s="1"/>
      <c r="AP399" s="1"/>
      <c r="AQ399" s="1"/>
      <c r="AR399" s="1"/>
      <c r="AS399" s="1"/>
      <c r="AT399" s="1"/>
      <c r="AU399" s="1"/>
      <c r="AV399" s="1"/>
      <c r="AW399" s="1"/>
      <c r="AX399" s="1"/>
      <c r="AY399" s="1"/>
      <c r="AZ399" s="1"/>
      <c r="BA399" s="1"/>
      <c r="BB399" s="1"/>
      <c r="BC399" s="1"/>
      <c r="BD399" s="1"/>
      <c r="BE399" s="1"/>
      <c r="BF399" s="1"/>
      <c r="BG399" s="1"/>
      <c r="BH399" s="1"/>
      <c r="BI399" s="1"/>
      <c r="BJ399" s="1"/>
      <c r="BK399" s="1"/>
      <c r="BL399" s="1"/>
      <c r="BM399" s="1"/>
      <c r="BN399" s="1"/>
      <c r="BO399" s="1"/>
      <c r="BP399" s="1"/>
      <c r="BQ399" s="1"/>
      <c r="BR399" s="1"/>
    </row>
    <row r="400" spans="1:70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  <c r="AL400" s="1"/>
      <c r="AM400" s="1"/>
      <c r="AN400" s="1"/>
      <c r="AO400" s="1"/>
      <c r="AP400" s="1"/>
      <c r="AQ400" s="1"/>
      <c r="AR400" s="1"/>
      <c r="AS400" s="1"/>
      <c r="AT400" s="1"/>
      <c r="AU400" s="1"/>
      <c r="AV400" s="1"/>
      <c r="AW400" s="1"/>
      <c r="AX400" s="1"/>
      <c r="AY400" s="1"/>
      <c r="AZ400" s="1"/>
      <c r="BA400" s="1"/>
      <c r="BB400" s="1"/>
      <c r="BC400" s="1"/>
      <c r="BD400" s="1"/>
      <c r="BE400" s="1"/>
      <c r="BF400" s="1"/>
      <c r="BG400" s="1"/>
      <c r="BH400" s="1"/>
      <c r="BI400" s="1"/>
      <c r="BJ400" s="1"/>
      <c r="BK400" s="1"/>
      <c r="BL400" s="1"/>
      <c r="BM400" s="1"/>
      <c r="BN400" s="1"/>
      <c r="BO400" s="1"/>
      <c r="BP400" s="1"/>
      <c r="BQ400" s="1"/>
      <c r="BR400" s="1"/>
    </row>
    <row r="401" spans="1:70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  <c r="AL401" s="1"/>
      <c r="AM401" s="1"/>
      <c r="AN401" s="1"/>
      <c r="AO401" s="1"/>
      <c r="AP401" s="1"/>
      <c r="AQ401" s="1"/>
      <c r="AR401" s="1"/>
      <c r="AS401" s="1"/>
      <c r="AT401" s="1"/>
      <c r="AU401" s="1"/>
      <c r="AV401" s="1"/>
      <c r="AW401" s="1"/>
      <c r="AX401" s="1"/>
      <c r="AY401" s="1"/>
      <c r="AZ401" s="1"/>
      <c r="BA401" s="1"/>
      <c r="BB401" s="1"/>
      <c r="BC401" s="1"/>
      <c r="BD401" s="1"/>
      <c r="BE401" s="1"/>
      <c r="BF401" s="1"/>
      <c r="BG401" s="1"/>
      <c r="BH401" s="1"/>
      <c r="BI401" s="1"/>
      <c r="BJ401" s="1"/>
      <c r="BK401" s="1"/>
      <c r="BL401" s="1"/>
      <c r="BM401" s="1"/>
      <c r="BN401" s="1"/>
      <c r="BO401" s="1"/>
      <c r="BP401" s="1"/>
      <c r="BQ401" s="1"/>
      <c r="BR401" s="1"/>
    </row>
    <row r="402" spans="1:70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  <c r="AL402" s="1"/>
      <c r="AM402" s="1"/>
      <c r="AN402" s="1"/>
      <c r="AO402" s="1"/>
      <c r="AP402" s="1"/>
      <c r="AQ402" s="1"/>
      <c r="AR402" s="1"/>
      <c r="AS402" s="1"/>
      <c r="AT402" s="1"/>
      <c r="AU402" s="1"/>
      <c r="AV402" s="1"/>
      <c r="AW402" s="1"/>
      <c r="AX402" s="1"/>
      <c r="AY402" s="1"/>
      <c r="AZ402" s="1"/>
      <c r="BA402" s="1"/>
      <c r="BB402" s="1"/>
      <c r="BC402" s="1"/>
      <c r="BD402" s="1"/>
      <c r="BE402" s="1"/>
      <c r="BF402" s="1"/>
      <c r="BG402" s="1"/>
      <c r="BH402" s="1"/>
      <c r="BI402" s="1"/>
      <c r="BJ402" s="1"/>
      <c r="BK402" s="1"/>
      <c r="BL402" s="1"/>
      <c r="BM402" s="1"/>
      <c r="BN402" s="1"/>
      <c r="BO402" s="1"/>
      <c r="BP402" s="1"/>
      <c r="BQ402" s="1"/>
      <c r="BR402" s="1"/>
    </row>
    <row r="403" spans="1:70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  <c r="AL403" s="1"/>
      <c r="AM403" s="1"/>
      <c r="AN403" s="1"/>
      <c r="AO403" s="1"/>
      <c r="AP403" s="1"/>
      <c r="AQ403" s="1"/>
      <c r="AR403" s="1"/>
      <c r="AS403" s="1"/>
      <c r="AT403" s="1"/>
      <c r="AU403" s="1"/>
      <c r="AV403" s="1"/>
      <c r="AW403" s="1"/>
      <c r="AX403" s="1"/>
      <c r="AY403" s="1"/>
      <c r="AZ403" s="1"/>
      <c r="BA403" s="1"/>
      <c r="BB403" s="1"/>
      <c r="BC403" s="1"/>
      <c r="BD403" s="1"/>
      <c r="BE403" s="1"/>
      <c r="BF403" s="1"/>
      <c r="BG403" s="1"/>
      <c r="BH403" s="1"/>
      <c r="BI403" s="1"/>
      <c r="BJ403" s="1"/>
      <c r="BK403" s="1"/>
      <c r="BL403" s="1"/>
      <c r="BM403" s="1"/>
      <c r="BN403" s="1"/>
      <c r="BO403" s="1"/>
      <c r="BP403" s="1"/>
      <c r="BQ403" s="1"/>
      <c r="BR403" s="1"/>
    </row>
    <row r="404" spans="1:70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  <c r="AL404" s="1"/>
      <c r="AM404" s="1"/>
      <c r="AN404" s="1"/>
      <c r="AO404" s="1"/>
      <c r="AP404" s="1"/>
      <c r="AQ404" s="1"/>
      <c r="AR404" s="1"/>
      <c r="AS404" s="1"/>
      <c r="AT404" s="1"/>
      <c r="AU404" s="1"/>
      <c r="AV404" s="1"/>
      <c r="AW404" s="1"/>
      <c r="AX404" s="1"/>
      <c r="AY404" s="1"/>
      <c r="AZ404" s="1"/>
      <c r="BA404" s="1"/>
      <c r="BB404" s="1"/>
      <c r="BC404" s="1"/>
      <c r="BD404" s="1"/>
      <c r="BE404" s="1"/>
      <c r="BF404" s="1"/>
      <c r="BG404" s="1"/>
      <c r="BH404" s="1"/>
      <c r="BI404" s="1"/>
      <c r="BJ404" s="1"/>
      <c r="BK404" s="1"/>
      <c r="BL404" s="1"/>
      <c r="BM404" s="1"/>
      <c r="BN404" s="1"/>
      <c r="BO404" s="1"/>
      <c r="BP404" s="1"/>
      <c r="BQ404" s="1"/>
      <c r="BR404" s="1"/>
    </row>
    <row r="405" spans="1:70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  <c r="AL405" s="1"/>
      <c r="AM405" s="1"/>
      <c r="AN405" s="1"/>
      <c r="AO405" s="1"/>
      <c r="AP405" s="1"/>
      <c r="AQ405" s="1"/>
      <c r="AR405" s="1"/>
      <c r="AS405" s="1"/>
      <c r="AT405" s="1"/>
      <c r="AU405" s="1"/>
      <c r="AV405" s="1"/>
      <c r="AW405" s="1"/>
      <c r="AX405" s="1"/>
      <c r="AY405" s="1"/>
      <c r="AZ405" s="1"/>
      <c r="BA405" s="1"/>
      <c r="BB405" s="1"/>
      <c r="BC405" s="1"/>
      <c r="BD405" s="1"/>
      <c r="BE405" s="1"/>
      <c r="BF405" s="1"/>
      <c r="BG405" s="1"/>
      <c r="BH405" s="1"/>
      <c r="BI405" s="1"/>
      <c r="BJ405" s="1"/>
      <c r="BK405" s="1"/>
      <c r="BL405" s="1"/>
      <c r="BM405" s="1"/>
      <c r="BN405" s="1"/>
      <c r="BO405" s="1"/>
      <c r="BP405" s="1"/>
      <c r="BQ405" s="1"/>
      <c r="BR405" s="1"/>
    </row>
    <row r="406" spans="1:70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  <c r="AL406" s="1"/>
      <c r="AM406" s="1"/>
      <c r="AN406" s="1"/>
      <c r="AO406" s="1"/>
      <c r="AP406" s="1"/>
      <c r="AQ406" s="1"/>
      <c r="AR406" s="1"/>
      <c r="AS406" s="1"/>
      <c r="AT406" s="1"/>
      <c r="AU406" s="1"/>
      <c r="AV406" s="1"/>
      <c r="AW406" s="1"/>
      <c r="AX406" s="1"/>
      <c r="AY406" s="1"/>
      <c r="AZ406" s="1"/>
      <c r="BA406" s="1"/>
      <c r="BB406" s="1"/>
      <c r="BC406" s="1"/>
      <c r="BD406" s="1"/>
      <c r="BE406" s="1"/>
      <c r="BF406" s="1"/>
      <c r="BG406" s="1"/>
      <c r="BH406" s="1"/>
      <c r="BI406" s="1"/>
      <c r="BJ406" s="1"/>
      <c r="BK406" s="1"/>
      <c r="BL406" s="1"/>
      <c r="BM406" s="1"/>
      <c r="BN406" s="1"/>
      <c r="BO406" s="1"/>
      <c r="BP406" s="1"/>
      <c r="BQ406" s="1"/>
      <c r="BR406" s="1"/>
    </row>
    <row r="407" spans="1:70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  <c r="AL407" s="1"/>
      <c r="AM407" s="1"/>
      <c r="AN407" s="1"/>
      <c r="AO407" s="1"/>
      <c r="AP407" s="1"/>
      <c r="AQ407" s="1"/>
      <c r="AR407" s="1"/>
      <c r="AS407" s="1"/>
      <c r="AT407" s="1"/>
      <c r="AU407" s="1"/>
      <c r="AV407" s="1"/>
      <c r="AW407" s="1"/>
      <c r="AX407" s="1"/>
      <c r="AY407" s="1"/>
      <c r="AZ407" s="1"/>
      <c r="BA407" s="1"/>
      <c r="BB407" s="1"/>
      <c r="BC407" s="1"/>
      <c r="BD407" s="1"/>
      <c r="BE407" s="1"/>
      <c r="BF407" s="1"/>
      <c r="BG407" s="1"/>
      <c r="BH407" s="1"/>
      <c r="BI407" s="1"/>
      <c r="BJ407" s="1"/>
      <c r="BK407" s="1"/>
      <c r="BL407" s="1"/>
      <c r="BM407" s="1"/>
      <c r="BN407" s="1"/>
      <c r="BO407" s="1"/>
      <c r="BP407" s="1"/>
      <c r="BQ407" s="1"/>
      <c r="BR407" s="1"/>
    </row>
    <row r="408" spans="1:70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  <c r="AL408" s="1"/>
      <c r="AM408" s="1"/>
      <c r="AN408" s="1"/>
      <c r="AO408" s="1"/>
      <c r="AP408" s="1"/>
      <c r="AQ408" s="1"/>
      <c r="AR408" s="1"/>
      <c r="AS408" s="1"/>
      <c r="AT408" s="1"/>
      <c r="AU408" s="1"/>
      <c r="AV408" s="1"/>
      <c r="AW408" s="1"/>
      <c r="AX408" s="1"/>
      <c r="AY408" s="1"/>
      <c r="AZ408" s="1"/>
      <c r="BA408" s="1"/>
      <c r="BB408" s="1"/>
      <c r="BC408" s="1"/>
      <c r="BD408" s="1"/>
      <c r="BE408" s="1"/>
      <c r="BF408" s="1"/>
      <c r="BG408" s="1"/>
      <c r="BH408" s="1"/>
      <c r="BI408" s="1"/>
      <c r="BJ408" s="1"/>
      <c r="BK408" s="1"/>
      <c r="BL408" s="1"/>
      <c r="BM408" s="1"/>
      <c r="BN408" s="1"/>
      <c r="BO408" s="1"/>
      <c r="BP408" s="1"/>
      <c r="BQ408" s="1"/>
      <c r="BR408" s="1"/>
    </row>
    <row r="409" spans="1:70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  <c r="AL409" s="1"/>
      <c r="AM409" s="1"/>
      <c r="AN409" s="1"/>
      <c r="AO409" s="1"/>
      <c r="AP409" s="1"/>
      <c r="AQ409" s="1"/>
      <c r="AR409" s="1"/>
      <c r="AS409" s="1"/>
      <c r="AT409" s="1"/>
      <c r="AU409" s="1"/>
      <c r="AV409" s="1"/>
      <c r="AW409" s="1"/>
      <c r="AX409" s="1"/>
      <c r="AY409" s="1"/>
      <c r="AZ409" s="1"/>
      <c r="BA409" s="1"/>
      <c r="BB409" s="1"/>
      <c r="BC409" s="1"/>
      <c r="BD409" s="1"/>
      <c r="BE409" s="1"/>
      <c r="BF409" s="1"/>
      <c r="BG409" s="1"/>
      <c r="BH409" s="1"/>
      <c r="BI409" s="1"/>
      <c r="BJ409" s="1"/>
      <c r="BK409" s="1"/>
      <c r="BL409" s="1"/>
      <c r="BM409" s="1"/>
      <c r="BN409" s="1"/>
      <c r="BO409" s="1"/>
      <c r="BP409" s="1"/>
      <c r="BQ409" s="1"/>
      <c r="BR409" s="1"/>
    </row>
    <row r="410" spans="1:70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  <c r="AL410" s="1"/>
      <c r="AM410" s="1"/>
      <c r="AN410" s="1"/>
      <c r="AO410" s="1"/>
      <c r="AP410" s="1"/>
      <c r="AQ410" s="1"/>
      <c r="AR410" s="1"/>
      <c r="AS410" s="1"/>
      <c r="AT410" s="1"/>
      <c r="AU410" s="1"/>
      <c r="AV410" s="1"/>
      <c r="AW410" s="1"/>
      <c r="AX410" s="1"/>
      <c r="AY410" s="1"/>
      <c r="AZ410" s="1"/>
      <c r="BA410" s="1"/>
      <c r="BB410" s="1"/>
      <c r="BC410" s="1"/>
      <c r="BD410" s="1"/>
      <c r="BE410" s="1"/>
      <c r="BF410" s="1"/>
      <c r="BG410" s="1"/>
      <c r="BH410" s="1"/>
      <c r="BI410" s="1"/>
      <c r="BJ410" s="1"/>
      <c r="BK410" s="1"/>
      <c r="BL410" s="1"/>
      <c r="BM410" s="1"/>
      <c r="BN410" s="1"/>
      <c r="BO410" s="1"/>
      <c r="BP410" s="1"/>
      <c r="BQ410" s="1"/>
      <c r="BR410" s="1"/>
    </row>
    <row r="411" spans="1:70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  <c r="AL411" s="1"/>
      <c r="AM411" s="1"/>
      <c r="AN411" s="1"/>
      <c r="AO411" s="1"/>
      <c r="AP411" s="1"/>
      <c r="AQ411" s="1"/>
      <c r="AR411" s="1"/>
      <c r="AS411" s="1"/>
      <c r="AT411" s="1"/>
      <c r="AU411" s="1"/>
      <c r="AV411" s="1"/>
      <c r="AW411" s="1"/>
      <c r="AX411" s="1"/>
      <c r="AY411" s="1"/>
      <c r="AZ411" s="1"/>
      <c r="BA411" s="1"/>
      <c r="BB411" s="1"/>
      <c r="BC411" s="1"/>
      <c r="BD411" s="1"/>
      <c r="BE411" s="1"/>
      <c r="BF411" s="1"/>
      <c r="BG411" s="1"/>
      <c r="BH411" s="1"/>
      <c r="BI411" s="1"/>
      <c r="BJ411" s="1"/>
      <c r="BK411" s="1"/>
      <c r="BL411" s="1"/>
      <c r="BM411" s="1"/>
      <c r="BN411" s="1"/>
      <c r="BO411" s="1"/>
      <c r="BP411" s="1"/>
      <c r="BQ411" s="1"/>
      <c r="BR411" s="1"/>
    </row>
    <row r="412" spans="1:70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  <c r="AL412" s="1"/>
      <c r="AM412" s="1"/>
      <c r="AN412" s="1"/>
      <c r="AO412" s="1"/>
      <c r="AP412" s="1"/>
      <c r="AQ412" s="1"/>
      <c r="AR412" s="1"/>
      <c r="AS412" s="1"/>
      <c r="AT412" s="1"/>
      <c r="AU412" s="1"/>
      <c r="AV412" s="1"/>
      <c r="AW412" s="1"/>
      <c r="AX412" s="1"/>
      <c r="AY412" s="1"/>
      <c r="AZ412" s="1"/>
      <c r="BA412" s="1"/>
      <c r="BB412" s="1"/>
      <c r="BC412" s="1"/>
      <c r="BD412" s="1"/>
      <c r="BE412" s="1"/>
      <c r="BF412" s="1"/>
      <c r="BG412" s="1"/>
      <c r="BH412" s="1"/>
      <c r="BI412" s="1"/>
      <c r="BJ412" s="1"/>
      <c r="BK412" s="1"/>
      <c r="BL412" s="1"/>
      <c r="BM412" s="1"/>
      <c r="BN412" s="1"/>
      <c r="BO412" s="1"/>
      <c r="BP412" s="1"/>
      <c r="BQ412" s="1"/>
      <c r="BR412" s="1"/>
    </row>
    <row r="413" spans="1:70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  <c r="AL413" s="1"/>
      <c r="AM413" s="1"/>
      <c r="AN413" s="1"/>
      <c r="AO413" s="1"/>
      <c r="AP413" s="1"/>
      <c r="AQ413" s="1"/>
      <c r="AR413" s="1"/>
      <c r="AS413" s="1"/>
      <c r="AT413" s="1"/>
      <c r="AU413" s="1"/>
      <c r="AV413" s="1"/>
      <c r="AW413" s="1"/>
      <c r="AX413" s="1"/>
      <c r="AY413" s="1"/>
      <c r="AZ413" s="1"/>
      <c r="BA413" s="1"/>
      <c r="BB413" s="1"/>
      <c r="BC413" s="1"/>
      <c r="BD413" s="1"/>
      <c r="BE413" s="1"/>
      <c r="BF413" s="1"/>
      <c r="BG413" s="1"/>
      <c r="BH413" s="1"/>
      <c r="BI413" s="1"/>
      <c r="BJ413" s="1"/>
      <c r="BK413" s="1"/>
      <c r="BL413" s="1"/>
      <c r="BM413" s="1"/>
      <c r="BN413" s="1"/>
      <c r="BO413" s="1"/>
      <c r="BP413" s="1"/>
      <c r="BQ413" s="1"/>
      <c r="BR413" s="1"/>
    </row>
    <row r="414" spans="1:70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  <c r="AL414" s="1"/>
      <c r="AM414" s="1"/>
      <c r="AN414" s="1"/>
      <c r="AO414" s="1"/>
      <c r="AP414" s="1"/>
      <c r="AQ414" s="1"/>
      <c r="AR414" s="1"/>
      <c r="AS414" s="1"/>
      <c r="AT414" s="1"/>
      <c r="AU414" s="1"/>
      <c r="AV414" s="1"/>
      <c r="AW414" s="1"/>
      <c r="AX414" s="1"/>
      <c r="AY414" s="1"/>
      <c r="AZ414" s="1"/>
      <c r="BA414" s="1"/>
      <c r="BB414" s="1"/>
      <c r="BC414" s="1"/>
      <c r="BD414" s="1"/>
      <c r="BE414" s="1"/>
      <c r="BF414" s="1"/>
      <c r="BG414" s="1"/>
      <c r="BH414" s="1"/>
      <c r="BI414" s="1"/>
      <c r="BJ414" s="1"/>
      <c r="BK414" s="1"/>
      <c r="BL414" s="1"/>
      <c r="BM414" s="1"/>
      <c r="BN414" s="1"/>
      <c r="BO414" s="1"/>
      <c r="BP414" s="1"/>
      <c r="BQ414" s="1"/>
      <c r="BR414" s="1"/>
    </row>
    <row r="415" spans="1:70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  <c r="AL415" s="1"/>
      <c r="AM415" s="1"/>
      <c r="AN415" s="1"/>
      <c r="AO415" s="1"/>
      <c r="AP415" s="1"/>
      <c r="AQ415" s="1"/>
      <c r="AR415" s="1"/>
      <c r="AS415" s="1"/>
      <c r="AT415" s="1"/>
      <c r="AU415" s="1"/>
      <c r="AV415" s="1"/>
      <c r="AW415" s="1"/>
      <c r="AX415" s="1"/>
      <c r="AY415" s="1"/>
      <c r="AZ415" s="1"/>
      <c r="BA415" s="1"/>
      <c r="BB415" s="1"/>
      <c r="BC415" s="1"/>
      <c r="BD415" s="1"/>
      <c r="BE415" s="1"/>
      <c r="BF415" s="1"/>
      <c r="BG415" s="1"/>
      <c r="BH415" s="1"/>
      <c r="BI415" s="1"/>
      <c r="BJ415" s="1"/>
      <c r="BK415" s="1"/>
      <c r="BL415" s="1"/>
      <c r="BM415" s="1"/>
      <c r="BN415" s="1"/>
      <c r="BO415" s="1"/>
      <c r="BP415" s="1"/>
      <c r="BQ415" s="1"/>
      <c r="BR415" s="1"/>
    </row>
    <row r="416" spans="1:70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  <c r="AL416" s="1"/>
      <c r="AM416" s="1"/>
      <c r="AN416" s="1"/>
      <c r="AO416" s="1"/>
      <c r="AP416" s="1"/>
      <c r="AQ416" s="1"/>
      <c r="AR416" s="1"/>
      <c r="AS416" s="1"/>
      <c r="AT416" s="1"/>
      <c r="AU416" s="1"/>
      <c r="AV416" s="1"/>
      <c r="AW416" s="1"/>
      <c r="AX416" s="1"/>
      <c r="AY416" s="1"/>
      <c r="AZ416" s="1"/>
      <c r="BA416" s="1"/>
      <c r="BB416" s="1"/>
      <c r="BC416" s="1"/>
      <c r="BD416" s="1"/>
      <c r="BE416" s="1"/>
      <c r="BF416" s="1"/>
      <c r="BG416" s="1"/>
      <c r="BH416" s="1"/>
      <c r="BI416" s="1"/>
      <c r="BJ416" s="1"/>
      <c r="BK416" s="1"/>
      <c r="BL416" s="1"/>
      <c r="BM416" s="1"/>
      <c r="BN416" s="1"/>
      <c r="BO416" s="1"/>
      <c r="BP416" s="1"/>
      <c r="BQ416" s="1"/>
      <c r="BR416" s="1"/>
    </row>
    <row r="417" spans="1:70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  <c r="AL417" s="1"/>
      <c r="AM417" s="1"/>
      <c r="AN417" s="1"/>
      <c r="AO417" s="1"/>
      <c r="AP417" s="1"/>
      <c r="AQ417" s="1"/>
      <c r="AR417" s="1"/>
      <c r="AS417" s="1"/>
      <c r="AT417" s="1"/>
      <c r="AU417" s="1"/>
      <c r="AV417" s="1"/>
      <c r="AW417" s="1"/>
      <c r="AX417" s="1"/>
      <c r="AY417" s="1"/>
      <c r="AZ417" s="1"/>
      <c r="BA417" s="1"/>
      <c r="BB417" s="1"/>
      <c r="BC417" s="1"/>
      <c r="BD417" s="1"/>
      <c r="BE417" s="1"/>
      <c r="BF417" s="1"/>
      <c r="BG417" s="1"/>
      <c r="BH417" s="1"/>
      <c r="BI417" s="1"/>
      <c r="BJ417" s="1"/>
      <c r="BK417" s="1"/>
      <c r="BL417" s="1"/>
      <c r="BM417" s="1"/>
      <c r="BN417" s="1"/>
      <c r="BO417" s="1"/>
      <c r="BP417" s="1"/>
      <c r="BQ417" s="1"/>
      <c r="BR417" s="1"/>
    </row>
    <row r="418" spans="1:70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  <c r="AL418" s="1"/>
      <c r="AM418" s="1"/>
      <c r="AN418" s="1"/>
      <c r="AO418" s="1"/>
      <c r="AP418" s="1"/>
      <c r="AQ418" s="1"/>
      <c r="AR418" s="1"/>
      <c r="AS418" s="1"/>
      <c r="AT418" s="1"/>
      <c r="AU418" s="1"/>
      <c r="AV418" s="1"/>
      <c r="AW418" s="1"/>
      <c r="AX418" s="1"/>
      <c r="AY418" s="1"/>
      <c r="AZ418" s="1"/>
      <c r="BA418" s="1"/>
      <c r="BB418" s="1"/>
      <c r="BC418" s="1"/>
      <c r="BD418" s="1"/>
      <c r="BE418" s="1"/>
      <c r="BF418" s="1"/>
      <c r="BG418" s="1"/>
      <c r="BH418" s="1"/>
      <c r="BI418" s="1"/>
      <c r="BJ418" s="1"/>
      <c r="BK418" s="1"/>
      <c r="BL418" s="1"/>
      <c r="BM418" s="1"/>
      <c r="BN418" s="1"/>
      <c r="BO418" s="1"/>
      <c r="BP418" s="1"/>
      <c r="BQ418" s="1"/>
      <c r="BR418" s="1"/>
    </row>
    <row r="419" spans="1:70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  <c r="AL419" s="1"/>
      <c r="AM419" s="1"/>
      <c r="AN419" s="1"/>
      <c r="AO419" s="1"/>
      <c r="AP419" s="1"/>
      <c r="AQ419" s="1"/>
      <c r="AR419" s="1"/>
      <c r="AS419" s="1"/>
      <c r="AT419" s="1"/>
      <c r="AU419" s="1"/>
      <c r="AV419" s="1"/>
      <c r="AW419" s="1"/>
      <c r="AX419" s="1"/>
      <c r="AY419" s="1"/>
      <c r="AZ419" s="1"/>
      <c r="BA419" s="1"/>
      <c r="BB419" s="1"/>
      <c r="BC419" s="1"/>
      <c r="BD419" s="1"/>
      <c r="BE419" s="1"/>
      <c r="BF419" s="1"/>
      <c r="BG419" s="1"/>
      <c r="BH419" s="1"/>
      <c r="BI419" s="1"/>
      <c r="BJ419" s="1"/>
      <c r="BK419" s="1"/>
      <c r="BL419" s="1"/>
      <c r="BM419" s="1"/>
      <c r="BN419" s="1"/>
      <c r="BO419" s="1"/>
      <c r="BP419" s="1"/>
      <c r="BQ419" s="1"/>
      <c r="BR419" s="1"/>
    </row>
    <row r="420" spans="1:70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  <c r="AL420" s="1"/>
      <c r="AM420" s="1"/>
      <c r="AN420" s="1"/>
      <c r="AO420" s="1"/>
      <c r="AP420" s="1"/>
      <c r="AQ420" s="1"/>
      <c r="AR420" s="1"/>
      <c r="AS420" s="1"/>
      <c r="AT420" s="1"/>
      <c r="AU420" s="1"/>
      <c r="AV420" s="1"/>
      <c r="AW420" s="1"/>
      <c r="AX420" s="1"/>
      <c r="AY420" s="1"/>
      <c r="AZ420" s="1"/>
      <c r="BA420" s="1"/>
      <c r="BB420" s="1"/>
      <c r="BC420" s="1"/>
      <c r="BD420" s="1"/>
      <c r="BE420" s="1"/>
      <c r="BF420" s="1"/>
      <c r="BG420" s="1"/>
      <c r="BH420" s="1"/>
      <c r="BI420" s="1"/>
      <c r="BJ420" s="1"/>
      <c r="BK420" s="1"/>
      <c r="BL420" s="1"/>
      <c r="BM420" s="1"/>
      <c r="BN420" s="1"/>
      <c r="BO420" s="1"/>
      <c r="BP420" s="1"/>
      <c r="BQ420" s="1"/>
      <c r="BR420" s="1"/>
    </row>
    <row r="421" spans="1:70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  <c r="AL421" s="1"/>
      <c r="AM421" s="1"/>
      <c r="AN421" s="1"/>
      <c r="AO421" s="1"/>
      <c r="AP421" s="1"/>
      <c r="AQ421" s="1"/>
      <c r="AR421" s="1"/>
      <c r="AS421" s="1"/>
      <c r="AT421" s="1"/>
      <c r="AU421" s="1"/>
      <c r="AV421" s="1"/>
      <c r="AW421" s="1"/>
      <c r="AX421" s="1"/>
      <c r="AY421" s="1"/>
      <c r="AZ421" s="1"/>
      <c r="BA421" s="1"/>
      <c r="BB421" s="1"/>
      <c r="BC421" s="1"/>
      <c r="BD421" s="1"/>
      <c r="BE421" s="1"/>
      <c r="BF421" s="1"/>
      <c r="BG421" s="1"/>
      <c r="BH421" s="1"/>
      <c r="BI421" s="1"/>
      <c r="BJ421" s="1"/>
      <c r="BK421" s="1"/>
      <c r="BL421" s="1"/>
      <c r="BM421" s="1"/>
      <c r="BN421" s="1"/>
      <c r="BO421" s="1"/>
      <c r="BP421" s="1"/>
      <c r="BQ421" s="1"/>
      <c r="BR421" s="1"/>
    </row>
    <row r="422" spans="1:70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  <c r="AL422" s="1"/>
      <c r="AM422" s="1"/>
      <c r="AN422" s="1"/>
      <c r="AO422" s="1"/>
      <c r="AP422" s="1"/>
      <c r="AQ422" s="1"/>
      <c r="AR422" s="1"/>
      <c r="AS422" s="1"/>
      <c r="AT422" s="1"/>
      <c r="AU422" s="1"/>
      <c r="AV422" s="1"/>
      <c r="AW422" s="1"/>
      <c r="AX422" s="1"/>
      <c r="AY422" s="1"/>
      <c r="AZ422" s="1"/>
      <c r="BA422" s="1"/>
      <c r="BB422" s="1"/>
      <c r="BC422" s="1"/>
      <c r="BD422" s="1"/>
      <c r="BE422" s="1"/>
      <c r="BF422" s="1"/>
      <c r="BG422" s="1"/>
      <c r="BH422" s="1"/>
      <c r="BI422" s="1"/>
      <c r="BJ422" s="1"/>
      <c r="BK422" s="1"/>
      <c r="BL422" s="1"/>
      <c r="BM422" s="1"/>
      <c r="BN422" s="1"/>
      <c r="BO422" s="1"/>
      <c r="BP422" s="1"/>
      <c r="BQ422" s="1"/>
      <c r="BR422" s="1"/>
    </row>
    <row r="423" spans="1:70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  <c r="AL423" s="1"/>
      <c r="AM423" s="1"/>
      <c r="AN423" s="1"/>
      <c r="AO423" s="1"/>
      <c r="AP423" s="1"/>
      <c r="AQ423" s="1"/>
      <c r="AR423" s="1"/>
      <c r="AS423" s="1"/>
      <c r="AT423" s="1"/>
      <c r="AU423" s="1"/>
      <c r="AV423" s="1"/>
      <c r="AW423" s="1"/>
      <c r="AX423" s="1"/>
      <c r="AY423" s="1"/>
      <c r="AZ423" s="1"/>
      <c r="BA423" s="1"/>
      <c r="BB423" s="1"/>
      <c r="BC423" s="1"/>
      <c r="BD423" s="1"/>
      <c r="BE423" s="1"/>
      <c r="BF423" s="1"/>
      <c r="BG423" s="1"/>
      <c r="BH423" s="1"/>
      <c r="BI423" s="1"/>
      <c r="BJ423" s="1"/>
      <c r="BK423" s="1"/>
      <c r="BL423" s="1"/>
      <c r="BM423" s="1"/>
      <c r="BN423" s="1"/>
      <c r="BO423" s="1"/>
      <c r="BP423" s="1"/>
      <c r="BQ423" s="1"/>
      <c r="BR423" s="1"/>
    </row>
    <row r="424" spans="1:70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  <c r="AL424" s="1"/>
      <c r="AM424" s="1"/>
      <c r="AN424" s="1"/>
      <c r="AO424" s="1"/>
      <c r="AP424" s="1"/>
      <c r="AQ424" s="1"/>
      <c r="AR424" s="1"/>
      <c r="AS424" s="1"/>
      <c r="AT424" s="1"/>
      <c r="AU424" s="1"/>
      <c r="AV424" s="1"/>
      <c r="AW424" s="1"/>
      <c r="AX424" s="1"/>
      <c r="AY424" s="1"/>
      <c r="AZ424" s="1"/>
      <c r="BA424" s="1"/>
      <c r="BB424" s="1"/>
      <c r="BC424" s="1"/>
      <c r="BD424" s="1"/>
      <c r="BE424" s="1"/>
      <c r="BF424" s="1"/>
      <c r="BG424" s="1"/>
      <c r="BH424" s="1"/>
      <c r="BI424" s="1"/>
      <c r="BJ424" s="1"/>
      <c r="BK424" s="1"/>
      <c r="BL424" s="1"/>
      <c r="BM424" s="1"/>
      <c r="BN424" s="1"/>
      <c r="BO424" s="1"/>
      <c r="BP424" s="1"/>
      <c r="BQ424" s="1"/>
      <c r="BR424" s="1"/>
    </row>
    <row r="425" spans="1:70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  <c r="AL425" s="1"/>
      <c r="AM425" s="1"/>
      <c r="AN425" s="1"/>
      <c r="AO425" s="1"/>
      <c r="AP425" s="1"/>
      <c r="AQ425" s="1"/>
      <c r="AR425" s="1"/>
      <c r="AS425" s="1"/>
      <c r="AT425" s="1"/>
      <c r="AU425" s="1"/>
      <c r="AV425" s="1"/>
      <c r="AW425" s="1"/>
      <c r="AX425" s="1"/>
      <c r="AY425" s="1"/>
      <c r="AZ425" s="1"/>
      <c r="BA425" s="1"/>
      <c r="BB425" s="1"/>
      <c r="BC425" s="1"/>
      <c r="BD425" s="1"/>
      <c r="BE425" s="1"/>
      <c r="BF425" s="1"/>
      <c r="BG425" s="1"/>
      <c r="BH425" s="1"/>
      <c r="BI425" s="1"/>
      <c r="BJ425" s="1"/>
      <c r="BK425" s="1"/>
      <c r="BL425" s="1"/>
      <c r="BM425" s="1"/>
      <c r="BN425" s="1"/>
      <c r="BO425" s="1"/>
      <c r="BP425" s="1"/>
      <c r="BQ425" s="1"/>
      <c r="BR425" s="1"/>
    </row>
    <row r="426" spans="1:70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  <c r="AL426" s="1"/>
      <c r="AM426" s="1"/>
      <c r="AN426" s="1"/>
      <c r="AO426" s="1"/>
      <c r="AP426" s="1"/>
      <c r="AQ426" s="1"/>
      <c r="AR426" s="1"/>
      <c r="AS426" s="1"/>
      <c r="AT426" s="1"/>
      <c r="AU426" s="1"/>
      <c r="AV426" s="1"/>
      <c r="AW426" s="1"/>
      <c r="AX426" s="1"/>
      <c r="AY426" s="1"/>
      <c r="AZ426" s="1"/>
      <c r="BA426" s="1"/>
      <c r="BB426" s="1"/>
      <c r="BC426" s="1"/>
      <c r="BD426" s="1"/>
      <c r="BE426" s="1"/>
      <c r="BF426" s="1"/>
      <c r="BG426" s="1"/>
      <c r="BH426" s="1"/>
      <c r="BI426" s="1"/>
      <c r="BJ426" s="1"/>
      <c r="BK426" s="1"/>
      <c r="BL426" s="1"/>
      <c r="BM426" s="1"/>
      <c r="BN426" s="1"/>
      <c r="BO426" s="1"/>
      <c r="BP426" s="1"/>
      <c r="BQ426" s="1"/>
      <c r="BR426" s="1"/>
    </row>
    <row r="427" spans="1:70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  <c r="AL427" s="1"/>
      <c r="AM427" s="1"/>
      <c r="AN427" s="1"/>
      <c r="AO427" s="1"/>
      <c r="AP427" s="1"/>
      <c r="AQ427" s="1"/>
      <c r="AR427" s="1"/>
      <c r="AS427" s="1"/>
      <c r="AT427" s="1"/>
      <c r="AU427" s="1"/>
      <c r="AV427" s="1"/>
      <c r="AW427" s="1"/>
      <c r="AX427" s="1"/>
      <c r="AY427" s="1"/>
      <c r="AZ427" s="1"/>
      <c r="BA427" s="1"/>
      <c r="BB427" s="1"/>
      <c r="BC427" s="1"/>
      <c r="BD427" s="1"/>
      <c r="BE427" s="1"/>
      <c r="BF427" s="1"/>
      <c r="BG427" s="1"/>
      <c r="BH427" s="1"/>
      <c r="BI427" s="1"/>
      <c r="BJ427" s="1"/>
      <c r="BK427" s="1"/>
      <c r="BL427" s="1"/>
      <c r="BM427" s="1"/>
      <c r="BN427" s="1"/>
      <c r="BO427" s="1"/>
      <c r="BP427" s="1"/>
      <c r="BQ427" s="1"/>
      <c r="BR427" s="1"/>
    </row>
    <row r="428" spans="1:70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  <c r="AL428" s="1"/>
      <c r="AM428" s="1"/>
      <c r="AN428" s="1"/>
      <c r="AO428" s="1"/>
      <c r="AP428" s="1"/>
      <c r="AQ428" s="1"/>
      <c r="AR428" s="1"/>
      <c r="AS428" s="1"/>
      <c r="AT428" s="1"/>
      <c r="AU428" s="1"/>
      <c r="AV428" s="1"/>
      <c r="AW428" s="1"/>
      <c r="AX428" s="1"/>
      <c r="AY428" s="1"/>
      <c r="AZ428" s="1"/>
      <c r="BA428" s="1"/>
      <c r="BB428" s="1"/>
      <c r="BC428" s="1"/>
      <c r="BD428" s="1"/>
      <c r="BE428" s="1"/>
      <c r="BF428" s="1"/>
      <c r="BG428" s="1"/>
      <c r="BH428" s="1"/>
      <c r="BI428" s="1"/>
      <c r="BJ428" s="1"/>
      <c r="BK428" s="1"/>
      <c r="BL428" s="1"/>
      <c r="BM428" s="1"/>
      <c r="BN428" s="1"/>
      <c r="BO428" s="1"/>
      <c r="BP428" s="1"/>
      <c r="BQ428" s="1"/>
      <c r="BR428" s="1"/>
    </row>
    <row r="429" spans="1:70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  <c r="AL429" s="1"/>
      <c r="AM429" s="1"/>
      <c r="AN429" s="1"/>
      <c r="AO429" s="1"/>
      <c r="AP429" s="1"/>
      <c r="AQ429" s="1"/>
      <c r="AR429" s="1"/>
      <c r="AS429" s="1"/>
      <c r="AT429" s="1"/>
      <c r="AU429" s="1"/>
      <c r="AV429" s="1"/>
      <c r="AW429" s="1"/>
      <c r="AX429" s="1"/>
      <c r="AY429" s="1"/>
      <c r="AZ429" s="1"/>
      <c r="BA429" s="1"/>
      <c r="BB429" s="1"/>
      <c r="BC429" s="1"/>
      <c r="BD429" s="1"/>
      <c r="BE429" s="1"/>
      <c r="BF429" s="1"/>
      <c r="BG429" s="1"/>
      <c r="BH429" s="1"/>
      <c r="BI429" s="1"/>
      <c r="BJ429" s="1"/>
      <c r="BK429" s="1"/>
      <c r="BL429" s="1"/>
      <c r="BM429" s="1"/>
      <c r="BN429" s="1"/>
      <c r="BO429" s="1"/>
      <c r="BP429" s="1"/>
      <c r="BQ429" s="1"/>
      <c r="BR429" s="1"/>
    </row>
    <row r="430" spans="1:70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  <c r="AL430" s="1"/>
      <c r="AM430" s="1"/>
      <c r="AN430" s="1"/>
      <c r="AO430" s="1"/>
      <c r="AP430" s="1"/>
      <c r="AQ430" s="1"/>
      <c r="AR430" s="1"/>
      <c r="AS430" s="1"/>
      <c r="AT430" s="1"/>
      <c r="AU430" s="1"/>
      <c r="AV430" s="1"/>
      <c r="AW430" s="1"/>
      <c r="AX430" s="1"/>
      <c r="AY430" s="1"/>
      <c r="AZ430" s="1"/>
      <c r="BA430" s="1"/>
      <c r="BB430" s="1"/>
      <c r="BC430" s="1"/>
      <c r="BD430" s="1"/>
      <c r="BE430" s="1"/>
      <c r="BF430" s="1"/>
      <c r="BG430" s="1"/>
      <c r="BH430" s="1"/>
      <c r="BI430" s="1"/>
      <c r="BJ430" s="1"/>
      <c r="BK430" s="1"/>
      <c r="BL430" s="1"/>
      <c r="BM430" s="1"/>
      <c r="BN430" s="1"/>
      <c r="BO430" s="1"/>
      <c r="BP430" s="1"/>
      <c r="BQ430" s="1"/>
      <c r="BR430" s="1"/>
    </row>
    <row r="431" spans="1:70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  <c r="AL431" s="1"/>
      <c r="AM431" s="1"/>
      <c r="AN431" s="1"/>
      <c r="AO431" s="1"/>
      <c r="AP431" s="1"/>
      <c r="AQ431" s="1"/>
      <c r="AR431" s="1"/>
      <c r="AS431" s="1"/>
      <c r="AT431" s="1"/>
      <c r="AU431" s="1"/>
      <c r="AV431" s="1"/>
      <c r="AW431" s="1"/>
      <c r="AX431" s="1"/>
      <c r="AY431" s="1"/>
      <c r="AZ431" s="1"/>
      <c r="BA431" s="1"/>
      <c r="BB431" s="1"/>
      <c r="BC431" s="1"/>
      <c r="BD431" s="1"/>
      <c r="BE431" s="1"/>
      <c r="BF431" s="1"/>
      <c r="BG431" s="1"/>
      <c r="BH431" s="1"/>
      <c r="BI431" s="1"/>
      <c r="BJ431" s="1"/>
      <c r="BK431" s="1"/>
      <c r="BL431" s="1"/>
      <c r="BM431" s="1"/>
      <c r="BN431" s="1"/>
      <c r="BO431" s="1"/>
      <c r="BP431" s="1"/>
      <c r="BQ431" s="1"/>
      <c r="BR431" s="1"/>
    </row>
    <row r="432" spans="1:70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  <c r="AL432" s="1"/>
      <c r="AM432" s="1"/>
      <c r="AN432" s="1"/>
      <c r="AO432" s="1"/>
      <c r="AP432" s="1"/>
      <c r="AQ432" s="1"/>
      <c r="AR432" s="1"/>
      <c r="AS432" s="1"/>
      <c r="AT432" s="1"/>
      <c r="AU432" s="1"/>
      <c r="AV432" s="1"/>
      <c r="AW432" s="1"/>
      <c r="AX432" s="1"/>
      <c r="AY432" s="1"/>
      <c r="AZ432" s="1"/>
      <c r="BA432" s="1"/>
      <c r="BB432" s="1"/>
      <c r="BC432" s="1"/>
      <c r="BD432" s="1"/>
      <c r="BE432" s="1"/>
      <c r="BF432" s="1"/>
      <c r="BG432" s="1"/>
      <c r="BH432" s="1"/>
      <c r="BI432" s="1"/>
      <c r="BJ432" s="1"/>
      <c r="BK432" s="1"/>
      <c r="BL432" s="1"/>
      <c r="BM432" s="1"/>
      <c r="BN432" s="1"/>
      <c r="BO432" s="1"/>
      <c r="BP432" s="1"/>
      <c r="BQ432" s="1"/>
      <c r="BR432" s="1"/>
    </row>
    <row r="433" spans="1:70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  <c r="AL433" s="1"/>
      <c r="AM433" s="1"/>
      <c r="AN433" s="1"/>
      <c r="AO433" s="1"/>
      <c r="AP433" s="1"/>
      <c r="AQ433" s="1"/>
      <c r="AR433" s="1"/>
      <c r="AS433" s="1"/>
      <c r="AT433" s="1"/>
      <c r="AU433" s="1"/>
      <c r="AV433" s="1"/>
      <c r="AW433" s="1"/>
      <c r="AX433" s="1"/>
      <c r="AY433" s="1"/>
      <c r="AZ433" s="1"/>
      <c r="BA433" s="1"/>
      <c r="BB433" s="1"/>
      <c r="BC433" s="1"/>
      <c r="BD433" s="1"/>
      <c r="BE433" s="1"/>
      <c r="BF433" s="1"/>
      <c r="BG433" s="1"/>
      <c r="BH433" s="1"/>
      <c r="BI433" s="1"/>
      <c r="BJ433" s="1"/>
      <c r="BK433" s="1"/>
      <c r="BL433" s="1"/>
      <c r="BM433" s="1"/>
      <c r="BN433" s="1"/>
      <c r="BO433" s="1"/>
      <c r="BP433" s="1"/>
      <c r="BQ433" s="1"/>
      <c r="BR433" s="1"/>
    </row>
    <row r="434" spans="1:70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  <c r="AL434" s="1"/>
      <c r="AM434" s="1"/>
      <c r="AN434" s="1"/>
      <c r="AO434" s="1"/>
      <c r="AP434" s="1"/>
      <c r="AQ434" s="1"/>
      <c r="AR434" s="1"/>
      <c r="AS434" s="1"/>
      <c r="AT434" s="1"/>
      <c r="AU434" s="1"/>
      <c r="AV434" s="1"/>
      <c r="AW434" s="1"/>
      <c r="AX434" s="1"/>
      <c r="AY434" s="1"/>
      <c r="AZ434" s="1"/>
      <c r="BA434" s="1"/>
      <c r="BB434" s="1"/>
      <c r="BC434" s="1"/>
      <c r="BD434" s="1"/>
      <c r="BE434" s="1"/>
      <c r="BF434" s="1"/>
      <c r="BG434" s="1"/>
      <c r="BH434" s="1"/>
      <c r="BI434" s="1"/>
      <c r="BJ434" s="1"/>
      <c r="BK434" s="1"/>
      <c r="BL434" s="1"/>
      <c r="BM434" s="1"/>
      <c r="BN434" s="1"/>
      <c r="BO434" s="1"/>
      <c r="BP434" s="1"/>
      <c r="BQ434" s="1"/>
      <c r="BR434" s="1"/>
    </row>
    <row r="435" spans="1:70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"/>
      <c r="AL435" s="1"/>
      <c r="AM435" s="1"/>
      <c r="AN435" s="1"/>
      <c r="AO435" s="1"/>
      <c r="AP435" s="1"/>
      <c r="AQ435" s="1"/>
      <c r="AR435" s="1"/>
      <c r="AS435" s="1"/>
      <c r="AT435" s="1"/>
      <c r="AU435" s="1"/>
      <c r="AV435" s="1"/>
      <c r="AW435" s="1"/>
      <c r="AX435" s="1"/>
      <c r="AY435" s="1"/>
      <c r="AZ435" s="1"/>
      <c r="BA435" s="1"/>
      <c r="BB435" s="1"/>
      <c r="BC435" s="1"/>
      <c r="BD435" s="1"/>
      <c r="BE435" s="1"/>
      <c r="BF435" s="1"/>
      <c r="BG435" s="1"/>
      <c r="BH435" s="1"/>
      <c r="BI435" s="1"/>
      <c r="BJ435" s="1"/>
      <c r="BK435" s="1"/>
      <c r="BL435" s="1"/>
      <c r="BM435" s="1"/>
      <c r="BN435" s="1"/>
      <c r="BO435" s="1"/>
      <c r="BP435" s="1"/>
      <c r="BQ435" s="1"/>
      <c r="BR435" s="1"/>
    </row>
    <row r="436" spans="1:70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  <c r="AL436" s="1"/>
      <c r="AM436" s="1"/>
      <c r="AN436" s="1"/>
      <c r="AO436" s="1"/>
      <c r="AP436" s="1"/>
      <c r="AQ436" s="1"/>
      <c r="AR436" s="1"/>
      <c r="AS436" s="1"/>
      <c r="AT436" s="1"/>
      <c r="AU436" s="1"/>
      <c r="AV436" s="1"/>
      <c r="AW436" s="1"/>
      <c r="AX436" s="1"/>
      <c r="AY436" s="1"/>
      <c r="AZ436" s="1"/>
      <c r="BA436" s="1"/>
      <c r="BB436" s="1"/>
      <c r="BC436" s="1"/>
      <c r="BD436" s="1"/>
      <c r="BE436" s="1"/>
      <c r="BF436" s="1"/>
      <c r="BG436" s="1"/>
      <c r="BH436" s="1"/>
      <c r="BI436" s="1"/>
      <c r="BJ436" s="1"/>
      <c r="BK436" s="1"/>
      <c r="BL436" s="1"/>
      <c r="BM436" s="1"/>
      <c r="BN436" s="1"/>
      <c r="BO436" s="1"/>
      <c r="BP436" s="1"/>
      <c r="BQ436" s="1"/>
      <c r="BR436" s="1"/>
    </row>
    <row r="437" spans="1:70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/>
      <c r="AL437" s="1"/>
      <c r="AM437" s="1"/>
      <c r="AN437" s="1"/>
      <c r="AO437" s="1"/>
      <c r="AP437" s="1"/>
      <c r="AQ437" s="1"/>
      <c r="AR437" s="1"/>
      <c r="AS437" s="1"/>
      <c r="AT437" s="1"/>
      <c r="AU437" s="1"/>
      <c r="AV437" s="1"/>
      <c r="AW437" s="1"/>
      <c r="AX437" s="1"/>
      <c r="AY437" s="1"/>
      <c r="AZ437" s="1"/>
      <c r="BA437" s="1"/>
      <c r="BB437" s="1"/>
      <c r="BC437" s="1"/>
      <c r="BD437" s="1"/>
      <c r="BE437" s="1"/>
      <c r="BF437" s="1"/>
      <c r="BG437" s="1"/>
      <c r="BH437" s="1"/>
      <c r="BI437" s="1"/>
      <c r="BJ437" s="1"/>
      <c r="BK437" s="1"/>
      <c r="BL437" s="1"/>
      <c r="BM437" s="1"/>
      <c r="BN437" s="1"/>
      <c r="BO437" s="1"/>
      <c r="BP437" s="1"/>
      <c r="BQ437" s="1"/>
      <c r="BR437" s="1"/>
    </row>
    <row r="438" spans="1:70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/>
      <c r="AL438" s="1"/>
      <c r="AM438" s="1"/>
      <c r="AN438" s="1"/>
      <c r="AO438" s="1"/>
      <c r="AP438" s="1"/>
      <c r="AQ438" s="1"/>
      <c r="AR438" s="1"/>
      <c r="AS438" s="1"/>
      <c r="AT438" s="1"/>
      <c r="AU438" s="1"/>
      <c r="AV438" s="1"/>
      <c r="AW438" s="1"/>
      <c r="AX438" s="1"/>
      <c r="AY438" s="1"/>
      <c r="AZ438" s="1"/>
      <c r="BA438" s="1"/>
      <c r="BB438" s="1"/>
      <c r="BC438" s="1"/>
      <c r="BD438" s="1"/>
      <c r="BE438" s="1"/>
      <c r="BF438" s="1"/>
      <c r="BG438" s="1"/>
      <c r="BH438" s="1"/>
      <c r="BI438" s="1"/>
      <c r="BJ438" s="1"/>
      <c r="BK438" s="1"/>
      <c r="BL438" s="1"/>
      <c r="BM438" s="1"/>
      <c r="BN438" s="1"/>
      <c r="BO438" s="1"/>
      <c r="BP438" s="1"/>
      <c r="BQ438" s="1"/>
      <c r="BR438" s="1"/>
    </row>
    <row r="439" spans="1:70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/>
      <c r="AL439" s="1"/>
      <c r="AM439" s="1"/>
      <c r="AN439" s="1"/>
      <c r="AO439" s="1"/>
      <c r="AP439" s="1"/>
      <c r="AQ439" s="1"/>
      <c r="AR439" s="1"/>
      <c r="AS439" s="1"/>
      <c r="AT439" s="1"/>
      <c r="AU439" s="1"/>
      <c r="AV439" s="1"/>
      <c r="AW439" s="1"/>
      <c r="AX439" s="1"/>
      <c r="AY439" s="1"/>
      <c r="AZ439" s="1"/>
      <c r="BA439" s="1"/>
      <c r="BB439" s="1"/>
      <c r="BC439" s="1"/>
      <c r="BD439" s="1"/>
      <c r="BE439" s="1"/>
      <c r="BF439" s="1"/>
      <c r="BG439" s="1"/>
      <c r="BH439" s="1"/>
      <c r="BI439" s="1"/>
      <c r="BJ439" s="1"/>
      <c r="BK439" s="1"/>
      <c r="BL439" s="1"/>
      <c r="BM439" s="1"/>
      <c r="BN439" s="1"/>
      <c r="BO439" s="1"/>
      <c r="BP439" s="1"/>
      <c r="BQ439" s="1"/>
      <c r="BR439" s="1"/>
    </row>
    <row r="440" spans="1:70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  <c r="AL440" s="1"/>
      <c r="AM440" s="1"/>
      <c r="AN440" s="1"/>
      <c r="AO440" s="1"/>
      <c r="AP440" s="1"/>
      <c r="AQ440" s="1"/>
      <c r="AR440" s="1"/>
      <c r="AS440" s="1"/>
      <c r="AT440" s="1"/>
      <c r="AU440" s="1"/>
      <c r="AV440" s="1"/>
      <c r="AW440" s="1"/>
      <c r="AX440" s="1"/>
      <c r="AY440" s="1"/>
      <c r="AZ440" s="1"/>
      <c r="BA440" s="1"/>
      <c r="BB440" s="1"/>
      <c r="BC440" s="1"/>
      <c r="BD440" s="1"/>
      <c r="BE440" s="1"/>
      <c r="BF440" s="1"/>
      <c r="BG440" s="1"/>
      <c r="BH440" s="1"/>
      <c r="BI440" s="1"/>
      <c r="BJ440" s="1"/>
      <c r="BK440" s="1"/>
      <c r="BL440" s="1"/>
      <c r="BM440" s="1"/>
      <c r="BN440" s="1"/>
      <c r="BO440" s="1"/>
      <c r="BP440" s="1"/>
      <c r="BQ440" s="1"/>
      <c r="BR440" s="1"/>
    </row>
    <row r="441" spans="1:70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  <c r="AL441" s="1"/>
      <c r="AM441" s="1"/>
      <c r="AN441" s="1"/>
      <c r="AO441" s="1"/>
      <c r="AP441" s="1"/>
      <c r="AQ441" s="1"/>
      <c r="AR441" s="1"/>
      <c r="AS441" s="1"/>
      <c r="AT441" s="1"/>
      <c r="AU441" s="1"/>
      <c r="AV441" s="1"/>
      <c r="AW441" s="1"/>
      <c r="AX441" s="1"/>
      <c r="AY441" s="1"/>
      <c r="AZ441" s="1"/>
      <c r="BA441" s="1"/>
      <c r="BB441" s="1"/>
      <c r="BC441" s="1"/>
      <c r="BD441" s="1"/>
      <c r="BE441" s="1"/>
      <c r="BF441" s="1"/>
      <c r="BG441" s="1"/>
      <c r="BH441" s="1"/>
      <c r="BI441" s="1"/>
      <c r="BJ441" s="1"/>
      <c r="BK441" s="1"/>
      <c r="BL441" s="1"/>
      <c r="BM441" s="1"/>
      <c r="BN441" s="1"/>
      <c r="BO441" s="1"/>
      <c r="BP441" s="1"/>
      <c r="BQ441" s="1"/>
      <c r="BR441" s="1"/>
    </row>
    <row r="442" spans="1:70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1"/>
      <c r="AL442" s="1"/>
      <c r="AM442" s="1"/>
      <c r="AN442" s="1"/>
      <c r="AO442" s="1"/>
      <c r="AP442" s="1"/>
      <c r="AQ442" s="1"/>
      <c r="AR442" s="1"/>
      <c r="AS442" s="1"/>
      <c r="AT442" s="1"/>
      <c r="AU442" s="1"/>
      <c r="AV442" s="1"/>
      <c r="AW442" s="1"/>
      <c r="AX442" s="1"/>
      <c r="AY442" s="1"/>
      <c r="AZ442" s="1"/>
      <c r="BA442" s="1"/>
      <c r="BB442" s="1"/>
      <c r="BC442" s="1"/>
      <c r="BD442" s="1"/>
      <c r="BE442" s="1"/>
      <c r="BF442" s="1"/>
      <c r="BG442" s="1"/>
      <c r="BH442" s="1"/>
      <c r="BI442" s="1"/>
      <c r="BJ442" s="1"/>
      <c r="BK442" s="1"/>
      <c r="BL442" s="1"/>
      <c r="BM442" s="1"/>
      <c r="BN442" s="1"/>
      <c r="BO442" s="1"/>
      <c r="BP442" s="1"/>
      <c r="BQ442" s="1"/>
      <c r="BR442" s="1"/>
    </row>
    <row r="443" spans="1:70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"/>
      <c r="AL443" s="1"/>
      <c r="AM443" s="1"/>
      <c r="AN443" s="1"/>
      <c r="AO443" s="1"/>
      <c r="AP443" s="1"/>
      <c r="AQ443" s="1"/>
      <c r="AR443" s="1"/>
      <c r="AS443" s="1"/>
      <c r="AT443" s="1"/>
      <c r="AU443" s="1"/>
      <c r="AV443" s="1"/>
      <c r="AW443" s="1"/>
      <c r="AX443" s="1"/>
      <c r="AY443" s="1"/>
      <c r="AZ443" s="1"/>
      <c r="BA443" s="1"/>
      <c r="BB443" s="1"/>
      <c r="BC443" s="1"/>
      <c r="BD443" s="1"/>
      <c r="BE443" s="1"/>
      <c r="BF443" s="1"/>
      <c r="BG443" s="1"/>
      <c r="BH443" s="1"/>
      <c r="BI443" s="1"/>
      <c r="BJ443" s="1"/>
      <c r="BK443" s="1"/>
      <c r="BL443" s="1"/>
      <c r="BM443" s="1"/>
      <c r="BN443" s="1"/>
      <c r="BO443" s="1"/>
      <c r="BP443" s="1"/>
      <c r="BQ443" s="1"/>
      <c r="BR443" s="1"/>
    </row>
    <row r="444" spans="1:70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"/>
      <c r="AL444" s="1"/>
      <c r="AM444" s="1"/>
      <c r="AN444" s="1"/>
      <c r="AO444" s="1"/>
      <c r="AP444" s="1"/>
      <c r="AQ444" s="1"/>
      <c r="AR444" s="1"/>
      <c r="AS444" s="1"/>
      <c r="AT444" s="1"/>
      <c r="AU444" s="1"/>
      <c r="AV444" s="1"/>
      <c r="AW444" s="1"/>
      <c r="AX444" s="1"/>
      <c r="AY444" s="1"/>
      <c r="AZ444" s="1"/>
      <c r="BA444" s="1"/>
      <c r="BB444" s="1"/>
      <c r="BC444" s="1"/>
      <c r="BD444" s="1"/>
      <c r="BE444" s="1"/>
      <c r="BF444" s="1"/>
      <c r="BG444" s="1"/>
      <c r="BH444" s="1"/>
      <c r="BI444" s="1"/>
      <c r="BJ444" s="1"/>
      <c r="BK444" s="1"/>
      <c r="BL444" s="1"/>
      <c r="BM444" s="1"/>
      <c r="BN444" s="1"/>
      <c r="BO444" s="1"/>
      <c r="BP444" s="1"/>
      <c r="BQ444" s="1"/>
      <c r="BR444" s="1"/>
    </row>
    <row r="445" spans="1:70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"/>
      <c r="AL445" s="1"/>
      <c r="AM445" s="1"/>
      <c r="AN445" s="1"/>
      <c r="AO445" s="1"/>
      <c r="AP445" s="1"/>
      <c r="AQ445" s="1"/>
      <c r="AR445" s="1"/>
      <c r="AS445" s="1"/>
      <c r="AT445" s="1"/>
      <c r="AU445" s="1"/>
      <c r="AV445" s="1"/>
      <c r="AW445" s="1"/>
      <c r="AX445" s="1"/>
      <c r="AY445" s="1"/>
      <c r="AZ445" s="1"/>
      <c r="BA445" s="1"/>
      <c r="BB445" s="1"/>
      <c r="BC445" s="1"/>
      <c r="BD445" s="1"/>
      <c r="BE445" s="1"/>
      <c r="BF445" s="1"/>
      <c r="BG445" s="1"/>
      <c r="BH445" s="1"/>
      <c r="BI445" s="1"/>
      <c r="BJ445" s="1"/>
      <c r="BK445" s="1"/>
      <c r="BL445" s="1"/>
      <c r="BM445" s="1"/>
      <c r="BN445" s="1"/>
      <c r="BO445" s="1"/>
      <c r="BP445" s="1"/>
      <c r="BQ445" s="1"/>
      <c r="BR445" s="1"/>
    </row>
    <row r="446" spans="1:70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/>
      <c r="AL446" s="1"/>
      <c r="AM446" s="1"/>
      <c r="AN446" s="1"/>
      <c r="AO446" s="1"/>
      <c r="AP446" s="1"/>
      <c r="AQ446" s="1"/>
      <c r="AR446" s="1"/>
      <c r="AS446" s="1"/>
      <c r="AT446" s="1"/>
      <c r="AU446" s="1"/>
      <c r="AV446" s="1"/>
      <c r="AW446" s="1"/>
      <c r="AX446" s="1"/>
      <c r="AY446" s="1"/>
      <c r="AZ446" s="1"/>
      <c r="BA446" s="1"/>
      <c r="BB446" s="1"/>
      <c r="BC446" s="1"/>
      <c r="BD446" s="1"/>
      <c r="BE446" s="1"/>
      <c r="BF446" s="1"/>
      <c r="BG446" s="1"/>
      <c r="BH446" s="1"/>
      <c r="BI446" s="1"/>
      <c r="BJ446" s="1"/>
      <c r="BK446" s="1"/>
      <c r="BL446" s="1"/>
      <c r="BM446" s="1"/>
      <c r="BN446" s="1"/>
      <c r="BO446" s="1"/>
      <c r="BP446" s="1"/>
      <c r="BQ446" s="1"/>
      <c r="BR446" s="1"/>
    </row>
    <row r="447" spans="1:70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  <c r="AL447" s="1"/>
      <c r="AM447" s="1"/>
      <c r="AN447" s="1"/>
      <c r="AO447" s="1"/>
      <c r="AP447" s="1"/>
      <c r="AQ447" s="1"/>
      <c r="AR447" s="1"/>
      <c r="AS447" s="1"/>
      <c r="AT447" s="1"/>
      <c r="AU447" s="1"/>
      <c r="AV447" s="1"/>
      <c r="AW447" s="1"/>
      <c r="AX447" s="1"/>
      <c r="AY447" s="1"/>
      <c r="AZ447" s="1"/>
      <c r="BA447" s="1"/>
      <c r="BB447" s="1"/>
      <c r="BC447" s="1"/>
      <c r="BD447" s="1"/>
      <c r="BE447" s="1"/>
      <c r="BF447" s="1"/>
      <c r="BG447" s="1"/>
      <c r="BH447" s="1"/>
      <c r="BI447" s="1"/>
      <c r="BJ447" s="1"/>
      <c r="BK447" s="1"/>
      <c r="BL447" s="1"/>
      <c r="BM447" s="1"/>
      <c r="BN447" s="1"/>
      <c r="BO447" s="1"/>
      <c r="BP447" s="1"/>
      <c r="BQ447" s="1"/>
      <c r="BR447" s="1"/>
    </row>
    <row r="448" spans="1:70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"/>
      <c r="AL448" s="1"/>
      <c r="AM448" s="1"/>
      <c r="AN448" s="1"/>
      <c r="AO448" s="1"/>
      <c r="AP448" s="1"/>
      <c r="AQ448" s="1"/>
      <c r="AR448" s="1"/>
      <c r="AS448" s="1"/>
      <c r="AT448" s="1"/>
      <c r="AU448" s="1"/>
      <c r="AV448" s="1"/>
      <c r="AW448" s="1"/>
      <c r="AX448" s="1"/>
      <c r="AY448" s="1"/>
      <c r="AZ448" s="1"/>
      <c r="BA448" s="1"/>
      <c r="BB448" s="1"/>
      <c r="BC448" s="1"/>
      <c r="BD448" s="1"/>
      <c r="BE448" s="1"/>
      <c r="BF448" s="1"/>
      <c r="BG448" s="1"/>
      <c r="BH448" s="1"/>
      <c r="BI448" s="1"/>
      <c r="BJ448" s="1"/>
      <c r="BK448" s="1"/>
      <c r="BL448" s="1"/>
      <c r="BM448" s="1"/>
      <c r="BN448" s="1"/>
      <c r="BO448" s="1"/>
      <c r="BP448" s="1"/>
      <c r="BQ448" s="1"/>
      <c r="BR448" s="1"/>
    </row>
    <row r="449" spans="1:70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"/>
      <c r="AL449" s="1"/>
      <c r="AM449" s="1"/>
      <c r="AN449" s="1"/>
      <c r="AO449" s="1"/>
      <c r="AP449" s="1"/>
      <c r="AQ449" s="1"/>
      <c r="AR449" s="1"/>
      <c r="AS449" s="1"/>
      <c r="AT449" s="1"/>
      <c r="AU449" s="1"/>
      <c r="AV449" s="1"/>
      <c r="AW449" s="1"/>
      <c r="AX449" s="1"/>
      <c r="AY449" s="1"/>
      <c r="AZ449" s="1"/>
      <c r="BA449" s="1"/>
      <c r="BB449" s="1"/>
      <c r="BC449" s="1"/>
      <c r="BD449" s="1"/>
      <c r="BE449" s="1"/>
      <c r="BF449" s="1"/>
      <c r="BG449" s="1"/>
      <c r="BH449" s="1"/>
      <c r="BI449" s="1"/>
      <c r="BJ449" s="1"/>
      <c r="BK449" s="1"/>
      <c r="BL449" s="1"/>
      <c r="BM449" s="1"/>
      <c r="BN449" s="1"/>
      <c r="BO449" s="1"/>
      <c r="BP449" s="1"/>
      <c r="BQ449" s="1"/>
      <c r="BR449" s="1"/>
    </row>
    <row r="450" spans="1:70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1"/>
      <c r="AL450" s="1"/>
      <c r="AM450" s="1"/>
      <c r="AN450" s="1"/>
      <c r="AO450" s="1"/>
      <c r="AP450" s="1"/>
      <c r="AQ450" s="1"/>
      <c r="AR450" s="1"/>
      <c r="AS450" s="1"/>
      <c r="AT450" s="1"/>
      <c r="AU450" s="1"/>
      <c r="AV450" s="1"/>
      <c r="AW450" s="1"/>
      <c r="AX450" s="1"/>
      <c r="AY450" s="1"/>
      <c r="AZ450" s="1"/>
      <c r="BA450" s="1"/>
      <c r="BB450" s="1"/>
      <c r="BC450" s="1"/>
      <c r="BD450" s="1"/>
      <c r="BE450" s="1"/>
      <c r="BF450" s="1"/>
      <c r="BG450" s="1"/>
      <c r="BH450" s="1"/>
      <c r="BI450" s="1"/>
      <c r="BJ450" s="1"/>
      <c r="BK450" s="1"/>
      <c r="BL450" s="1"/>
      <c r="BM450" s="1"/>
      <c r="BN450" s="1"/>
      <c r="BO450" s="1"/>
      <c r="BP450" s="1"/>
      <c r="BQ450" s="1"/>
      <c r="BR450" s="1"/>
    </row>
    <row r="451" spans="1:70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  <c r="AK451" s="1"/>
      <c r="AL451" s="1"/>
      <c r="AM451" s="1"/>
      <c r="AN451" s="1"/>
      <c r="AO451" s="1"/>
      <c r="AP451" s="1"/>
      <c r="AQ451" s="1"/>
      <c r="AR451" s="1"/>
      <c r="AS451" s="1"/>
      <c r="AT451" s="1"/>
      <c r="AU451" s="1"/>
      <c r="AV451" s="1"/>
      <c r="AW451" s="1"/>
      <c r="AX451" s="1"/>
      <c r="AY451" s="1"/>
      <c r="AZ451" s="1"/>
      <c r="BA451" s="1"/>
      <c r="BB451" s="1"/>
      <c r="BC451" s="1"/>
      <c r="BD451" s="1"/>
      <c r="BE451" s="1"/>
      <c r="BF451" s="1"/>
      <c r="BG451" s="1"/>
      <c r="BH451" s="1"/>
      <c r="BI451" s="1"/>
      <c r="BJ451" s="1"/>
      <c r="BK451" s="1"/>
      <c r="BL451" s="1"/>
      <c r="BM451" s="1"/>
      <c r="BN451" s="1"/>
      <c r="BO451" s="1"/>
      <c r="BP451" s="1"/>
      <c r="BQ451" s="1"/>
      <c r="BR451" s="1"/>
    </row>
    <row r="452" spans="1:70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  <c r="AK452" s="1"/>
      <c r="AL452" s="1"/>
      <c r="AM452" s="1"/>
      <c r="AN452" s="1"/>
      <c r="AO452" s="1"/>
      <c r="AP452" s="1"/>
      <c r="AQ452" s="1"/>
      <c r="AR452" s="1"/>
      <c r="AS452" s="1"/>
      <c r="AT452" s="1"/>
      <c r="AU452" s="1"/>
      <c r="AV452" s="1"/>
      <c r="AW452" s="1"/>
      <c r="AX452" s="1"/>
      <c r="AY452" s="1"/>
      <c r="AZ452" s="1"/>
      <c r="BA452" s="1"/>
      <c r="BB452" s="1"/>
      <c r="BC452" s="1"/>
      <c r="BD452" s="1"/>
      <c r="BE452" s="1"/>
      <c r="BF452" s="1"/>
      <c r="BG452" s="1"/>
      <c r="BH452" s="1"/>
      <c r="BI452" s="1"/>
      <c r="BJ452" s="1"/>
      <c r="BK452" s="1"/>
      <c r="BL452" s="1"/>
      <c r="BM452" s="1"/>
      <c r="BN452" s="1"/>
      <c r="BO452" s="1"/>
      <c r="BP452" s="1"/>
      <c r="BQ452" s="1"/>
      <c r="BR452" s="1"/>
    </row>
    <row r="453" spans="1:70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  <c r="AK453" s="1"/>
      <c r="AL453" s="1"/>
      <c r="AM453" s="1"/>
      <c r="AN453" s="1"/>
      <c r="AO453" s="1"/>
      <c r="AP453" s="1"/>
      <c r="AQ453" s="1"/>
      <c r="AR453" s="1"/>
      <c r="AS453" s="1"/>
      <c r="AT453" s="1"/>
      <c r="AU453" s="1"/>
      <c r="AV453" s="1"/>
      <c r="AW453" s="1"/>
      <c r="AX453" s="1"/>
      <c r="AY453" s="1"/>
      <c r="AZ453" s="1"/>
      <c r="BA453" s="1"/>
      <c r="BB453" s="1"/>
      <c r="BC453" s="1"/>
      <c r="BD453" s="1"/>
      <c r="BE453" s="1"/>
      <c r="BF453" s="1"/>
      <c r="BG453" s="1"/>
      <c r="BH453" s="1"/>
      <c r="BI453" s="1"/>
      <c r="BJ453" s="1"/>
      <c r="BK453" s="1"/>
      <c r="BL453" s="1"/>
      <c r="BM453" s="1"/>
      <c r="BN453" s="1"/>
      <c r="BO453" s="1"/>
      <c r="BP453" s="1"/>
      <c r="BQ453" s="1"/>
      <c r="BR453" s="1"/>
    </row>
    <row r="454" spans="1:70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  <c r="AK454" s="1"/>
      <c r="AL454" s="1"/>
      <c r="AM454" s="1"/>
      <c r="AN454" s="1"/>
      <c r="AO454" s="1"/>
      <c r="AP454" s="1"/>
      <c r="AQ454" s="1"/>
      <c r="AR454" s="1"/>
      <c r="AS454" s="1"/>
      <c r="AT454" s="1"/>
      <c r="AU454" s="1"/>
      <c r="AV454" s="1"/>
      <c r="AW454" s="1"/>
      <c r="AX454" s="1"/>
      <c r="AY454" s="1"/>
      <c r="AZ454" s="1"/>
      <c r="BA454" s="1"/>
      <c r="BB454" s="1"/>
      <c r="BC454" s="1"/>
      <c r="BD454" s="1"/>
      <c r="BE454" s="1"/>
      <c r="BF454" s="1"/>
      <c r="BG454" s="1"/>
      <c r="BH454" s="1"/>
      <c r="BI454" s="1"/>
      <c r="BJ454" s="1"/>
      <c r="BK454" s="1"/>
      <c r="BL454" s="1"/>
      <c r="BM454" s="1"/>
      <c r="BN454" s="1"/>
      <c r="BO454" s="1"/>
      <c r="BP454" s="1"/>
      <c r="BQ454" s="1"/>
      <c r="BR454" s="1"/>
    </row>
    <row r="455" spans="1:70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  <c r="AK455" s="1"/>
      <c r="AL455" s="1"/>
      <c r="AM455" s="1"/>
      <c r="AN455" s="1"/>
      <c r="AO455" s="1"/>
      <c r="AP455" s="1"/>
      <c r="AQ455" s="1"/>
      <c r="AR455" s="1"/>
      <c r="AS455" s="1"/>
      <c r="AT455" s="1"/>
      <c r="AU455" s="1"/>
      <c r="AV455" s="1"/>
      <c r="AW455" s="1"/>
      <c r="AX455" s="1"/>
      <c r="AY455" s="1"/>
      <c r="AZ455" s="1"/>
      <c r="BA455" s="1"/>
      <c r="BB455" s="1"/>
      <c r="BC455" s="1"/>
      <c r="BD455" s="1"/>
      <c r="BE455" s="1"/>
      <c r="BF455" s="1"/>
      <c r="BG455" s="1"/>
      <c r="BH455" s="1"/>
      <c r="BI455" s="1"/>
      <c r="BJ455" s="1"/>
      <c r="BK455" s="1"/>
      <c r="BL455" s="1"/>
      <c r="BM455" s="1"/>
      <c r="BN455" s="1"/>
      <c r="BO455" s="1"/>
      <c r="BP455" s="1"/>
      <c r="BQ455" s="1"/>
      <c r="BR455" s="1"/>
    </row>
    <row r="456" spans="1:70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  <c r="AK456" s="1"/>
      <c r="AL456" s="1"/>
      <c r="AM456" s="1"/>
      <c r="AN456" s="1"/>
      <c r="AO456" s="1"/>
      <c r="AP456" s="1"/>
      <c r="AQ456" s="1"/>
      <c r="AR456" s="1"/>
      <c r="AS456" s="1"/>
      <c r="AT456" s="1"/>
      <c r="AU456" s="1"/>
      <c r="AV456" s="1"/>
      <c r="AW456" s="1"/>
      <c r="AX456" s="1"/>
      <c r="AY456" s="1"/>
      <c r="AZ456" s="1"/>
      <c r="BA456" s="1"/>
      <c r="BB456" s="1"/>
      <c r="BC456" s="1"/>
      <c r="BD456" s="1"/>
      <c r="BE456" s="1"/>
      <c r="BF456" s="1"/>
      <c r="BG456" s="1"/>
      <c r="BH456" s="1"/>
      <c r="BI456" s="1"/>
      <c r="BJ456" s="1"/>
      <c r="BK456" s="1"/>
      <c r="BL456" s="1"/>
      <c r="BM456" s="1"/>
      <c r="BN456" s="1"/>
      <c r="BO456" s="1"/>
      <c r="BP456" s="1"/>
      <c r="BQ456" s="1"/>
      <c r="BR456" s="1"/>
    </row>
    <row r="457" spans="1:70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  <c r="AK457" s="1"/>
      <c r="AL457" s="1"/>
      <c r="AM457" s="1"/>
      <c r="AN457" s="1"/>
      <c r="AO457" s="1"/>
      <c r="AP457" s="1"/>
      <c r="AQ457" s="1"/>
      <c r="AR457" s="1"/>
      <c r="AS457" s="1"/>
      <c r="AT457" s="1"/>
      <c r="AU457" s="1"/>
      <c r="AV457" s="1"/>
      <c r="AW457" s="1"/>
      <c r="AX457" s="1"/>
      <c r="AY457" s="1"/>
      <c r="AZ457" s="1"/>
      <c r="BA457" s="1"/>
      <c r="BB457" s="1"/>
      <c r="BC457" s="1"/>
      <c r="BD457" s="1"/>
      <c r="BE457" s="1"/>
      <c r="BF457" s="1"/>
      <c r="BG457" s="1"/>
      <c r="BH457" s="1"/>
      <c r="BI457" s="1"/>
      <c r="BJ457" s="1"/>
      <c r="BK457" s="1"/>
      <c r="BL457" s="1"/>
      <c r="BM457" s="1"/>
      <c r="BN457" s="1"/>
      <c r="BO457" s="1"/>
      <c r="BP457" s="1"/>
      <c r="BQ457" s="1"/>
      <c r="BR457" s="1"/>
    </row>
    <row r="458" spans="1:70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  <c r="AK458" s="1"/>
      <c r="AL458" s="1"/>
      <c r="AM458" s="1"/>
      <c r="AN458" s="1"/>
      <c r="AO458" s="1"/>
      <c r="AP458" s="1"/>
      <c r="AQ458" s="1"/>
      <c r="AR458" s="1"/>
      <c r="AS458" s="1"/>
      <c r="AT458" s="1"/>
      <c r="AU458" s="1"/>
      <c r="AV458" s="1"/>
      <c r="AW458" s="1"/>
      <c r="AX458" s="1"/>
      <c r="AY458" s="1"/>
      <c r="AZ458" s="1"/>
      <c r="BA458" s="1"/>
      <c r="BB458" s="1"/>
      <c r="BC458" s="1"/>
      <c r="BD458" s="1"/>
      <c r="BE458" s="1"/>
      <c r="BF458" s="1"/>
      <c r="BG458" s="1"/>
      <c r="BH458" s="1"/>
      <c r="BI458" s="1"/>
      <c r="BJ458" s="1"/>
      <c r="BK458" s="1"/>
      <c r="BL458" s="1"/>
      <c r="BM458" s="1"/>
      <c r="BN458" s="1"/>
      <c r="BO458" s="1"/>
      <c r="BP458" s="1"/>
      <c r="BQ458" s="1"/>
      <c r="BR458" s="1"/>
    </row>
    <row r="459" spans="1:70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  <c r="AK459" s="1"/>
      <c r="AL459" s="1"/>
      <c r="AM459" s="1"/>
      <c r="AN459" s="1"/>
      <c r="AO459" s="1"/>
      <c r="AP459" s="1"/>
      <c r="AQ459" s="1"/>
      <c r="AR459" s="1"/>
      <c r="AS459" s="1"/>
      <c r="AT459" s="1"/>
      <c r="AU459" s="1"/>
      <c r="AV459" s="1"/>
      <c r="AW459" s="1"/>
      <c r="AX459" s="1"/>
      <c r="AY459" s="1"/>
      <c r="AZ459" s="1"/>
      <c r="BA459" s="1"/>
      <c r="BB459" s="1"/>
      <c r="BC459" s="1"/>
      <c r="BD459" s="1"/>
      <c r="BE459" s="1"/>
      <c r="BF459" s="1"/>
      <c r="BG459" s="1"/>
      <c r="BH459" s="1"/>
      <c r="BI459" s="1"/>
      <c r="BJ459" s="1"/>
      <c r="BK459" s="1"/>
      <c r="BL459" s="1"/>
      <c r="BM459" s="1"/>
      <c r="BN459" s="1"/>
      <c r="BO459" s="1"/>
      <c r="BP459" s="1"/>
      <c r="BQ459" s="1"/>
      <c r="BR459" s="1"/>
    </row>
    <row r="460" spans="1:70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  <c r="AK460" s="1"/>
      <c r="AL460" s="1"/>
      <c r="AM460" s="1"/>
      <c r="AN460" s="1"/>
      <c r="AO460" s="1"/>
      <c r="AP460" s="1"/>
      <c r="AQ460" s="1"/>
      <c r="AR460" s="1"/>
      <c r="AS460" s="1"/>
      <c r="AT460" s="1"/>
      <c r="AU460" s="1"/>
      <c r="AV460" s="1"/>
      <c r="AW460" s="1"/>
      <c r="AX460" s="1"/>
      <c r="AY460" s="1"/>
      <c r="AZ460" s="1"/>
      <c r="BA460" s="1"/>
      <c r="BB460" s="1"/>
      <c r="BC460" s="1"/>
      <c r="BD460" s="1"/>
      <c r="BE460" s="1"/>
      <c r="BF460" s="1"/>
      <c r="BG460" s="1"/>
      <c r="BH460" s="1"/>
      <c r="BI460" s="1"/>
      <c r="BJ460" s="1"/>
      <c r="BK460" s="1"/>
      <c r="BL460" s="1"/>
      <c r="BM460" s="1"/>
      <c r="BN460" s="1"/>
      <c r="BO460" s="1"/>
      <c r="BP460" s="1"/>
      <c r="BQ460" s="1"/>
      <c r="BR460" s="1"/>
    </row>
    <row r="461" spans="1:70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  <c r="AK461" s="1"/>
      <c r="AL461" s="1"/>
      <c r="AM461" s="1"/>
      <c r="AN461" s="1"/>
      <c r="AO461" s="1"/>
      <c r="AP461" s="1"/>
      <c r="AQ461" s="1"/>
      <c r="AR461" s="1"/>
      <c r="AS461" s="1"/>
      <c r="AT461" s="1"/>
      <c r="AU461" s="1"/>
      <c r="AV461" s="1"/>
      <c r="AW461" s="1"/>
      <c r="AX461" s="1"/>
      <c r="AY461" s="1"/>
      <c r="AZ461" s="1"/>
      <c r="BA461" s="1"/>
      <c r="BB461" s="1"/>
      <c r="BC461" s="1"/>
      <c r="BD461" s="1"/>
      <c r="BE461" s="1"/>
      <c r="BF461" s="1"/>
      <c r="BG461" s="1"/>
      <c r="BH461" s="1"/>
      <c r="BI461" s="1"/>
      <c r="BJ461" s="1"/>
      <c r="BK461" s="1"/>
      <c r="BL461" s="1"/>
      <c r="BM461" s="1"/>
      <c r="BN461" s="1"/>
      <c r="BO461" s="1"/>
      <c r="BP461" s="1"/>
      <c r="BQ461" s="1"/>
      <c r="BR461" s="1"/>
    </row>
    <row r="462" spans="1:70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  <c r="AK462" s="1"/>
      <c r="AL462" s="1"/>
      <c r="AM462" s="1"/>
      <c r="AN462" s="1"/>
      <c r="AO462" s="1"/>
      <c r="AP462" s="1"/>
      <c r="AQ462" s="1"/>
      <c r="AR462" s="1"/>
      <c r="AS462" s="1"/>
      <c r="AT462" s="1"/>
      <c r="AU462" s="1"/>
      <c r="AV462" s="1"/>
      <c r="AW462" s="1"/>
      <c r="AX462" s="1"/>
      <c r="AY462" s="1"/>
      <c r="AZ462" s="1"/>
      <c r="BA462" s="1"/>
      <c r="BB462" s="1"/>
      <c r="BC462" s="1"/>
      <c r="BD462" s="1"/>
      <c r="BE462" s="1"/>
      <c r="BF462" s="1"/>
      <c r="BG462" s="1"/>
      <c r="BH462" s="1"/>
      <c r="BI462" s="1"/>
      <c r="BJ462" s="1"/>
      <c r="BK462" s="1"/>
      <c r="BL462" s="1"/>
      <c r="BM462" s="1"/>
      <c r="BN462" s="1"/>
      <c r="BO462" s="1"/>
      <c r="BP462" s="1"/>
      <c r="BQ462" s="1"/>
      <c r="BR462" s="1"/>
    </row>
    <row r="463" spans="1:70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  <c r="AK463" s="1"/>
      <c r="AL463" s="1"/>
      <c r="AM463" s="1"/>
      <c r="AN463" s="1"/>
      <c r="AO463" s="1"/>
      <c r="AP463" s="1"/>
      <c r="AQ463" s="1"/>
      <c r="AR463" s="1"/>
      <c r="AS463" s="1"/>
      <c r="AT463" s="1"/>
      <c r="AU463" s="1"/>
      <c r="AV463" s="1"/>
      <c r="AW463" s="1"/>
      <c r="AX463" s="1"/>
      <c r="AY463" s="1"/>
      <c r="AZ463" s="1"/>
      <c r="BA463" s="1"/>
      <c r="BB463" s="1"/>
      <c r="BC463" s="1"/>
      <c r="BD463" s="1"/>
      <c r="BE463" s="1"/>
      <c r="BF463" s="1"/>
      <c r="BG463" s="1"/>
      <c r="BH463" s="1"/>
      <c r="BI463" s="1"/>
      <c r="BJ463" s="1"/>
      <c r="BK463" s="1"/>
      <c r="BL463" s="1"/>
      <c r="BM463" s="1"/>
      <c r="BN463" s="1"/>
      <c r="BO463" s="1"/>
      <c r="BP463" s="1"/>
      <c r="BQ463" s="1"/>
      <c r="BR463" s="1"/>
    </row>
    <row r="464" spans="1:70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  <c r="AK464" s="1"/>
      <c r="AL464" s="1"/>
      <c r="AM464" s="1"/>
      <c r="AN464" s="1"/>
      <c r="AO464" s="1"/>
      <c r="AP464" s="1"/>
      <c r="AQ464" s="1"/>
      <c r="AR464" s="1"/>
      <c r="AS464" s="1"/>
      <c r="AT464" s="1"/>
      <c r="AU464" s="1"/>
      <c r="AV464" s="1"/>
      <c r="AW464" s="1"/>
      <c r="AX464" s="1"/>
      <c r="AY464" s="1"/>
      <c r="AZ464" s="1"/>
      <c r="BA464" s="1"/>
      <c r="BB464" s="1"/>
      <c r="BC464" s="1"/>
      <c r="BD464" s="1"/>
      <c r="BE464" s="1"/>
      <c r="BF464" s="1"/>
      <c r="BG464" s="1"/>
      <c r="BH464" s="1"/>
      <c r="BI464" s="1"/>
      <c r="BJ464" s="1"/>
      <c r="BK464" s="1"/>
      <c r="BL464" s="1"/>
      <c r="BM464" s="1"/>
      <c r="BN464" s="1"/>
      <c r="BO464" s="1"/>
      <c r="BP464" s="1"/>
      <c r="BQ464" s="1"/>
      <c r="BR464" s="1"/>
    </row>
    <row r="465" spans="1:70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"/>
      <c r="AK465" s="1"/>
      <c r="AL465" s="1"/>
      <c r="AM465" s="1"/>
      <c r="AN465" s="1"/>
      <c r="AO465" s="1"/>
      <c r="AP465" s="1"/>
      <c r="AQ465" s="1"/>
      <c r="AR465" s="1"/>
      <c r="AS465" s="1"/>
      <c r="AT465" s="1"/>
      <c r="AU465" s="1"/>
      <c r="AV465" s="1"/>
      <c r="AW465" s="1"/>
      <c r="AX465" s="1"/>
      <c r="AY465" s="1"/>
      <c r="AZ465" s="1"/>
      <c r="BA465" s="1"/>
      <c r="BB465" s="1"/>
      <c r="BC465" s="1"/>
      <c r="BD465" s="1"/>
      <c r="BE465" s="1"/>
      <c r="BF465" s="1"/>
      <c r="BG465" s="1"/>
      <c r="BH465" s="1"/>
      <c r="BI465" s="1"/>
      <c r="BJ465" s="1"/>
      <c r="BK465" s="1"/>
      <c r="BL465" s="1"/>
      <c r="BM465" s="1"/>
      <c r="BN465" s="1"/>
      <c r="BO465" s="1"/>
      <c r="BP465" s="1"/>
      <c r="BQ465" s="1"/>
      <c r="BR465" s="1"/>
    </row>
    <row r="466" spans="1:70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"/>
      <c r="AK466" s="1"/>
      <c r="AL466" s="1"/>
      <c r="AM466" s="1"/>
      <c r="AN466" s="1"/>
      <c r="AO466" s="1"/>
      <c r="AP466" s="1"/>
      <c r="AQ466" s="1"/>
      <c r="AR466" s="1"/>
      <c r="AS466" s="1"/>
      <c r="AT466" s="1"/>
      <c r="AU466" s="1"/>
      <c r="AV466" s="1"/>
      <c r="AW466" s="1"/>
      <c r="AX466" s="1"/>
      <c r="AY466" s="1"/>
      <c r="AZ466" s="1"/>
      <c r="BA466" s="1"/>
      <c r="BB466" s="1"/>
      <c r="BC466" s="1"/>
      <c r="BD466" s="1"/>
      <c r="BE466" s="1"/>
      <c r="BF466" s="1"/>
      <c r="BG466" s="1"/>
      <c r="BH466" s="1"/>
      <c r="BI466" s="1"/>
      <c r="BJ466" s="1"/>
      <c r="BK466" s="1"/>
      <c r="BL466" s="1"/>
      <c r="BM466" s="1"/>
      <c r="BN466" s="1"/>
      <c r="BO466" s="1"/>
      <c r="BP466" s="1"/>
      <c r="BQ466" s="1"/>
      <c r="BR466" s="1"/>
    </row>
    <row r="467" spans="1:70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"/>
      <c r="AK467" s="1"/>
      <c r="AL467" s="1"/>
      <c r="AM467" s="1"/>
      <c r="AN467" s="1"/>
      <c r="AO467" s="1"/>
      <c r="AP467" s="1"/>
      <c r="AQ467" s="1"/>
      <c r="AR467" s="1"/>
      <c r="AS467" s="1"/>
      <c r="AT467" s="1"/>
      <c r="AU467" s="1"/>
      <c r="AV467" s="1"/>
      <c r="AW467" s="1"/>
      <c r="AX467" s="1"/>
      <c r="AY467" s="1"/>
      <c r="AZ467" s="1"/>
      <c r="BA467" s="1"/>
      <c r="BB467" s="1"/>
      <c r="BC467" s="1"/>
      <c r="BD467" s="1"/>
      <c r="BE467" s="1"/>
      <c r="BF467" s="1"/>
      <c r="BG467" s="1"/>
      <c r="BH467" s="1"/>
      <c r="BI467" s="1"/>
      <c r="BJ467" s="1"/>
      <c r="BK467" s="1"/>
      <c r="BL467" s="1"/>
      <c r="BM467" s="1"/>
      <c r="BN467" s="1"/>
      <c r="BO467" s="1"/>
      <c r="BP467" s="1"/>
      <c r="BQ467" s="1"/>
      <c r="BR467" s="1"/>
    </row>
    <row r="468" spans="1:70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  <c r="AK468" s="1"/>
      <c r="AL468" s="1"/>
      <c r="AM468" s="1"/>
      <c r="AN468" s="1"/>
      <c r="AO468" s="1"/>
      <c r="AP468" s="1"/>
      <c r="AQ468" s="1"/>
      <c r="AR468" s="1"/>
      <c r="AS468" s="1"/>
      <c r="AT468" s="1"/>
      <c r="AU468" s="1"/>
      <c r="AV468" s="1"/>
      <c r="AW468" s="1"/>
      <c r="AX468" s="1"/>
      <c r="AY468" s="1"/>
      <c r="AZ468" s="1"/>
      <c r="BA468" s="1"/>
      <c r="BB468" s="1"/>
      <c r="BC468" s="1"/>
      <c r="BD468" s="1"/>
      <c r="BE468" s="1"/>
      <c r="BF468" s="1"/>
      <c r="BG468" s="1"/>
      <c r="BH468" s="1"/>
      <c r="BI468" s="1"/>
      <c r="BJ468" s="1"/>
      <c r="BK468" s="1"/>
      <c r="BL468" s="1"/>
      <c r="BM468" s="1"/>
      <c r="BN468" s="1"/>
      <c r="BO468" s="1"/>
      <c r="BP468" s="1"/>
      <c r="BQ468" s="1"/>
      <c r="BR468" s="1"/>
    </row>
    <row r="469" spans="1:70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  <c r="AK469" s="1"/>
      <c r="AL469" s="1"/>
      <c r="AM469" s="1"/>
      <c r="AN469" s="1"/>
      <c r="AO469" s="1"/>
      <c r="AP469" s="1"/>
      <c r="AQ469" s="1"/>
      <c r="AR469" s="1"/>
      <c r="AS469" s="1"/>
      <c r="AT469" s="1"/>
      <c r="AU469" s="1"/>
      <c r="AV469" s="1"/>
      <c r="AW469" s="1"/>
      <c r="AX469" s="1"/>
      <c r="AY469" s="1"/>
      <c r="AZ469" s="1"/>
      <c r="BA469" s="1"/>
      <c r="BB469" s="1"/>
      <c r="BC469" s="1"/>
      <c r="BD469" s="1"/>
      <c r="BE469" s="1"/>
      <c r="BF469" s="1"/>
      <c r="BG469" s="1"/>
      <c r="BH469" s="1"/>
      <c r="BI469" s="1"/>
      <c r="BJ469" s="1"/>
      <c r="BK469" s="1"/>
      <c r="BL469" s="1"/>
      <c r="BM469" s="1"/>
      <c r="BN469" s="1"/>
      <c r="BO469" s="1"/>
      <c r="BP469" s="1"/>
      <c r="BQ469" s="1"/>
      <c r="BR469" s="1"/>
    </row>
    <row r="470" spans="1:70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  <c r="AK470" s="1"/>
      <c r="AL470" s="1"/>
      <c r="AM470" s="1"/>
      <c r="AN470" s="1"/>
      <c r="AO470" s="1"/>
      <c r="AP470" s="1"/>
      <c r="AQ470" s="1"/>
      <c r="AR470" s="1"/>
      <c r="AS470" s="1"/>
      <c r="AT470" s="1"/>
      <c r="AU470" s="1"/>
      <c r="AV470" s="1"/>
      <c r="AW470" s="1"/>
      <c r="AX470" s="1"/>
      <c r="AY470" s="1"/>
      <c r="AZ470" s="1"/>
      <c r="BA470" s="1"/>
      <c r="BB470" s="1"/>
      <c r="BC470" s="1"/>
      <c r="BD470" s="1"/>
      <c r="BE470" s="1"/>
      <c r="BF470" s="1"/>
      <c r="BG470" s="1"/>
      <c r="BH470" s="1"/>
      <c r="BI470" s="1"/>
      <c r="BJ470" s="1"/>
      <c r="BK470" s="1"/>
      <c r="BL470" s="1"/>
      <c r="BM470" s="1"/>
      <c r="BN470" s="1"/>
      <c r="BO470" s="1"/>
      <c r="BP470" s="1"/>
      <c r="BQ470" s="1"/>
      <c r="BR470" s="1"/>
    </row>
    <row r="471" spans="1:70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1"/>
      <c r="AK471" s="1"/>
      <c r="AL471" s="1"/>
      <c r="AM471" s="1"/>
      <c r="AN471" s="1"/>
      <c r="AO471" s="1"/>
      <c r="AP471" s="1"/>
      <c r="AQ471" s="1"/>
      <c r="AR471" s="1"/>
      <c r="AS471" s="1"/>
      <c r="AT471" s="1"/>
      <c r="AU471" s="1"/>
      <c r="AV471" s="1"/>
      <c r="AW471" s="1"/>
      <c r="AX471" s="1"/>
      <c r="AY471" s="1"/>
      <c r="AZ471" s="1"/>
      <c r="BA471" s="1"/>
      <c r="BB471" s="1"/>
      <c r="BC471" s="1"/>
      <c r="BD471" s="1"/>
      <c r="BE471" s="1"/>
      <c r="BF471" s="1"/>
      <c r="BG471" s="1"/>
      <c r="BH471" s="1"/>
      <c r="BI471" s="1"/>
      <c r="BJ471" s="1"/>
      <c r="BK471" s="1"/>
      <c r="BL471" s="1"/>
      <c r="BM471" s="1"/>
      <c r="BN471" s="1"/>
      <c r="BO471" s="1"/>
      <c r="BP471" s="1"/>
      <c r="BQ471" s="1"/>
      <c r="BR471" s="1"/>
    </row>
    <row r="472" spans="1:70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1"/>
      <c r="AK472" s="1"/>
      <c r="AL472" s="1"/>
      <c r="AM472" s="1"/>
      <c r="AN472" s="1"/>
      <c r="AO472" s="1"/>
      <c r="AP472" s="1"/>
      <c r="AQ472" s="1"/>
      <c r="AR472" s="1"/>
      <c r="AS472" s="1"/>
      <c r="AT472" s="1"/>
      <c r="AU472" s="1"/>
      <c r="AV472" s="1"/>
      <c r="AW472" s="1"/>
      <c r="AX472" s="1"/>
      <c r="AY472" s="1"/>
      <c r="AZ472" s="1"/>
      <c r="BA472" s="1"/>
      <c r="BB472" s="1"/>
      <c r="BC472" s="1"/>
      <c r="BD472" s="1"/>
      <c r="BE472" s="1"/>
      <c r="BF472" s="1"/>
      <c r="BG472" s="1"/>
      <c r="BH472" s="1"/>
      <c r="BI472" s="1"/>
      <c r="BJ472" s="1"/>
      <c r="BK472" s="1"/>
      <c r="BL472" s="1"/>
      <c r="BM472" s="1"/>
      <c r="BN472" s="1"/>
      <c r="BO472" s="1"/>
      <c r="BP472" s="1"/>
      <c r="BQ472" s="1"/>
      <c r="BR472" s="1"/>
    </row>
    <row r="473" spans="1:70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1"/>
      <c r="AK473" s="1"/>
      <c r="AL473" s="1"/>
      <c r="AM473" s="1"/>
      <c r="AN473" s="1"/>
      <c r="AO473" s="1"/>
      <c r="AP473" s="1"/>
      <c r="AQ473" s="1"/>
      <c r="AR473" s="1"/>
      <c r="AS473" s="1"/>
      <c r="AT473" s="1"/>
      <c r="AU473" s="1"/>
      <c r="AV473" s="1"/>
      <c r="AW473" s="1"/>
      <c r="AX473" s="1"/>
      <c r="AY473" s="1"/>
      <c r="AZ473" s="1"/>
      <c r="BA473" s="1"/>
      <c r="BB473" s="1"/>
      <c r="BC473" s="1"/>
      <c r="BD473" s="1"/>
      <c r="BE473" s="1"/>
      <c r="BF473" s="1"/>
      <c r="BG473" s="1"/>
      <c r="BH473" s="1"/>
      <c r="BI473" s="1"/>
      <c r="BJ473" s="1"/>
      <c r="BK473" s="1"/>
      <c r="BL473" s="1"/>
      <c r="BM473" s="1"/>
      <c r="BN473" s="1"/>
      <c r="BO473" s="1"/>
      <c r="BP473" s="1"/>
      <c r="BQ473" s="1"/>
      <c r="BR473" s="1"/>
    </row>
    <row r="474" spans="1:70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"/>
      <c r="AK474" s="1"/>
      <c r="AL474" s="1"/>
      <c r="AM474" s="1"/>
      <c r="AN474" s="1"/>
      <c r="AO474" s="1"/>
      <c r="AP474" s="1"/>
      <c r="AQ474" s="1"/>
      <c r="AR474" s="1"/>
      <c r="AS474" s="1"/>
      <c r="AT474" s="1"/>
      <c r="AU474" s="1"/>
      <c r="AV474" s="1"/>
      <c r="AW474" s="1"/>
      <c r="AX474" s="1"/>
      <c r="AY474" s="1"/>
      <c r="AZ474" s="1"/>
      <c r="BA474" s="1"/>
      <c r="BB474" s="1"/>
      <c r="BC474" s="1"/>
      <c r="BD474" s="1"/>
      <c r="BE474" s="1"/>
      <c r="BF474" s="1"/>
      <c r="BG474" s="1"/>
      <c r="BH474" s="1"/>
      <c r="BI474" s="1"/>
      <c r="BJ474" s="1"/>
      <c r="BK474" s="1"/>
      <c r="BL474" s="1"/>
      <c r="BM474" s="1"/>
      <c r="BN474" s="1"/>
      <c r="BO474" s="1"/>
      <c r="BP474" s="1"/>
      <c r="BQ474" s="1"/>
      <c r="BR474" s="1"/>
    </row>
    <row r="475" spans="1:70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/>
      <c r="AK475" s="1"/>
      <c r="AL475" s="1"/>
      <c r="AM475" s="1"/>
      <c r="AN475" s="1"/>
      <c r="AO475" s="1"/>
      <c r="AP475" s="1"/>
      <c r="AQ475" s="1"/>
      <c r="AR475" s="1"/>
      <c r="AS475" s="1"/>
      <c r="AT475" s="1"/>
      <c r="AU475" s="1"/>
      <c r="AV475" s="1"/>
      <c r="AW475" s="1"/>
      <c r="AX475" s="1"/>
      <c r="AY475" s="1"/>
      <c r="AZ475" s="1"/>
      <c r="BA475" s="1"/>
      <c r="BB475" s="1"/>
      <c r="BC475" s="1"/>
      <c r="BD475" s="1"/>
      <c r="BE475" s="1"/>
      <c r="BF475" s="1"/>
      <c r="BG475" s="1"/>
      <c r="BH475" s="1"/>
      <c r="BI475" s="1"/>
      <c r="BJ475" s="1"/>
      <c r="BK475" s="1"/>
      <c r="BL475" s="1"/>
      <c r="BM475" s="1"/>
      <c r="BN475" s="1"/>
      <c r="BO475" s="1"/>
      <c r="BP475" s="1"/>
      <c r="BQ475" s="1"/>
      <c r="BR475" s="1"/>
    </row>
    <row r="476" spans="1:70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  <c r="AK476" s="1"/>
      <c r="AL476" s="1"/>
      <c r="AM476" s="1"/>
      <c r="AN476" s="1"/>
      <c r="AO476" s="1"/>
      <c r="AP476" s="1"/>
      <c r="AQ476" s="1"/>
      <c r="AR476" s="1"/>
      <c r="AS476" s="1"/>
      <c r="AT476" s="1"/>
      <c r="AU476" s="1"/>
      <c r="AV476" s="1"/>
      <c r="AW476" s="1"/>
      <c r="AX476" s="1"/>
      <c r="AY476" s="1"/>
      <c r="AZ476" s="1"/>
      <c r="BA476" s="1"/>
      <c r="BB476" s="1"/>
      <c r="BC476" s="1"/>
      <c r="BD476" s="1"/>
      <c r="BE476" s="1"/>
      <c r="BF476" s="1"/>
      <c r="BG476" s="1"/>
      <c r="BH476" s="1"/>
      <c r="BI476" s="1"/>
      <c r="BJ476" s="1"/>
      <c r="BK476" s="1"/>
      <c r="BL476" s="1"/>
      <c r="BM476" s="1"/>
      <c r="BN476" s="1"/>
      <c r="BO476" s="1"/>
      <c r="BP476" s="1"/>
      <c r="BQ476" s="1"/>
      <c r="BR476" s="1"/>
    </row>
    <row r="477" spans="1:70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  <c r="AK477" s="1"/>
      <c r="AL477" s="1"/>
      <c r="AM477" s="1"/>
      <c r="AN477" s="1"/>
      <c r="AO477" s="1"/>
      <c r="AP477" s="1"/>
      <c r="AQ477" s="1"/>
      <c r="AR477" s="1"/>
      <c r="AS477" s="1"/>
      <c r="AT477" s="1"/>
      <c r="AU477" s="1"/>
      <c r="AV477" s="1"/>
      <c r="AW477" s="1"/>
      <c r="AX477" s="1"/>
      <c r="AY477" s="1"/>
      <c r="AZ477" s="1"/>
      <c r="BA477" s="1"/>
      <c r="BB477" s="1"/>
      <c r="BC477" s="1"/>
      <c r="BD477" s="1"/>
      <c r="BE477" s="1"/>
      <c r="BF477" s="1"/>
      <c r="BG477" s="1"/>
      <c r="BH477" s="1"/>
      <c r="BI477" s="1"/>
      <c r="BJ477" s="1"/>
      <c r="BK477" s="1"/>
      <c r="BL477" s="1"/>
      <c r="BM477" s="1"/>
      <c r="BN477" s="1"/>
      <c r="BO477" s="1"/>
      <c r="BP477" s="1"/>
      <c r="BQ477" s="1"/>
      <c r="BR477" s="1"/>
    </row>
    <row r="478" spans="1:70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  <c r="AK478" s="1"/>
      <c r="AL478" s="1"/>
      <c r="AM478" s="1"/>
      <c r="AN478" s="1"/>
      <c r="AO478" s="1"/>
      <c r="AP478" s="1"/>
      <c r="AQ478" s="1"/>
      <c r="AR478" s="1"/>
      <c r="AS478" s="1"/>
      <c r="AT478" s="1"/>
      <c r="AU478" s="1"/>
      <c r="AV478" s="1"/>
      <c r="AW478" s="1"/>
      <c r="AX478" s="1"/>
      <c r="AY478" s="1"/>
      <c r="AZ478" s="1"/>
      <c r="BA478" s="1"/>
      <c r="BB478" s="1"/>
      <c r="BC478" s="1"/>
      <c r="BD478" s="1"/>
      <c r="BE478" s="1"/>
      <c r="BF478" s="1"/>
      <c r="BG478" s="1"/>
      <c r="BH478" s="1"/>
      <c r="BI478" s="1"/>
      <c r="BJ478" s="1"/>
      <c r="BK478" s="1"/>
      <c r="BL478" s="1"/>
      <c r="BM478" s="1"/>
      <c r="BN478" s="1"/>
      <c r="BO478" s="1"/>
      <c r="BP478" s="1"/>
      <c r="BQ478" s="1"/>
      <c r="BR478" s="1"/>
    </row>
    <row r="479" spans="1:70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1"/>
      <c r="AK479" s="1"/>
      <c r="AL479" s="1"/>
      <c r="AM479" s="1"/>
      <c r="AN479" s="1"/>
      <c r="AO479" s="1"/>
      <c r="AP479" s="1"/>
      <c r="AQ479" s="1"/>
      <c r="AR479" s="1"/>
      <c r="AS479" s="1"/>
      <c r="AT479" s="1"/>
      <c r="AU479" s="1"/>
      <c r="AV479" s="1"/>
      <c r="AW479" s="1"/>
      <c r="AX479" s="1"/>
      <c r="AY479" s="1"/>
      <c r="AZ479" s="1"/>
      <c r="BA479" s="1"/>
      <c r="BB479" s="1"/>
      <c r="BC479" s="1"/>
      <c r="BD479" s="1"/>
      <c r="BE479" s="1"/>
      <c r="BF479" s="1"/>
      <c r="BG479" s="1"/>
      <c r="BH479" s="1"/>
      <c r="BI479" s="1"/>
      <c r="BJ479" s="1"/>
      <c r="BK479" s="1"/>
      <c r="BL479" s="1"/>
      <c r="BM479" s="1"/>
      <c r="BN479" s="1"/>
      <c r="BO479" s="1"/>
      <c r="BP479" s="1"/>
      <c r="BQ479" s="1"/>
      <c r="BR479" s="1"/>
    </row>
    <row r="480" spans="1:70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1"/>
      <c r="AK480" s="1"/>
      <c r="AL480" s="1"/>
      <c r="AM480" s="1"/>
      <c r="AN480" s="1"/>
      <c r="AO480" s="1"/>
      <c r="AP480" s="1"/>
      <c r="AQ480" s="1"/>
      <c r="AR480" s="1"/>
      <c r="AS480" s="1"/>
      <c r="AT480" s="1"/>
      <c r="AU480" s="1"/>
      <c r="AV480" s="1"/>
      <c r="AW480" s="1"/>
      <c r="AX480" s="1"/>
      <c r="AY480" s="1"/>
      <c r="AZ480" s="1"/>
      <c r="BA480" s="1"/>
      <c r="BB480" s="1"/>
      <c r="BC480" s="1"/>
      <c r="BD480" s="1"/>
      <c r="BE480" s="1"/>
      <c r="BF480" s="1"/>
      <c r="BG480" s="1"/>
      <c r="BH480" s="1"/>
      <c r="BI480" s="1"/>
      <c r="BJ480" s="1"/>
      <c r="BK480" s="1"/>
      <c r="BL480" s="1"/>
      <c r="BM480" s="1"/>
      <c r="BN480" s="1"/>
      <c r="BO480" s="1"/>
      <c r="BP480" s="1"/>
      <c r="BQ480" s="1"/>
      <c r="BR480" s="1"/>
    </row>
    <row r="481" spans="1:70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1"/>
      <c r="AK481" s="1"/>
      <c r="AL481" s="1"/>
      <c r="AM481" s="1"/>
      <c r="AN481" s="1"/>
      <c r="AO481" s="1"/>
      <c r="AP481" s="1"/>
      <c r="AQ481" s="1"/>
      <c r="AR481" s="1"/>
      <c r="AS481" s="1"/>
      <c r="AT481" s="1"/>
      <c r="AU481" s="1"/>
      <c r="AV481" s="1"/>
      <c r="AW481" s="1"/>
      <c r="AX481" s="1"/>
      <c r="AY481" s="1"/>
      <c r="AZ481" s="1"/>
      <c r="BA481" s="1"/>
      <c r="BB481" s="1"/>
      <c r="BC481" s="1"/>
      <c r="BD481" s="1"/>
      <c r="BE481" s="1"/>
      <c r="BF481" s="1"/>
      <c r="BG481" s="1"/>
      <c r="BH481" s="1"/>
      <c r="BI481" s="1"/>
      <c r="BJ481" s="1"/>
      <c r="BK481" s="1"/>
      <c r="BL481" s="1"/>
      <c r="BM481" s="1"/>
      <c r="BN481" s="1"/>
      <c r="BO481" s="1"/>
      <c r="BP481" s="1"/>
      <c r="BQ481" s="1"/>
      <c r="BR481" s="1"/>
    </row>
    <row r="482" spans="1:70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1"/>
      <c r="AK482" s="1"/>
      <c r="AL482" s="1"/>
      <c r="AM482" s="1"/>
      <c r="AN482" s="1"/>
      <c r="AO482" s="1"/>
      <c r="AP482" s="1"/>
      <c r="AQ482" s="1"/>
      <c r="AR482" s="1"/>
      <c r="AS482" s="1"/>
      <c r="AT482" s="1"/>
      <c r="AU482" s="1"/>
      <c r="AV482" s="1"/>
      <c r="AW482" s="1"/>
      <c r="AX482" s="1"/>
      <c r="AY482" s="1"/>
      <c r="AZ482" s="1"/>
      <c r="BA482" s="1"/>
      <c r="BB482" s="1"/>
      <c r="BC482" s="1"/>
      <c r="BD482" s="1"/>
      <c r="BE482" s="1"/>
      <c r="BF482" s="1"/>
      <c r="BG482" s="1"/>
      <c r="BH482" s="1"/>
      <c r="BI482" s="1"/>
      <c r="BJ482" s="1"/>
      <c r="BK482" s="1"/>
      <c r="BL482" s="1"/>
      <c r="BM482" s="1"/>
      <c r="BN482" s="1"/>
      <c r="BO482" s="1"/>
      <c r="BP482" s="1"/>
      <c r="BQ482" s="1"/>
      <c r="BR482" s="1"/>
    </row>
    <row r="483" spans="1:70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J483" s="1"/>
      <c r="AK483" s="1"/>
      <c r="AL483" s="1"/>
      <c r="AM483" s="1"/>
      <c r="AN483" s="1"/>
      <c r="AO483" s="1"/>
      <c r="AP483" s="1"/>
      <c r="AQ483" s="1"/>
      <c r="AR483" s="1"/>
      <c r="AS483" s="1"/>
      <c r="AT483" s="1"/>
      <c r="AU483" s="1"/>
      <c r="AV483" s="1"/>
      <c r="AW483" s="1"/>
      <c r="AX483" s="1"/>
      <c r="AY483" s="1"/>
      <c r="AZ483" s="1"/>
      <c r="BA483" s="1"/>
      <c r="BB483" s="1"/>
      <c r="BC483" s="1"/>
      <c r="BD483" s="1"/>
      <c r="BE483" s="1"/>
      <c r="BF483" s="1"/>
      <c r="BG483" s="1"/>
      <c r="BH483" s="1"/>
      <c r="BI483" s="1"/>
      <c r="BJ483" s="1"/>
      <c r="BK483" s="1"/>
      <c r="BL483" s="1"/>
      <c r="BM483" s="1"/>
      <c r="BN483" s="1"/>
      <c r="BO483" s="1"/>
      <c r="BP483" s="1"/>
      <c r="BQ483" s="1"/>
      <c r="BR483" s="1"/>
    </row>
    <row r="484" spans="1:70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J484" s="1"/>
      <c r="AK484" s="1"/>
      <c r="AL484" s="1"/>
      <c r="AM484" s="1"/>
      <c r="AN484" s="1"/>
      <c r="AO484" s="1"/>
      <c r="AP484" s="1"/>
      <c r="AQ484" s="1"/>
      <c r="AR484" s="1"/>
      <c r="AS484" s="1"/>
      <c r="AT484" s="1"/>
      <c r="AU484" s="1"/>
      <c r="AV484" s="1"/>
      <c r="AW484" s="1"/>
      <c r="AX484" s="1"/>
      <c r="AY484" s="1"/>
      <c r="AZ484" s="1"/>
      <c r="BA484" s="1"/>
      <c r="BB484" s="1"/>
      <c r="BC484" s="1"/>
      <c r="BD484" s="1"/>
      <c r="BE484" s="1"/>
      <c r="BF484" s="1"/>
      <c r="BG484" s="1"/>
      <c r="BH484" s="1"/>
      <c r="BI484" s="1"/>
      <c r="BJ484" s="1"/>
      <c r="BK484" s="1"/>
      <c r="BL484" s="1"/>
      <c r="BM484" s="1"/>
      <c r="BN484" s="1"/>
      <c r="BO484" s="1"/>
      <c r="BP484" s="1"/>
      <c r="BQ484" s="1"/>
      <c r="BR484" s="1"/>
    </row>
    <row r="485" spans="1:70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J485" s="1"/>
      <c r="AK485" s="1"/>
      <c r="AL485" s="1"/>
      <c r="AM485" s="1"/>
      <c r="AN485" s="1"/>
      <c r="AO485" s="1"/>
      <c r="AP485" s="1"/>
      <c r="AQ485" s="1"/>
      <c r="AR485" s="1"/>
      <c r="AS485" s="1"/>
      <c r="AT485" s="1"/>
      <c r="AU485" s="1"/>
      <c r="AV485" s="1"/>
      <c r="AW485" s="1"/>
      <c r="AX485" s="1"/>
      <c r="AY485" s="1"/>
      <c r="AZ485" s="1"/>
      <c r="BA485" s="1"/>
      <c r="BB485" s="1"/>
      <c r="BC485" s="1"/>
      <c r="BD485" s="1"/>
      <c r="BE485" s="1"/>
      <c r="BF485" s="1"/>
      <c r="BG485" s="1"/>
      <c r="BH485" s="1"/>
      <c r="BI485" s="1"/>
      <c r="BJ485" s="1"/>
      <c r="BK485" s="1"/>
      <c r="BL485" s="1"/>
      <c r="BM485" s="1"/>
      <c r="BN485" s="1"/>
      <c r="BO485" s="1"/>
      <c r="BP485" s="1"/>
      <c r="BQ485" s="1"/>
      <c r="BR485" s="1"/>
    </row>
    <row r="486" spans="1:70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  <c r="AJ486" s="1"/>
      <c r="AK486" s="1"/>
      <c r="AL486" s="1"/>
      <c r="AM486" s="1"/>
      <c r="AN486" s="1"/>
      <c r="AO486" s="1"/>
      <c r="AP486" s="1"/>
      <c r="AQ486" s="1"/>
      <c r="AR486" s="1"/>
      <c r="AS486" s="1"/>
      <c r="AT486" s="1"/>
      <c r="AU486" s="1"/>
      <c r="AV486" s="1"/>
      <c r="AW486" s="1"/>
      <c r="AX486" s="1"/>
      <c r="AY486" s="1"/>
      <c r="AZ486" s="1"/>
      <c r="BA486" s="1"/>
      <c r="BB486" s="1"/>
      <c r="BC486" s="1"/>
      <c r="BD486" s="1"/>
      <c r="BE486" s="1"/>
      <c r="BF486" s="1"/>
      <c r="BG486" s="1"/>
      <c r="BH486" s="1"/>
      <c r="BI486" s="1"/>
      <c r="BJ486" s="1"/>
      <c r="BK486" s="1"/>
      <c r="BL486" s="1"/>
      <c r="BM486" s="1"/>
      <c r="BN486" s="1"/>
      <c r="BO486" s="1"/>
      <c r="BP486" s="1"/>
      <c r="BQ486" s="1"/>
      <c r="BR486" s="1"/>
    </row>
    <row r="487" spans="1:70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  <c r="AJ487" s="1"/>
      <c r="AK487" s="1"/>
      <c r="AL487" s="1"/>
      <c r="AM487" s="1"/>
      <c r="AN487" s="1"/>
      <c r="AO487" s="1"/>
      <c r="AP487" s="1"/>
      <c r="AQ487" s="1"/>
      <c r="AR487" s="1"/>
      <c r="AS487" s="1"/>
      <c r="AT487" s="1"/>
      <c r="AU487" s="1"/>
      <c r="AV487" s="1"/>
      <c r="AW487" s="1"/>
      <c r="AX487" s="1"/>
      <c r="AY487" s="1"/>
      <c r="AZ487" s="1"/>
      <c r="BA487" s="1"/>
      <c r="BB487" s="1"/>
      <c r="BC487" s="1"/>
      <c r="BD487" s="1"/>
      <c r="BE487" s="1"/>
      <c r="BF487" s="1"/>
      <c r="BG487" s="1"/>
      <c r="BH487" s="1"/>
      <c r="BI487" s="1"/>
      <c r="BJ487" s="1"/>
      <c r="BK487" s="1"/>
      <c r="BL487" s="1"/>
      <c r="BM487" s="1"/>
      <c r="BN487" s="1"/>
      <c r="BO487" s="1"/>
      <c r="BP487" s="1"/>
      <c r="BQ487" s="1"/>
      <c r="BR487" s="1"/>
    </row>
    <row r="488" spans="1:70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  <c r="AJ488" s="1"/>
      <c r="AK488" s="1"/>
      <c r="AL488" s="1"/>
      <c r="AM488" s="1"/>
      <c r="AN488" s="1"/>
      <c r="AO488" s="1"/>
      <c r="AP488" s="1"/>
      <c r="AQ488" s="1"/>
      <c r="AR488" s="1"/>
      <c r="AS488" s="1"/>
      <c r="AT488" s="1"/>
      <c r="AU488" s="1"/>
      <c r="AV488" s="1"/>
      <c r="AW488" s="1"/>
      <c r="AX488" s="1"/>
      <c r="AY488" s="1"/>
      <c r="AZ488" s="1"/>
      <c r="BA488" s="1"/>
      <c r="BB488" s="1"/>
      <c r="BC488" s="1"/>
      <c r="BD488" s="1"/>
      <c r="BE488" s="1"/>
      <c r="BF488" s="1"/>
      <c r="BG488" s="1"/>
      <c r="BH488" s="1"/>
      <c r="BI488" s="1"/>
      <c r="BJ488" s="1"/>
      <c r="BK488" s="1"/>
      <c r="BL488" s="1"/>
      <c r="BM488" s="1"/>
      <c r="BN488" s="1"/>
      <c r="BO488" s="1"/>
      <c r="BP488" s="1"/>
      <c r="BQ488" s="1"/>
      <c r="BR488" s="1"/>
    </row>
    <row r="489" spans="1:70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  <c r="AJ489" s="1"/>
      <c r="AK489" s="1"/>
      <c r="AL489" s="1"/>
      <c r="AM489" s="1"/>
      <c r="AN489" s="1"/>
      <c r="AO489" s="1"/>
      <c r="AP489" s="1"/>
      <c r="AQ489" s="1"/>
      <c r="AR489" s="1"/>
      <c r="AS489" s="1"/>
      <c r="AT489" s="1"/>
      <c r="AU489" s="1"/>
      <c r="AV489" s="1"/>
      <c r="AW489" s="1"/>
      <c r="AX489" s="1"/>
      <c r="AY489" s="1"/>
      <c r="AZ489" s="1"/>
      <c r="BA489" s="1"/>
      <c r="BB489" s="1"/>
      <c r="BC489" s="1"/>
      <c r="BD489" s="1"/>
      <c r="BE489" s="1"/>
      <c r="BF489" s="1"/>
      <c r="BG489" s="1"/>
      <c r="BH489" s="1"/>
      <c r="BI489" s="1"/>
      <c r="BJ489" s="1"/>
      <c r="BK489" s="1"/>
      <c r="BL489" s="1"/>
      <c r="BM489" s="1"/>
      <c r="BN489" s="1"/>
      <c r="BO489" s="1"/>
      <c r="BP489" s="1"/>
      <c r="BQ489" s="1"/>
      <c r="BR489" s="1"/>
    </row>
    <row r="490" spans="1:70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  <c r="AJ490" s="1"/>
      <c r="AK490" s="1"/>
      <c r="AL490" s="1"/>
      <c r="AM490" s="1"/>
      <c r="AN490" s="1"/>
      <c r="AO490" s="1"/>
      <c r="AP490" s="1"/>
      <c r="AQ490" s="1"/>
      <c r="AR490" s="1"/>
      <c r="AS490" s="1"/>
      <c r="AT490" s="1"/>
      <c r="AU490" s="1"/>
      <c r="AV490" s="1"/>
      <c r="AW490" s="1"/>
      <c r="AX490" s="1"/>
      <c r="AY490" s="1"/>
      <c r="AZ490" s="1"/>
      <c r="BA490" s="1"/>
      <c r="BB490" s="1"/>
      <c r="BC490" s="1"/>
      <c r="BD490" s="1"/>
      <c r="BE490" s="1"/>
      <c r="BF490" s="1"/>
      <c r="BG490" s="1"/>
      <c r="BH490" s="1"/>
      <c r="BI490" s="1"/>
      <c r="BJ490" s="1"/>
      <c r="BK490" s="1"/>
      <c r="BL490" s="1"/>
      <c r="BM490" s="1"/>
      <c r="BN490" s="1"/>
      <c r="BO490" s="1"/>
      <c r="BP490" s="1"/>
      <c r="BQ490" s="1"/>
      <c r="BR490" s="1"/>
    </row>
    <row r="491" spans="1:70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  <c r="AJ491" s="1"/>
      <c r="AK491" s="1"/>
      <c r="AL491" s="1"/>
      <c r="AM491" s="1"/>
      <c r="AN491" s="1"/>
      <c r="AO491" s="1"/>
      <c r="AP491" s="1"/>
      <c r="AQ491" s="1"/>
      <c r="AR491" s="1"/>
      <c r="AS491" s="1"/>
      <c r="AT491" s="1"/>
      <c r="AU491" s="1"/>
      <c r="AV491" s="1"/>
      <c r="AW491" s="1"/>
      <c r="AX491" s="1"/>
      <c r="AY491" s="1"/>
      <c r="AZ491" s="1"/>
      <c r="BA491" s="1"/>
      <c r="BB491" s="1"/>
      <c r="BC491" s="1"/>
      <c r="BD491" s="1"/>
      <c r="BE491" s="1"/>
      <c r="BF491" s="1"/>
      <c r="BG491" s="1"/>
      <c r="BH491" s="1"/>
      <c r="BI491" s="1"/>
      <c r="BJ491" s="1"/>
      <c r="BK491" s="1"/>
      <c r="BL491" s="1"/>
      <c r="BM491" s="1"/>
      <c r="BN491" s="1"/>
      <c r="BO491" s="1"/>
      <c r="BP491" s="1"/>
      <c r="BQ491" s="1"/>
      <c r="BR491" s="1"/>
    </row>
    <row r="492" spans="1:70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  <c r="AJ492" s="1"/>
      <c r="AK492" s="1"/>
      <c r="AL492" s="1"/>
      <c r="AM492" s="1"/>
      <c r="AN492" s="1"/>
      <c r="AO492" s="1"/>
      <c r="AP492" s="1"/>
      <c r="AQ492" s="1"/>
      <c r="AR492" s="1"/>
      <c r="AS492" s="1"/>
      <c r="AT492" s="1"/>
      <c r="AU492" s="1"/>
      <c r="AV492" s="1"/>
      <c r="AW492" s="1"/>
      <c r="AX492" s="1"/>
      <c r="AY492" s="1"/>
      <c r="AZ492" s="1"/>
      <c r="BA492" s="1"/>
      <c r="BB492" s="1"/>
      <c r="BC492" s="1"/>
      <c r="BD492" s="1"/>
      <c r="BE492" s="1"/>
      <c r="BF492" s="1"/>
      <c r="BG492" s="1"/>
      <c r="BH492" s="1"/>
      <c r="BI492" s="1"/>
      <c r="BJ492" s="1"/>
      <c r="BK492" s="1"/>
      <c r="BL492" s="1"/>
      <c r="BM492" s="1"/>
      <c r="BN492" s="1"/>
      <c r="BO492" s="1"/>
      <c r="BP492" s="1"/>
      <c r="BQ492" s="1"/>
      <c r="BR492" s="1"/>
    </row>
    <row r="493" spans="1:70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  <c r="AJ493" s="1"/>
      <c r="AK493" s="1"/>
      <c r="AL493" s="1"/>
      <c r="AM493" s="1"/>
      <c r="AN493" s="1"/>
      <c r="AO493" s="1"/>
      <c r="AP493" s="1"/>
      <c r="AQ493" s="1"/>
      <c r="AR493" s="1"/>
      <c r="AS493" s="1"/>
      <c r="AT493" s="1"/>
      <c r="AU493" s="1"/>
      <c r="AV493" s="1"/>
      <c r="AW493" s="1"/>
      <c r="AX493" s="1"/>
      <c r="AY493" s="1"/>
      <c r="AZ493" s="1"/>
      <c r="BA493" s="1"/>
      <c r="BB493" s="1"/>
      <c r="BC493" s="1"/>
      <c r="BD493" s="1"/>
      <c r="BE493" s="1"/>
      <c r="BF493" s="1"/>
      <c r="BG493" s="1"/>
      <c r="BH493" s="1"/>
      <c r="BI493" s="1"/>
      <c r="BJ493" s="1"/>
      <c r="BK493" s="1"/>
      <c r="BL493" s="1"/>
      <c r="BM493" s="1"/>
      <c r="BN493" s="1"/>
      <c r="BO493" s="1"/>
      <c r="BP493" s="1"/>
      <c r="BQ493" s="1"/>
      <c r="BR493" s="1"/>
    </row>
    <row r="494" spans="1:70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  <c r="AJ494" s="1"/>
      <c r="AK494" s="1"/>
      <c r="AL494" s="1"/>
      <c r="AM494" s="1"/>
      <c r="AN494" s="1"/>
      <c r="AO494" s="1"/>
      <c r="AP494" s="1"/>
      <c r="AQ494" s="1"/>
      <c r="AR494" s="1"/>
      <c r="AS494" s="1"/>
      <c r="AT494" s="1"/>
      <c r="AU494" s="1"/>
      <c r="AV494" s="1"/>
      <c r="AW494" s="1"/>
      <c r="AX494" s="1"/>
      <c r="AY494" s="1"/>
      <c r="AZ494" s="1"/>
      <c r="BA494" s="1"/>
      <c r="BB494" s="1"/>
      <c r="BC494" s="1"/>
      <c r="BD494" s="1"/>
      <c r="BE494" s="1"/>
      <c r="BF494" s="1"/>
      <c r="BG494" s="1"/>
      <c r="BH494" s="1"/>
      <c r="BI494" s="1"/>
      <c r="BJ494" s="1"/>
      <c r="BK494" s="1"/>
      <c r="BL494" s="1"/>
      <c r="BM494" s="1"/>
      <c r="BN494" s="1"/>
      <c r="BO494" s="1"/>
      <c r="BP494" s="1"/>
      <c r="BQ494" s="1"/>
      <c r="BR494" s="1"/>
    </row>
    <row r="495" spans="1:70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1"/>
      <c r="AJ495" s="1"/>
      <c r="AK495" s="1"/>
      <c r="AL495" s="1"/>
      <c r="AM495" s="1"/>
      <c r="AN495" s="1"/>
      <c r="AO495" s="1"/>
      <c r="AP495" s="1"/>
      <c r="AQ495" s="1"/>
      <c r="AR495" s="1"/>
      <c r="AS495" s="1"/>
      <c r="AT495" s="1"/>
      <c r="AU495" s="1"/>
      <c r="AV495" s="1"/>
      <c r="AW495" s="1"/>
      <c r="AX495" s="1"/>
      <c r="AY495" s="1"/>
      <c r="AZ495" s="1"/>
      <c r="BA495" s="1"/>
      <c r="BB495" s="1"/>
      <c r="BC495" s="1"/>
      <c r="BD495" s="1"/>
      <c r="BE495" s="1"/>
      <c r="BF495" s="1"/>
      <c r="BG495" s="1"/>
      <c r="BH495" s="1"/>
      <c r="BI495" s="1"/>
      <c r="BJ495" s="1"/>
      <c r="BK495" s="1"/>
      <c r="BL495" s="1"/>
      <c r="BM495" s="1"/>
      <c r="BN495" s="1"/>
      <c r="BO495" s="1"/>
      <c r="BP495" s="1"/>
      <c r="BQ495" s="1"/>
      <c r="BR495" s="1"/>
    </row>
    <row r="496" spans="1:70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  <c r="AI496" s="1"/>
      <c r="AJ496" s="1"/>
      <c r="AK496" s="1"/>
      <c r="AL496" s="1"/>
      <c r="AM496" s="1"/>
      <c r="AN496" s="1"/>
      <c r="AO496" s="1"/>
      <c r="AP496" s="1"/>
      <c r="AQ496" s="1"/>
      <c r="AR496" s="1"/>
      <c r="AS496" s="1"/>
      <c r="AT496" s="1"/>
      <c r="AU496" s="1"/>
      <c r="AV496" s="1"/>
      <c r="AW496" s="1"/>
      <c r="AX496" s="1"/>
      <c r="AY496" s="1"/>
      <c r="AZ496" s="1"/>
      <c r="BA496" s="1"/>
      <c r="BB496" s="1"/>
      <c r="BC496" s="1"/>
      <c r="BD496" s="1"/>
      <c r="BE496" s="1"/>
      <c r="BF496" s="1"/>
      <c r="BG496" s="1"/>
      <c r="BH496" s="1"/>
      <c r="BI496" s="1"/>
      <c r="BJ496" s="1"/>
      <c r="BK496" s="1"/>
      <c r="BL496" s="1"/>
      <c r="BM496" s="1"/>
      <c r="BN496" s="1"/>
      <c r="BO496" s="1"/>
      <c r="BP496" s="1"/>
      <c r="BQ496" s="1"/>
      <c r="BR496" s="1"/>
    </row>
    <row r="497" spans="1:70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  <c r="AI497" s="1"/>
      <c r="AJ497" s="1"/>
      <c r="AK497" s="1"/>
      <c r="AL497" s="1"/>
      <c r="AM497" s="1"/>
      <c r="AN497" s="1"/>
      <c r="AO497" s="1"/>
      <c r="AP497" s="1"/>
      <c r="AQ497" s="1"/>
      <c r="AR497" s="1"/>
      <c r="AS497" s="1"/>
      <c r="AT497" s="1"/>
      <c r="AU497" s="1"/>
      <c r="AV497" s="1"/>
      <c r="AW497" s="1"/>
      <c r="AX497" s="1"/>
      <c r="AY497" s="1"/>
      <c r="AZ497" s="1"/>
      <c r="BA497" s="1"/>
      <c r="BB497" s="1"/>
      <c r="BC497" s="1"/>
      <c r="BD497" s="1"/>
      <c r="BE497" s="1"/>
      <c r="BF497" s="1"/>
      <c r="BG497" s="1"/>
      <c r="BH497" s="1"/>
      <c r="BI497" s="1"/>
      <c r="BJ497" s="1"/>
      <c r="BK497" s="1"/>
      <c r="BL497" s="1"/>
      <c r="BM497" s="1"/>
      <c r="BN497" s="1"/>
      <c r="BO497" s="1"/>
      <c r="BP497" s="1"/>
      <c r="BQ497" s="1"/>
      <c r="BR497" s="1"/>
    </row>
    <row r="498" spans="1:70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  <c r="AH498" s="1"/>
      <c r="AI498" s="1"/>
      <c r="AJ498" s="1"/>
      <c r="AK498" s="1"/>
      <c r="AL498" s="1"/>
      <c r="AM498" s="1"/>
      <c r="AN498" s="1"/>
      <c r="AO498" s="1"/>
      <c r="AP498" s="1"/>
      <c r="AQ498" s="1"/>
      <c r="AR498" s="1"/>
      <c r="AS498" s="1"/>
      <c r="AT498" s="1"/>
      <c r="AU498" s="1"/>
      <c r="AV498" s="1"/>
      <c r="AW498" s="1"/>
      <c r="AX498" s="1"/>
      <c r="AY498" s="1"/>
      <c r="AZ498" s="1"/>
      <c r="BA498" s="1"/>
      <c r="BB498" s="1"/>
      <c r="BC498" s="1"/>
      <c r="BD498" s="1"/>
      <c r="BE498" s="1"/>
      <c r="BF498" s="1"/>
      <c r="BG498" s="1"/>
      <c r="BH498" s="1"/>
      <c r="BI498" s="1"/>
      <c r="BJ498" s="1"/>
      <c r="BK498" s="1"/>
      <c r="BL498" s="1"/>
      <c r="BM498" s="1"/>
      <c r="BN498" s="1"/>
      <c r="BO498" s="1"/>
      <c r="BP498" s="1"/>
      <c r="BQ498" s="1"/>
      <c r="BR498" s="1"/>
    </row>
    <row r="499" spans="1:70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1"/>
      <c r="AH499" s="1"/>
      <c r="AI499" s="1"/>
      <c r="AJ499" s="1"/>
      <c r="AK499" s="1"/>
      <c r="AL499" s="1"/>
      <c r="AM499" s="1"/>
      <c r="AN499" s="1"/>
      <c r="AO499" s="1"/>
      <c r="AP499" s="1"/>
      <c r="AQ499" s="1"/>
      <c r="AR499" s="1"/>
      <c r="AS499" s="1"/>
      <c r="AT499" s="1"/>
      <c r="AU499" s="1"/>
      <c r="AV499" s="1"/>
      <c r="AW499" s="1"/>
      <c r="AX499" s="1"/>
      <c r="AY499" s="1"/>
      <c r="AZ499" s="1"/>
      <c r="BA499" s="1"/>
      <c r="BB499" s="1"/>
      <c r="BC499" s="1"/>
      <c r="BD499" s="1"/>
      <c r="BE499" s="1"/>
      <c r="BF499" s="1"/>
      <c r="BG499" s="1"/>
      <c r="BH499" s="1"/>
      <c r="BI499" s="1"/>
      <c r="BJ499" s="1"/>
      <c r="BK499" s="1"/>
      <c r="BL499" s="1"/>
      <c r="BM499" s="1"/>
      <c r="BN499" s="1"/>
      <c r="BO499" s="1"/>
      <c r="BP499" s="1"/>
      <c r="BQ499" s="1"/>
      <c r="BR499" s="1"/>
    </row>
    <row r="500" spans="1:70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  <c r="AE500" s="1"/>
      <c r="AF500" s="1"/>
      <c r="AG500" s="1"/>
      <c r="AH500" s="1"/>
      <c r="AI500" s="1"/>
      <c r="AJ500" s="1"/>
      <c r="AK500" s="1"/>
      <c r="AL500" s="1"/>
      <c r="AM500" s="1"/>
      <c r="AN500" s="1"/>
      <c r="AO500" s="1"/>
      <c r="AP500" s="1"/>
      <c r="AQ500" s="1"/>
      <c r="AR500" s="1"/>
      <c r="AS500" s="1"/>
      <c r="AT500" s="1"/>
      <c r="AU500" s="1"/>
      <c r="AV500" s="1"/>
      <c r="AW500" s="1"/>
      <c r="AX500" s="1"/>
      <c r="AY500" s="1"/>
      <c r="AZ500" s="1"/>
      <c r="BA500" s="1"/>
      <c r="BB500" s="1"/>
      <c r="BC500" s="1"/>
      <c r="BD500" s="1"/>
      <c r="BE500" s="1"/>
      <c r="BF500" s="1"/>
      <c r="BG500" s="1"/>
      <c r="BH500" s="1"/>
      <c r="BI500" s="1"/>
      <c r="BJ500" s="1"/>
      <c r="BK500" s="1"/>
      <c r="BL500" s="1"/>
      <c r="BM500" s="1"/>
      <c r="BN500" s="1"/>
      <c r="BO500" s="1"/>
      <c r="BP500" s="1"/>
      <c r="BQ500" s="1"/>
      <c r="BR500" s="1"/>
    </row>
  </sheetData>
  <mergeCells count="6">
    <mergeCell ref="A95:P95"/>
    <mergeCell ref="A1:P2"/>
    <mergeCell ref="A3:P3"/>
    <mergeCell ref="A31:P32"/>
    <mergeCell ref="A33:P33"/>
    <mergeCell ref="A93:P94"/>
  </mergeCells>
  <conditionalFormatting sqref="B91:P91">
    <cfRule type="cellIs" dxfId="9" priority="5" operator="notEqual">
      <formula>0</formula>
    </cfRule>
  </conditionalFormatting>
  <conditionalFormatting sqref="B113:P113">
    <cfRule type="cellIs" dxfId="8" priority="1" operator="notEqual">
      <formula>0</formula>
    </cfRule>
  </conditionalFormatting>
  <conditionalFormatting sqref="B123:P123">
    <cfRule type="cellIs" dxfId="7" priority="2" operator="notEqual">
      <formula>0</formula>
    </cfRule>
  </conditionalFormatting>
  <conditionalFormatting sqref="B134:P134">
    <cfRule type="cellIs" dxfId="6" priority="3" operator="notEqual">
      <formula>0</formula>
    </cfRule>
  </conditionalFormatting>
  <conditionalFormatting sqref="B140:P140">
    <cfRule type="cellIs" dxfId="5" priority="4" operator="notEqual">
      <formula>0</formula>
    </cfRule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BR500"/>
  <sheetViews>
    <sheetView showGridLines="0" workbookViewId="0">
      <selection activeCell="C57" sqref="C57"/>
    </sheetView>
  </sheetViews>
  <sheetFormatPr defaultRowHeight="13.8"/>
  <cols>
    <col min="1" max="1" width="48" customWidth="1"/>
    <col min="2" max="16" width="12" customWidth="1"/>
  </cols>
  <sheetData>
    <row r="1" spans="1:70" ht="25.95" customHeight="1">
      <c r="A1" s="58" t="s">
        <v>479</v>
      </c>
      <c r="B1" s="58" t="s">
        <v>479</v>
      </c>
      <c r="C1" s="58" t="s">
        <v>479</v>
      </c>
      <c r="D1" s="58" t="s">
        <v>479</v>
      </c>
      <c r="E1" s="58" t="s">
        <v>479</v>
      </c>
      <c r="F1" s="58" t="s">
        <v>479</v>
      </c>
      <c r="G1" s="58" t="s">
        <v>479</v>
      </c>
      <c r="H1" s="58" t="s">
        <v>479</v>
      </c>
      <c r="I1" s="58" t="s">
        <v>479</v>
      </c>
      <c r="J1" s="58" t="s">
        <v>479</v>
      </c>
      <c r="K1" s="58" t="s">
        <v>479</v>
      </c>
      <c r="L1" s="58" t="s">
        <v>479</v>
      </c>
      <c r="M1" s="58" t="s">
        <v>479</v>
      </c>
      <c r="N1" s="58" t="s">
        <v>479</v>
      </c>
      <c r="O1" s="58" t="s">
        <v>479</v>
      </c>
      <c r="P1" s="58" t="s">
        <v>479</v>
      </c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</row>
    <row r="2" spans="1:70" ht="25.95" customHeight="1">
      <c r="A2" s="58" t="s">
        <v>479</v>
      </c>
      <c r="B2" s="58" t="s">
        <v>479</v>
      </c>
      <c r="C2" s="58" t="s">
        <v>479</v>
      </c>
      <c r="D2" s="58" t="s">
        <v>479</v>
      </c>
      <c r="E2" s="58" t="s">
        <v>479</v>
      </c>
      <c r="F2" s="58" t="s">
        <v>479</v>
      </c>
      <c r="G2" s="58" t="s">
        <v>479</v>
      </c>
      <c r="H2" s="58" t="s">
        <v>479</v>
      </c>
      <c r="I2" s="58" t="s">
        <v>479</v>
      </c>
      <c r="J2" s="58" t="s">
        <v>479</v>
      </c>
      <c r="K2" s="58" t="s">
        <v>479</v>
      </c>
      <c r="L2" s="58" t="s">
        <v>479</v>
      </c>
      <c r="M2" s="58" t="s">
        <v>479</v>
      </c>
      <c r="N2" s="58" t="s">
        <v>479</v>
      </c>
      <c r="O2" s="58" t="s">
        <v>479</v>
      </c>
      <c r="P2" s="58" t="s">
        <v>479</v>
      </c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</row>
    <row r="3" spans="1:70">
      <c r="A3" s="59" t="s">
        <v>480</v>
      </c>
      <c r="B3" s="59" t="s">
        <v>480</v>
      </c>
      <c r="C3" s="59" t="s">
        <v>480</v>
      </c>
      <c r="D3" s="59" t="s">
        <v>480</v>
      </c>
      <c r="E3" s="59" t="s">
        <v>480</v>
      </c>
      <c r="F3" s="59" t="s">
        <v>480</v>
      </c>
      <c r="G3" s="59" t="s">
        <v>480</v>
      </c>
      <c r="H3" s="59" t="s">
        <v>480</v>
      </c>
      <c r="I3" s="59" t="s">
        <v>480</v>
      </c>
      <c r="J3" s="59" t="s">
        <v>480</v>
      </c>
      <c r="K3" s="59" t="s">
        <v>480</v>
      </c>
      <c r="L3" s="59" t="s">
        <v>480</v>
      </c>
      <c r="M3" s="59" t="s">
        <v>480</v>
      </c>
      <c r="N3" s="59" t="s">
        <v>480</v>
      </c>
      <c r="O3" s="59" t="s">
        <v>480</v>
      </c>
      <c r="P3" s="59" t="s">
        <v>480</v>
      </c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</row>
    <row r="4" spans="1:70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/>
      <c r="BP4" s="1"/>
      <c r="BQ4" s="1"/>
      <c r="BR4" s="1"/>
    </row>
    <row r="5" spans="1:70">
      <c r="A5" s="1"/>
      <c r="B5" s="9" t="s">
        <v>132</v>
      </c>
      <c r="C5" s="9" t="s">
        <v>133</v>
      </c>
      <c r="D5" s="9" t="s">
        <v>134</v>
      </c>
      <c r="E5" s="9" t="s">
        <v>135</v>
      </c>
      <c r="F5" s="9" t="s">
        <v>136</v>
      </c>
      <c r="G5" s="9" t="s">
        <v>137</v>
      </c>
      <c r="H5" s="9" t="s">
        <v>50</v>
      </c>
      <c r="I5" s="9" t="s">
        <v>51</v>
      </c>
      <c r="J5" s="9" t="s">
        <v>52</v>
      </c>
      <c r="K5" s="9" t="s">
        <v>53</v>
      </c>
      <c r="L5" s="9" t="s">
        <v>54</v>
      </c>
      <c r="M5" s="10" t="s">
        <v>55</v>
      </c>
      <c r="N5" s="10" t="s">
        <v>56</v>
      </c>
      <c r="O5" s="10" t="s">
        <v>57</v>
      </c>
      <c r="P5" s="10" t="s">
        <v>58</v>
      </c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  <c r="BA5" s="1"/>
      <c r="BB5" s="1"/>
      <c r="BC5" s="1"/>
      <c r="BD5" s="1"/>
      <c r="BE5" s="1"/>
      <c r="BF5" s="1"/>
      <c r="BG5" s="1"/>
      <c r="BH5" s="1"/>
      <c r="BI5" s="1"/>
      <c r="BJ5" s="1"/>
      <c r="BK5" s="1"/>
      <c r="BL5" s="1"/>
      <c r="BM5" s="1"/>
      <c r="BN5" s="1"/>
      <c r="BO5" s="1"/>
      <c r="BP5" s="1"/>
      <c r="BQ5" s="1"/>
      <c r="BR5" s="1"/>
    </row>
    <row r="6" spans="1:70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</row>
    <row r="7" spans="1:70">
      <c r="A7" s="61" t="s">
        <v>481</v>
      </c>
      <c r="B7" s="61" t="s">
        <v>481</v>
      </c>
      <c r="C7" s="61" t="s">
        <v>481</v>
      </c>
      <c r="D7" s="61" t="s">
        <v>481</v>
      </c>
      <c r="E7" s="61" t="s">
        <v>481</v>
      </c>
      <c r="F7" s="61" t="s">
        <v>481</v>
      </c>
      <c r="G7" s="61" t="s">
        <v>481</v>
      </c>
      <c r="H7" s="61" t="s">
        <v>481</v>
      </c>
      <c r="I7" s="61" t="s">
        <v>481</v>
      </c>
      <c r="J7" s="61" t="s">
        <v>481</v>
      </c>
      <c r="K7" s="61" t="s">
        <v>481</v>
      </c>
      <c r="L7" s="61" t="s">
        <v>481</v>
      </c>
      <c r="M7" s="63" t="s">
        <v>481</v>
      </c>
      <c r="N7" s="63" t="s">
        <v>481</v>
      </c>
      <c r="O7" s="63" t="s">
        <v>481</v>
      </c>
      <c r="P7" s="63" t="s">
        <v>481</v>
      </c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  <c r="AX7" s="1"/>
      <c r="AY7" s="1"/>
      <c r="AZ7" s="1"/>
      <c r="BA7" s="1"/>
      <c r="BB7" s="1"/>
      <c r="BC7" s="1"/>
      <c r="BD7" s="1"/>
      <c r="BE7" s="1"/>
      <c r="BF7" s="1"/>
      <c r="BG7" s="1"/>
      <c r="BH7" s="1"/>
      <c r="BI7" s="1"/>
      <c r="BJ7" s="1"/>
      <c r="BK7" s="1"/>
      <c r="BL7" s="1"/>
      <c r="BM7" s="1"/>
      <c r="BN7" s="1"/>
      <c r="BO7" s="1"/>
      <c r="BP7" s="1"/>
      <c r="BQ7" s="1"/>
      <c r="BR7" s="1"/>
    </row>
    <row r="8" spans="1:70">
      <c r="A8" s="1" t="s">
        <v>333</v>
      </c>
      <c r="B8" s="13">
        <f>'Raw Financials'!$B$140</f>
        <v>0.53300000000000003</v>
      </c>
      <c r="C8" s="13">
        <f>'Raw Financials'!$C$140</f>
        <v>0.54</v>
      </c>
      <c r="D8" s="13">
        <f>'Raw Financials'!$D$140</f>
        <v>0.51600000000000001</v>
      </c>
      <c r="E8" s="13">
        <f>'Raw Financials'!$E$140</f>
        <v>0.51</v>
      </c>
      <c r="F8" s="13">
        <f>'Raw Financials'!$F$140</f>
        <v>0.504</v>
      </c>
      <c r="G8" s="13">
        <f>'Raw Financials'!$G$140</f>
        <v>0.497</v>
      </c>
      <c r="H8" s="13">
        <f>'Raw Financials'!$H$140</f>
        <v>0.505</v>
      </c>
      <c r="I8" s="13">
        <f>'Raw Financials'!$I$140</f>
        <v>0.53400000000000003</v>
      </c>
      <c r="J8" s="13">
        <f>'Raw Financials'!$J$140</f>
        <v>0.51100000000000001</v>
      </c>
      <c r="K8" s="13">
        <f>'Raw Financials'!$K$140</f>
        <v>0.48199999999999998</v>
      </c>
      <c r="L8" s="13">
        <f>'Raw Financials'!$L$140</f>
        <v>0.48599999999999999</v>
      </c>
      <c r="M8" s="25">
        <f>Assumptions!$M$72</f>
        <v>0.48299999999999998</v>
      </c>
      <c r="N8" s="25">
        <f>Assumptions!$N$72</f>
        <v>0.48</v>
      </c>
      <c r="O8" s="25">
        <f>Assumptions!$O$72</f>
        <v>0.47699999999999998</v>
      </c>
      <c r="P8" s="25">
        <f>Assumptions!$P$72</f>
        <v>0.47399999999999998</v>
      </c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  <c r="AX8" s="1"/>
      <c r="AY8" s="1"/>
      <c r="AZ8" s="1"/>
      <c r="BA8" s="1"/>
      <c r="BB8" s="1"/>
      <c r="BC8" s="1"/>
      <c r="BD8" s="1"/>
      <c r="BE8" s="1"/>
      <c r="BF8" s="1"/>
      <c r="BG8" s="1"/>
      <c r="BH8" s="1"/>
      <c r="BI8" s="1"/>
      <c r="BJ8" s="1"/>
      <c r="BK8" s="1"/>
      <c r="BL8" s="1"/>
      <c r="BM8" s="1"/>
      <c r="BN8" s="1"/>
      <c r="BO8" s="1"/>
      <c r="BP8" s="1"/>
      <c r="BQ8" s="1"/>
      <c r="BR8" s="1"/>
    </row>
    <row r="9" spans="1:70">
      <c r="A9" s="1" t="s">
        <v>482</v>
      </c>
      <c r="B9" s="11">
        <f>B8*'Annual P&amp;L'!$B$6</f>
        <v>579084.29930000007</v>
      </c>
      <c r="C9" s="11">
        <f>C8*'Annual P&amp;L'!$C$6</f>
        <v>637016.4</v>
      </c>
      <c r="D9" s="11">
        <f>D8*'Annual P&amp;L'!$D$6</f>
        <v>635216.64000000001</v>
      </c>
      <c r="E9" s="11">
        <f>E8*'Annual P&amp;L'!$E$6</f>
        <v>746961.3</v>
      </c>
      <c r="F9" s="11">
        <f>F8*'Annual P&amp;L'!$F$6</f>
        <v>791022.96</v>
      </c>
      <c r="G9" s="11">
        <f>G8*'Annual P&amp;L'!$G$6</f>
        <v>815959.69</v>
      </c>
      <c r="H9" s="11">
        <f>H8*'Annual P&amp;L'!$H$6</f>
        <v>968357.7</v>
      </c>
      <c r="I9" s="11">
        <f>I8*'Annual P&amp;L'!$I$6</f>
        <v>1203945.72</v>
      </c>
      <c r="J9" s="11">
        <f>J8*'Annual P&amp;L'!$J$6</f>
        <v>1230963.23</v>
      </c>
      <c r="K9" s="11">
        <f>K8*'Annual P&amp;L'!$K$6</f>
        <v>1230661.68</v>
      </c>
      <c r="L9" s="11">
        <f>L8*'Annual P&amp;L'!$L$6</f>
        <v>1297722.06</v>
      </c>
      <c r="M9" s="37">
        <f>M8*'Annual P&amp;L'!$M$6</f>
        <v>1331090.9732246734</v>
      </c>
      <c r="N9" s="37">
        <f>N8*'Annual P&amp;L'!$N$6</f>
        <v>1392854.3237120984</v>
      </c>
      <c r="O9" s="37">
        <f>O8*'Annual P&amp;L'!$O$6</f>
        <v>1453002.0949519193</v>
      </c>
      <c r="P9" s="37">
        <f>P8*'Annual P&amp;L'!$P$6</f>
        <v>1514496.8009472231</v>
      </c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  <c r="AW9" s="1"/>
      <c r="AX9" s="1"/>
      <c r="AY9" s="1"/>
      <c r="AZ9" s="1"/>
      <c r="BA9" s="1"/>
      <c r="BB9" s="1"/>
      <c r="BC9" s="1"/>
      <c r="BD9" s="1"/>
      <c r="BE9" s="1"/>
      <c r="BF9" s="1"/>
      <c r="BG9" s="1"/>
      <c r="BH9" s="1"/>
      <c r="BI9" s="1"/>
      <c r="BJ9" s="1"/>
      <c r="BK9" s="1"/>
      <c r="BL9" s="1"/>
      <c r="BM9" s="1"/>
      <c r="BN9" s="1"/>
      <c r="BO9" s="1"/>
      <c r="BP9" s="1"/>
      <c r="BQ9" s="1"/>
      <c r="BR9" s="1"/>
    </row>
    <row r="10" spans="1:70">
      <c r="A10" s="1" t="s">
        <v>334</v>
      </c>
      <c r="B10" s="13">
        <f>'Raw Financials'!$B$141</f>
        <v>1.9E-2</v>
      </c>
      <c r="C10" s="13">
        <f>'Raw Financials'!$C$141</f>
        <v>2.1000000000000001E-2</v>
      </c>
      <c r="D10" s="13">
        <f>'Raw Financials'!$D$141</f>
        <v>2.1000000000000001E-2</v>
      </c>
      <c r="E10" s="13">
        <f>'Raw Financials'!$E$141</f>
        <v>0.02</v>
      </c>
      <c r="F10" s="13">
        <f>'Raw Financials'!$F$141</f>
        <v>1.9E-2</v>
      </c>
      <c r="G10" s="13">
        <f>'Raw Financials'!$G$141</f>
        <v>1.6E-2</v>
      </c>
      <c r="H10" s="13">
        <f>'Raw Financials'!$H$141</f>
        <v>1.7000000000000001E-2</v>
      </c>
      <c r="I10" s="13">
        <f>'Raw Financials'!$I$141</f>
        <v>1.7999999999999999E-2</v>
      </c>
      <c r="J10" s="13">
        <f>'Raw Financials'!$J$141</f>
        <v>0.02</v>
      </c>
      <c r="K10" s="13">
        <f>'Raw Financials'!$K$141</f>
        <v>1.9E-2</v>
      </c>
      <c r="L10" s="13">
        <f>'Raw Financials'!$L$141</f>
        <v>1.9E-2</v>
      </c>
      <c r="M10" s="25">
        <f>Assumptions!$M$73</f>
        <v>0.02</v>
      </c>
      <c r="N10" s="25">
        <f>Assumptions!$N$73</f>
        <v>0.02</v>
      </c>
      <c r="O10" s="25">
        <f>Assumptions!$O$73</f>
        <v>0.02</v>
      </c>
      <c r="P10" s="25">
        <f>Assumptions!$P$73</f>
        <v>0.02</v>
      </c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  <c r="AX10" s="1"/>
      <c r="AY10" s="1"/>
      <c r="AZ10" s="1"/>
      <c r="BA10" s="1"/>
      <c r="BB10" s="1"/>
      <c r="BC10" s="1"/>
      <c r="BD10" s="1"/>
      <c r="BE10" s="1"/>
      <c r="BF10" s="1"/>
      <c r="BG10" s="1"/>
      <c r="BH10" s="1"/>
      <c r="BI10" s="1"/>
      <c r="BJ10" s="1"/>
      <c r="BK10" s="1"/>
      <c r="BL10" s="1"/>
      <c r="BM10" s="1"/>
      <c r="BN10" s="1"/>
      <c r="BO10" s="1"/>
      <c r="BP10" s="1"/>
      <c r="BQ10" s="1"/>
      <c r="BR10" s="1"/>
    </row>
    <row r="11" spans="1:70">
      <c r="A11" s="1" t="s">
        <v>483</v>
      </c>
      <c r="B11" s="11">
        <f>B10*'Annual P&amp;L'!$B$6</f>
        <v>20642.779900000001</v>
      </c>
      <c r="C11" s="11">
        <f>C10*'Annual P&amp;L'!$C$6</f>
        <v>24772.86</v>
      </c>
      <c r="D11" s="11">
        <f>D10*'Annual P&amp;L'!$D$6</f>
        <v>25851.84</v>
      </c>
      <c r="E11" s="11">
        <f>E10*'Annual P&amp;L'!$E$6</f>
        <v>29292.600000000002</v>
      </c>
      <c r="F11" s="11">
        <f>F10*'Annual P&amp;L'!$F$6</f>
        <v>29820.309999999998</v>
      </c>
      <c r="G11" s="11">
        <f>G10*'Annual P&amp;L'!$G$6</f>
        <v>26268.32</v>
      </c>
      <c r="H11" s="11">
        <f>H10*'Annual P&amp;L'!$H$6</f>
        <v>32598.180000000004</v>
      </c>
      <c r="I11" s="11">
        <f>I10*'Annual P&amp;L'!$I$6</f>
        <v>40582.439999999995</v>
      </c>
      <c r="J11" s="11">
        <f>J10*'Annual P&amp;L'!$J$6</f>
        <v>48178.6</v>
      </c>
      <c r="K11" s="11">
        <f>K10*'Annual P&amp;L'!$K$6</f>
        <v>48511.56</v>
      </c>
      <c r="L11" s="11">
        <f>L10*'Annual P&amp;L'!$L$6</f>
        <v>50733.99</v>
      </c>
      <c r="M11" s="37">
        <f>M10*'Annual P&amp;L'!$M$6</f>
        <v>55117.638642843616</v>
      </c>
      <c r="N11" s="37">
        <f>N10*'Annual P&amp;L'!$N$6</f>
        <v>58035.596821337436</v>
      </c>
      <c r="O11" s="37">
        <f>O10*'Annual P&amp;L'!$O$6</f>
        <v>60922.519704482991</v>
      </c>
      <c r="P11" s="37">
        <f>P10*'Annual P&amp;L'!$P$6</f>
        <v>63902.818605368062</v>
      </c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  <c r="AX11" s="1"/>
      <c r="AY11" s="1"/>
      <c r="AZ11" s="1"/>
      <c r="BA11" s="1"/>
      <c r="BB11" s="1"/>
      <c r="BC11" s="1"/>
      <c r="BD11" s="1"/>
      <c r="BE11" s="1"/>
      <c r="BF11" s="1"/>
      <c r="BG11" s="1"/>
      <c r="BH11" s="1"/>
      <c r="BI11" s="1"/>
      <c r="BJ11" s="1"/>
      <c r="BK11" s="1"/>
      <c r="BL11" s="1"/>
      <c r="BM11" s="1"/>
      <c r="BN11" s="1"/>
      <c r="BO11" s="1"/>
      <c r="BP11" s="1"/>
      <c r="BQ11" s="1"/>
      <c r="BR11" s="1"/>
    </row>
    <row r="12" spans="1:70">
      <c r="A12" s="1" t="s">
        <v>335</v>
      </c>
      <c r="B12" s="13">
        <f>'Raw Financials'!$B$142</f>
        <v>0.158</v>
      </c>
      <c r="C12" s="13">
        <f>'Raw Financials'!$C$142</f>
        <v>0.13900000000000001</v>
      </c>
      <c r="D12" s="13">
        <f>'Raw Financials'!$D$142</f>
        <v>0.14299999999999999</v>
      </c>
      <c r="E12" s="13">
        <f>'Raw Financials'!$E$142</f>
        <v>0.156</v>
      </c>
      <c r="F12" s="13">
        <f>'Raw Financials'!$F$142</f>
        <v>0.159</v>
      </c>
      <c r="G12" s="13">
        <f>'Raw Financials'!$G$142</f>
        <v>0.156</v>
      </c>
      <c r="H12" s="13">
        <f>'Raw Financials'!$H$142</f>
        <v>0.159</v>
      </c>
      <c r="I12" s="13">
        <f>'Raw Financials'!$I$142</f>
        <v>0.15</v>
      </c>
      <c r="J12" s="13">
        <f>'Raw Financials'!$J$142</f>
        <v>0.16500000000000001</v>
      </c>
      <c r="K12" s="13">
        <f>'Raw Financials'!$K$142</f>
        <v>0.16800000000000001</v>
      </c>
      <c r="L12" s="13">
        <f>'Raw Financials'!$L$142</f>
        <v>0.17399999999999999</v>
      </c>
      <c r="M12" s="25">
        <f>Assumptions!$M$74</f>
        <v>0.17199999999999999</v>
      </c>
      <c r="N12" s="25">
        <f>Assumptions!$N$74</f>
        <v>0.17299999999999999</v>
      </c>
      <c r="O12" s="25">
        <f>Assumptions!$O$74</f>
        <v>0.17399999999999999</v>
      </c>
      <c r="P12" s="25">
        <f>Assumptions!$P$74</f>
        <v>0.17499999999999999</v>
      </c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  <c r="AX12" s="1"/>
      <c r="AY12" s="1"/>
      <c r="AZ12" s="1"/>
      <c r="BA12" s="1"/>
      <c r="BB12" s="1"/>
      <c r="BC12" s="1"/>
      <c r="BD12" s="1"/>
      <c r="BE12" s="1"/>
      <c r="BF12" s="1"/>
      <c r="BG12" s="1"/>
      <c r="BH12" s="1"/>
      <c r="BI12" s="1"/>
      <c r="BJ12" s="1"/>
      <c r="BK12" s="1"/>
      <c r="BL12" s="1"/>
      <c r="BM12" s="1"/>
      <c r="BN12" s="1"/>
      <c r="BO12" s="1"/>
      <c r="BP12" s="1"/>
      <c r="BQ12" s="1"/>
      <c r="BR12" s="1"/>
    </row>
    <row r="13" spans="1:70">
      <c r="A13" s="1" t="s">
        <v>484</v>
      </c>
      <c r="B13" s="11">
        <f>B12*'Annual P&amp;L'!$B$6</f>
        <v>171661.01180000001</v>
      </c>
      <c r="C13" s="11">
        <f>C12*'Annual P&amp;L'!$C$6</f>
        <v>163972.74000000002</v>
      </c>
      <c r="D13" s="11">
        <f>D12*'Annual P&amp;L'!$D$6</f>
        <v>176038.71999999997</v>
      </c>
      <c r="E13" s="11">
        <f>E12*'Annual P&amp;L'!$E$6</f>
        <v>228482.28</v>
      </c>
      <c r="F13" s="11">
        <f>F12*'Annual P&amp;L'!$F$6</f>
        <v>249548.91</v>
      </c>
      <c r="G13" s="11">
        <f>G12*'Annual P&amp;L'!$G$6</f>
        <v>256116.12</v>
      </c>
      <c r="H13" s="11">
        <f>H12*'Annual P&amp;L'!$H$6</f>
        <v>304888.86</v>
      </c>
      <c r="I13" s="11">
        <f>I12*'Annual P&amp;L'!$I$6</f>
        <v>338187</v>
      </c>
      <c r="J13" s="11">
        <f>J12*'Annual P&amp;L'!$J$6</f>
        <v>397473.45</v>
      </c>
      <c r="K13" s="11">
        <f>K12*'Annual P&amp;L'!$K$6</f>
        <v>428944.32</v>
      </c>
      <c r="L13" s="11">
        <f>L12*'Annual P&amp;L'!$L$6</f>
        <v>464616.54</v>
      </c>
      <c r="M13" s="37">
        <f>M12*'Annual P&amp;L'!$M$6</f>
        <v>474011.69232845504</v>
      </c>
      <c r="N13" s="37">
        <f>N12*'Annual P&amp;L'!$N$6</f>
        <v>502007.91250456875</v>
      </c>
      <c r="O13" s="37">
        <f>O12*'Annual P&amp;L'!$O$6</f>
        <v>530025.92142900196</v>
      </c>
      <c r="P13" s="37">
        <f>P12*'Annual P&amp;L'!$P$6</f>
        <v>559149.66279697046</v>
      </c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  <c r="AX13" s="1"/>
      <c r="AY13" s="1"/>
      <c r="AZ13" s="1"/>
      <c r="BA13" s="1"/>
      <c r="BB13" s="1"/>
      <c r="BC13" s="1"/>
      <c r="BD13" s="1"/>
      <c r="BE13" s="1"/>
      <c r="BF13" s="1"/>
      <c r="BG13" s="1"/>
      <c r="BH13" s="1"/>
      <c r="BI13" s="1"/>
      <c r="BJ13" s="1"/>
      <c r="BK13" s="1"/>
      <c r="BL13" s="1"/>
      <c r="BM13" s="1"/>
      <c r="BN13" s="1"/>
      <c r="BO13" s="1"/>
      <c r="BP13" s="1"/>
      <c r="BQ13" s="1"/>
      <c r="BR13" s="1"/>
    </row>
    <row r="14" spans="1:70">
      <c r="A14" s="1" t="s">
        <v>336</v>
      </c>
      <c r="B14" s="13">
        <f>'Raw Financials'!$B$143</f>
        <v>0.11</v>
      </c>
      <c r="C14" s="13">
        <f>'Raw Financials'!$C$143</f>
        <v>0.115</v>
      </c>
      <c r="D14" s="13">
        <f>'Raw Financials'!$D$143</f>
        <v>0.13400000000000001</v>
      </c>
      <c r="E14" s="13">
        <f>'Raw Financials'!$E$143</f>
        <v>0.14099999999999999</v>
      </c>
      <c r="F14" s="13">
        <f>'Raw Financials'!$F$143</f>
        <v>0.14699999999999999</v>
      </c>
      <c r="G14" s="13">
        <f>'Raw Financials'!$G$143</f>
        <v>0.16300000000000001</v>
      </c>
      <c r="H14" s="13">
        <f>'Raw Financials'!$H$143</f>
        <v>0.16</v>
      </c>
      <c r="I14" s="13">
        <f>'Raw Financials'!$I$143</f>
        <v>0.14899999999999999</v>
      </c>
      <c r="J14" s="13">
        <f>'Raw Financials'!$J$143</f>
        <v>0.14899999999999999</v>
      </c>
      <c r="K14" s="13">
        <f>'Raw Financials'!$K$143</f>
        <v>0.14299999999999999</v>
      </c>
      <c r="L14" s="13">
        <f>'Raw Financials'!$L$143</f>
        <v>0.154</v>
      </c>
      <c r="M14" s="25">
        <f>Assumptions!$M$75</f>
        <v>0.154</v>
      </c>
      <c r="N14" s="25">
        <f>Assumptions!$N$75</f>
        <v>0.155</v>
      </c>
      <c r="O14" s="25">
        <f>Assumptions!$O$75</f>
        <v>0.156</v>
      </c>
      <c r="P14" s="25">
        <f>Assumptions!$P$75</f>
        <v>0.157</v>
      </c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  <c r="AW14" s="1"/>
      <c r="AX14" s="1"/>
      <c r="AY14" s="1"/>
      <c r="AZ14" s="1"/>
      <c r="BA14" s="1"/>
      <c r="BB14" s="1"/>
      <c r="BC14" s="1"/>
      <c r="BD14" s="1"/>
      <c r="BE14" s="1"/>
      <c r="BF14" s="1"/>
      <c r="BG14" s="1"/>
      <c r="BH14" s="1"/>
      <c r="BI14" s="1"/>
      <c r="BJ14" s="1"/>
      <c r="BK14" s="1"/>
      <c r="BL14" s="1"/>
      <c r="BM14" s="1"/>
      <c r="BN14" s="1"/>
      <c r="BO14" s="1"/>
      <c r="BP14" s="1"/>
      <c r="BQ14" s="1"/>
      <c r="BR14" s="1"/>
    </row>
    <row r="15" spans="1:70">
      <c r="A15" s="1" t="s">
        <v>485</v>
      </c>
      <c r="B15" s="11">
        <f>B14*'Annual P&amp;L'!$B$6</f>
        <v>119510.83100000001</v>
      </c>
      <c r="C15" s="11">
        <f>C14*'Annual P&amp;L'!$C$6</f>
        <v>135660.9</v>
      </c>
      <c r="D15" s="11">
        <f>D14*'Annual P&amp;L'!$D$6</f>
        <v>164959.36000000002</v>
      </c>
      <c r="E15" s="11">
        <f>E14*'Annual P&amp;L'!$E$6</f>
        <v>206512.83</v>
      </c>
      <c r="F15" s="11">
        <f>F14*'Annual P&amp;L'!$F$6</f>
        <v>230715.03</v>
      </c>
      <c r="G15" s="11">
        <f>G14*'Annual P&amp;L'!$G$6</f>
        <v>267608.51</v>
      </c>
      <c r="H15" s="11">
        <f>H14*'Annual P&amp;L'!$H$6</f>
        <v>306806.40000000002</v>
      </c>
      <c r="I15" s="11">
        <f>I14*'Annual P&amp;L'!$I$6</f>
        <v>335932.42</v>
      </c>
      <c r="J15" s="11">
        <f>J14*'Annual P&amp;L'!$J$6</f>
        <v>358930.57</v>
      </c>
      <c r="K15" s="11">
        <f>K14*'Annual P&amp;L'!$K$6</f>
        <v>365113.31999999995</v>
      </c>
      <c r="L15" s="11">
        <f>L14*'Annual P&amp;L'!$L$6</f>
        <v>411212.33999999997</v>
      </c>
      <c r="M15" s="37">
        <f>M14*'Annual P&amp;L'!$M$6</f>
        <v>424405.81754989584</v>
      </c>
      <c r="N15" s="37">
        <f>N14*'Annual P&amp;L'!$N$6</f>
        <v>449775.87536536512</v>
      </c>
      <c r="O15" s="37">
        <f>O14*'Annual P&amp;L'!$O$6</f>
        <v>475195.65369496733</v>
      </c>
      <c r="P15" s="37">
        <f>P14*'Annual P&amp;L'!$P$6</f>
        <v>501637.12605213927</v>
      </c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  <c r="AX15" s="1"/>
      <c r="AY15" s="1"/>
      <c r="AZ15" s="1"/>
      <c r="BA15" s="1"/>
      <c r="BB15" s="1"/>
      <c r="BC15" s="1"/>
      <c r="BD15" s="1"/>
      <c r="BE15" s="1"/>
      <c r="BF15" s="1"/>
      <c r="BG15" s="1"/>
      <c r="BH15" s="1"/>
      <c r="BI15" s="1"/>
      <c r="BJ15" s="1"/>
      <c r="BK15" s="1"/>
      <c r="BL15" s="1"/>
      <c r="BM15" s="1"/>
      <c r="BN15" s="1"/>
      <c r="BO15" s="1"/>
      <c r="BP15" s="1"/>
      <c r="BQ15" s="1"/>
      <c r="BR15" s="1"/>
    </row>
    <row r="16" spans="1:70">
      <c r="A16" s="1" t="s">
        <v>337</v>
      </c>
      <c r="B16" s="13">
        <f>'Raw Financials'!$B$144</f>
        <v>6.2E-2</v>
      </c>
      <c r="C16" s="13">
        <f>'Raw Financials'!$C$144</f>
        <v>6.3E-2</v>
      </c>
      <c r="D16" s="13">
        <f>'Raw Financials'!$D$144</f>
        <v>6.4000000000000001E-2</v>
      </c>
      <c r="E16" s="13">
        <f>'Raw Financials'!$E$144</f>
        <v>5.7000000000000002E-2</v>
      </c>
      <c r="F16" s="13">
        <f>'Raw Financials'!$F$144</f>
        <v>5.7000000000000002E-2</v>
      </c>
      <c r="G16" s="13">
        <f>'Raw Financials'!$G$144</f>
        <v>5.0999999999999997E-2</v>
      </c>
      <c r="H16" s="13">
        <f>'Raw Financials'!$H$144</f>
        <v>5.0999999999999997E-2</v>
      </c>
      <c r="I16" s="13">
        <f>'Raw Financials'!$I$144</f>
        <v>0.05</v>
      </c>
      <c r="J16" s="13">
        <f>'Raw Financials'!$J$144</f>
        <v>5.6000000000000001E-2</v>
      </c>
      <c r="K16" s="13">
        <f>'Raw Financials'!$K$144</f>
        <v>8.5999999999999993E-2</v>
      </c>
      <c r="L16" s="13">
        <f>'Raw Financials'!$L$144</f>
        <v>5.8999999999999997E-2</v>
      </c>
      <c r="M16" s="25">
        <f>Assumptions!$M$76</f>
        <v>6.2E-2</v>
      </c>
      <c r="N16" s="25">
        <f>Assumptions!$N$76</f>
        <v>6.4000000000000001E-2</v>
      </c>
      <c r="O16" s="25">
        <f>Assumptions!$O$76</f>
        <v>6.6000000000000003E-2</v>
      </c>
      <c r="P16" s="25">
        <f>Assumptions!$P$76</f>
        <v>6.8000000000000005E-2</v>
      </c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  <c r="AW16" s="1"/>
      <c r="AX16" s="1"/>
      <c r="AY16" s="1"/>
      <c r="AZ16" s="1"/>
      <c r="BA16" s="1"/>
      <c r="BB16" s="1"/>
      <c r="BC16" s="1"/>
      <c r="BD16" s="1"/>
      <c r="BE16" s="1"/>
      <c r="BF16" s="1"/>
      <c r="BG16" s="1"/>
      <c r="BH16" s="1"/>
      <c r="BI16" s="1"/>
      <c r="BJ16" s="1"/>
      <c r="BK16" s="1"/>
      <c r="BL16" s="1"/>
      <c r="BM16" s="1"/>
      <c r="BN16" s="1"/>
      <c r="BO16" s="1"/>
      <c r="BP16" s="1"/>
      <c r="BQ16" s="1"/>
      <c r="BR16" s="1"/>
    </row>
    <row r="17" spans="1:70">
      <c r="A17" s="1" t="s">
        <v>486</v>
      </c>
      <c r="B17" s="11">
        <f>B16*'Annual P&amp;L'!$B$6</f>
        <v>67360.650200000004</v>
      </c>
      <c r="C17" s="11">
        <f>C16*'Annual P&amp;L'!$C$6</f>
        <v>74318.58</v>
      </c>
      <c r="D17" s="11">
        <f>D16*'Annual P&amp;L'!$D$6</f>
        <v>78786.559999999998</v>
      </c>
      <c r="E17" s="11">
        <f>E16*'Annual P&amp;L'!$E$6</f>
        <v>83483.91</v>
      </c>
      <c r="F17" s="11">
        <f>F16*'Annual P&amp;L'!$F$6</f>
        <v>89460.930000000008</v>
      </c>
      <c r="G17" s="11">
        <f>G16*'Annual P&amp;L'!$G$6</f>
        <v>83730.26999999999</v>
      </c>
      <c r="H17" s="11">
        <f>H16*'Annual P&amp;L'!$H$6</f>
        <v>97794.54</v>
      </c>
      <c r="I17" s="11">
        <f>I16*'Annual P&amp;L'!$I$6</f>
        <v>112729</v>
      </c>
      <c r="J17" s="11">
        <f>J16*'Annual P&amp;L'!$J$6</f>
        <v>134900.08000000002</v>
      </c>
      <c r="K17" s="11">
        <f>K16*'Annual P&amp;L'!$K$6</f>
        <v>219578.63999999998</v>
      </c>
      <c r="L17" s="11">
        <f>L16*'Annual P&amp;L'!$L$6</f>
        <v>157542.38999999998</v>
      </c>
      <c r="M17" s="37">
        <f>M16*'Annual P&amp;L'!$M$6</f>
        <v>170864.67979281521</v>
      </c>
      <c r="N17" s="37">
        <f>N16*'Annual P&amp;L'!$N$6</f>
        <v>185713.90982827981</v>
      </c>
      <c r="O17" s="37">
        <f>O16*'Annual P&amp;L'!$O$6</f>
        <v>201044.31502479388</v>
      </c>
      <c r="P17" s="37">
        <f>P16*'Annual P&amp;L'!$P$6</f>
        <v>217269.58325825143</v>
      </c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  <c r="AW17" s="1"/>
      <c r="AX17" s="1"/>
      <c r="AY17" s="1"/>
      <c r="AZ17" s="1"/>
      <c r="BA17" s="1"/>
      <c r="BB17" s="1"/>
      <c r="BC17" s="1"/>
      <c r="BD17" s="1"/>
      <c r="BE17" s="1"/>
      <c r="BF17" s="1"/>
      <c r="BG17" s="1"/>
      <c r="BH17" s="1"/>
      <c r="BI17" s="1"/>
      <c r="BJ17" s="1"/>
      <c r="BK17" s="1"/>
      <c r="BL17" s="1"/>
      <c r="BM17" s="1"/>
      <c r="BN17" s="1"/>
      <c r="BO17" s="1"/>
      <c r="BP17" s="1"/>
      <c r="BQ17" s="1"/>
      <c r="BR17" s="1"/>
    </row>
    <row r="18" spans="1:70">
      <c r="A18" s="1" t="s">
        <v>338</v>
      </c>
      <c r="B18" s="13">
        <f>'Raw Financials'!$B$145</f>
        <v>9.5000000000000001E-2</v>
      </c>
      <c r="C18" s="13">
        <f>'Raw Financials'!$C$145</f>
        <v>9.7000000000000003E-2</v>
      </c>
      <c r="D18" s="13">
        <f>'Raw Financials'!$D$145</f>
        <v>9.7000000000000003E-2</v>
      </c>
      <c r="E18" s="13">
        <f>'Raw Financials'!$E$145</f>
        <v>9.5000000000000001E-2</v>
      </c>
      <c r="F18" s="13">
        <f>'Raw Financials'!$F$145</f>
        <v>9.2999999999999999E-2</v>
      </c>
      <c r="G18" s="13">
        <f>'Raw Financials'!$G$145</f>
        <v>9.6000000000000002E-2</v>
      </c>
      <c r="H18" s="13">
        <f>'Raw Financials'!$H$145</f>
        <v>8.7999999999999995E-2</v>
      </c>
      <c r="I18" s="13">
        <f>'Raw Financials'!$I$145</f>
        <v>0.08</v>
      </c>
      <c r="J18" s="13">
        <f>'Raw Financials'!$J$145</f>
        <v>7.8E-2</v>
      </c>
      <c r="K18" s="13">
        <f>'Raw Financials'!$K$145</f>
        <v>0.08</v>
      </c>
      <c r="L18" s="13">
        <f>'Raw Financials'!$L$145</f>
        <v>8.3000000000000004E-2</v>
      </c>
      <c r="M18" s="25">
        <f>Assumptions!$M$77</f>
        <v>8.4000000000000005E-2</v>
      </c>
      <c r="N18" s="25">
        <f>Assumptions!$N$77</f>
        <v>8.3000000000000004E-2</v>
      </c>
      <c r="O18" s="25">
        <f>Assumptions!$O$77</f>
        <v>8.2000000000000003E-2</v>
      </c>
      <c r="P18" s="25">
        <f>Assumptions!$P$77</f>
        <v>8.1000000000000003E-2</v>
      </c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  <c r="AX18" s="1"/>
      <c r="AY18" s="1"/>
      <c r="AZ18" s="1"/>
      <c r="BA18" s="1"/>
      <c r="BB18" s="1"/>
      <c r="BC18" s="1"/>
      <c r="BD18" s="1"/>
      <c r="BE18" s="1"/>
      <c r="BF18" s="1"/>
      <c r="BG18" s="1"/>
      <c r="BH18" s="1"/>
      <c r="BI18" s="1"/>
      <c r="BJ18" s="1"/>
      <c r="BK18" s="1"/>
      <c r="BL18" s="1"/>
      <c r="BM18" s="1"/>
      <c r="BN18" s="1"/>
      <c r="BO18" s="1"/>
      <c r="BP18" s="1"/>
      <c r="BQ18" s="1"/>
      <c r="BR18" s="1"/>
    </row>
    <row r="19" spans="1:70">
      <c r="A19" s="1" t="s">
        <v>487</v>
      </c>
      <c r="B19" s="11">
        <f>B18*'Annual P&amp;L'!$B$6</f>
        <v>103213.89950000001</v>
      </c>
      <c r="C19" s="11">
        <f>C18*'Annual P&amp;L'!$C$6</f>
        <v>114427.02</v>
      </c>
      <c r="D19" s="11">
        <f>D18*'Annual P&amp;L'!$D$6</f>
        <v>119410.88</v>
      </c>
      <c r="E19" s="11">
        <f>E18*'Annual P&amp;L'!$E$6</f>
        <v>139139.85</v>
      </c>
      <c r="F19" s="11">
        <f>F18*'Annual P&amp;L'!$F$6</f>
        <v>145962.57</v>
      </c>
      <c r="G19" s="11">
        <f>G18*'Annual P&amp;L'!$G$6</f>
        <v>157609.92000000001</v>
      </c>
      <c r="H19" s="11">
        <f>H18*'Annual P&amp;L'!$H$6</f>
        <v>168743.52</v>
      </c>
      <c r="I19" s="11">
        <f>I18*'Annual P&amp;L'!$I$6</f>
        <v>180366.4</v>
      </c>
      <c r="J19" s="11">
        <f>J18*'Annual P&amp;L'!$J$6</f>
        <v>187896.54</v>
      </c>
      <c r="K19" s="11">
        <f>K18*'Annual P&amp;L'!$K$6</f>
        <v>204259.20000000001</v>
      </c>
      <c r="L19" s="11">
        <f>L18*'Annual P&amp;L'!$L$6</f>
        <v>221627.43000000002</v>
      </c>
      <c r="M19" s="37">
        <f>M18*'Annual P&amp;L'!$M$6</f>
        <v>231494.0822999432</v>
      </c>
      <c r="N19" s="37">
        <f>N18*'Annual P&amp;L'!$N$6</f>
        <v>240847.72680855036</v>
      </c>
      <c r="O19" s="37">
        <f>O18*'Annual P&amp;L'!$O$6</f>
        <v>249782.33078838029</v>
      </c>
      <c r="P19" s="37">
        <f>P18*'Annual P&amp;L'!$P$6</f>
        <v>258806.41535174067</v>
      </c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/>
      <c r="AX19" s="1"/>
      <c r="AY19" s="1"/>
      <c r="AZ19" s="1"/>
      <c r="BA19" s="1"/>
      <c r="BB19" s="1"/>
      <c r="BC19" s="1"/>
      <c r="BD19" s="1"/>
      <c r="BE19" s="1"/>
      <c r="BF19" s="1"/>
      <c r="BG19" s="1"/>
      <c r="BH19" s="1"/>
      <c r="BI19" s="1"/>
      <c r="BJ19" s="1"/>
      <c r="BK19" s="1"/>
      <c r="BL19" s="1"/>
      <c r="BM19" s="1"/>
      <c r="BN19" s="1"/>
      <c r="BO19" s="1"/>
      <c r="BP19" s="1"/>
      <c r="BQ19" s="1"/>
      <c r="BR19" s="1"/>
    </row>
    <row r="20" spans="1:70">
      <c r="A20" s="1" t="s">
        <v>339</v>
      </c>
      <c r="B20" s="13">
        <f>'Raw Financials'!$B$146</f>
        <v>2.3E-2</v>
      </c>
      <c r="C20" s="13">
        <f>'Raw Financials'!$C$146</f>
        <v>2.5000000000000001E-2</v>
      </c>
      <c r="D20" s="13">
        <f>'Raw Financials'!$D$146</f>
        <v>2.5000000000000001E-2</v>
      </c>
      <c r="E20" s="13">
        <f>'Raw Financials'!$E$146</f>
        <v>2.1000000000000001E-2</v>
      </c>
      <c r="F20" s="13">
        <f>'Raw Financials'!$F$146</f>
        <v>2.1000000000000001E-2</v>
      </c>
      <c r="G20" s="13">
        <f>'Raw Financials'!$G$146</f>
        <v>2.1000000000000001E-2</v>
      </c>
      <c r="H20" s="13">
        <f>'Raw Financials'!$H$146</f>
        <v>0.02</v>
      </c>
      <c r="I20" s="13">
        <f>'Raw Financials'!$I$146</f>
        <v>1.9E-2</v>
      </c>
      <c r="J20" s="13">
        <f>'Raw Financials'!$J$146</f>
        <v>2.1000000000000001E-2</v>
      </c>
      <c r="K20" s="13">
        <f>'Raw Financials'!$K$146</f>
        <v>2.1999999999999999E-2</v>
      </c>
      <c r="L20" s="13">
        <f>'Raw Financials'!$L$146</f>
        <v>2.5000000000000001E-2</v>
      </c>
      <c r="M20" s="25">
        <f>Assumptions!$M$78</f>
        <v>2.5000000000000008E-2</v>
      </c>
      <c r="N20" s="25">
        <f>Assumptions!$N$78</f>
        <v>2.5000000000000008E-2</v>
      </c>
      <c r="O20" s="25">
        <f>Assumptions!$O$78</f>
        <v>2.5000000000000008E-2</v>
      </c>
      <c r="P20" s="25">
        <f>Assumptions!$P$78</f>
        <v>2.5000000000000008E-2</v>
      </c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  <c r="AW20" s="1"/>
      <c r="AX20" s="1"/>
      <c r="AY20" s="1"/>
      <c r="AZ20" s="1"/>
      <c r="BA20" s="1"/>
      <c r="BB20" s="1"/>
      <c r="BC20" s="1"/>
      <c r="BD20" s="1"/>
      <c r="BE20" s="1"/>
      <c r="BF20" s="1"/>
      <c r="BG20" s="1"/>
      <c r="BH20" s="1"/>
      <c r="BI20" s="1"/>
      <c r="BJ20" s="1"/>
      <c r="BK20" s="1"/>
      <c r="BL20" s="1"/>
      <c r="BM20" s="1"/>
      <c r="BN20" s="1"/>
      <c r="BO20" s="1"/>
      <c r="BP20" s="1"/>
      <c r="BQ20" s="1"/>
      <c r="BR20" s="1"/>
    </row>
    <row r="21" spans="1:70">
      <c r="A21" s="1" t="s">
        <v>488</v>
      </c>
      <c r="B21" s="11">
        <f>B20*'Annual P&amp;L'!$B$6</f>
        <v>24988.6283</v>
      </c>
      <c r="C21" s="11">
        <f>C20*'Annual P&amp;L'!$C$6</f>
        <v>29491.5</v>
      </c>
      <c r="D21" s="11">
        <f>D20*'Annual P&amp;L'!$D$6</f>
        <v>30776</v>
      </c>
      <c r="E21" s="11">
        <f>E20*'Annual P&amp;L'!$E$6</f>
        <v>30757.230000000003</v>
      </c>
      <c r="F21" s="11">
        <f>F20*'Annual P&amp;L'!$F$6</f>
        <v>32959.29</v>
      </c>
      <c r="G21" s="11">
        <f>G20*'Annual P&amp;L'!$G$6</f>
        <v>34477.170000000006</v>
      </c>
      <c r="H21" s="11">
        <f>H20*'Annual P&amp;L'!$H$6</f>
        <v>38350.800000000003</v>
      </c>
      <c r="I21" s="11">
        <f>I20*'Annual P&amp;L'!$I$6</f>
        <v>42837.02</v>
      </c>
      <c r="J21" s="11">
        <f>J20*'Annual P&amp;L'!$J$6</f>
        <v>50587.530000000006</v>
      </c>
      <c r="K21" s="11">
        <f>K20*'Annual P&amp;L'!$K$6</f>
        <v>56171.28</v>
      </c>
      <c r="L21" s="11">
        <f>L20*'Annual P&amp;L'!$L$6</f>
        <v>66755.25</v>
      </c>
      <c r="M21" s="37">
        <f>M20*'Annual P&amp;L'!$M$6</f>
        <v>68897.048303554548</v>
      </c>
      <c r="N21" s="37">
        <f>N20*'Annual P&amp;L'!$N$6</f>
        <v>72544.496026671812</v>
      </c>
      <c r="O21" s="37">
        <f>O20*'Annual P&amp;L'!$O$6</f>
        <v>76153.149630603773</v>
      </c>
      <c r="P21" s="37">
        <f>P20*'Annual P&amp;L'!$P$6</f>
        <v>79878.523256710105</v>
      </c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  <c r="AW21" s="1"/>
      <c r="AX21" s="1"/>
      <c r="AY21" s="1"/>
      <c r="AZ21" s="1"/>
      <c r="BA21" s="1"/>
      <c r="BB21" s="1"/>
      <c r="BC21" s="1"/>
      <c r="BD21" s="1"/>
      <c r="BE21" s="1"/>
      <c r="BF21" s="1"/>
      <c r="BG21" s="1"/>
      <c r="BH21" s="1"/>
      <c r="BI21" s="1"/>
      <c r="BJ21" s="1"/>
      <c r="BK21" s="1"/>
      <c r="BL21" s="1"/>
      <c r="BM21" s="1"/>
      <c r="BN21" s="1"/>
      <c r="BO21" s="1"/>
      <c r="BP21" s="1"/>
      <c r="BQ21" s="1"/>
      <c r="BR21" s="1"/>
    </row>
    <row r="22" spans="1:70">
      <c r="A22" s="1" t="s">
        <v>489</v>
      </c>
      <c r="B22" s="13">
        <f t="shared" ref="B22:P22" si="0">SUM(B8,B10,B12,B14,B16,B18,B20)-1</f>
        <v>0</v>
      </c>
      <c r="C22" s="13">
        <f t="shared" si="0"/>
        <v>0</v>
      </c>
      <c r="D22" s="13">
        <f t="shared" si="0"/>
        <v>0</v>
      </c>
      <c r="E22" s="13">
        <f t="shared" si="0"/>
        <v>0</v>
      </c>
      <c r="F22" s="13">
        <f t="shared" si="0"/>
        <v>0</v>
      </c>
      <c r="G22" s="13">
        <f t="shared" si="0"/>
        <v>0</v>
      </c>
      <c r="H22" s="13">
        <f t="shared" si="0"/>
        <v>0</v>
      </c>
      <c r="I22" s="13">
        <f t="shared" si="0"/>
        <v>0</v>
      </c>
      <c r="J22" s="13">
        <f t="shared" si="0"/>
        <v>0</v>
      </c>
      <c r="K22" s="13">
        <f t="shared" si="0"/>
        <v>0</v>
      </c>
      <c r="L22" s="13">
        <f t="shared" si="0"/>
        <v>0</v>
      </c>
      <c r="M22" s="25">
        <f t="shared" si="0"/>
        <v>0</v>
      </c>
      <c r="N22" s="25">
        <f t="shared" si="0"/>
        <v>0</v>
      </c>
      <c r="O22" s="25">
        <f t="shared" si="0"/>
        <v>0</v>
      </c>
      <c r="P22" s="25">
        <f t="shared" si="0"/>
        <v>0</v>
      </c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1"/>
      <c r="AW22" s="1"/>
      <c r="AX22" s="1"/>
      <c r="AY22" s="1"/>
      <c r="AZ22" s="1"/>
      <c r="BA22" s="1"/>
      <c r="BB22" s="1"/>
      <c r="BC22" s="1"/>
      <c r="BD22" s="1"/>
      <c r="BE22" s="1"/>
      <c r="BF22" s="1"/>
      <c r="BG22" s="1"/>
      <c r="BH22" s="1"/>
      <c r="BI22" s="1"/>
      <c r="BJ22" s="1"/>
      <c r="BK22" s="1"/>
      <c r="BL22" s="1"/>
      <c r="BM22" s="1"/>
      <c r="BN22" s="1"/>
      <c r="BO22" s="1"/>
      <c r="BP22" s="1"/>
      <c r="BQ22" s="1"/>
      <c r="BR22" s="1"/>
    </row>
    <row r="23" spans="1:70">
      <c r="A23" s="1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7"/>
      <c r="N23" s="7"/>
      <c r="O23" s="7"/>
      <c r="P23" s="7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  <c r="AV23" s="1"/>
      <c r="AW23" s="1"/>
      <c r="AX23" s="1"/>
      <c r="AY23" s="1"/>
      <c r="AZ23" s="1"/>
      <c r="BA23" s="1"/>
      <c r="BB23" s="1"/>
      <c r="BC23" s="1"/>
      <c r="BD23" s="1"/>
      <c r="BE23" s="1"/>
      <c r="BF23" s="1"/>
      <c r="BG23" s="1"/>
      <c r="BH23" s="1"/>
      <c r="BI23" s="1"/>
      <c r="BJ23" s="1"/>
      <c r="BK23" s="1"/>
      <c r="BL23" s="1"/>
      <c r="BM23" s="1"/>
      <c r="BN23" s="1"/>
      <c r="BO23" s="1"/>
      <c r="BP23" s="1"/>
      <c r="BQ23" s="1"/>
      <c r="BR23" s="1"/>
    </row>
    <row r="24" spans="1:70">
      <c r="A24" s="1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7"/>
      <c r="N24" s="7"/>
      <c r="O24" s="7"/>
      <c r="P24" s="7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  <c r="AV24" s="1"/>
      <c r="AW24" s="1"/>
      <c r="AX24" s="1"/>
      <c r="AY24" s="1"/>
      <c r="AZ24" s="1"/>
      <c r="BA24" s="1"/>
      <c r="BB24" s="1"/>
      <c r="BC24" s="1"/>
      <c r="BD24" s="1"/>
      <c r="BE24" s="1"/>
      <c r="BF24" s="1"/>
      <c r="BG24" s="1"/>
      <c r="BH24" s="1"/>
      <c r="BI24" s="1"/>
      <c r="BJ24" s="1"/>
      <c r="BK24" s="1"/>
      <c r="BL24" s="1"/>
      <c r="BM24" s="1"/>
      <c r="BN24" s="1"/>
      <c r="BO24" s="1"/>
      <c r="BP24" s="1"/>
      <c r="BQ24" s="1"/>
      <c r="BR24" s="1"/>
    </row>
    <row r="25" spans="1:70">
      <c r="A25" s="61" t="s">
        <v>490</v>
      </c>
      <c r="B25" s="62" t="s">
        <v>490</v>
      </c>
      <c r="C25" s="62" t="s">
        <v>490</v>
      </c>
      <c r="D25" s="62" t="s">
        <v>490</v>
      </c>
      <c r="E25" s="62" t="s">
        <v>490</v>
      </c>
      <c r="F25" s="62" t="s">
        <v>490</v>
      </c>
      <c r="G25" s="62" t="s">
        <v>490</v>
      </c>
      <c r="H25" s="62" t="s">
        <v>490</v>
      </c>
      <c r="I25" s="62" t="s">
        <v>490</v>
      </c>
      <c r="J25" s="62" t="s">
        <v>490</v>
      </c>
      <c r="K25" s="62" t="s">
        <v>490</v>
      </c>
      <c r="L25" s="62" t="s">
        <v>490</v>
      </c>
      <c r="M25" s="63" t="s">
        <v>490</v>
      </c>
      <c r="N25" s="63" t="s">
        <v>490</v>
      </c>
      <c r="O25" s="63" t="s">
        <v>490</v>
      </c>
      <c r="P25" s="63" t="s">
        <v>490</v>
      </c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  <c r="AV25" s="1"/>
      <c r="AW25" s="1"/>
      <c r="AX25" s="1"/>
      <c r="AY25" s="1"/>
      <c r="AZ25" s="1"/>
      <c r="BA25" s="1"/>
      <c r="BB25" s="1"/>
      <c r="BC25" s="1"/>
      <c r="BD25" s="1"/>
      <c r="BE25" s="1"/>
      <c r="BF25" s="1"/>
      <c r="BG25" s="1"/>
      <c r="BH25" s="1"/>
      <c r="BI25" s="1"/>
      <c r="BJ25" s="1"/>
      <c r="BK25" s="1"/>
      <c r="BL25" s="1"/>
      <c r="BM25" s="1"/>
      <c r="BN25" s="1"/>
      <c r="BO25" s="1"/>
      <c r="BP25" s="1"/>
      <c r="BQ25" s="1"/>
      <c r="BR25" s="1"/>
    </row>
    <row r="26" spans="1:70">
      <c r="A26" s="1" t="s">
        <v>491</v>
      </c>
      <c r="B26" s="13"/>
      <c r="C26" s="13"/>
      <c r="D26" s="13"/>
      <c r="E26" s="13"/>
      <c r="F26" s="13"/>
      <c r="G26" s="13"/>
      <c r="H26" s="13"/>
      <c r="I26" s="13">
        <v>0.33300000000000002</v>
      </c>
      <c r="J26" s="13">
        <v>0.32</v>
      </c>
      <c r="K26" s="13">
        <v>0.309</v>
      </c>
      <c r="L26" s="13">
        <v>0.32</v>
      </c>
      <c r="M26" s="25">
        <f>Assumptions!$M$82</f>
        <v>0.32100000000000001</v>
      </c>
      <c r="N26" s="25">
        <f>Assumptions!$N$82</f>
        <v>0.32</v>
      </c>
      <c r="O26" s="25">
        <f>Assumptions!$O$82</f>
        <v>0.31900000000000001</v>
      </c>
      <c r="P26" s="25">
        <f>Assumptions!$P$82</f>
        <v>0.318</v>
      </c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  <c r="AV26" s="1"/>
      <c r="AW26" s="1"/>
      <c r="AX26" s="1"/>
      <c r="AY26" s="1"/>
      <c r="AZ26" s="1"/>
      <c r="BA26" s="1"/>
      <c r="BB26" s="1"/>
      <c r="BC26" s="1"/>
      <c r="BD26" s="1"/>
      <c r="BE26" s="1"/>
      <c r="BF26" s="1"/>
      <c r="BG26" s="1"/>
      <c r="BH26" s="1"/>
      <c r="BI26" s="1"/>
      <c r="BJ26" s="1"/>
      <c r="BK26" s="1"/>
      <c r="BL26" s="1"/>
      <c r="BM26" s="1"/>
      <c r="BN26" s="1"/>
      <c r="BO26" s="1"/>
      <c r="BP26" s="1"/>
      <c r="BQ26" s="1"/>
      <c r="BR26" s="1"/>
    </row>
    <row r="27" spans="1:70">
      <c r="A27" s="1" t="s">
        <v>492</v>
      </c>
      <c r="B27" s="11" t="str">
        <f>IF(B26="","",B26*'Annual P&amp;L'!$B$6)</f>
        <v/>
      </c>
      <c r="C27" s="11" t="str">
        <f>IF(C26="","",C26*'Annual P&amp;L'!$C$6)</f>
        <v/>
      </c>
      <c r="D27" s="11" t="str">
        <f>IF(D26="","",D26*'Annual P&amp;L'!$D$6)</f>
        <v/>
      </c>
      <c r="E27" s="11" t="str">
        <f>IF(E26="","",E26*'Annual P&amp;L'!$E$6)</f>
        <v/>
      </c>
      <c r="F27" s="11" t="str">
        <f>IF(F26="","",F26*'Annual P&amp;L'!$F$6)</f>
        <v/>
      </c>
      <c r="G27" s="11" t="str">
        <f>IF(G26="","",G26*'Annual P&amp;L'!$G$6)</f>
        <v/>
      </c>
      <c r="H27" s="11" t="str">
        <f>IF(H26="","",H26*'Annual P&amp;L'!$H$6)</f>
        <v/>
      </c>
      <c r="I27" s="11">
        <f>IF(I26="","",I26*'Annual P&amp;L'!$I$6)</f>
        <v>750775.14</v>
      </c>
      <c r="J27" s="11">
        <f>IF(J26="","",J26*'Annual P&amp;L'!$J$6)</f>
        <v>770857.6</v>
      </c>
      <c r="K27" s="11">
        <f>IF(K26="","",K26*'Annual P&amp;L'!$K$6)</f>
        <v>788951.16</v>
      </c>
      <c r="L27" s="11">
        <f>IF(L26="","",L26*'Annual P&amp;L'!$L$6)</f>
        <v>854467.20000000007</v>
      </c>
      <c r="M27" s="37">
        <f>IF(M26="","",M26*'Annual P&amp;L'!$M$6)</f>
        <v>884638.10021764005</v>
      </c>
      <c r="N27" s="37">
        <f>IF(N26="","",N26*'Annual P&amp;L'!$N$6)</f>
        <v>928569.54914139898</v>
      </c>
      <c r="O27" s="37">
        <f>IF(O26="","",O26*'Annual P&amp;L'!$O$6)</f>
        <v>971714.18928650371</v>
      </c>
      <c r="P27" s="37">
        <f>IF(P26="","",P26*'Annual P&amp;L'!$P$6)</f>
        <v>1016054.8158253522</v>
      </c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  <c r="AV27" s="1"/>
      <c r="AW27" s="1"/>
      <c r="AX27" s="1"/>
      <c r="AY27" s="1"/>
      <c r="AZ27" s="1"/>
      <c r="BA27" s="1"/>
      <c r="BB27" s="1"/>
      <c r="BC27" s="1"/>
      <c r="BD27" s="1"/>
      <c r="BE27" s="1"/>
      <c r="BF27" s="1"/>
      <c r="BG27" s="1"/>
      <c r="BH27" s="1"/>
      <c r="BI27" s="1"/>
      <c r="BJ27" s="1"/>
      <c r="BK27" s="1"/>
      <c r="BL27" s="1"/>
      <c r="BM27" s="1"/>
      <c r="BN27" s="1"/>
      <c r="BO27" s="1"/>
      <c r="BP27" s="1"/>
      <c r="BQ27" s="1"/>
      <c r="BR27" s="1"/>
    </row>
    <row r="28" spans="1:70">
      <c r="A28" s="1" t="s">
        <v>493</v>
      </c>
      <c r="B28" s="13"/>
      <c r="C28" s="13"/>
      <c r="D28" s="13"/>
      <c r="E28" s="13"/>
      <c r="F28" s="13"/>
      <c r="G28" s="13"/>
      <c r="H28" s="13"/>
      <c r="I28" s="13">
        <v>0.16</v>
      </c>
      <c r="J28" s="13">
        <v>0.158</v>
      </c>
      <c r="K28" s="13">
        <v>0.153</v>
      </c>
      <c r="L28" s="13">
        <v>0.155</v>
      </c>
      <c r="M28" s="25">
        <f>Assumptions!$M$83</f>
        <v>0.15</v>
      </c>
      <c r="N28" s="25">
        <f>Assumptions!$N$83</f>
        <v>0.15</v>
      </c>
      <c r="O28" s="25">
        <f>Assumptions!$O$83</f>
        <v>0.15</v>
      </c>
      <c r="P28" s="25">
        <f>Assumptions!$P$83</f>
        <v>0.15</v>
      </c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  <c r="AV28" s="1"/>
      <c r="AW28" s="1"/>
      <c r="AX28" s="1"/>
      <c r="AY28" s="1"/>
      <c r="AZ28" s="1"/>
      <c r="BA28" s="1"/>
      <c r="BB28" s="1"/>
      <c r="BC28" s="1"/>
      <c r="BD28" s="1"/>
      <c r="BE28" s="1"/>
      <c r="BF28" s="1"/>
      <c r="BG28" s="1"/>
      <c r="BH28" s="1"/>
      <c r="BI28" s="1"/>
      <c r="BJ28" s="1"/>
      <c r="BK28" s="1"/>
      <c r="BL28" s="1"/>
      <c r="BM28" s="1"/>
      <c r="BN28" s="1"/>
      <c r="BO28" s="1"/>
      <c r="BP28" s="1"/>
      <c r="BQ28" s="1"/>
      <c r="BR28" s="1"/>
    </row>
    <row r="29" spans="1:70">
      <c r="A29" s="1" t="s">
        <v>494</v>
      </c>
      <c r="B29" s="11" t="str">
        <f>IF(B28="","",B28*'Annual P&amp;L'!$B$6)</f>
        <v/>
      </c>
      <c r="C29" s="11" t="str">
        <f>IF(C28="","",C28*'Annual P&amp;L'!$C$6)</f>
        <v/>
      </c>
      <c r="D29" s="11" t="str">
        <f>IF(D28="","",D28*'Annual P&amp;L'!$D$6)</f>
        <v/>
      </c>
      <c r="E29" s="11" t="str">
        <f>IF(E28="","",E28*'Annual P&amp;L'!$E$6)</f>
        <v/>
      </c>
      <c r="F29" s="11" t="str">
        <f>IF(F28="","",F28*'Annual P&amp;L'!$F$6)</f>
        <v/>
      </c>
      <c r="G29" s="11" t="str">
        <f>IF(G28="","",G28*'Annual P&amp;L'!$G$6)</f>
        <v/>
      </c>
      <c r="H29" s="11" t="str">
        <f>IF(H28="","",H28*'Annual P&amp;L'!$H$6)</f>
        <v/>
      </c>
      <c r="I29" s="11">
        <f>IF(I28="","",I28*'Annual P&amp;L'!$I$6)</f>
        <v>360732.8</v>
      </c>
      <c r="J29" s="11">
        <f>IF(J28="","",J28*'Annual P&amp;L'!$J$6)</f>
        <v>380610.94</v>
      </c>
      <c r="K29" s="11">
        <f>IF(K28="","",K28*'Annual P&amp;L'!$K$6)</f>
        <v>390645.72</v>
      </c>
      <c r="L29" s="11">
        <f>IF(L28="","",L28*'Annual P&amp;L'!$L$6)</f>
        <v>413882.55</v>
      </c>
      <c r="M29" s="37">
        <f>IF(M28="","",M28*'Annual P&amp;L'!$M$6)</f>
        <v>413382.28982132714</v>
      </c>
      <c r="N29" s="37">
        <f>IF(N28="","",N28*'Annual P&amp;L'!$N$6)</f>
        <v>435266.97616003075</v>
      </c>
      <c r="O29" s="37">
        <f>IF(O28="","",O28*'Annual P&amp;L'!$O$6)</f>
        <v>456918.89778362244</v>
      </c>
      <c r="P29" s="37">
        <f>IF(P28="","",P28*'Annual P&amp;L'!$P$6)</f>
        <v>479271.13954026042</v>
      </c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1"/>
      <c r="AW29" s="1"/>
      <c r="AX29" s="1"/>
      <c r="AY29" s="1"/>
      <c r="AZ29" s="1"/>
      <c r="BA29" s="1"/>
      <c r="BB29" s="1"/>
      <c r="BC29" s="1"/>
      <c r="BD29" s="1"/>
      <c r="BE29" s="1"/>
      <c r="BF29" s="1"/>
      <c r="BG29" s="1"/>
      <c r="BH29" s="1"/>
      <c r="BI29" s="1"/>
      <c r="BJ29" s="1"/>
      <c r="BK29" s="1"/>
      <c r="BL29" s="1"/>
      <c r="BM29" s="1"/>
      <c r="BN29" s="1"/>
      <c r="BO29" s="1"/>
      <c r="BP29" s="1"/>
      <c r="BQ29" s="1"/>
      <c r="BR29" s="1"/>
    </row>
    <row r="30" spans="1:70">
      <c r="A30" s="1" t="s">
        <v>495</v>
      </c>
      <c r="B30" s="13"/>
      <c r="C30" s="13"/>
      <c r="D30" s="13"/>
      <c r="E30" s="13"/>
      <c r="F30" s="13"/>
      <c r="G30" s="13"/>
      <c r="H30" s="13"/>
      <c r="I30" s="13">
        <v>0.108</v>
      </c>
      <c r="J30" s="13">
        <v>0.109</v>
      </c>
      <c r="K30" s="13">
        <v>0.104</v>
      </c>
      <c r="L30" s="13">
        <v>0.104</v>
      </c>
      <c r="M30" s="25">
        <f>Assumptions!$M$84</f>
        <v>0.10299999999999999</v>
      </c>
      <c r="N30" s="25">
        <f>Assumptions!$N$84</f>
        <v>0.10299999999999999</v>
      </c>
      <c r="O30" s="25">
        <f>Assumptions!$O$84</f>
        <v>0.10299999999999999</v>
      </c>
      <c r="P30" s="25">
        <f>Assumptions!$P$84</f>
        <v>0.10299999999999999</v>
      </c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  <c r="AV30" s="1"/>
      <c r="AW30" s="1"/>
      <c r="AX30" s="1"/>
      <c r="AY30" s="1"/>
      <c r="AZ30" s="1"/>
      <c r="BA30" s="1"/>
      <c r="BB30" s="1"/>
      <c r="BC30" s="1"/>
      <c r="BD30" s="1"/>
      <c r="BE30" s="1"/>
      <c r="BF30" s="1"/>
      <c r="BG30" s="1"/>
      <c r="BH30" s="1"/>
      <c r="BI30" s="1"/>
      <c r="BJ30" s="1"/>
      <c r="BK30" s="1"/>
      <c r="BL30" s="1"/>
      <c r="BM30" s="1"/>
      <c r="BN30" s="1"/>
      <c r="BO30" s="1"/>
      <c r="BP30" s="1"/>
      <c r="BQ30" s="1"/>
      <c r="BR30" s="1"/>
    </row>
    <row r="31" spans="1:70">
      <c r="A31" s="1" t="s">
        <v>496</v>
      </c>
      <c r="B31" s="11" t="str">
        <f>IF(B30="","",B30*'Annual P&amp;L'!$B$6)</f>
        <v/>
      </c>
      <c r="C31" s="11" t="str">
        <f>IF(C30="","",C30*'Annual P&amp;L'!$C$6)</f>
        <v/>
      </c>
      <c r="D31" s="11" t="str">
        <f>IF(D30="","",D30*'Annual P&amp;L'!$D$6)</f>
        <v/>
      </c>
      <c r="E31" s="11" t="str">
        <f>IF(E30="","",E30*'Annual P&amp;L'!$E$6)</f>
        <v/>
      </c>
      <c r="F31" s="11" t="str">
        <f>IF(F30="","",F30*'Annual P&amp;L'!$F$6)</f>
        <v/>
      </c>
      <c r="G31" s="11" t="str">
        <f>IF(G30="","",G30*'Annual P&amp;L'!$G$6)</f>
        <v/>
      </c>
      <c r="H31" s="11" t="str">
        <f>IF(H30="","",H30*'Annual P&amp;L'!$H$6)</f>
        <v/>
      </c>
      <c r="I31" s="11">
        <f>IF(I30="","",I30*'Annual P&amp;L'!$I$6)</f>
        <v>243494.63999999998</v>
      </c>
      <c r="J31" s="11">
        <f>IF(J30="","",J30*'Annual P&amp;L'!$J$6)</f>
        <v>262573.37</v>
      </c>
      <c r="K31" s="11">
        <f>IF(K30="","",K30*'Annual P&amp;L'!$K$6)</f>
        <v>265536.95999999996</v>
      </c>
      <c r="L31" s="11">
        <f>IF(L30="","",L30*'Annual P&amp;L'!$L$6)</f>
        <v>277701.83999999997</v>
      </c>
      <c r="M31" s="37">
        <f>IF(M30="","",M30*'Annual P&amp;L'!$M$6)</f>
        <v>283855.83901064459</v>
      </c>
      <c r="N31" s="37">
        <f>IF(N30="","",N30*'Annual P&amp;L'!$N$6)</f>
        <v>298883.32362988777</v>
      </c>
      <c r="O31" s="37">
        <f>IF(O30="","",O30*'Annual P&amp;L'!$O$6)</f>
        <v>313750.97647808742</v>
      </c>
      <c r="P31" s="37">
        <f>IF(P30="","",P30*'Annual P&amp;L'!$P$6)</f>
        <v>329099.51581764553</v>
      </c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1"/>
      <c r="AW31" s="1"/>
      <c r="AX31" s="1"/>
      <c r="AY31" s="1"/>
      <c r="AZ31" s="1"/>
      <c r="BA31" s="1"/>
      <c r="BB31" s="1"/>
      <c r="BC31" s="1"/>
      <c r="BD31" s="1"/>
      <c r="BE31" s="1"/>
      <c r="BF31" s="1"/>
      <c r="BG31" s="1"/>
      <c r="BH31" s="1"/>
      <c r="BI31" s="1"/>
      <c r="BJ31" s="1"/>
      <c r="BK31" s="1"/>
      <c r="BL31" s="1"/>
      <c r="BM31" s="1"/>
      <c r="BN31" s="1"/>
      <c r="BO31" s="1"/>
      <c r="BP31" s="1"/>
      <c r="BQ31" s="1"/>
      <c r="BR31" s="1"/>
    </row>
    <row r="32" spans="1:70">
      <c r="A32" s="1" t="s">
        <v>497</v>
      </c>
      <c r="B32" s="13"/>
      <c r="C32" s="13"/>
      <c r="D32" s="13"/>
      <c r="E32" s="13"/>
      <c r="F32" s="13"/>
      <c r="G32" s="13"/>
      <c r="H32" s="13"/>
      <c r="I32" s="13">
        <v>0.09</v>
      </c>
      <c r="J32" s="13">
        <v>8.5000000000000006E-2</v>
      </c>
      <c r="K32" s="13">
        <v>8.1000000000000003E-2</v>
      </c>
      <c r="L32" s="13">
        <v>8.4000000000000005E-2</v>
      </c>
      <c r="M32" s="25">
        <f>Assumptions!$M$85</f>
        <v>8.5000000000000006E-2</v>
      </c>
      <c r="N32" s="25">
        <f>Assumptions!$N$85</f>
        <v>8.5999999999999993E-2</v>
      </c>
      <c r="O32" s="25">
        <f>Assumptions!$O$85</f>
        <v>8.6999999999999994E-2</v>
      </c>
      <c r="P32" s="25">
        <f>Assumptions!$P$85</f>
        <v>8.7999999999999995E-2</v>
      </c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  <c r="AV32" s="1"/>
      <c r="AW32" s="1"/>
      <c r="AX32" s="1"/>
      <c r="AY32" s="1"/>
      <c r="AZ32" s="1"/>
      <c r="BA32" s="1"/>
      <c r="BB32" s="1"/>
      <c r="BC32" s="1"/>
      <c r="BD32" s="1"/>
      <c r="BE32" s="1"/>
      <c r="BF32" s="1"/>
      <c r="BG32" s="1"/>
      <c r="BH32" s="1"/>
      <c r="BI32" s="1"/>
      <c r="BJ32" s="1"/>
      <c r="BK32" s="1"/>
      <c r="BL32" s="1"/>
      <c r="BM32" s="1"/>
      <c r="BN32" s="1"/>
      <c r="BO32" s="1"/>
      <c r="BP32" s="1"/>
      <c r="BQ32" s="1"/>
      <c r="BR32" s="1"/>
    </row>
    <row r="33" spans="1:70">
      <c r="A33" s="1" t="s">
        <v>498</v>
      </c>
      <c r="B33" s="11" t="str">
        <f>IF(B32="","",B32*'Annual P&amp;L'!$B$6)</f>
        <v/>
      </c>
      <c r="C33" s="11" t="str">
        <f>IF(C32="","",C32*'Annual P&amp;L'!$C$6)</f>
        <v/>
      </c>
      <c r="D33" s="11" t="str">
        <f>IF(D32="","",D32*'Annual P&amp;L'!$D$6)</f>
        <v/>
      </c>
      <c r="E33" s="11" t="str">
        <f>IF(E32="","",E32*'Annual P&amp;L'!$E$6)</f>
        <v/>
      </c>
      <c r="F33" s="11" t="str">
        <f>IF(F32="","",F32*'Annual P&amp;L'!$F$6)</f>
        <v/>
      </c>
      <c r="G33" s="11" t="str">
        <f>IF(G32="","",G32*'Annual P&amp;L'!$G$6)</f>
        <v/>
      </c>
      <c r="H33" s="11" t="str">
        <f>IF(H32="","",H32*'Annual P&amp;L'!$H$6)</f>
        <v/>
      </c>
      <c r="I33" s="11">
        <f>IF(I32="","",I32*'Annual P&amp;L'!$I$6)</f>
        <v>202912.19999999998</v>
      </c>
      <c r="J33" s="11">
        <f>IF(J32="","",J32*'Annual P&amp;L'!$J$6)</f>
        <v>204759.05000000002</v>
      </c>
      <c r="K33" s="11">
        <f>IF(K32="","",K32*'Annual P&amp;L'!$K$6)</f>
        <v>206812.44</v>
      </c>
      <c r="L33" s="11">
        <f>IF(L32="","",L32*'Annual P&amp;L'!$L$6)</f>
        <v>224297.64</v>
      </c>
      <c r="M33" s="37">
        <f>IF(M32="","",M32*'Annual P&amp;L'!$M$6)</f>
        <v>234249.96423208539</v>
      </c>
      <c r="N33" s="37">
        <f>IF(N32="","",N32*'Annual P&amp;L'!$N$6)</f>
        <v>249553.06633175095</v>
      </c>
      <c r="O33" s="37">
        <f>IF(O32="","",O32*'Annual P&amp;L'!$O$6)</f>
        <v>265012.96071450098</v>
      </c>
      <c r="P33" s="37">
        <f>IF(P32="","",P32*'Annual P&amp;L'!$P$6)</f>
        <v>281172.40186361945</v>
      </c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  <c r="AV33" s="1"/>
      <c r="AW33" s="1"/>
      <c r="AX33" s="1"/>
      <c r="AY33" s="1"/>
      <c r="AZ33" s="1"/>
      <c r="BA33" s="1"/>
      <c r="BB33" s="1"/>
      <c r="BC33" s="1"/>
      <c r="BD33" s="1"/>
      <c r="BE33" s="1"/>
      <c r="BF33" s="1"/>
      <c r="BG33" s="1"/>
      <c r="BH33" s="1"/>
      <c r="BI33" s="1"/>
      <c r="BJ33" s="1"/>
      <c r="BK33" s="1"/>
      <c r="BL33" s="1"/>
      <c r="BM33" s="1"/>
      <c r="BN33" s="1"/>
      <c r="BO33" s="1"/>
      <c r="BP33" s="1"/>
      <c r="BQ33" s="1"/>
      <c r="BR33" s="1"/>
    </row>
    <row r="34" spans="1:70">
      <c r="A34" s="1" t="s">
        <v>499</v>
      </c>
      <c r="B34" s="13"/>
      <c r="C34" s="13"/>
      <c r="D34" s="13"/>
      <c r="E34" s="13"/>
      <c r="F34" s="13"/>
      <c r="G34" s="13"/>
      <c r="H34" s="13"/>
      <c r="I34" s="13">
        <v>8.2000000000000003E-2</v>
      </c>
      <c r="J34" s="13">
        <v>8.5999999999999993E-2</v>
      </c>
      <c r="K34" s="13">
        <v>8.5000000000000006E-2</v>
      </c>
      <c r="L34" s="13">
        <v>8.7999999999999995E-2</v>
      </c>
      <c r="M34" s="25">
        <f>Assumptions!$M$86</f>
        <v>8.6999999999999994E-2</v>
      </c>
      <c r="N34" s="25">
        <f>Assumptions!$N$86</f>
        <v>8.7999999999999995E-2</v>
      </c>
      <c r="O34" s="25">
        <f>Assumptions!$O$86</f>
        <v>8.8999999999999996E-2</v>
      </c>
      <c r="P34" s="25">
        <f>Assumptions!$P$86</f>
        <v>0.09</v>
      </c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  <c r="AV34" s="1"/>
      <c r="AW34" s="1"/>
      <c r="AX34" s="1"/>
      <c r="AY34" s="1"/>
      <c r="AZ34" s="1"/>
      <c r="BA34" s="1"/>
      <c r="BB34" s="1"/>
      <c r="BC34" s="1"/>
      <c r="BD34" s="1"/>
      <c r="BE34" s="1"/>
      <c r="BF34" s="1"/>
      <c r="BG34" s="1"/>
      <c r="BH34" s="1"/>
      <c r="BI34" s="1"/>
      <c r="BJ34" s="1"/>
      <c r="BK34" s="1"/>
      <c r="BL34" s="1"/>
      <c r="BM34" s="1"/>
      <c r="BN34" s="1"/>
      <c r="BO34" s="1"/>
      <c r="BP34" s="1"/>
      <c r="BQ34" s="1"/>
      <c r="BR34" s="1"/>
    </row>
    <row r="35" spans="1:70">
      <c r="A35" s="1" t="s">
        <v>500</v>
      </c>
      <c r="B35" s="11" t="str">
        <f>IF(B34="","",B34*'Annual P&amp;L'!$B$6)</f>
        <v/>
      </c>
      <c r="C35" s="11" t="str">
        <f>IF(C34="","",C34*'Annual P&amp;L'!$C$6)</f>
        <v/>
      </c>
      <c r="D35" s="11" t="str">
        <f>IF(D34="","",D34*'Annual P&amp;L'!$D$6)</f>
        <v/>
      </c>
      <c r="E35" s="11" t="str">
        <f>IF(E34="","",E34*'Annual P&amp;L'!$E$6)</f>
        <v/>
      </c>
      <c r="F35" s="11" t="str">
        <f>IF(F34="","",F34*'Annual P&amp;L'!$F$6)</f>
        <v/>
      </c>
      <c r="G35" s="11" t="str">
        <f>IF(G34="","",G34*'Annual P&amp;L'!$G$6)</f>
        <v/>
      </c>
      <c r="H35" s="11" t="str">
        <f>IF(H34="","",H34*'Annual P&amp;L'!$H$6)</f>
        <v/>
      </c>
      <c r="I35" s="11">
        <f>IF(I34="","",I34*'Annual P&amp;L'!$I$6)</f>
        <v>184875.56</v>
      </c>
      <c r="J35" s="11">
        <f>IF(J34="","",J34*'Annual P&amp;L'!$J$6)</f>
        <v>207167.97999999998</v>
      </c>
      <c r="K35" s="11">
        <f>IF(K34="","",K34*'Annual P&amp;L'!$K$6)</f>
        <v>217025.40000000002</v>
      </c>
      <c r="L35" s="11">
        <f>IF(L34="","",L34*'Annual P&amp;L'!$L$6)</f>
        <v>234978.47999999998</v>
      </c>
      <c r="M35" s="37">
        <f>IF(M34="","",M34*'Annual P&amp;L'!$M$6)</f>
        <v>239761.72809636971</v>
      </c>
      <c r="N35" s="37">
        <f>IF(N34="","",N34*'Annual P&amp;L'!$N$6)</f>
        <v>255356.6260138847</v>
      </c>
      <c r="O35" s="37">
        <f>IF(O34="","",O34*'Annual P&amp;L'!$O$6)</f>
        <v>271105.21268494928</v>
      </c>
      <c r="P35" s="37">
        <f>IF(P34="","",P34*'Annual P&amp;L'!$P$6)</f>
        <v>287562.68372415629</v>
      </c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  <c r="AV35" s="1"/>
      <c r="AW35" s="1"/>
      <c r="AX35" s="1"/>
      <c r="AY35" s="1"/>
      <c r="AZ35" s="1"/>
      <c r="BA35" s="1"/>
      <c r="BB35" s="1"/>
      <c r="BC35" s="1"/>
      <c r="BD35" s="1"/>
      <c r="BE35" s="1"/>
      <c r="BF35" s="1"/>
      <c r="BG35" s="1"/>
      <c r="BH35" s="1"/>
      <c r="BI35" s="1"/>
      <c r="BJ35" s="1"/>
      <c r="BK35" s="1"/>
      <c r="BL35" s="1"/>
      <c r="BM35" s="1"/>
      <c r="BN35" s="1"/>
      <c r="BO35" s="1"/>
      <c r="BP35" s="1"/>
      <c r="BQ35" s="1"/>
      <c r="BR35" s="1"/>
    </row>
    <row r="36" spans="1:70">
      <c r="A36" s="1" t="s">
        <v>501</v>
      </c>
      <c r="B36" s="13"/>
      <c r="C36" s="13"/>
      <c r="D36" s="13"/>
      <c r="E36" s="13"/>
      <c r="F36" s="13"/>
      <c r="G36" s="13"/>
      <c r="H36" s="13"/>
      <c r="I36" s="13">
        <v>7.1999999999999995E-2</v>
      </c>
      <c r="J36" s="13">
        <v>6.8000000000000005E-2</v>
      </c>
      <c r="K36" s="13">
        <v>5.8999999999999997E-2</v>
      </c>
      <c r="L36" s="13">
        <v>5.8000000000000003E-2</v>
      </c>
      <c r="M36" s="25">
        <f>Assumptions!$M$87</f>
        <v>5.8000000000000003E-2</v>
      </c>
      <c r="N36" s="25">
        <f>Assumptions!$N$87</f>
        <v>5.8000000000000003E-2</v>
      </c>
      <c r="O36" s="25">
        <f>Assumptions!$O$87</f>
        <v>5.8000000000000003E-2</v>
      </c>
      <c r="P36" s="25">
        <f>Assumptions!$P$87</f>
        <v>5.8000000000000003E-2</v>
      </c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  <c r="AL36" s="1"/>
      <c r="AM36" s="1"/>
      <c r="AN36" s="1"/>
      <c r="AO36" s="1"/>
      <c r="AP36" s="1"/>
      <c r="AQ36" s="1"/>
      <c r="AR36" s="1"/>
      <c r="AS36" s="1"/>
      <c r="AT36" s="1"/>
      <c r="AU36" s="1"/>
      <c r="AV36" s="1"/>
      <c r="AW36" s="1"/>
      <c r="AX36" s="1"/>
      <c r="AY36" s="1"/>
      <c r="AZ36" s="1"/>
      <c r="BA36" s="1"/>
      <c r="BB36" s="1"/>
      <c r="BC36" s="1"/>
      <c r="BD36" s="1"/>
      <c r="BE36" s="1"/>
      <c r="BF36" s="1"/>
      <c r="BG36" s="1"/>
      <c r="BH36" s="1"/>
      <c r="BI36" s="1"/>
      <c r="BJ36" s="1"/>
      <c r="BK36" s="1"/>
      <c r="BL36" s="1"/>
      <c r="BM36" s="1"/>
      <c r="BN36" s="1"/>
      <c r="BO36" s="1"/>
      <c r="BP36" s="1"/>
      <c r="BQ36" s="1"/>
      <c r="BR36" s="1"/>
    </row>
    <row r="37" spans="1:70">
      <c r="A37" s="1" t="s">
        <v>502</v>
      </c>
      <c r="B37" s="11" t="str">
        <f>IF(B36="","",B36*'Annual P&amp;L'!$B$6)</f>
        <v/>
      </c>
      <c r="C37" s="11" t="str">
        <f>IF(C36="","",C36*'Annual P&amp;L'!$C$6)</f>
        <v/>
      </c>
      <c r="D37" s="11" t="str">
        <f>IF(D36="","",D36*'Annual P&amp;L'!$D$6)</f>
        <v/>
      </c>
      <c r="E37" s="11" t="str">
        <f>IF(E36="","",E36*'Annual P&amp;L'!$E$6)</f>
        <v/>
      </c>
      <c r="F37" s="11" t="str">
        <f>IF(F36="","",F36*'Annual P&amp;L'!$F$6)</f>
        <v/>
      </c>
      <c r="G37" s="11" t="str">
        <f>IF(G36="","",G36*'Annual P&amp;L'!$G$6)</f>
        <v/>
      </c>
      <c r="H37" s="11" t="str">
        <f>IF(H36="","",H36*'Annual P&amp;L'!$H$6)</f>
        <v/>
      </c>
      <c r="I37" s="11">
        <f>IF(I36="","",I36*'Annual P&amp;L'!$I$6)</f>
        <v>162329.75999999998</v>
      </c>
      <c r="J37" s="11">
        <f>IF(J36="","",J36*'Annual P&amp;L'!$J$6)</f>
        <v>163807.24000000002</v>
      </c>
      <c r="K37" s="11">
        <f>IF(K36="","",K36*'Annual P&amp;L'!$K$6)</f>
        <v>150641.16</v>
      </c>
      <c r="L37" s="11">
        <f>IF(L36="","",L36*'Annual P&amp;L'!$L$6)</f>
        <v>154872.18000000002</v>
      </c>
      <c r="M37" s="37">
        <f>IF(M36="","",M36*'Annual P&amp;L'!$M$6)</f>
        <v>159841.1520642465</v>
      </c>
      <c r="N37" s="37">
        <f>IF(N36="","",N36*'Annual P&amp;L'!$N$6)</f>
        <v>168303.23078187858</v>
      </c>
      <c r="O37" s="37">
        <f>IF(O36="","",O36*'Annual P&amp;L'!$O$6)</f>
        <v>176675.30714300068</v>
      </c>
      <c r="P37" s="37">
        <f>IF(P36="","",P36*'Annual P&amp;L'!$P$6)</f>
        <v>185318.17395556738</v>
      </c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/>
      <c r="AV37" s="1"/>
      <c r="AW37" s="1"/>
      <c r="AX37" s="1"/>
      <c r="AY37" s="1"/>
      <c r="AZ37" s="1"/>
      <c r="BA37" s="1"/>
      <c r="BB37" s="1"/>
      <c r="BC37" s="1"/>
      <c r="BD37" s="1"/>
      <c r="BE37" s="1"/>
      <c r="BF37" s="1"/>
      <c r="BG37" s="1"/>
      <c r="BH37" s="1"/>
      <c r="BI37" s="1"/>
      <c r="BJ37" s="1"/>
      <c r="BK37" s="1"/>
      <c r="BL37" s="1"/>
      <c r="BM37" s="1"/>
      <c r="BN37" s="1"/>
      <c r="BO37" s="1"/>
      <c r="BP37" s="1"/>
      <c r="BQ37" s="1"/>
      <c r="BR37" s="1"/>
    </row>
    <row r="38" spans="1:70">
      <c r="A38" s="1" t="s">
        <v>503</v>
      </c>
      <c r="B38" s="13"/>
      <c r="C38" s="13"/>
      <c r="D38" s="13"/>
      <c r="E38" s="13"/>
      <c r="F38" s="13"/>
      <c r="G38" s="13"/>
      <c r="H38" s="13"/>
      <c r="I38" s="13">
        <v>5.1999999999999998E-2</v>
      </c>
      <c r="J38" s="13">
        <v>5.6000000000000001E-2</v>
      </c>
      <c r="K38" s="13">
        <v>5.7000000000000002E-2</v>
      </c>
      <c r="L38" s="13">
        <v>0.06</v>
      </c>
      <c r="M38" s="25">
        <f>Assumptions!$M$88</f>
        <v>6.3E-2</v>
      </c>
      <c r="N38" s="25">
        <f>Assumptions!$N$88</f>
        <v>6.4000000000000001E-2</v>
      </c>
      <c r="O38" s="25">
        <f>Assumptions!$O$88</f>
        <v>6.5000000000000002E-2</v>
      </c>
      <c r="P38" s="25">
        <f>Assumptions!$P$88</f>
        <v>6.6000000000000003E-2</v>
      </c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/>
      <c r="AU38" s="1"/>
      <c r="AV38" s="1"/>
      <c r="AW38" s="1"/>
      <c r="AX38" s="1"/>
      <c r="AY38" s="1"/>
      <c r="AZ38" s="1"/>
      <c r="BA38" s="1"/>
      <c r="BB38" s="1"/>
      <c r="BC38" s="1"/>
      <c r="BD38" s="1"/>
      <c r="BE38" s="1"/>
      <c r="BF38" s="1"/>
      <c r="BG38" s="1"/>
      <c r="BH38" s="1"/>
      <c r="BI38" s="1"/>
      <c r="BJ38" s="1"/>
      <c r="BK38" s="1"/>
      <c r="BL38" s="1"/>
      <c r="BM38" s="1"/>
      <c r="BN38" s="1"/>
      <c r="BO38" s="1"/>
      <c r="BP38" s="1"/>
      <c r="BQ38" s="1"/>
      <c r="BR38" s="1"/>
    </row>
    <row r="39" spans="1:70">
      <c r="A39" s="1" t="s">
        <v>504</v>
      </c>
      <c r="B39" s="11" t="str">
        <f>IF(B38="","",B38*'Annual P&amp;L'!$B$6)</f>
        <v/>
      </c>
      <c r="C39" s="11" t="str">
        <f>IF(C38="","",C38*'Annual P&amp;L'!$C$6)</f>
        <v/>
      </c>
      <c r="D39" s="11" t="str">
        <f>IF(D38="","",D38*'Annual P&amp;L'!$D$6)</f>
        <v/>
      </c>
      <c r="E39" s="11" t="str">
        <f>IF(E38="","",E38*'Annual P&amp;L'!$E$6)</f>
        <v/>
      </c>
      <c r="F39" s="11" t="str">
        <f>IF(F38="","",F38*'Annual P&amp;L'!$F$6)</f>
        <v/>
      </c>
      <c r="G39" s="11" t="str">
        <f>IF(G38="","",G38*'Annual P&amp;L'!$G$6)</f>
        <v/>
      </c>
      <c r="H39" s="11" t="str">
        <f>IF(H38="","",H38*'Annual P&amp;L'!$H$6)</f>
        <v/>
      </c>
      <c r="I39" s="11">
        <f>IF(I38="","",I38*'Annual P&amp;L'!$I$6)</f>
        <v>117238.15999999999</v>
      </c>
      <c r="J39" s="11">
        <f>IF(J38="","",J38*'Annual P&amp;L'!$J$6)</f>
        <v>134900.08000000002</v>
      </c>
      <c r="K39" s="11">
        <f>IF(K38="","",K38*'Annual P&amp;L'!$K$6)</f>
        <v>145534.68</v>
      </c>
      <c r="L39" s="11">
        <f>IF(L38="","",L38*'Annual P&amp;L'!$L$6)</f>
        <v>160212.6</v>
      </c>
      <c r="M39" s="37">
        <f>IF(M38="","",M38*'Annual P&amp;L'!$M$6)</f>
        <v>173620.5617249574</v>
      </c>
      <c r="N39" s="37">
        <f>IF(N38="","",N38*'Annual P&amp;L'!$N$6)</f>
        <v>185713.90982827981</v>
      </c>
      <c r="O39" s="37">
        <f>IF(O38="","",O38*'Annual P&amp;L'!$O$6)</f>
        <v>197998.18903956973</v>
      </c>
      <c r="P39" s="37">
        <f>IF(P38="","",P38*'Annual P&amp;L'!$P$6)</f>
        <v>210879.30139771462</v>
      </c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1"/>
      <c r="AU39" s="1"/>
      <c r="AV39" s="1"/>
      <c r="AW39" s="1"/>
      <c r="AX39" s="1"/>
      <c r="AY39" s="1"/>
      <c r="AZ39" s="1"/>
      <c r="BA39" s="1"/>
      <c r="BB39" s="1"/>
      <c r="BC39" s="1"/>
      <c r="BD39" s="1"/>
      <c r="BE39" s="1"/>
      <c r="BF39" s="1"/>
      <c r="BG39" s="1"/>
      <c r="BH39" s="1"/>
      <c r="BI39" s="1"/>
      <c r="BJ39" s="1"/>
      <c r="BK39" s="1"/>
      <c r="BL39" s="1"/>
      <c r="BM39" s="1"/>
      <c r="BN39" s="1"/>
      <c r="BO39" s="1"/>
      <c r="BP39" s="1"/>
      <c r="BQ39" s="1"/>
      <c r="BR39" s="1"/>
    </row>
    <row r="40" spans="1:70">
      <c r="A40" s="1" t="s">
        <v>505</v>
      </c>
      <c r="B40" s="13"/>
      <c r="C40" s="13"/>
      <c r="D40" s="13"/>
      <c r="E40" s="13"/>
      <c r="F40" s="13"/>
      <c r="G40" s="13"/>
      <c r="H40" s="13"/>
      <c r="I40" s="13">
        <v>0.10299999999999999</v>
      </c>
      <c r="J40" s="13">
        <v>0.11799999999999999</v>
      </c>
      <c r="K40" s="13">
        <v>0.152</v>
      </c>
      <c r="L40" s="13">
        <v>0.13100000000000001</v>
      </c>
      <c r="M40" s="25">
        <f>Assumptions!$M$89</f>
        <v>0.13300000000000001</v>
      </c>
      <c r="N40" s="25">
        <f>Assumptions!$N$89</f>
        <v>0.13100000000000001</v>
      </c>
      <c r="O40" s="25">
        <f>Assumptions!$O$89</f>
        <v>0.12900000000000011</v>
      </c>
      <c r="P40" s="25">
        <f>Assumptions!$P$89</f>
        <v>0.127</v>
      </c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  <c r="AV40" s="1"/>
      <c r="AW40" s="1"/>
      <c r="AX40" s="1"/>
      <c r="AY40" s="1"/>
      <c r="AZ40" s="1"/>
      <c r="BA40" s="1"/>
      <c r="BB40" s="1"/>
      <c r="BC40" s="1"/>
      <c r="BD40" s="1"/>
      <c r="BE40" s="1"/>
      <c r="BF40" s="1"/>
      <c r="BG40" s="1"/>
      <c r="BH40" s="1"/>
      <c r="BI40" s="1"/>
      <c r="BJ40" s="1"/>
      <c r="BK40" s="1"/>
      <c r="BL40" s="1"/>
      <c r="BM40" s="1"/>
      <c r="BN40" s="1"/>
      <c r="BO40" s="1"/>
      <c r="BP40" s="1"/>
      <c r="BQ40" s="1"/>
      <c r="BR40" s="1"/>
    </row>
    <row r="41" spans="1:70">
      <c r="A41" s="1" t="s">
        <v>506</v>
      </c>
      <c r="B41" s="11" t="str">
        <f>IF(B40="","",B40*'Annual P&amp;L'!$B$6)</f>
        <v/>
      </c>
      <c r="C41" s="11" t="str">
        <f>IF(C40="","",C40*'Annual P&amp;L'!$C$6)</f>
        <v/>
      </c>
      <c r="D41" s="11" t="str">
        <f>IF(D40="","",D40*'Annual P&amp;L'!$D$6)</f>
        <v/>
      </c>
      <c r="E41" s="11" t="str">
        <f>IF(E40="","",E40*'Annual P&amp;L'!$E$6)</f>
        <v/>
      </c>
      <c r="F41" s="11" t="str">
        <f>IF(F40="","",F40*'Annual P&amp;L'!$F$6)</f>
        <v/>
      </c>
      <c r="G41" s="11" t="str">
        <f>IF(G40="","",G40*'Annual P&amp;L'!$G$6)</f>
        <v/>
      </c>
      <c r="H41" s="11" t="str">
        <f>IF(H40="","",H40*'Annual P&amp;L'!$H$6)</f>
        <v/>
      </c>
      <c r="I41" s="11">
        <f>IF(I40="","",I40*'Annual P&amp;L'!$I$6)</f>
        <v>232221.74</v>
      </c>
      <c r="J41" s="11">
        <f>IF(J40="","",J40*'Annual P&amp;L'!$J$6)</f>
        <v>284253.74</v>
      </c>
      <c r="K41" s="11">
        <f>IF(K40="","",K40*'Annual P&amp;L'!$K$6)</f>
        <v>388092.48</v>
      </c>
      <c r="L41" s="11">
        <f>IF(L40="","",L40*'Annual P&amp;L'!$L$6)</f>
        <v>349797.51</v>
      </c>
      <c r="M41" s="37">
        <f>IF(M40="","",M40*'Annual P&amp;L'!$M$6)</f>
        <v>366532.29697491007</v>
      </c>
      <c r="N41" s="37">
        <f>IF(N40="","",N40*'Annual P&amp;L'!$N$6)</f>
        <v>380133.1591797602</v>
      </c>
      <c r="O41" s="37">
        <f>IF(O40="","",O40*'Annual P&amp;L'!$O$6)</f>
        <v>392950.25209391565</v>
      </c>
      <c r="P41" s="37">
        <f>IF(P40="","",P40*'Annual P&amp;L'!$P$6)</f>
        <v>405782.89814408723</v>
      </c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  <c r="AW41" s="1"/>
      <c r="AX41" s="1"/>
      <c r="AY41" s="1"/>
      <c r="AZ41" s="1"/>
      <c r="BA41" s="1"/>
      <c r="BB41" s="1"/>
      <c r="BC41" s="1"/>
      <c r="BD41" s="1"/>
      <c r="BE41" s="1"/>
      <c r="BF41" s="1"/>
      <c r="BG41" s="1"/>
      <c r="BH41" s="1"/>
      <c r="BI41" s="1"/>
      <c r="BJ41" s="1"/>
      <c r="BK41" s="1"/>
      <c r="BL41" s="1"/>
      <c r="BM41" s="1"/>
      <c r="BN41" s="1"/>
      <c r="BO41" s="1"/>
      <c r="BP41" s="1"/>
      <c r="BQ41" s="1"/>
      <c r="BR41" s="1"/>
    </row>
    <row r="42" spans="1:70">
      <c r="A42" s="1" t="s">
        <v>507</v>
      </c>
      <c r="B42" s="13" t="str">
        <f t="shared" ref="B42:P42" si="1">IF(COUNT(B26,B28,B30,B32,B34,B36,B38,B40)=0,"",SUM(B26,B28,B30,B32,B34,B36,B38,B40)-1)</f>
        <v/>
      </c>
      <c r="C42" s="13" t="str">
        <f t="shared" si="1"/>
        <v/>
      </c>
      <c r="D42" s="13" t="str">
        <f t="shared" si="1"/>
        <v/>
      </c>
      <c r="E42" s="13" t="str">
        <f t="shared" si="1"/>
        <v/>
      </c>
      <c r="F42" s="13" t="str">
        <f t="shared" si="1"/>
        <v/>
      </c>
      <c r="G42" s="13" t="str">
        <f t="shared" si="1"/>
        <v/>
      </c>
      <c r="H42" s="13" t="str">
        <f t="shared" si="1"/>
        <v/>
      </c>
      <c r="I42" s="13">
        <f t="shared" si="1"/>
        <v>-1.1102230246251565E-16</v>
      </c>
      <c r="J42" s="13">
        <f t="shared" si="1"/>
        <v>-1.1102230246251565E-16</v>
      </c>
      <c r="K42" s="13">
        <f t="shared" si="1"/>
        <v>0</v>
      </c>
      <c r="L42" s="13">
        <f t="shared" si="1"/>
        <v>0</v>
      </c>
      <c r="M42" s="25">
        <f t="shared" si="1"/>
        <v>0</v>
      </c>
      <c r="N42" s="25">
        <f t="shared" si="1"/>
        <v>0</v>
      </c>
      <c r="O42" s="25">
        <f t="shared" si="1"/>
        <v>0</v>
      </c>
      <c r="P42" s="25">
        <f t="shared" si="1"/>
        <v>0</v>
      </c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  <c r="AW42" s="1"/>
      <c r="AX42" s="1"/>
      <c r="AY42" s="1"/>
      <c r="AZ42" s="1"/>
      <c r="BA42" s="1"/>
      <c r="BB42" s="1"/>
      <c r="BC42" s="1"/>
      <c r="BD42" s="1"/>
      <c r="BE42" s="1"/>
      <c r="BF42" s="1"/>
      <c r="BG42" s="1"/>
      <c r="BH42" s="1"/>
      <c r="BI42" s="1"/>
      <c r="BJ42" s="1"/>
      <c r="BK42" s="1"/>
      <c r="BL42" s="1"/>
      <c r="BM42" s="1"/>
      <c r="BN42" s="1"/>
      <c r="BO42" s="1"/>
      <c r="BP42" s="1"/>
      <c r="BQ42" s="1"/>
      <c r="BR42" s="1"/>
    </row>
    <row r="43" spans="1:70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  <c r="AX43" s="1"/>
      <c r="AY43" s="1"/>
      <c r="AZ43" s="1"/>
      <c r="BA43" s="1"/>
      <c r="BB43" s="1"/>
      <c r="BC43" s="1"/>
      <c r="BD43" s="1"/>
      <c r="BE43" s="1"/>
      <c r="BF43" s="1"/>
      <c r="BG43" s="1"/>
      <c r="BH43" s="1"/>
      <c r="BI43" s="1"/>
      <c r="BJ43" s="1"/>
      <c r="BK43" s="1"/>
      <c r="BL43" s="1"/>
      <c r="BM43" s="1"/>
      <c r="BN43" s="1"/>
      <c r="BO43" s="1"/>
      <c r="BP43" s="1"/>
      <c r="BQ43" s="1"/>
      <c r="BR43" s="1"/>
    </row>
    <row r="44" spans="1:70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  <c r="AW44" s="1"/>
      <c r="AX44" s="1"/>
      <c r="AY44" s="1"/>
      <c r="AZ44" s="1"/>
      <c r="BA44" s="1"/>
      <c r="BB44" s="1"/>
      <c r="BC44" s="1"/>
      <c r="BD44" s="1"/>
      <c r="BE44" s="1"/>
      <c r="BF44" s="1"/>
      <c r="BG44" s="1"/>
      <c r="BH44" s="1"/>
      <c r="BI44" s="1"/>
      <c r="BJ44" s="1"/>
      <c r="BK44" s="1"/>
      <c r="BL44" s="1"/>
      <c r="BM44" s="1"/>
      <c r="BN44" s="1"/>
      <c r="BO44" s="1"/>
      <c r="BP44" s="1"/>
      <c r="BQ44" s="1"/>
      <c r="BR44" s="1"/>
    </row>
    <row r="45" spans="1:70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  <c r="AW45" s="1"/>
      <c r="AX45" s="1"/>
      <c r="AY45" s="1"/>
      <c r="AZ45" s="1"/>
      <c r="BA45" s="1"/>
      <c r="BB45" s="1"/>
      <c r="BC45" s="1"/>
      <c r="BD45" s="1"/>
      <c r="BE45" s="1"/>
      <c r="BF45" s="1"/>
      <c r="BG45" s="1"/>
      <c r="BH45" s="1"/>
      <c r="BI45" s="1"/>
      <c r="BJ45" s="1"/>
      <c r="BK45" s="1"/>
      <c r="BL45" s="1"/>
      <c r="BM45" s="1"/>
      <c r="BN45" s="1"/>
      <c r="BO45" s="1"/>
      <c r="BP45" s="1"/>
      <c r="BQ45" s="1"/>
      <c r="BR45" s="1"/>
    </row>
    <row r="46" spans="1:70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  <c r="AX46" s="1"/>
      <c r="AY46" s="1"/>
      <c r="AZ46" s="1"/>
      <c r="BA46" s="1"/>
      <c r="BB46" s="1"/>
      <c r="BC46" s="1"/>
      <c r="BD46" s="1"/>
      <c r="BE46" s="1"/>
      <c r="BF46" s="1"/>
      <c r="BG46" s="1"/>
      <c r="BH46" s="1"/>
      <c r="BI46" s="1"/>
      <c r="BJ46" s="1"/>
      <c r="BK46" s="1"/>
      <c r="BL46" s="1"/>
      <c r="BM46" s="1"/>
      <c r="BN46" s="1"/>
      <c r="BO46" s="1"/>
      <c r="BP46" s="1"/>
      <c r="BQ46" s="1"/>
      <c r="BR46" s="1"/>
    </row>
    <row r="47" spans="1:70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  <c r="AV47" s="1"/>
      <c r="AW47" s="1"/>
      <c r="AX47" s="1"/>
      <c r="AY47" s="1"/>
      <c r="AZ47" s="1"/>
      <c r="BA47" s="1"/>
      <c r="BB47" s="1"/>
      <c r="BC47" s="1"/>
      <c r="BD47" s="1"/>
      <c r="BE47" s="1"/>
      <c r="BF47" s="1"/>
      <c r="BG47" s="1"/>
      <c r="BH47" s="1"/>
      <c r="BI47" s="1"/>
      <c r="BJ47" s="1"/>
      <c r="BK47" s="1"/>
      <c r="BL47" s="1"/>
      <c r="BM47" s="1"/>
      <c r="BN47" s="1"/>
      <c r="BO47" s="1"/>
      <c r="BP47" s="1"/>
      <c r="BQ47" s="1"/>
      <c r="BR47" s="1"/>
    </row>
    <row r="48" spans="1:70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  <c r="AV48" s="1"/>
      <c r="AW48" s="1"/>
      <c r="AX48" s="1"/>
      <c r="AY48" s="1"/>
      <c r="AZ48" s="1"/>
      <c r="BA48" s="1"/>
      <c r="BB48" s="1"/>
      <c r="BC48" s="1"/>
      <c r="BD48" s="1"/>
      <c r="BE48" s="1"/>
      <c r="BF48" s="1"/>
      <c r="BG48" s="1"/>
      <c r="BH48" s="1"/>
      <c r="BI48" s="1"/>
      <c r="BJ48" s="1"/>
      <c r="BK48" s="1"/>
      <c r="BL48" s="1"/>
      <c r="BM48" s="1"/>
      <c r="BN48" s="1"/>
      <c r="BO48" s="1"/>
      <c r="BP48" s="1"/>
      <c r="BQ48" s="1"/>
      <c r="BR48" s="1"/>
    </row>
    <row r="49" spans="1:70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  <c r="AW49" s="1"/>
      <c r="AX49" s="1"/>
      <c r="AY49" s="1"/>
      <c r="AZ49" s="1"/>
      <c r="BA49" s="1"/>
      <c r="BB49" s="1"/>
      <c r="BC49" s="1"/>
      <c r="BD49" s="1"/>
      <c r="BE49" s="1"/>
      <c r="BF49" s="1"/>
      <c r="BG49" s="1"/>
      <c r="BH49" s="1"/>
      <c r="BI49" s="1"/>
      <c r="BJ49" s="1"/>
      <c r="BK49" s="1"/>
      <c r="BL49" s="1"/>
      <c r="BM49" s="1"/>
      <c r="BN49" s="1"/>
      <c r="BO49" s="1"/>
      <c r="BP49" s="1"/>
      <c r="BQ49" s="1"/>
      <c r="BR49" s="1"/>
    </row>
    <row r="50" spans="1:70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  <c r="AW50" s="1"/>
      <c r="AX50" s="1"/>
      <c r="AY50" s="1"/>
      <c r="AZ50" s="1"/>
      <c r="BA50" s="1"/>
      <c r="BB50" s="1"/>
      <c r="BC50" s="1"/>
      <c r="BD50" s="1"/>
      <c r="BE50" s="1"/>
      <c r="BF50" s="1"/>
      <c r="BG50" s="1"/>
      <c r="BH50" s="1"/>
      <c r="BI50" s="1"/>
      <c r="BJ50" s="1"/>
      <c r="BK50" s="1"/>
      <c r="BL50" s="1"/>
      <c r="BM50" s="1"/>
      <c r="BN50" s="1"/>
      <c r="BO50" s="1"/>
      <c r="BP50" s="1"/>
      <c r="BQ50" s="1"/>
      <c r="BR50" s="1"/>
    </row>
    <row r="51" spans="1:70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  <c r="AV51" s="1"/>
      <c r="AW51" s="1"/>
      <c r="AX51" s="1"/>
      <c r="AY51" s="1"/>
      <c r="AZ51" s="1"/>
      <c r="BA51" s="1"/>
      <c r="BB51" s="1"/>
      <c r="BC51" s="1"/>
      <c r="BD51" s="1"/>
      <c r="BE51" s="1"/>
      <c r="BF51" s="1"/>
      <c r="BG51" s="1"/>
      <c r="BH51" s="1"/>
      <c r="BI51" s="1"/>
      <c r="BJ51" s="1"/>
      <c r="BK51" s="1"/>
      <c r="BL51" s="1"/>
      <c r="BM51" s="1"/>
      <c r="BN51" s="1"/>
      <c r="BO51" s="1"/>
      <c r="BP51" s="1"/>
      <c r="BQ51" s="1"/>
      <c r="BR51" s="1"/>
    </row>
    <row r="52" spans="1:70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  <c r="AV52" s="1"/>
      <c r="AW52" s="1"/>
      <c r="AX52" s="1"/>
      <c r="AY52" s="1"/>
      <c r="AZ52" s="1"/>
      <c r="BA52" s="1"/>
      <c r="BB52" s="1"/>
      <c r="BC52" s="1"/>
      <c r="BD52" s="1"/>
      <c r="BE52" s="1"/>
      <c r="BF52" s="1"/>
      <c r="BG52" s="1"/>
      <c r="BH52" s="1"/>
      <c r="BI52" s="1"/>
      <c r="BJ52" s="1"/>
      <c r="BK52" s="1"/>
      <c r="BL52" s="1"/>
      <c r="BM52" s="1"/>
      <c r="BN52" s="1"/>
      <c r="BO52" s="1"/>
      <c r="BP52" s="1"/>
      <c r="BQ52" s="1"/>
      <c r="BR52" s="1"/>
    </row>
    <row r="53" spans="1:70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  <c r="AV53" s="1"/>
      <c r="AW53" s="1"/>
      <c r="AX53" s="1"/>
      <c r="AY53" s="1"/>
      <c r="AZ53" s="1"/>
      <c r="BA53" s="1"/>
      <c r="BB53" s="1"/>
      <c r="BC53" s="1"/>
      <c r="BD53" s="1"/>
      <c r="BE53" s="1"/>
      <c r="BF53" s="1"/>
      <c r="BG53" s="1"/>
      <c r="BH53" s="1"/>
      <c r="BI53" s="1"/>
      <c r="BJ53" s="1"/>
      <c r="BK53" s="1"/>
      <c r="BL53" s="1"/>
      <c r="BM53" s="1"/>
      <c r="BN53" s="1"/>
      <c r="BO53" s="1"/>
      <c r="BP53" s="1"/>
      <c r="BQ53" s="1"/>
      <c r="BR53" s="1"/>
    </row>
    <row r="54" spans="1:70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  <c r="AV54" s="1"/>
      <c r="AW54" s="1"/>
      <c r="AX54" s="1"/>
      <c r="AY54" s="1"/>
      <c r="AZ54" s="1"/>
      <c r="BA54" s="1"/>
      <c r="BB54" s="1"/>
      <c r="BC54" s="1"/>
      <c r="BD54" s="1"/>
      <c r="BE54" s="1"/>
      <c r="BF54" s="1"/>
      <c r="BG54" s="1"/>
      <c r="BH54" s="1"/>
      <c r="BI54" s="1"/>
      <c r="BJ54" s="1"/>
      <c r="BK54" s="1"/>
      <c r="BL54" s="1"/>
      <c r="BM54" s="1"/>
      <c r="BN54" s="1"/>
      <c r="BO54" s="1"/>
      <c r="BP54" s="1"/>
      <c r="BQ54" s="1"/>
      <c r="BR54" s="1"/>
    </row>
    <row r="55" spans="1:70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  <c r="AV55" s="1"/>
      <c r="AW55" s="1"/>
      <c r="AX55" s="1"/>
      <c r="AY55" s="1"/>
      <c r="AZ55" s="1"/>
      <c r="BA55" s="1"/>
      <c r="BB55" s="1"/>
      <c r="BC55" s="1"/>
      <c r="BD55" s="1"/>
      <c r="BE55" s="1"/>
      <c r="BF55" s="1"/>
      <c r="BG55" s="1"/>
      <c r="BH55" s="1"/>
      <c r="BI55" s="1"/>
      <c r="BJ55" s="1"/>
      <c r="BK55" s="1"/>
      <c r="BL55" s="1"/>
      <c r="BM55" s="1"/>
      <c r="BN55" s="1"/>
      <c r="BO55" s="1"/>
      <c r="BP55" s="1"/>
      <c r="BQ55" s="1"/>
      <c r="BR55" s="1"/>
    </row>
    <row r="56" spans="1:70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  <c r="AV56" s="1"/>
      <c r="AW56" s="1"/>
      <c r="AX56" s="1"/>
      <c r="AY56" s="1"/>
      <c r="AZ56" s="1"/>
      <c r="BA56" s="1"/>
      <c r="BB56" s="1"/>
      <c r="BC56" s="1"/>
      <c r="BD56" s="1"/>
      <c r="BE56" s="1"/>
      <c r="BF56" s="1"/>
      <c r="BG56" s="1"/>
      <c r="BH56" s="1"/>
      <c r="BI56" s="1"/>
      <c r="BJ56" s="1"/>
      <c r="BK56" s="1"/>
      <c r="BL56" s="1"/>
      <c r="BM56" s="1"/>
      <c r="BN56" s="1"/>
      <c r="BO56" s="1"/>
      <c r="BP56" s="1"/>
      <c r="BQ56" s="1"/>
      <c r="BR56" s="1"/>
    </row>
    <row r="57" spans="1:70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  <c r="AX57" s="1"/>
      <c r="AY57" s="1"/>
      <c r="AZ57" s="1"/>
      <c r="BA57" s="1"/>
      <c r="BB57" s="1"/>
      <c r="BC57" s="1"/>
      <c r="BD57" s="1"/>
      <c r="BE57" s="1"/>
      <c r="BF57" s="1"/>
      <c r="BG57" s="1"/>
      <c r="BH57" s="1"/>
      <c r="BI57" s="1"/>
      <c r="BJ57" s="1"/>
      <c r="BK57" s="1"/>
      <c r="BL57" s="1"/>
      <c r="BM57" s="1"/>
      <c r="BN57" s="1"/>
      <c r="BO57" s="1"/>
      <c r="BP57" s="1"/>
      <c r="BQ57" s="1"/>
      <c r="BR57" s="1"/>
    </row>
    <row r="58" spans="1:70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  <c r="AW58" s="1"/>
      <c r="AX58" s="1"/>
      <c r="AY58" s="1"/>
      <c r="AZ58" s="1"/>
      <c r="BA58" s="1"/>
      <c r="BB58" s="1"/>
      <c r="BC58" s="1"/>
      <c r="BD58" s="1"/>
      <c r="BE58" s="1"/>
      <c r="BF58" s="1"/>
      <c r="BG58" s="1"/>
      <c r="BH58" s="1"/>
      <c r="BI58" s="1"/>
      <c r="BJ58" s="1"/>
      <c r="BK58" s="1"/>
      <c r="BL58" s="1"/>
      <c r="BM58" s="1"/>
      <c r="BN58" s="1"/>
      <c r="BO58" s="1"/>
      <c r="BP58" s="1"/>
      <c r="BQ58" s="1"/>
      <c r="BR58" s="1"/>
    </row>
    <row r="59" spans="1:70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  <c r="AW59" s="1"/>
      <c r="AX59" s="1"/>
      <c r="AY59" s="1"/>
      <c r="AZ59" s="1"/>
      <c r="BA59" s="1"/>
      <c r="BB59" s="1"/>
      <c r="BC59" s="1"/>
      <c r="BD59" s="1"/>
      <c r="BE59" s="1"/>
      <c r="BF59" s="1"/>
      <c r="BG59" s="1"/>
      <c r="BH59" s="1"/>
      <c r="BI59" s="1"/>
      <c r="BJ59" s="1"/>
      <c r="BK59" s="1"/>
      <c r="BL59" s="1"/>
      <c r="BM59" s="1"/>
      <c r="BN59" s="1"/>
      <c r="BO59" s="1"/>
      <c r="BP59" s="1"/>
      <c r="BQ59" s="1"/>
      <c r="BR59" s="1"/>
    </row>
    <row r="60" spans="1:70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  <c r="AW60" s="1"/>
      <c r="AX60" s="1"/>
      <c r="AY60" s="1"/>
      <c r="AZ60" s="1"/>
      <c r="BA60" s="1"/>
      <c r="BB60" s="1"/>
      <c r="BC60" s="1"/>
      <c r="BD60" s="1"/>
      <c r="BE60" s="1"/>
      <c r="BF60" s="1"/>
      <c r="BG60" s="1"/>
      <c r="BH60" s="1"/>
      <c r="BI60" s="1"/>
      <c r="BJ60" s="1"/>
      <c r="BK60" s="1"/>
      <c r="BL60" s="1"/>
      <c r="BM60" s="1"/>
      <c r="BN60" s="1"/>
      <c r="BO60" s="1"/>
      <c r="BP60" s="1"/>
      <c r="BQ60" s="1"/>
      <c r="BR60" s="1"/>
    </row>
    <row r="61" spans="1:70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  <c r="AW61" s="1"/>
      <c r="AX61" s="1"/>
      <c r="AY61" s="1"/>
      <c r="AZ61" s="1"/>
      <c r="BA61" s="1"/>
      <c r="BB61" s="1"/>
      <c r="BC61" s="1"/>
      <c r="BD61" s="1"/>
      <c r="BE61" s="1"/>
      <c r="BF61" s="1"/>
      <c r="BG61" s="1"/>
      <c r="BH61" s="1"/>
      <c r="BI61" s="1"/>
      <c r="BJ61" s="1"/>
      <c r="BK61" s="1"/>
      <c r="BL61" s="1"/>
      <c r="BM61" s="1"/>
      <c r="BN61" s="1"/>
      <c r="BO61" s="1"/>
      <c r="BP61" s="1"/>
      <c r="BQ61" s="1"/>
      <c r="BR61" s="1"/>
    </row>
    <row r="62" spans="1:70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  <c r="AX62" s="1"/>
      <c r="AY62" s="1"/>
      <c r="AZ62" s="1"/>
      <c r="BA62" s="1"/>
      <c r="BB62" s="1"/>
      <c r="BC62" s="1"/>
      <c r="BD62" s="1"/>
      <c r="BE62" s="1"/>
      <c r="BF62" s="1"/>
      <c r="BG62" s="1"/>
      <c r="BH62" s="1"/>
      <c r="BI62" s="1"/>
      <c r="BJ62" s="1"/>
      <c r="BK62" s="1"/>
      <c r="BL62" s="1"/>
      <c r="BM62" s="1"/>
      <c r="BN62" s="1"/>
      <c r="BO62" s="1"/>
      <c r="BP62" s="1"/>
      <c r="BQ62" s="1"/>
      <c r="BR62" s="1"/>
    </row>
    <row r="63" spans="1:70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  <c r="AX63" s="1"/>
      <c r="AY63" s="1"/>
      <c r="AZ63" s="1"/>
      <c r="BA63" s="1"/>
      <c r="BB63" s="1"/>
      <c r="BC63" s="1"/>
      <c r="BD63" s="1"/>
      <c r="BE63" s="1"/>
      <c r="BF63" s="1"/>
      <c r="BG63" s="1"/>
      <c r="BH63" s="1"/>
      <c r="BI63" s="1"/>
      <c r="BJ63" s="1"/>
      <c r="BK63" s="1"/>
      <c r="BL63" s="1"/>
      <c r="BM63" s="1"/>
      <c r="BN63" s="1"/>
      <c r="BO63" s="1"/>
      <c r="BP63" s="1"/>
      <c r="BQ63" s="1"/>
      <c r="BR63" s="1"/>
    </row>
    <row r="64" spans="1:70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  <c r="AW64" s="1"/>
      <c r="AX64" s="1"/>
      <c r="AY64" s="1"/>
      <c r="AZ64" s="1"/>
      <c r="BA64" s="1"/>
      <c r="BB64" s="1"/>
      <c r="BC64" s="1"/>
      <c r="BD64" s="1"/>
      <c r="BE64" s="1"/>
      <c r="BF64" s="1"/>
      <c r="BG64" s="1"/>
      <c r="BH64" s="1"/>
      <c r="BI64" s="1"/>
      <c r="BJ64" s="1"/>
      <c r="BK64" s="1"/>
      <c r="BL64" s="1"/>
      <c r="BM64" s="1"/>
      <c r="BN64" s="1"/>
      <c r="BO64" s="1"/>
      <c r="BP64" s="1"/>
      <c r="BQ64" s="1"/>
      <c r="BR64" s="1"/>
    </row>
    <row r="65" spans="1:70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  <c r="AX65" s="1"/>
      <c r="AY65" s="1"/>
      <c r="AZ65" s="1"/>
      <c r="BA65" s="1"/>
      <c r="BB65" s="1"/>
      <c r="BC65" s="1"/>
      <c r="BD65" s="1"/>
      <c r="BE65" s="1"/>
      <c r="BF65" s="1"/>
      <c r="BG65" s="1"/>
      <c r="BH65" s="1"/>
      <c r="BI65" s="1"/>
      <c r="BJ65" s="1"/>
      <c r="BK65" s="1"/>
      <c r="BL65" s="1"/>
      <c r="BM65" s="1"/>
      <c r="BN65" s="1"/>
      <c r="BO65" s="1"/>
      <c r="BP65" s="1"/>
      <c r="BQ65" s="1"/>
      <c r="BR65" s="1"/>
    </row>
    <row r="66" spans="1:70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  <c r="AX66" s="1"/>
      <c r="AY66" s="1"/>
      <c r="AZ66" s="1"/>
      <c r="BA66" s="1"/>
      <c r="BB66" s="1"/>
      <c r="BC66" s="1"/>
      <c r="BD66" s="1"/>
      <c r="BE66" s="1"/>
      <c r="BF66" s="1"/>
      <c r="BG66" s="1"/>
      <c r="BH66" s="1"/>
      <c r="BI66" s="1"/>
      <c r="BJ66" s="1"/>
      <c r="BK66" s="1"/>
      <c r="BL66" s="1"/>
      <c r="BM66" s="1"/>
      <c r="BN66" s="1"/>
      <c r="BO66" s="1"/>
      <c r="BP66" s="1"/>
      <c r="BQ66" s="1"/>
      <c r="BR66" s="1"/>
    </row>
    <row r="67" spans="1:70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  <c r="AV67" s="1"/>
      <c r="AW67" s="1"/>
      <c r="AX67" s="1"/>
      <c r="AY67" s="1"/>
      <c r="AZ67" s="1"/>
      <c r="BA67" s="1"/>
      <c r="BB67" s="1"/>
      <c r="BC67" s="1"/>
      <c r="BD67" s="1"/>
      <c r="BE67" s="1"/>
      <c r="BF67" s="1"/>
      <c r="BG67" s="1"/>
      <c r="BH67" s="1"/>
      <c r="BI67" s="1"/>
      <c r="BJ67" s="1"/>
      <c r="BK67" s="1"/>
      <c r="BL67" s="1"/>
      <c r="BM67" s="1"/>
      <c r="BN67" s="1"/>
      <c r="BO67" s="1"/>
      <c r="BP67" s="1"/>
      <c r="BQ67" s="1"/>
      <c r="BR67" s="1"/>
    </row>
    <row r="68" spans="1:70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  <c r="AV68" s="1"/>
      <c r="AW68" s="1"/>
      <c r="AX68" s="1"/>
      <c r="AY68" s="1"/>
      <c r="AZ68" s="1"/>
      <c r="BA68" s="1"/>
      <c r="BB68" s="1"/>
      <c r="BC68" s="1"/>
      <c r="BD68" s="1"/>
      <c r="BE68" s="1"/>
      <c r="BF68" s="1"/>
      <c r="BG68" s="1"/>
      <c r="BH68" s="1"/>
      <c r="BI68" s="1"/>
      <c r="BJ68" s="1"/>
      <c r="BK68" s="1"/>
      <c r="BL68" s="1"/>
      <c r="BM68" s="1"/>
      <c r="BN68" s="1"/>
      <c r="BO68" s="1"/>
      <c r="BP68" s="1"/>
      <c r="BQ68" s="1"/>
      <c r="BR68" s="1"/>
    </row>
    <row r="69" spans="1:70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  <c r="AV69" s="1"/>
      <c r="AW69" s="1"/>
      <c r="AX69" s="1"/>
      <c r="AY69" s="1"/>
      <c r="AZ69" s="1"/>
      <c r="BA69" s="1"/>
      <c r="BB69" s="1"/>
      <c r="BC69" s="1"/>
      <c r="BD69" s="1"/>
      <c r="BE69" s="1"/>
      <c r="BF69" s="1"/>
      <c r="BG69" s="1"/>
      <c r="BH69" s="1"/>
      <c r="BI69" s="1"/>
      <c r="BJ69" s="1"/>
      <c r="BK69" s="1"/>
      <c r="BL69" s="1"/>
      <c r="BM69" s="1"/>
      <c r="BN69" s="1"/>
      <c r="BO69" s="1"/>
      <c r="BP69" s="1"/>
      <c r="BQ69" s="1"/>
      <c r="BR69" s="1"/>
    </row>
    <row r="70" spans="1:70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  <c r="AV70" s="1"/>
      <c r="AW70" s="1"/>
      <c r="AX70" s="1"/>
      <c r="AY70" s="1"/>
      <c r="AZ70" s="1"/>
      <c r="BA70" s="1"/>
      <c r="BB70" s="1"/>
      <c r="BC70" s="1"/>
      <c r="BD70" s="1"/>
      <c r="BE70" s="1"/>
      <c r="BF70" s="1"/>
      <c r="BG70" s="1"/>
      <c r="BH70" s="1"/>
      <c r="BI70" s="1"/>
      <c r="BJ70" s="1"/>
      <c r="BK70" s="1"/>
      <c r="BL70" s="1"/>
      <c r="BM70" s="1"/>
      <c r="BN70" s="1"/>
      <c r="BO70" s="1"/>
      <c r="BP70" s="1"/>
      <c r="BQ70" s="1"/>
      <c r="BR70" s="1"/>
    </row>
    <row r="71" spans="1:70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  <c r="AV71" s="1"/>
      <c r="AW71" s="1"/>
      <c r="AX71" s="1"/>
      <c r="AY71" s="1"/>
      <c r="AZ71" s="1"/>
      <c r="BA71" s="1"/>
      <c r="BB71" s="1"/>
      <c r="BC71" s="1"/>
      <c r="BD71" s="1"/>
      <c r="BE71" s="1"/>
      <c r="BF71" s="1"/>
      <c r="BG71" s="1"/>
      <c r="BH71" s="1"/>
      <c r="BI71" s="1"/>
      <c r="BJ71" s="1"/>
      <c r="BK71" s="1"/>
      <c r="BL71" s="1"/>
      <c r="BM71" s="1"/>
      <c r="BN71" s="1"/>
      <c r="BO71" s="1"/>
      <c r="BP71" s="1"/>
      <c r="BQ71" s="1"/>
      <c r="BR71" s="1"/>
    </row>
    <row r="72" spans="1:70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1"/>
      <c r="AV72" s="1"/>
      <c r="AW72" s="1"/>
      <c r="AX72" s="1"/>
      <c r="AY72" s="1"/>
      <c r="AZ72" s="1"/>
      <c r="BA72" s="1"/>
      <c r="BB72" s="1"/>
      <c r="BC72" s="1"/>
      <c r="BD72" s="1"/>
      <c r="BE72" s="1"/>
      <c r="BF72" s="1"/>
      <c r="BG72" s="1"/>
      <c r="BH72" s="1"/>
      <c r="BI72" s="1"/>
      <c r="BJ72" s="1"/>
      <c r="BK72" s="1"/>
      <c r="BL72" s="1"/>
      <c r="BM72" s="1"/>
      <c r="BN72" s="1"/>
      <c r="BO72" s="1"/>
      <c r="BP72" s="1"/>
      <c r="BQ72" s="1"/>
      <c r="BR72" s="1"/>
    </row>
    <row r="73" spans="1:70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/>
      <c r="AV73" s="1"/>
      <c r="AW73" s="1"/>
      <c r="AX73" s="1"/>
      <c r="AY73" s="1"/>
      <c r="AZ73" s="1"/>
      <c r="BA73" s="1"/>
      <c r="BB73" s="1"/>
      <c r="BC73" s="1"/>
      <c r="BD73" s="1"/>
      <c r="BE73" s="1"/>
      <c r="BF73" s="1"/>
      <c r="BG73" s="1"/>
      <c r="BH73" s="1"/>
      <c r="BI73" s="1"/>
      <c r="BJ73" s="1"/>
      <c r="BK73" s="1"/>
      <c r="BL73" s="1"/>
      <c r="BM73" s="1"/>
      <c r="BN73" s="1"/>
      <c r="BO73" s="1"/>
      <c r="BP73" s="1"/>
      <c r="BQ73" s="1"/>
      <c r="BR73" s="1"/>
    </row>
    <row r="74" spans="1:70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  <c r="AU74" s="1"/>
      <c r="AV74" s="1"/>
      <c r="AW74" s="1"/>
      <c r="AX74" s="1"/>
      <c r="AY74" s="1"/>
      <c r="AZ74" s="1"/>
      <c r="BA74" s="1"/>
      <c r="BB74" s="1"/>
      <c r="BC74" s="1"/>
      <c r="BD74" s="1"/>
      <c r="BE74" s="1"/>
      <c r="BF74" s="1"/>
      <c r="BG74" s="1"/>
      <c r="BH74" s="1"/>
      <c r="BI74" s="1"/>
      <c r="BJ74" s="1"/>
      <c r="BK74" s="1"/>
      <c r="BL74" s="1"/>
      <c r="BM74" s="1"/>
      <c r="BN74" s="1"/>
      <c r="BO74" s="1"/>
      <c r="BP74" s="1"/>
      <c r="BQ74" s="1"/>
      <c r="BR74" s="1"/>
    </row>
    <row r="75" spans="1:70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  <c r="AM75" s="1"/>
      <c r="AN75" s="1"/>
      <c r="AO75" s="1"/>
      <c r="AP75" s="1"/>
      <c r="AQ75" s="1"/>
      <c r="AR75" s="1"/>
      <c r="AS75" s="1"/>
      <c r="AT75" s="1"/>
      <c r="AU75" s="1"/>
      <c r="AV75" s="1"/>
      <c r="AW75" s="1"/>
      <c r="AX75" s="1"/>
      <c r="AY75" s="1"/>
      <c r="AZ75" s="1"/>
      <c r="BA75" s="1"/>
      <c r="BB75" s="1"/>
      <c r="BC75" s="1"/>
      <c r="BD75" s="1"/>
      <c r="BE75" s="1"/>
      <c r="BF75" s="1"/>
      <c r="BG75" s="1"/>
      <c r="BH75" s="1"/>
      <c r="BI75" s="1"/>
      <c r="BJ75" s="1"/>
      <c r="BK75" s="1"/>
      <c r="BL75" s="1"/>
      <c r="BM75" s="1"/>
      <c r="BN75" s="1"/>
      <c r="BO75" s="1"/>
      <c r="BP75" s="1"/>
      <c r="BQ75" s="1"/>
      <c r="BR75" s="1"/>
    </row>
    <row r="76" spans="1:70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  <c r="AM76" s="1"/>
      <c r="AN76" s="1"/>
      <c r="AO76" s="1"/>
      <c r="AP76" s="1"/>
      <c r="AQ76" s="1"/>
      <c r="AR76" s="1"/>
      <c r="AS76" s="1"/>
      <c r="AT76" s="1"/>
      <c r="AU76" s="1"/>
      <c r="AV76" s="1"/>
      <c r="AW76" s="1"/>
      <c r="AX76" s="1"/>
      <c r="AY76" s="1"/>
      <c r="AZ76" s="1"/>
      <c r="BA76" s="1"/>
      <c r="BB76" s="1"/>
      <c r="BC76" s="1"/>
      <c r="BD76" s="1"/>
      <c r="BE76" s="1"/>
      <c r="BF76" s="1"/>
      <c r="BG76" s="1"/>
      <c r="BH76" s="1"/>
      <c r="BI76" s="1"/>
      <c r="BJ76" s="1"/>
      <c r="BK76" s="1"/>
      <c r="BL76" s="1"/>
      <c r="BM76" s="1"/>
      <c r="BN76" s="1"/>
      <c r="BO76" s="1"/>
      <c r="BP76" s="1"/>
      <c r="BQ76" s="1"/>
      <c r="BR76" s="1"/>
    </row>
    <row r="77" spans="1:70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1"/>
      <c r="AN77" s="1"/>
      <c r="AO77" s="1"/>
      <c r="AP77" s="1"/>
      <c r="AQ77" s="1"/>
      <c r="AR77" s="1"/>
      <c r="AS77" s="1"/>
      <c r="AT77" s="1"/>
      <c r="AU77" s="1"/>
      <c r="AV77" s="1"/>
      <c r="AW77" s="1"/>
      <c r="AX77" s="1"/>
      <c r="AY77" s="1"/>
      <c r="AZ77" s="1"/>
      <c r="BA77" s="1"/>
      <c r="BB77" s="1"/>
      <c r="BC77" s="1"/>
      <c r="BD77" s="1"/>
      <c r="BE77" s="1"/>
      <c r="BF77" s="1"/>
      <c r="BG77" s="1"/>
      <c r="BH77" s="1"/>
      <c r="BI77" s="1"/>
      <c r="BJ77" s="1"/>
      <c r="BK77" s="1"/>
      <c r="BL77" s="1"/>
      <c r="BM77" s="1"/>
      <c r="BN77" s="1"/>
      <c r="BO77" s="1"/>
      <c r="BP77" s="1"/>
      <c r="BQ77" s="1"/>
      <c r="BR77" s="1"/>
    </row>
    <row r="78" spans="1:70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  <c r="AM78" s="1"/>
      <c r="AN78" s="1"/>
      <c r="AO78" s="1"/>
      <c r="AP78" s="1"/>
      <c r="AQ78" s="1"/>
      <c r="AR78" s="1"/>
      <c r="AS78" s="1"/>
      <c r="AT78" s="1"/>
      <c r="AU78" s="1"/>
      <c r="AV78" s="1"/>
      <c r="AW78" s="1"/>
      <c r="AX78" s="1"/>
      <c r="AY78" s="1"/>
      <c r="AZ78" s="1"/>
      <c r="BA78" s="1"/>
      <c r="BB78" s="1"/>
      <c r="BC78" s="1"/>
      <c r="BD78" s="1"/>
      <c r="BE78" s="1"/>
      <c r="BF78" s="1"/>
      <c r="BG78" s="1"/>
      <c r="BH78" s="1"/>
      <c r="BI78" s="1"/>
      <c r="BJ78" s="1"/>
      <c r="BK78" s="1"/>
      <c r="BL78" s="1"/>
      <c r="BM78" s="1"/>
      <c r="BN78" s="1"/>
      <c r="BO78" s="1"/>
      <c r="BP78" s="1"/>
      <c r="BQ78" s="1"/>
      <c r="BR78" s="1"/>
    </row>
    <row r="79" spans="1:70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  <c r="AM79" s="1"/>
      <c r="AN79" s="1"/>
      <c r="AO79" s="1"/>
      <c r="AP79" s="1"/>
      <c r="AQ79" s="1"/>
      <c r="AR79" s="1"/>
      <c r="AS79" s="1"/>
      <c r="AT79" s="1"/>
      <c r="AU79" s="1"/>
      <c r="AV79" s="1"/>
      <c r="AW79" s="1"/>
      <c r="AX79" s="1"/>
      <c r="AY79" s="1"/>
      <c r="AZ79" s="1"/>
      <c r="BA79" s="1"/>
      <c r="BB79" s="1"/>
      <c r="BC79" s="1"/>
      <c r="BD79" s="1"/>
      <c r="BE79" s="1"/>
      <c r="BF79" s="1"/>
      <c r="BG79" s="1"/>
      <c r="BH79" s="1"/>
      <c r="BI79" s="1"/>
      <c r="BJ79" s="1"/>
      <c r="BK79" s="1"/>
      <c r="BL79" s="1"/>
      <c r="BM79" s="1"/>
      <c r="BN79" s="1"/>
      <c r="BO79" s="1"/>
      <c r="BP79" s="1"/>
      <c r="BQ79" s="1"/>
      <c r="BR79" s="1"/>
    </row>
    <row r="80" spans="1:70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1"/>
      <c r="AM80" s="1"/>
      <c r="AN80" s="1"/>
      <c r="AO80" s="1"/>
      <c r="AP80" s="1"/>
      <c r="AQ80" s="1"/>
      <c r="AR80" s="1"/>
      <c r="AS80" s="1"/>
      <c r="AT80" s="1"/>
      <c r="AU80" s="1"/>
      <c r="AV80" s="1"/>
      <c r="AW80" s="1"/>
      <c r="AX80" s="1"/>
      <c r="AY80" s="1"/>
      <c r="AZ80" s="1"/>
      <c r="BA80" s="1"/>
      <c r="BB80" s="1"/>
      <c r="BC80" s="1"/>
      <c r="BD80" s="1"/>
      <c r="BE80" s="1"/>
      <c r="BF80" s="1"/>
      <c r="BG80" s="1"/>
      <c r="BH80" s="1"/>
      <c r="BI80" s="1"/>
      <c r="BJ80" s="1"/>
      <c r="BK80" s="1"/>
      <c r="BL80" s="1"/>
      <c r="BM80" s="1"/>
      <c r="BN80" s="1"/>
      <c r="BO80" s="1"/>
      <c r="BP80" s="1"/>
      <c r="BQ80" s="1"/>
      <c r="BR80" s="1"/>
    </row>
    <row r="81" spans="1:70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  <c r="AM81" s="1"/>
      <c r="AN81" s="1"/>
      <c r="AO81" s="1"/>
      <c r="AP81" s="1"/>
      <c r="AQ81" s="1"/>
      <c r="AR81" s="1"/>
      <c r="AS81" s="1"/>
      <c r="AT81" s="1"/>
      <c r="AU81" s="1"/>
      <c r="AV81" s="1"/>
      <c r="AW81" s="1"/>
      <c r="AX81" s="1"/>
      <c r="AY81" s="1"/>
      <c r="AZ81" s="1"/>
      <c r="BA81" s="1"/>
      <c r="BB81" s="1"/>
      <c r="BC81" s="1"/>
      <c r="BD81" s="1"/>
      <c r="BE81" s="1"/>
      <c r="BF81" s="1"/>
      <c r="BG81" s="1"/>
      <c r="BH81" s="1"/>
      <c r="BI81" s="1"/>
      <c r="BJ81" s="1"/>
      <c r="BK81" s="1"/>
      <c r="BL81" s="1"/>
      <c r="BM81" s="1"/>
      <c r="BN81" s="1"/>
      <c r="BO81" s="1"/>
      <c r="BP81" s="1"/>
      <c r="BQ81" s="1"/>
      <c r="BR81" s="1"/>
    </row>
    <row r="82" spans="1:70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  <c r="AM82" s="1"/>
      <c r="AN82" s="1"/>
      <c r="AO82" s="1"/>
      <c r="AP82" s="1"/>
      <c r="AQ82" s="1"/>
      <c r="AR82" s="1"/>
      <c r="AS82" s="1"/>
      <c r="AT82" s="1"/>
      <c r="AU82" s="1"/>
      <c r="AV82" s="1"/>
      <c r="AW82" s="1"/>
      <c r="AX82" s="1"/>
      <c r="AY82" s="1"/>
      <c r="AZ82" s="1"/>
      <c r="BA82" s="1"/>
      <c r="BB82" s="1"/>
      <c r="BC82" s="1"/>
      <c r="BD82" s="1"/>
      <c r="BE82" s="1"/>
      <c r="BF82" s="1"/>
      <c r="BG82" s="1"/>
      <c r="BH82" s="1"/>
      <c r="BI82" s="1"/>
      <c r="BJ82" s="1"/>
      <c r="BK82" s="1"/>
      <c r="BL82" s="1"/>
      <c r="BM82" s="1"/>
      <c r="BN82" s="1"/>
      <c r="BO82" s="1"/>
      <c r="BP82" s="1"/>
      <c r="BQ82" s="1"/>
      <c r="BR82" s="1"/>
    </row>
    <row r="83" spans="1:70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1"/>
      <c r="AM83" s="1"/>
      <c r="AN83" s="1"/>
      <c r="AO83" s="1"/>
      <c r="AP83" s="1"/>
      <c r="AQ83" s="1"/>
      <c r="AR83" s="1"/>
      <c r="AS83" s="1"/>
      <c r="AT83" s="1"/>
      <c r="AU83" s="1"/>
      <c r="AV83" s="1"/>
      <c r="AW83" s="1"/>
      <c r="AX83" s="1"/>
      <c r="AY83" s="1"/>
      <c r="AZ83" s="1"/>
      <c r="BA83" s="1"/>
      <c r="BB83" s="1"/>
      <c r="BC83" s="1"/>
      <c r="BD83" s="1"/>
      <c r="BE83" s="1"/>
      <c r="BF83" s="1"/>
      <c r="BG83" s="1"/>
      <c r="BH83" s="1"/>
      <c r="BI83" s="1"/>
      <c r="BJ83" s="1"/>
      <c r="BK83" s="1"/>
      <c r="BL83" s="1"/>
      <c r="BM83" s="1"/>
      <c r="BN83" s="1"/>
      <c r="BO83" s="1"/>
      <c r="BP83" s="1"/>
      <c r="BQ83" s="1"/>
      <c r="BR83" s="1"/>
    </row>
    <row r="84" spans="1:70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  <c r="AL84" s="1"/>
      <c r="AM84" s="1"/>
      <c r="AN84" s="1"/>
      <c r="AO84" s="1"/>
      <c r="AP84" s="1"/>
      <c r="AQ84" s="1"/>
      <c r="AR84" s="1"/>
      <c r="AS84" s="1"/>
      <c r="AT84" s="1"/>
      <c r="AU84" s="1"/>
      <c r="AV84" s="1"/>
      <c r="AW84" s="1"/>
      <c r="AX84" s="1"/>
      <c r="AY84" s="1"/>
      <c r="AZ84" s="1"/>
      <c r="BA84" s="1"/>
      <c r="BB84" s="1"/>
      <c r="BC84" s="1"/>
      <c r="BD84" s="1"/>
      <c r="BE84" s="1"/>
      <c r="BF84" s="1"/>
      <c r="BG84" s="1"/>
      <c r="BH84" s="1"/>
      <c r="BI84" s="1"/>
      <c r="BJ84" s="1"/>
      <c r="BK84" s="1"/>
      <c r="BL84" s="1"/>
      <c r="BM84" s="1"/>
      <c r="BN84" s="1"/>
      <c r="BO84" s="1"/>
      <c r="BP84" s="1"/>
      <c r="BQ84" s="1"/>
      <c r="BR84" s="1"/>
    </row>
    <row r="85" spans="1:70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1"/>
      <c r="AM85" s="1"/>
      <c r="AN85" s="1"/>
      <c r="AO85" s="1"/>
      <c r="AP85" s="1"/>
      <c r="AQ85" s="1"/>
      <c r="AR85" s="1"/>
      <c r="AS85" s="1"/>
      <c r="AT85" s="1"/>
      <c r="AU85" s="1"/>
      <c r="AV85" s="1"/>
      <c r="AW85" s="1"/>
      <c r="AX85" s="1"/>
      <c r="AY85" s="1"/>
      <c r="AZ85" s="1"/>
      <c r="BA85" s="1"/>
      <c r="BB85" s="1"/>
      <c r="BC85" s="1"/>
      <c r="BD85" s="1"/>
      <c r="BE85" s="1"/>
      <c r="BF85" s="1"/>
      <c r="BG85" s="1"/>
      <c r="BH85" s="1"/>
      <c r="BI85" s="1"/>
      <c r="BJ85" s="1"/>
      <c r="BK85" s="1"/>
      <c r="BL85" s="1"/>
      <c r="BM85" s="1"/>
      <c r="BN85" s="1"/>
      <c r="BO85" s="1"/>
      <c r="BP85" s="1"/>
      <c r="BQ85" s="1"/>
      <c r="BR85" s="1"/>
    </row>
    <row r="86" spans="1:70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1"/>
      <c r="AM86" s="1"/>
      <c r="AN86" s="1"/>
      <c r="AO86" s="1"/>
      <c r="AP86" s="1"/>
      <c r="AQ86" s="1"/>
      <c r="AR86" s="1"/>
      <c r="AS86" s="1"/>
      <c r="AT86" s="1"/>
      <c r="AU86" s="1"/>
      <c r="AV86" s="1"/>
      <c r="AW86" s="1"/>
      <c r="AX86" s="1"/>
      <c r="AY86" s="1"/>
      <c r="AZ86" s="1"/>
      <c r="BA86" s="1"/>
      <c r="BB86" s="1"/>
      <c r="BC86" s="1"/>
      <c r="BD86" s="1"/>
      <c r="BE86" s="1"/>
      <c r="BF86" s="1"/>
      <c r="BG86" s="1"/>
      <c r="BH86" s="1"/>
      <c r="BI86" s="1"/>
      <c r="BJ86" s="1"/>
      <c r="BK86" s="1"/>
      <c r="BL86" s="1"/>
      <c r="BM86" s="1"/>
      <c r="BN86" s="1"/>
      <c r="BO86" s="1"/>
      <c r="BP86" s="1"/>
      <c r="BQ86" s="1"/>
      <c r="BR86" s="1"/>
    </row>
    <row r="87" spans="1:70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  <c r="AL87" s="1"/>
      <c r="AM87" s="1"/>
      <c r="AN87" s="1"/>
      <c r="AO87" s="1"/>
      <c r="AP87" s="1"/>
      <c r="AQ87" s="1"/>
      <c r="AR87" s="1"/>
      <c r="AS87" s="1"/>
      <c r="AT87" s="1"/>
      <c r="AU87" s="1"/>
      <c r="AV87" s="1"/>
      <c r="AW87" s="1"/>
      <c r="AX87" s="1"/>
      <c r="AY87" s="1"/>
      <c r="AZ87" s="1"/>
      <c r="BA87" s="1"/>
      <c r="BB87" s="1"/>
      <c r="BC87" s="1"/>
      <c r="BD87" s="1"/>
      <c r="BE87" s="1"/>
      <c r="BF87" s="1"/>
      <c r="BG87" s="1"/>
      <c r="BH87" s="1"/>
      <c r="BI87" s="1"/>
      <c r="BJ87" s="1"/>
      <c r="BK87" s="1"/>
      <c r="BL87" s="1"/>
      <c r="BM87" s="1"/>
      <c r="BN87" s="1"/>
      <c r="BO87" s="1"/>
      <c r="BP87" s="1"/>
      <c r="BQ87" s="1"/>
      <c r="BR87" s="1"/>
    </row>
    <row r="88" spans="1:70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  <c r="AL88" s="1"/>
      <c r="AM88" s="1"/>
      <c r="AN88" s="1"/>
      <c r="AO88" s="1"/>
      <c r="AP88" s="1"/>
      <c r="AQ88" s="1"/>
      <c r="AR88" s="1"/>
      <c r="AS88" s="1"/>
      <c r="AT88" s="1"/>
      <c r="AU88" s="1"/>
      <c r="AV88" s="1"/>
      <c r="AW88" s="1"/>
      <c r="AX88" s="1"/>
      <c r="AY88" s="1"/>
      <c r="AZ88" s="1"/>
      <c r="BA88" s="1"/>
      <c r="BB88" s="1"/>
      <c r="BC88" s="1"/>
      <c r="BD88" s="1"/>
      <c r="BE88" s="1"/>
      <c r="BF88" s="1"/>
      <c r="BG88" s="1"/>
      <c r="BH88" s="1"/>
      <c r="BI88" s="1"/>
      <c r="BJ88" s="1"/>
      <c r="BK88" s="1"/>
      <c r="BL88" s="1"/>
      <c r="BM88" s="1"/>
      <c r="BN88" s="1"/>
      <c r="BO88" s="1"/>
      <c r="BP88" s="1"/>
      <c r="BQ88" s="1"/>
      <c r="BR88" s="1"/>
    </row>
    <row r="89" spans="1:70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  <c r="AM89" s="1"/>
      <c r="AN89" s="1"/>
      <c r="AO89" s="1"/>
      <c r="AP89" s="1"/>
      <c r="AQ89" s="1"/>
      <c r="AR89" s="1"/>
      <c r="AS89" s="1"/>
      <c r="AT89" s="1"/>
      <c r="AU89" s="1"/>
      <c r="AV89" s="1"/>
      <c r="AW89" s="1"/>
      <c r="AX89" s="1"/>
      <c r="AY89" s="1"/>
      <c r="AZ89" s="1"/>
      <c r="BA89" s="1"/>
      <c r="BB89" s="1"/>
      <c r="BC89" s="1"/>
      <c r="BD89" s="1"/>
      <c r="BE89" s="1"/>
      <c r="BF89" s="1"/>
      <c r="BG89" s="1"/>
      <c r="BH89" s="1"/>
      <c r="BI89" s="1"/>
      <c r="BJ89" s="1"/>
      <c r="BK89" s="1"/>
      <c r="BL89" s="1"/>
      <c r="BM89" s="1"/>
      <c r="BN89" s="1"/>
      <c r="BO89" s="1"/>
      <c r="BP89" s="1"/>
      <c r="BQ89" s="1"/>
      <c r="BR89" s="1"/>
    </row>
    <row r="90" spans="1:70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  <c r="AL90" s="1"/>
      <c r="AM90" s="1"/>
      <c r="AN90" s="1"/>
      <c r="AO90" s="1"/>
      <c r="AP90" s="1"/>
      <c r="AQ90" s="1"/>
      <c r="AR90" s="1"/>
      <c r="AS90" s="1"/>
      <c r="AT90" s="1"/>
      <c r="AU90" s="1"/>
      <c r="AV90" s="1"/>
      <c r="AW90" s="1"/>
      <c r="AX90" s="1"/>
      <c r="AY90" s="1"/>
      <c r="AZ90" s="1"/>
      <c r="BA90" s="1"/>
      <c r="BB90" s="1"/>
      <c r="BC90" s="1"/>
      <c r="BD90" s="1"/>
      <c r="BE90" s="1"/>
      <c r="BF90" s="1"/>
      <c r="BG90" s="1"/>
      <c r="BH90" s="1"/>
      <c r="BI90" s="1"/>
      <c r="BJ90" s="1"/>
      <c r="BK90" s="1"/>
      <c r="BL90" s="1"/>
      <c r="BM90" s="1"/>
      <c r="BN90" s="1"/>
      <c r="BO90" s="1"/>
      <c r="BP90" s="1"/>
      <c r="BQ90" s="1"/>
      <c r="BR90" s="1"/>
    </row>
    <row r="91" spans="1:70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  <c r="AL91" s="1"/>
      <c r="AM91" s="1"/>
      <c r="AN91" s="1"/>
      <c r="AO91" s="1"/>
      <c r="AP91" s="1"/>
      <c r="AQ91" s="1"/>
      <c r="AR91" s="1"/>
      <c r="AS91" s="1"/>
      <c r="AT91" s="1"/>
      <c r="AU91" s="1"/>
      <c r="AV91" s="1"/>
      <c r="AW91" s="1"/>
      <c r="AX91" s="1"/>
      <c r="AY91" s="1"/>
      <c r="AZ91" s="1"/>
      <c r="BA91" s="1"/>
      <c r="BB91" s="1"/>
      <c r="BC91" s="1"/>
      <c r="BD91" s="1"/>
      <c r="BE91" s="1"/>
      <c r="BF91" s="1"/>
      <c r="BG91" s="1"/>
      <c r="BH91" s="1"/>
      <c r="BI91" s="1"/>
      <c r="BJ91" s="1"/>
      <c r="BK91" s="1"/>
      <c r="BL91" s="1"/>
      <c r="BM91" s="1"/>
      <c r="BN91" s="1"/>
      <c r="BO91" s="1"/>
      <c r="BP91" s="1"/>
      <c r="BQ91" s="1"/>
      <c r="BR91" s="1"/>
    </row>
    <row r="92" spans="1:70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  <c r="AL92" s="1"/>
      <c r="AM92" s="1"/>
      <c r="AN92" s="1"/>
      <c r="AO92" s="1"/>
      <c r="AP92" s="1"/>
      <c r="AQ92" s="1"/>
      <c r="AR92" s="1"/>
      <c r="AS92" s="1"/>
      <c r="AT92" s="1"/>
      <c r="AU92" s="1"/>
      <c r="AV92" s="1"/>
      <c r="AW92" s="1"/>
      <c r="AX92" s="1"/>
      <c r="AY92" s="1"/>
      <c r="AZ92" s="1"/>
      <c r="BA92" s="1"/>
      <c r="BB92" s="1"/>
      <c r="BC92" s="1"/>
      <c r="BD92" s="1"/>
      <c r="BE92" s="1"/>
      <c r="BF92" s="1"/>
      <c r="BG92" s="1"/>
      <c r="BH92" s="1"/>
      <c r="BI92" s="1"/>
      <c r="BJ92" s="1"/>
      <c r="BK92" s="1"/>
      <c r="BL92" s="1"/>
      <c r="BM92" s="1"/>
      <c r="BN92" s="1"/>
      <c r="BO92" s="1"/>
      <c r="BP92" s="1"/>
      <c r="BQ92" s="1"/>
      <c r="BR92" s="1"/>
    </row>
    <row r="93" spans="1:70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  <c r="AL93" s="1"/>
      <c r="AM93" s="1"/>
      <c r="AN93" s="1"/>
      <c r="AO93" s="1"/>
      <c r="AP93" s="1"/>
      <c r="AQ93" s="1"/>
      <c r="AR93" s="1"/>
      <c r="AS93" s="1"/>
      <c r="AT93" s="1"/>
      <c r="AU93" s="1"/>
      <c r="AV93" s="1"/>
      <c r="AW93" s="1"/>
      <c r="AX93" s="1"/>
      <c r="AY93" s="1"/>
      <c r="AZ93" s="1"/>
      <c r="BA93" s="1"/>
      <c r="BB93" s="1"/>
      <c r="BC93" s="1"/>
      <c r="BD93" s="1"/>
      <c r="BE93" s="1"/>
      <c r="BF93" s="1"/>
      <c r="BG93" s="1"/>
      <c r="BH93" s="1"/>
      <c r="BI93" s="1"/>
      <c r="BJ93" s="1"/>
      <c r="BK93" s="1"/>
      <c r="BL93" s="1"/>
      <c r="BM93" s="1"/>
      <c r="BN93" s="1"/>
      <c r="BO93" s="1"/>
      <c r="BP93" s="1"/>
      <c r="BQ93" s="1"/>
      <c r="BR93" s="1"/>
    </row>
    <row r="94" spans="1:70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  <c r="AL94" s="1"/>
      <c r="AM94" s="1"/>
      <c r="AN94" s="1"/>
      <c r="AO94" s="1"/>
      <c r="AP94" s="1"/>
      <c r="AQ94" s="1"/>
      <c r="AR94" s="1"/>
      <c r="AS94" s="1"/>
      <c r="AT94" s="1"/>
      <c r="AU94" s="1"/>
      <c r="AV94" s="1"/>
      <c r="AW94" s="1"/>
      <c r="AX94" s="1"/>
      <c r="AY94" s="1"/>
      <c r="AZ94" s="1"/>
      <c r="BA94" s="1"/>
      <c r="BB94" s="1"/>
      <c r="BC94" s="1"/>
      <c r="BD94" s="1"/>
      <c r="BE94" s="1"/>
      <c r="BF94" s="1"/>
      <c r="BG94" s="1"/>
      <c r="BH94" s="1"/>
      <c r="BI94" s="1"/>
      <c r="BJ94" s="1"/>
      <c r="BK94" s="1"/>
      <c r="BL94" s="1"/>
      <c r="BM94" s="1"/>
      <c r="BN94" s="1"/>
      <c r="BO94" s="1"/>
      <c r="BP94" s="1"/>
      <c r="BQ94" s="1"/>
      <c r="BR94" s="1"/>
    </row>
    <row r="95" spans="1:70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  <c r="AM95" s="1"/>
      <c r="AN95" s="1"/>
      <c r="AO95" s="1"/>
      <c r="AP95" s="1"/>
      <c r="AQ95" s="1"/>
      <c r="AR95" s="1"/>
      <c r="AS95" s="1"/>
      <c r="AT95" s="1"/>
      <c r="AU95" s="1"/>
      <c r="AV95" s="1"/>
      <c r="AW95" s="1"/>
      <c r="AX95" s="1"/>
      <c r="AY95" s="1"/>
      <c r="AZ95" s="1"/>
      <c r="BA95" s="1"/>
      <c r="BB95" s="1"/>
      <c r="BC95" s="1"/>
      <c r="BD95" s="1"/>
      <c r="BE95" s="1"/>
      <c r="BF95" s="1"/>
      <c r="BG95" s="1"/>
      <c r="BH95" s="1"/>
      <c r="BI95" s="1"/>
      <c r="BJ95" s="1"/>
      <c r="BK95" s="1"/>
      <c r="BL95" s="1"/>
      <c r="BM95" s="1"/>
      <c r="BN95" s="1"/>
      <c r="BO95" s="1"/>
      <c r="BP95" s="1"/>
      <c r="BQ95" s="1"/>
      <c r="BR95" s="1"/>
    </row>
    <row r="96" spans="1:70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1"/>
      <c r="AN96" s="1"/>
      <c r="AO96" s="1"/>
      <c r="AP96" s="1"/>
      <c r="AQ96" s="1"/>
      <c r="AR96" s="1"/>
      <c r="AS96" s="1"/>
      <c r="AT96" s="1"/>
      <c r="AU96" s="1"/>
      <c r="AV96" s="1"/>
      <c r="AW96" s="1"/>
      <c r="AX96" s="1"/>
      <c r="AY96" s="1"/>
      <c r="AZ96" s="1"/>
      <c r="BA96" s="1"/>
      <c r="BB96" s="1"/>
      <c r="BC96" s="1"/>
      <c r="BD96" s="1"/>
      <c r="BE96" s="1"/>
      <c r="BF96" s="1"/>
      <c r="BG96" s="1"/>
      <c r="BH96" s="1"/>
      <c r="BI96" s="1"/>
      <c r="BJ96" s="1"/>
      <c r="BK96" s="1"/>
      <c r="BL96" s="1"/>
      <c r="BM96" s="1"/>
      <c r="BN96" s="1"/>
      <c r="BO96" s="1"/>
      <c r="BP96" s="1"/>
      <c r="BQ96" s="1"/>
      <c r="BR96" s="1"/>
    </row>
    <row r="97" spans="1:70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1"/>
      <c r="AN97" s="1"/>
      <c r="AO97" s="1"/>
      <c r="AP97" s="1"/>
      <c r="AQ97" s="1"/>
      <c r="AR97" s="1"/>
      <c r="AS97" s="1"/>
      <c r="AT97" s="1"/>
      <c r="AU97" s="1"/>
      <c r="AV97" s="1"/>
      <c r="AW97" s="1"/>
      <c r="AX97" s="1"/>
      <c r="AY97" s="1"/>
      <c r="AZ97" s="1"/>
      <c r="BA97" s="1"/>
      <c r="BB97" s="1"/>
      <c r="BC97" s="1"/>
      <c r="BD97" s="1"/>
      <c r="BE97" s="1"/>
      <c r="BF97" s="1"/>
      <c r="BG97" s="1"/>
      <c r="BH97" s="1"/>
      <c r="BI97" s="1"/>
      <c r="BJ97" s="1"/>
      <c r="BK97" s="1"/>
      <c r="BL97" s="1"/>
      <c r="BM97" s="1"/>
      <c r="BN97" s="1"/>
      <c r="BO97" s="1"/>
      <c r="BP97" s="1"/>
      <c r="BQ97" s="1"/>
      <c r="BR97" s="1"/>
    </row>
    <row r="98" spans="1:70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"/>
      <c r="AN98" s="1"/>
      <c r="AO98" s="1"/>
      <c r="AP98" s="1"/>
      <c r="AQ98" s="1"/>
      <c r="AR98" s="1"/>
      <c r="AS98" s="1"/>
      <c r="AT98" s="1"/>
      <c r="AU98" s="1"/>
      <c r="AV98" s="1"/>
      <c r="AW98" s="1"/>
      <c r="AX98" s="1"/>
      <c r="AY98" s="1"/>
      <c r="AZ98" s="1"/>
      <c r="BA98" s="1"/>
      <c r="BB98" s="1"/>
      <c r="BC98" s="1"/>
      <c r="BD98" s="1"/>
      <c r="BE98" s="1"/>
      <c r="BF98" s="1"/>
      <c r="BG98" s="1"/>
      <c r="BH98" s="1"/>
      <c r="BI98" s="1"/>
      <c r="BJ98" s="1"/>
      <c r="BK98" s="1"/>
      <c r="BL98" s="1"/>
      <c r="BM98" s="1"/>
      <c r="BN98" s="1"/>
      <c r="BO98" s="1"/>
      <c r="BP98" s="1"/>
      <c r="BQ98" s="1"/>
      <c r="BR98" s="1"/>
    </row>
    <row r="99" spans="1:70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  <c r="AO99" s="1"/>
      <c r="AP99" s="1"/>
      <c r="AQ99" s="1"/>
      <c r="AR99" s="1"/>
      <c r="AS99" s="1"/>
      <c r="AT99" s="1"/>
      <c r="AU99" s="1"/>
      <c r="AV99" s="1"/>
      <c r="AW99" s="1"/>
      <c r="AX99" s="1"/>
      <c r="AY99" s="1"/>
      <c r="AZ99" s="1"/>
      <c r="BA99" s="1"/>
      <c r="BB99" s="1"/>
      <c r="BC99" s="1"/>
      <c r="BD99" s="1"/>
      <c r="BE99" s="1"/>
      <c r="BF99" s="1"/>
      <c r="BG99" s="1"/>
      <c r="BH99" s="1"/>
      <c r="BI99" s="1"/>
      <c r="BJ99" s="1"/>
      <c r="BK99" s="1"/>
      <c r="BL99" s="1"/>
      <c r="BM99" s="1"/>
      <c r="BN99" s="1"/>
      <c r="BO99" s="1"/>
      <c r="BP99" s="1"/>
      <c r="BQ99" s="1"/>
      <c r="BR99" s="1"/>
    </row>
    <row r="100" spans="1:70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  <c r="AO100" s="1"/>
      <c r="AP100" s="1"/>
      <c r="AQ100" s="1"/>
      <c r="AR100" s="1"/>
      <c r="AS100" s="1"/>
      <c r="AT100" s="1"/>
      <c r="AU100" s="1"/>
      <c r="AV100" s="1"/>
      <c r="AW100" s="1"/>
      <c r="AX100" s="1"/>
      <c r="AY100" s="1"/>
      <c r="AZ100" s="1"/>
      <c r="BA100" s="1"/>
      <c r="BB100" s="1"/>
      <c r="BC100" s="1"/>
      <c r="BD100" s="1"/>
      <c r="BE100" s="1"/>
      <c r="BF100" s="1"/>
      <c r="BG100" s="1"/>
      <c r="BH100" s="1"/>
      <c r="BI100" s="1"/>
      <c r="BJ100" s="1"/>
      <c r="BK100" s="1"/>
      <c r="BL100" s="1"/>
      <c r="BM100" s="1"/>
      <c r="BN100" s="1"/>
      <c r="BO100" s="1"/>
      <c r="BP100" s="1"/>
      <c r="BQ100" s="1"/>
      <c r="BR100" s="1"/>
    </row>
    <row r="101" spans="1:70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  <c r="AO101" s="1"/>
      <c r="AP101" s="1"/>
      <c r="AQ101" s="1"/>
      <c r="AR101" s="1"/>
      <c r="AS101" s="1"/>
      <c r="AT101" s="1"/>
      <c r="AU101" s="1"/>
      <c r="AV101" s="1"/>
      <c r="AW101" s="1"/>
      <c r="AX101" s="1"/>
      <c r="AY101" s="1"/>
      <c r="AZ101" s="1"/>
      <c r="BA101" s="1"/>
      <c r="BB101" s="1"/>
      <c r="BC101" s="1"/>
      <c r="BD101" s="1"/>
      <c r="BE101" s="1"/>
      <c r="BF101" s="1"/>
      <c r="BG101" s="1"/>
      <c r="BH101" s="1"/>
      <c r="BI101" s="1"/>
      <c r="BJ101" s="1"/>
      <c r="BK101" s="1"/>
      <c r="BL101" s="1"/>
      <c r="BM101" s="1"/>
      <c r="BN101" s="1"/>
      <c r="BO101" s="1"/>
      <c r="BP101" s="1"/>
      <c r="BQ101" s="1"/>
      <c r="BR101" s="1"/>
    </row>
    <row r="102" spans="1:70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1"/>
      <c r="AP102" s="1"/>
      <c r="AQ102" s="1"/>
      <c r="AR102" s="1"/>
      <c r="AS102" s="1"/>
      <c r="AT102" s="1"/>
      <c r="AU102" s="1"/>
      <c r="AV102" s="1"/>
      <c r="AW102" s="1"/>
      <c r="AX102" s="1"/>
      <c r="AY102" s="1"/>
      <c r="AZ102" s="1"/>
      <c r="BA102" s="1"/>
      <c r="BB102" s="1"/>
      <c r="BC102" s="1"/>
      <c r="BD102" s="1"/>
      <c r="BE102" s="1"/>
      <c r="BF102" s="1"/>
      <c r="BG102" s="1"/>
      <c r="BH102" s="1"/>
      <c r="BI102" s="1"/>
      <c r="BJ102" s="1"/>
      <c r="BK102" s="1"/>
      <c r="BL102" s="1"/>
      <c r="BM102" s="1"/>
      <c r="BN102" s="1"/>
      <c r="BO102" s="1"/>
      <c r="BP102" s="1"/>
      <c r="BQ102" s="1"/>
      <c r="BR102" s="1"/>
    </row>
    <row r="103" spans="1:70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/>
      <c r="AP103" s="1"/>
      <c r="AQ103" s="1"/>
      <c r="AR103" s="1"/>
      <c r="AS103" s="1"/>
      <c r="AT103" s="1"/>
      <c r="AU103" s="1"/>
      <c r="AV103" s="1"/>
      <c r="AW103" s="1"/>
      <c r="AX103" s="1"/>
      <c r="AY103" s="1"/>
      <c r="AZ103" s="1"/>
      <c r="BA103" s="1"/>
      <c r="BB103" s="1"/>
      <c r="BC103" s="1"/>
      <c r="BD103" s="1"/>
      <c r="BE103" s="1"/>
      <c r="BF103" s="1"/>
      <c r="BG103" s="1"/>
      <c r="BH103" s="1"/>
      <c r="BI103" s="1"/>
      <c r="BJ103" s="1"/>
      <c r="BK103" s="1"/>
      <c r="BL103" s="1"/>
      <c r="BM103" s="1"/>
      <c r="BN103" s="1"/>
      <c r="BO103" s="1"/>
      <c r="BP103" s="1"/>
      <c r="BQ103" s="1"/>
      <c r="BR103" s="1"/>
    </row>
    <row r="104" spans="1:70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1"/>
      <c r="AP104" s="1"/>
      <c r="AQ104" s="1"/>
      <c r="AR104" s="1"/>
      <c r="AS104" s="1"/>
      <c r="AT104" s="1"/>
      <c r="AU104" s="1"/>
      <c r="AV104" s="1"/>
      <c r="AW104" s="1"/>
      <c r="AX104" s="1"/>
      <c r="AY104" s="1"/>
      <c r="AZ104" s="1"/>
      <c r="BA104" s="1"/>
      <c r="BB104" s="1"/>
      <c r="BC104" s="1"/>
      <c r="BD104" s="1"/>
      <c r="BE104" s="1"/>
      <c r="BF104" s="1"/>
      <c r="BG104" s="1"/>
      <c r="BH104" s="1"/>
      <c r="BI104" s="1"/>
      <c r="BJ104" s="1"/>
      <c r="BK104" s="1"/>
      <c r="BL104" s="1"/>
      <c r="BM104" s="1"/>
      <c r="BN104" s="1"/>
      <c r="BO104" s="1"/>
      <c r="BP104" s="1"/>
      <c r="BQ104" s="1"/>
      <c r="BR104" s="1"/>
    </row>
    <row r="105" spans="1:70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1"/>
      <c r="AP105" s="1"/>
      <c r="AQ105" s="1"/>
      <c r="AR105" s="1"/>
      <c r="AS105" s="1"/>
      <c r="AT105" s="1"/>
      <c r="AU105" s="1"/>
      <c r="AV105" s="1"/>
      <c r="AW105" s="1"/>
      <c r="AX105" s="1"/>
      <c r="AY105" s="1"/>
      <c r="AZ105" s="1"/>
      <c r="BA105" s="1"/>
      <c r="BB105" s="1"/>
      <c r="BC105" s="1"/>
      <c r="BD105" s="1"/>
      <c r="BE105" s="1"/>
      <c r="BF105" s="1"/>
      <c r="BG105" s="1"/>
      <c r="BH105" s="1"/>
      <c r="BI105" s="1"/>
      <c r="BJ105" s="1"/>
      <c r="BK105" s="1"/>
      <c r="BL105" s="1"/>
      <c r="BM105" s="1"/>
      <c r="BN105" s="1"/>
      <c r="BO105" s="1"/>
      <c r="BP105" s="1"/>
      <c r="BQ105" s="1"/>
      <c r="BR105" s="1"/>
    </row>
    <row r="106" spans="1:70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/>
      <c r="AO106" s="1"/>
      <c r="AP106" s="1"/>
      <c r="AQ106" s="1"/>
      <c r="AR106" s="1"/>
      <c r="AS106" s="1"/>
      <c r="AT106" s="1"/>
      <c r="AU106" s="1"/>
      <c r="AV106" s="1"/>
      <c r="AW106" s="1"/>
      <c r="AX106" s="1"/>
      <c r="AY106" s="1"/>
      <c r="AZ106" s="1"/>
      <c r="BA106" s="1"/>
      <c r="BB106" s="1"/>
      <c r="BC106" s="1"/>
      <c r="BD106" s="1"/>
      <c r="BE106" s="1"/>
      <c r="BF106" s="1"/>
      <c r="BG106" s="1"/>
      <c r="BH106" s="1"/>
      <c r="BI106" s="1"/>
      <c r="BJ106" s="1"/>
      <c r="BK106" s="1"/>
      <c r="BL106" s="1"/>
      <c r="BM106" s="1"/>
      <c r="BN106" s="1"/>
      <c r="BO106" s="1"/>
      <c r="BP106" s="1"/>
      <c r="BQ106" s="1"/>
      <c r="BR106" s="1"/>
    </row>
    <row r="107" spans="1:70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1"/>
      <c r="AP107" s="1"/>
      <c r="AQ107" s="1"/>
      <c r="AR107" s="1"/>
      <c r="AS107" s="1"/>
      <c r="AT107" s="1"/>
      <c r="AU107" s="1"/>
      <c r="AV107" s="1"/>
      <c r="AW107" s="1"/>
      <c r="AX107" s="1"/>
      <c r="AY107" s="1"/>
      <c r="AZ107" s="1"/>
      <c r="BA107" s="1"/>
      <c r="BB107" s="1"/>
      <c r="BC107" s="1"/>
      <c r="BD107" s="1"/>
      <c r="BE107" s="1"/>
      <c r="BF107" s="1"/>
      <c r="BG107" s="1"/>
      <c r="BH107" s="1"/>
      <c r="BI107" s="1"/>
      <c r="BJ107" s="1"/>
      <c r="BK107" s="1"/>
      <c r="BL107" s="1"/>
      <c r="BM107" s="1"/>
      <c r="BN107" s="1"/>
      <c r="BO107" s="1"/>
      <c r="BP107" s="1"/>
      <c r="BQ107" s="1"/>
      <c r="BR107" s="1"/>
    </row>
    <row r="108" spans="1:70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1"/>
      <c r="AP108" s="1"/>
      <c r="AQ108" s="1"/>
      <c r="AR108" s="1"/>
      <c r="AS108" s="1"/>
      <c r="AT108" s="1"/>
      <c r="AU108" s="1"/>
      <c r="AV108" s="1"/>
      <c r="AW108" s="1"/>
      <c r="AX108" s="1"/>
      <c r="AY108" s="1"/>
      <c r="AZ108" s="1"/>
      <c r="BA108" s="1"/>
      <c r="BB108" s="1"/>
      <c r="BC108" s="1"/>
      <c r="BD108" s="1"/>
      <c r="BE108" s="1"/>
      <c r="BF108" s="1"/>
      <c r="BG108" s="1"/>
      <c r="BH108" s="1"/>
      <c r="BI108" s="1"/>
      <c r="BJ108" s="1"/>
      <c r="BK108" s="1"/>
      <c r="BL108" s="1"/>
      <c r="BM108" s="1"/>
      <c r="BN108" s="1"/>
      <c r="BO108" s="1"/>
      <c r="BP108" s="1"/>
      <c r="BQ108" s="1"/>
      <c r="BR108" s="1"/>
    </row>
    <row r="109" spans="1:70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1"/>
      <c r="AP109" s="1"/>
      <c r="AQ109" s="1"/>
      <c r="AR109" s="1"/>
      <c r="AS109" s="1"/>
      <c r="AT109" s="1"/>
      <c r="AU109" s="1"/>
      <c r="AV109" s="1"/>
      <c r="AW109" s="1"/>
      <c r="AX109" s="1"/>
      <c r="AY109" s="1"/>
      <c r="AZ109" s="1"/>
      <c r="BA109" s="1"/>
      <c r="BB109" s="1"/>
      <c r="BC109" s="1"/>
      <c r="BD109" s="1"/>
      <c r="BE109" s="1"/>
      <c r="BF109" s="1"/>
      <c r="BG109" s="1"/>
      <c r="BH109" s="1"/>
      <c r="BI109" s="1"/>
      <c r="BJ109" s="1"/>
      <c r="BK109" s="1"/>
      <c r="BL109" s="1"/>
      <c r="BM109" s="1"/>
      <c r="BN109" s="1"/>
      <c r="BO109" s="1"/>
      <c r="BP109" s="1"/>
      <c r="BQ109" s="1"/>
      <c r="BR109" s="1"/>
    </row>
    <row r="110" spans="1:70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  <c r="AP110" s="1"/>
      <c r="AQ110" s="1"/>
      <c r="AR110" s="1"/>
      <c r="AS110" s="1"/>
      <c r="AT110" s="1"/>
      <c r="AU110" s="1"/>
      <c r="AV110" s="1"/>
      <c r="AW110" s="1"/>
      <c r="AX110" s="1"/>
      <c r="AY110" s="1"/>
      <c r="AZ110" s="1"/>
      <c r="BA110" s="1"/>
      <c r="BB110" s="1"/>
      <c r="BC110" s="1"/>
      <c r="BD110" s="1"/>
      <c r="BE110" s="1"/>
      <c r="BF110" s="1"/>
      <c r="BG110" s="1"/>
      <c r="BH110" s="1"/>
      <c r="BI110" s="1"/>
      <c r="BJ110" s="1"/>
      <c r="BK110" s="1"/>
      <c r="BL110" s="1"/>
      <c r="BM110" s="1"/>
      <c r="BN110" s="1"/>
      <c r="BO110" s="1"/>
      <c r="BP110" s="1"/>
      <c r="BQ110" s="1"/>
      <c r="BR110" s="1"/>
    </row>
    <row r="111" spans="1:70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  <c r="AP111" s="1"/>
      <c r="AQ111" s="1"/>
      <c r="AR111" s="1"/>
      <c r="AS111" s="1"/>
      <c r="AT111" s="1"/>
      <c r="AU111" s="1"/>
      <c r="AV111" s="1"/>
      <c r="AW111" s="1"/>
      <c r="AX111" s="1"/>
      <c r="AY111" s="1"/>
      <c r="AZ111" s="1"/>
      <c r="BA111" s="1"/>
      <c r="BB111" s="1"/>
      <c r="BC111" s="1"/>
      <c r="BD111" s="1"/>
      <c r="BE111" s="1"/>
      <c r="BF111" s="1"/>
      <c r="BG111" s="1"/>
      <c r="BH111" s="1"/>
      <c r="BI111" s="1"/>
      <c r="BJ111" s="1"/>
      <c r="BK111" s="1"/>
      <c r="BL111" s="1"/>
      <c r="BM111" s="1"/>
      <c r="BN111" s="1"/>
      <c r="BO111" s="1"/>
      <c r="BP111" s="1"/>
      <c r="BQ111" s="1"/>
      <c r="BR111" s="1"/>
    </row>
    <row r="112" spans="1:70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1"/>
      <c r="AP112" s="1"/>
      <c r="AQ112" s="1"/>
      <c r="AR112" s="1"/>
      <c r="AS112" s="1"/>
      <c r="AT112" s="1"/>
      <c r="AU112" s="1"/>
      <c r="AV112" s="1"/>
      <c r="AW112" s="1"/>
      <c r="AX112" s="1"/>
      <c r="AY112" s="1"/>
      <c r="AZ112" s="1"/>
      <c r="BA112" s="1"/>
      <c r="BB112" s="1"/>
      <c r="BC112" s="1"/>
      <c r="BD112" s="1"/>
      <c r="BE112" s="1"/>
      <c r="BF112" s="1"/>
      <c r="BG112" s="1"/>
      <c r="BH112" s="1"/>
      <c r="BI112" s="1"/>
      <c r="BJ112" s="1"/>
      <c r="BK112" s="1"/>
      <c r="BL112" s="1"/>
      <c r="BM112" s="1"/>
      <c r="BN112" s="1"/>
      <c r="BO112" s="1"/>
      <c r="BP112" s="1"/>
      <c r="BQ112" s="1"/>
      <c r="BR112" s="1"/>
    </row>
    <row r="113" spans="1:70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1"/>
      <c r="AP113" s="1"/>
      <c r="AQ113" s="1"/>
      <c r="AR113" s="1"/>
      <c r="AS113" s="1"/>
      <c r="AT113" s="1"/>
      <c r="AU113" s="1"/>
      <c r="AV113" s="1"/>
      <c r="AW113" s="1"/>
      <c r="AX113" s="1"/>
      <c r="AY113" s="1"/>
      <c r="AZ113" s="1"/>
      <c r="BA113" s="1"/>
      <c r="BB113" s="1"/>
      <c r="BC113" s="1"/>
      <c r="BD113" s="1"/>
      <c r="BE113" s="1"/>
      <c r="BF113" s="1"/>
      <c r="BG113" s="1"/>
      <c r="BH113" s="1"/>
      <c r="BI113" s="1"/>
      <c r="BJ113" s="1"/>
      <c r="BK113" s="1"/>
      <c r="BL113" s="1"/>
      <c r="BM113" s="1"/>
      <c r="BN113" s="1"/>
      <c r="BO113" s="1"/>
      <c r="BP113" s="1"/>
      <c r="BQ113" s="1"/>
      <c r="BR113" s="1"/>
    </row>
    <row r="114" spans="1:70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  <c r="AP114" s="1"/>
      <c r="AQ114" s="1"/>
      <c r="AR114" s="1"/>
      <c r="AS114" s="1"/>
      <c r="AT114" s="1"/>
      <c r="AU114" s="1"/>
      <c r="AV114" s="1"/>
      <c r="AW114" s="1"/>
      <c r="AX114" s="1"/>
      <c r="AY114" s="1"/>
      <c r="AZ114" s="1"/>
      <c r="BA114" s="1"/>
      <c r="BB114" s="1"/>
      <c r="BC114" s="1"/>
      <c r="BD114" s="1"/>
      <c r="BE114" s="1"/>
      <c r="BF114" s="1"/>
      <c r="BG114" s="1"/>
      <c r="BH114" s="1"/>
      <c r="BI114" s="1"/>
      <c r="BJ114" s="1"/>
      <c r="BK114" s="1"/>
      <c r="BL114" s="1"/>
      <c r="BM114" s="1"/>
      <c r="BN114" s="1"/>
      <c r="BO114" s="1"/>
      <c r="BP114" s="1"/>
      <c r="BQ114" s="1"/>
      <c r="BR114" s="1"/>
    </row>
    <row r="115" spans="1:70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1"/>
      <c r="AP115" s="1"/>
      <c r="AQ115" s="1"/>
      <c r="AR115" s="1"/>
      <c r="AS115" s="1"/>
      <c r="AT115" s="1"/>
      <c r="AU115" s="1"/>
      <c r="AV115" s="1"/>
      <c r="AW115" s="1"/>
      <c r="AX115" s="1"/>
      <c r="AY115" s="1"/>
      <c r="AZ115" s="1"/>
      <c r="BA115" s="1"/>
      <c r="BB115" s="1"/>
      <c r="BC115" s="1"/>
      <c r="BD115" s="1"/>
      <c r="BE115" s="1"/>
      <c r="BF115" s="1"/>
      <c r="BG115" s="1"/>
      <c r="BH115" s="1"/>
      <c r="BI115" s="1"/>
      <c r="BJ115" s="1"/>
      <c r="BK115" s="1"/>
      <c r="BL115" s="1"/>
      <c r="BM115" s="1"/>
      <c r="BN115" s="1"/>
      <c r="BO115" s="1"/>
      <c r="BP115" s="1"/>
      <c r="BQ115" s="1"/>
      <c r="BR115" s="1"/>
    </row>
    <row r="116" spans="1:70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/>
      <c r="AP116" s="1"/>
      <c r="AQ116" s="1"/>
      <c r="AR116" s="1"/>
      <c r="AS116" s="1"/>
      <c r="AT116" s="1"/>
      <c r="AU116" s="1"/>
      <c r="AV116" s="1"/>
      <c r="AW116" s="1"/>
      <c r="AX116" s="1"/>
      <c r="AY116" s="1"/>
      <c r="AZ116" s="1"/>
      <c r="BA116" s="1"/>
      <c r="BB116" s="1"/>
      <c r="BC116" s="1"/>
      <c r="BD116" s="1"/>
      <c r="BE116" s="1"/>
      <c r="BF116" s="1"/>
      <c r="BG116" s="1"/>
      <c r="BH116" s="1"/>
      <c r="BI116" s="1"/>
      <c r="BJ116" s="1"/>
      <c r="BK116" s="1"/>
      <c r="BL116" s="1"/>
      <c r="BM116" s="1"/>
      <c r="BN116" s="1"/>
      <c r="BO116" s="1"/>
      <c r="BP116" s="1"/>
      <c r="BQ116" s="1"/>
      <c r="BR116" s="1"/>
    </row>
    <row r="117" spans="1:70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  <c r="AP117" s="1"/>
      <c r="AQ117" s="1"/>
      <c r="AR117" s="1"/>
      <c r="AS117" s="1"/>
      <c r="AT117" s="1"/>
      <c r="AU117" s="1"/>
      <c r="AV117" s="1"/>
      <c r="AW117" s="1"/>
      <c r="AX117" s="1"/>
      <c r="AY117" s="1"/>
      <c r="AZ117" s="1"/>
      <c r="BA117" s="1"/>
      <c r="BB117" s="1"/>
      <c r="BC117" s="1"/>
      <c r="BD117" s="1"/>
      <c r="BE117" s="1"/>
      <c r="BF117" s="1"/>
      <c r="BG117" s="1"/>
      <c r="BH117" s="1"/>
      <c r="BI117" s="1"/>
      <c r="BJ117" s="1"/>
      <c r="BK117" s="1"/>
      <c r="BL117" s="1"/>
      <c r="BM117" s="1"/>
      <c r="BN117" s="1"/>
      <c r="BO117" s="1"/>
      <c r="BP117" s="1"/>
      <c r="BQ117" s="1"/>
      <c r="BR117" s="1"/>
    </row>
    <row r="118" spans="1:70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P118" s="1"/>
      <c r="AQ118" s="1"/>
      <c r="AR118" s="1"/>
      <c r="AS118" s="1"/>
      <c r="AT118" s="1"/>
      <c r="AU118" s="1"/>
      <c r="AV118" s="1"/>
      <c r="AW118" s="1"/>
      <c r="AX118" s="1"/>
      <c r="AY118" s="1"/>
      <c r="AZ118" s="1"/>
      <c r="BA118" s="1"/>
      <c r="BB118" s="1"/>
      <c r="BC118" s="1"/>
      <c r="BD118" s="1"/>
      <c r="BE118" s="1"/>
      <c r="BF118" s="1"/>
      <c r="BG118" s="1"/>
      <c r="BH118" s="1"/>
      <c r="BI118" s="1"/>
      <c r="BJ118" s="1"/>
      <c r="BK118" s="1"/>
      <c r="BL118" s="1"/>
      <c r="BM118" s="1"/>
      <c r="BN118" s="1"/>
      <c r="BO118" s="1"/>
      <c r="BP118" s="1"/>
      <c r="BQ118" s="1"/>
      <c r="BR118" s="1"/>
    </row>
    <row r="119" spans="1:70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  <c r="AP119" s="1"/>
      <c r="AQ119" s="1"/>
      <c r="AR119" s="1"/>
      <c r="AS119" s="1"/>
      <c r="AT119" s="1"/>
      <c r="AU119" s="1"/>
      <c r="AV119" s="1"/>
      <c r="AW119" s="1"/>
      <c r="AX119" s="1"/>
      <c r="AY119" s="1"/>
      <c r="AZ119" s="1"/>
      <c r="BA119" s="1"/>
      <c r="BB119" s="1"/>
      <c r="BC119" s="1"/>
      <c r="BD119" s="1"/>
      <c r="BE119" s="1"/>
      <c r="BF119" s="1"/>
      <c r="BG119" s="1"/>
      <c r="BH119" s="1"/>
      <c r="BI119" s="1"/>
      <c r="BJ119" s="1"/>
      <c r="BK119" s="1"/>
      <c r="BL119" s="1"/>
      <c r="BM119" s="1"/>
      <c r="BN119" s="1"/>
      <c r="BO119" s="1"/>
      <c r="BP119" s="1"/>
      <c r="BQ119" s="1"/>
      <c r="BR119" s="1"/>
    </row>
    <row r="120" spans="1:70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1"/>
      <c r="AP120" s="1"/>
      <c r="AQ120" s="1"/>
      <c r="AR120" s="1"/>
      <c r="AS120" s="1"/>
      <c r="AT120" s="1"/>
      <c r="AU120" s="1"/>
      <c r="AV120" s="1"/>
      <c r="AW120" s="1"/>
      <c r="AX120" s="1"/>
      <c r="AY120" s="1"/>
      <c r="AZ120" s="1"/>
      <c r="BA120" s="1"/>
      <c r="BB120" s="1"/>
      <c r="BC120" s="1"/>
      <c r="BD120" s="1"/>
      <c r="BE120" s="1"/>
      <c r="BF120" s="1"/>
      <c r="BG120" s="1"/>
      <c r="BH120" s="1"/>
      <c r="BI120" s="1"/>
      <c r="BJ120" s="1"/>
      <c r="BK120" s="1"/>
      <c r="BL120" s="1"/>
      <c r="BM120" s="1"/>
      <c r="BN120" s="1"/>
      <c r="BO120" s="1"/>
      <c r="BP120" s="1"/>
      <c r="BQ120" s="1"/>
      <c r="BR120" s="1"/>
    </row>
    <row r="121" spans="1:70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  <c r="AP121" s="1"/>
      <c r="AQ121" s="1"/>
      <c r="AR121" s="1"/>
      <c r="AS121" s="1"/>
      <c r="AT121" s="1"/>
      <c r="AU121" s="1"/>
      <c r="AV121" s="1"/>
      <c r="AW121" s="1"/>
      <c r="AX121" s="1"/>
      <c r="AY121" s="1"/>
      <c r="AZ121" s="1"/>
      <c r="BA121" s="1"/>
      <c r="BB121" s="1"/>
      <c r="BC121" s="1"/>
      <c r="BD121" s="1"/>
      <c r="BE121" s="1"/>
      <c r="BF121" s="1"/>
      <c r="BG121" s="1"/>
      <c r="BH121" s="1"/>
      <c r="BI121" s="1"/>
      <c r="BJ121" s="1"/>
      <c r="BK121" s="1"/>
      <c r="BL121" s="1"/>
      <c r="BM121" s="1"/>
      <c r="BN121" s="1"/>
      <c r="BO121" s="1"/>
      <c r="BP121" s="1"/>
      <c r="BQ121" s="1"/>
      <c r="BR121" s="1"/>
    </row>
    <row r="122" spans="1:70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1"/>
      <c r="AP122" s="1"/>
      <c r="AQ122" s="1"/>
      <c r="AR122" s="1"/>
      <c r="AS122" s="1"/>
      <c r="AT122" s="1"/>
      <c r="AU122" s="1"/>
      <c r="AV122" s="1"/>
      <c r="AW122" s="1"/>
      <c r="AX122" s="1"/>
      <c r="AY122" s="1"/>
      <c r="AZ122" s="1"/>
      <c r="BA122" s="1"/>
      <c r="BB122" s="1"/>
      <c r="BC122" s="1"/>
      <c r="BD122" s="1"/>
      <c r="BE122" s="1"/>
      <c r="BF122" s="1"/>
      <c r="BG122" s="1"/>
      <c r="BH122" s="1"/>
      <c r="BI122" s="1"/>
      <c r="BJ122" s="1"/>
      <c r="BK122" s="1"/>
      <c r="BL122" s="1"/>
      <c r="BM122" s="1"/>
      <c r="BN122" s="1"/>
      <c r="BO122" s="1"/>
      <c r="BP122" s="1"/>
      <c r="BQ122" s="1"/>
      <c r="BR122" s="1"/>
    </row>
    <row r="123" spans="1:70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  <c r="AP123" s="1"/>
      <c r="AQ123" s="1"/>
      <c r="AR123" s="1"/>
      <c r="AS123" s="1"/>
      <c r="AT123" s="1"/>
      <c r="AU123" s="1"/>
      <c r="AV123" s="1"/>
      <c r="AW123" s="1"/>
      <c r="AX123" s="1"/>
      <c r="AY123" s="1"/>
      <c r="AZ123" s="1"/>
      <c r="BA123" s="1"/>
      <c r="BB123" s="1"/>
      <c r="BC123" s="1"/>
      <c r="BD123" s="1"/>
      <c r="BE123" s="1"/>
      <c r="BF123" s="1"/>
      <c r="BG123" s="1"/>
      <c r="BH123" s="1"/>
      <c r="BI123" s="1"/>
      <c r="BJ123" s="1"/>
      <c r="BK123" s="1"/>
      <c r="BL123" s="1"/>
      <c r="BM123" s="1"/>
      <c r="BN123" s="1"/>
      <c r="BO123" s="1"/>
      <c r="BP123" s="1"/>
      <c r="BQ123" s="1"/>
      <c r="BR123" s="1"/>
    </row>
    <row r="124" spans="1:70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  <c r="AP124" s="1"/>
      <c r="AQ124" s="1"/>
      <c r="AR124" s="1"/>
      <c r="AS124" s="1"/>
      <c r="AT124" s="1"/>
      <c r="AU124" s="1"/>
      <c r="AV124" s="1"/>
      <c r="AW124" s="1"/>
      <c r="AX124" s="1"/>
      <c r="AY124" s="1"/>
      <c r="AZ124" s="1"/>
      <c r="BA124" s="1"/>
      <c r="BB124" s="1"/>
      <c r="BC124" s="1"/>
      <c r="BD124" s="1"/>
      <c r="BE124" s="1"/>
      <c r="BF124" s="1"/>
      <c r="BG124" s="1"/>
      <c r="BH124" s="1"/>
      <c r="BI124" s="1"/>
      <c r="BJ124" s="1"/>
      <c r="BK124" s="1"/>
      <c r="BL124" s="1"/>
      <c r="BM124" s="1"/>
      <c r="BN124" s="1"/>
      <c r="BO124" s="1"/>
      <c r="BP124" s="1"/>
      <c r="BQ124" s="1"/>
      <c r="BR124" s="1"/>
    </row>
    <row r="125" spans="1:70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  <c r="AP125" s="1"/>
      <c r="AQ125" s="1"/>
      <c r="AR125" s="1"/>
      <c r="AS125" s="1"/>
      <c r="AT125" s="1"/>
      <c r="AU125" s="1"/>
      <c r="AV125" s="1"/>
      <c r="AW125" s="1"/>
      <c r="AX125" s="1"/>
      <c r="AY125" s="1"/>
      <c r="AZ125" s="1"/>
      <c r="BA125" s="1"/>
      <c r="BB125" s="1"/>
      <c r="BC125" s="1"/>
      <c r="BD125" s="1"/>
      <c r="BE125" s="1"/>
      <c r="BF125" s="1"/>
      <c r="BG125" s="1"/>
      <c r="BH125" s="1"/>
      <c r="BI125" s="1"/>
      <c r="BJ125" s="1"/>
      <c r="BK125" s="1"/>
      <c r="BL125" s="1"/>
      <c r="BM125" s="1"/>
      <c r="BN125" s="1"/>
      <c r="BO125" s="1"/>
      <c r="BP125" s="1"/>
      <c r="BQ125" s="1"/>
      <c r="BR125" s="1"/>
    </row>
    <row r="126" spans="1:70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  <c r="AP126" s="1"/>
      <c r="AQ126" s="1"/>
      <c r="AR126" s="1"/>
      <c r="AS126" s="1"/>
      <c r="AT126" s="1"/>
      <c r="AU126" s="1"/>
      <c r="AV126" s="1"/>
      <c r="AW126" s="1"/>
      <c r="AX126" s="1"/>
      <c r="AY126" s="1"/>
      <c r="AZ126" s="1"/>
      <c r="BA126" s="1"/>
      <c r="BB126" s="1"/>
      <c r="BC126" s="1"/>
      <c r="BD126" s="1"/>
      <c r="BE126" s="1"/>
      <c r="BF126" s="1"/>
      <c r="BG126" s="1"/>
      <c r="BH126" s="1"/>
      <c r="BI126" s="1"/>
      <c r="BJ126" s="1"/>
      <c r="BK126" s="1"/>
      <c r="BL126" s="1"/>
      <c r="BM126" s="1"/>
      <c r="BN126" s="1"/>
      <c r="BO126" s="1"/>
      <c r="BP126" s="1"/>
      <c r="BQ126" s="1"/>
      <c r="BR126" s="1"/>
    </row>
    <row r="127" spans="1:70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  <c r="AP127" s="1"/>
      <c r="AQ127" s="1"/>
      <c r="AR127" s="1"/>
      <c r="AS127" s="1"/>
      <c r="AT127" s="1"/>
      <c r="AU127" s="1"/>
      <c r="AV127" s="1"/>
      <c r="AW127" s="1"/>
      <c r="AX127" s="1"/>
      <c r="AY127" s="1"/>
      <c r="AZ127" s="1"/>
      <c r="BA127" s="1"/>
      <c r="BB127" s="1"/>
      <c r="BC127" s="1"/>
      <c r="BD127" s="1"/>
      <c r="BE127" s="1"/>
      <c r="BF127" s="1"/>
      <c r="BG127" s="1"/>
      <c r="BH127" s="1"/>
      <c r="BI127" s="1"/>
      <c r="BJ127" s="1"/>
      <c r="BK127" s="1"/>
      <c r="BL127" s="1"/>
      <c r="BM127" s="1"/>
      <c r="BN127" s="1"/>
      <c r="BO127" s="1"/>
      <c r="BP127" s="1"/>
      <c r="BQ127" s="1"/>
      <c r="BR127" s="1"/>
    </row>
    <row r="128" spans="1:70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  <c r="AP128" s="1"/>
      <c r="AQ128" s="1"/>
      <c r="AR128" s="1"/>
      <c r="AS128" s="1"/>
      <c r="AT128" s="1"/>
      <c r="AU128" s="1"/>
      <c r="AV128" s="1"/>
      <c r="AW128" s="1"/>
      <c r="AX128" s="1"/>
      <c r="AY128" s="1"/>
      <c r="AZ128" s="1"/>
      <c r="BA128" s="1"/>
      <c r="BB128" s="1"/>
      <c r="BC128" s="1"/>
      <c r="BD128" s="1"/>
      <c r="BE128" s="1"/>
      <c r="BF128" s="1"/>
      <c r="BG128" s="1"/>
      <c r="BH128" s="1"/>
      <c r="BI128" s="1"/>
      <c r="BJ128" s="1"/>
      <c r="BK128" s="1"/>
      <c r="BL128" s="1"/>
      <c r="BM128" s="1"/>
      <c r="BN128" s="1"/>
      <c r="BO128" s="1"/>
      <c r="BP128" s="1"/>
      <c r="BQ128" s="1"/>
      <c r="BR128" s="1"/>
    </row>
    <row r="129" spans="1:70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  <c r="AQ129" s="1"/>
      <c r="AR129" s="1"/>
      <c r="AS129" s="1"/>
      <c r="AT129" s="1"/>
      <c r="AU129" s="1"/>
      <c r="AV129" s="1"/>
      <c r="AW129" s="1"/>
      <c r="AX129" s="1"/>
      <c r="AY129" s="1"/>
      <c r="AZ129" s="1"/>
      <c r="BA129" s="1"/>
      <c r="BB129" s="1"/>
      <c r="BC129" s="1"/>
      <c r="BD129" s="1"/>
      <c r="BE129" s="1"/>
      <c r="BF129" s="1"/>
      <c r="BG129" s="1"/>
      <c r="BH129" s="1"/>
      <c r="BI129" s="1"/>
      <c r="BJ129" s="1"/>
      <c r="BK129" s="1"/>
      <c r="BL129" s="1"/>
      <c r="BM129" s="1"/>
      <c r="BN129" s="1"/>
      <c r="BO129" s="1"/>
      <c r="BP129" s="1"/>
      <c r="BQ129" s="1"/>
      <c r="BR129" s="1"/>
    </row>
    <row r="130" spans="1:70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  <c r="AR130" s="1"/>
      <c r="AS130" s="1"/>
      <c r="AT130" s="1"/>
      <c r="AU130" s="1"/>
      <c r="AV130" s="1"/>
      <c r="AW130" s="1"/>
      <c r="AX130" s="1"/>
      <c r="AY130" s="1"/>
      <c r="AZ130" s="1"/>
      <c r="BA130" s="1"/>
      <c r="BB130" s="1"/>
      <c r="BC130" s="1"/>
      <c r="BD130" s="1"/>
      <c r="BE130" s="1"/>
      <c r="BF130" s="1"/>
      <c r="BG130" s="1"/>
      <c r="BH130" s="1"/>
      <c r="BI130" s="1"/>
      <c r="BJ130" s="1"/>
      <c r="BK130" s="1"/>
      <c r="BL130" s="1"/>
      <c r="BM130" s="1"/>
      <c r="BN130" s="1"/>
      <c r="BO130" s="1"/>
      <c r="BP130" s="1"/>
      <c r="BQ130" s="1"/>
      <c r="BR130" s="1"/>
    </row>
    <row r="131" spans="1:70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  <c r="AQ131" s="1"/>
      <c r="AR131" s="1"/>
      <c r="AS131" s="1"/>
      <c r="AT131" s="1"/>
      <c r="AU131" s="1"/>
      <c r="AV131" s="1"/>
      <c r="AW131" s="1"/>
      <c r="AX131" s="1"/>
      <c r="AY131" s="1"/>
      <c r="AZ131" s="1"/>
      <c r="BA131" s="1"/>
      <c r="BB131" s="1"/>
      <c r="BC131" s="1"/>
      <c r="BD131" s="1"/>
      <c r="BE131" s="1"/>
      <c r="BF131" s="1"/>
      <c r="BG131" s="1"/>
      <c r="BH131" s="1"/>
      <c r="BI131" s="1"/>
      <c r="BJ131" s="1"/>
      <c r="BK131" s="1"/>
      <c r="BL131" s="1"/>
      <c r="BM131" s="1"/>
      <c r="BN131" s="1"/>
      <c r="BO131" s="1"/>
      <c r="BP131" s="1"/>
      <c r="BQ131" s="1"/>
      <c r="BR131" s="1"/>
    </row>
    <row r="132" spans="1:70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"/>
      <c r="AR132" s="1"/>
      <c r="AS132" s="1"/>
      <c r="AT132" s="1"/>
      <c r="AU132" s="1"/>
      <c r="AV132" s="1"/>
      <c r="AW132" s="1"/>
      <c r="AX132" s="1"/>
      <c r="AY132" s="1"/>
      <c r="AZ132" s="1"/>
      <c r="BA132" s="1"/>
      <c r="BB132" s="1"/>
      <c r="BC132" s="1"/>
      <c r="BD132" s="1"/>
      <c r="BE132" s="1"/>
      <c r="BF132" s="1"/>
      <c r="BG132" s="1"/>
      <c r="BH132" s="1"/>
      <c r="BI132" s="1"/>
      <c r="BJ132" s="1"/>
      <c r="BK132" s="1"/>
      <c r="BL132" s="1"/>
      <c r="BM132" s="1"/>
      <c r="BN132" s="1"/>
      <c r="BO132" s="1"/>
      <c r="BP132" s="1"/>
      <c r="BQ132" s="1"/>
      <c r="BR132" s="1"/>
    </row>
    <row r="133" spans="1:70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  <c r="AQ133" s="1"/>
      <c r="AR133" s="1"/>
      <c r="AS133" s="1"/>
      <c r="AT133" s="1"/>
      <c r="AU133" s="1"/>
      <c r="AV133" s="1"/>
      <c r="AW133" s="1"/>
      <c r="AX133" s="1"/>
      <c r="AY133" s="1"/>
      <c r="AZ133" s="1"/>
      <c r="BA133" s="1"/>
      <c r="BB133" s="1"/>
      <c r="BC133" s="1"/>
      <c r="BD133" s="1"/>
      <c r="BE133" s="1"/>
      <c r="BF133" s="1"/>
      <c r="BG133" s="1"/>
      <c r="BH133" s="1"/>
      <c r="BI133" s="1"/>
      <c r="BJ133" s="1"/>
      <c r="BK133" s="1"/>
      <c r="BL133" s="1"/>
      <c r="BM133" s="1"/>
      <c r="BN133" s="1"/>
      <c r="BO133" s="1"/>
      <c r="BP133" s="1"/>
      <c r="BQ133" s="1"/>
      <c r="BR133" s="1"/>
    </row>
    <row r="134" spans="1:70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1"/>
      <c r="AS134" s="1"/>
      <c r="AT134" s="1"/>
      <c r="AU134" s="1"/>
      <c r="AV134" s="1"/>
      <c r="AW134" s="1"/>
      <c r="AX134" s="1"/>
      <c r="AY134" s="1"/>
      <c r="AZ134" s="1"/>
      <c r="BA134" s="1"/>
      <c r="BB134" s="1"/>
      <c r="BC134" s="1"/>
      <c r="BD134" s="1"/>
      <c r="BE134" s="1"/>
      <c r="BF134" s="1"/>
      <c r="BG134" s="1"/>
      <c r="BH134" s="1"/>
      <c r="BI134" s="1"/>
      <c r="BJ134" s="1"/>
      <c r="BK134" s="1"/>
      <c r="BL134" s="1"/>
      <c r="BM134" s="1"/>
      <c r="BN134" s="1"/>
      <c r="BO134" s="1"/>
      <c r="BP134" s="1"/>
      <c r="BQ134" s="1"/>
      <c r="BR134" s="1"/>
    </row>
    <row r="135" spans="1:70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  <c r="AT135" s="1"/>
      <c r="AU135" s="1"/>
      <c r="AV135" s="1"/>
      <c r="AW135" s="1"/>
      <c r="AX135" s="1"/>
      <c r="AY135" s="1"/>
      <c r="AZ135" s="1"/>
      <c r="BA135" s="1"/>
      <c r="BB135" s="1"/>
      <c r="BC135" s="1"/>
      <c r="BD135" s="1"/>
      <c r="BE135" s="1"/>
      <c r="BF135" s="1"/>
      <c r="BG135" s="1"/>
      <c r="BH135" s="1"/>
      <c r="BI135" s="1"/>
      <c r="BJ135" s="1"/>
      <c r="BK135" s="1"/>
      <c r="BL135" s="1"/>
      <c r="BM135" s="1"/>
      <c r="BN135" s="1"/>
      <c r="BO135" s="1"/>
      <c r="BP135" s="1"/>
      <c r="BQ135" s="1"/>
      <c r="BR135" s="1"/>
    </row>
    <row r="136" spans="1:70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  <c r="AU136" s="1"/>
      <c r="AV136" s="1"/>
      <c r="AW136" s="1"/>
      <c r="AX136" s="1"/>
      <c r="AY136" s="1"/>
      <c r="AZ136" s="1"/>
      <c r="BA136" s="1"/>
      <c r="BB136" s="1"/>
      <c r="BC136" s="1"/>
      <c r="BD136" s="1"/>
      <c r="BE136" s="1"/>
      <c r="BF136" s="1"/>
      <c r="BG136" s="1"/>
      <c r="BH136" s="1"/>
      <c r="BI136" s="1"/>
      <c r="BJ136" s="1"/>
      <c r="BK136" s="1"/>
      <c r="BL136" s="1"/>
      <c r="BM136" s="1"/>
      <c r="BN136" s="1"/>
      <c r="BO136" s="1"/>
      <c r="BP136" s="1"/>
      <c r="BQ136" s="1"/>
      <c r="BR136" s="1"/>
    </row>
    <row r="137" spans="1:70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/>
      <c r="AS137" s="1"/>
      <c r="AT137" s="1"/>
      <c r="AU137" s="1"/>
      <c r="AV137" s="1"/>
      <c r="AW137" s="1"/>
      <c r="AX137" s="1"/>
      <c r="AY137" s="1"/>
      <c r="AZ137" s="1"/>
      <c r="BA137" s="1"/>
      <c r="BB137" s="1"/>
      <c r="BC137" s="1"/>
      <c r="BD137" s="1"/>
      <c r="BE137" s="1"/>
      <c r="BF137" s="1"/>
      <c r="BG137" s="1"/>
      <c r="BH137" s="1"/>
      <c r="BI137" s="1"/>
      <c r="BJ137" s="1"/>
      <c r="BK137" s="1"/>
      <c r="BL137" s="1"/>
      <c r="BM137" s="1"/>
      <c r="BN137" s="1"/>
      <c r="BO137" s="1"/>
      <c r="BP137" s="1"/>
      <c r="BQ137" s="1"/>
      <c r="BR137" s="1"/>
    </row>
    <row r="138" spans="1:70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  <c r="AU138" s="1"/>
      <c r="AV138" s="1"/>
      <c r="AW138" s="1"/>
      <c r="AX138" s="1"/>
      <c r="AY138" s="1"/>
      <c r="AZ138" s="1"/>
      <c r="BA138" s="1"/>
      <c r="BB138" s="1"/>
      <c r="BC138" s="1"/>
      <c r="BD138" s="1"/>
      <c r="BE138" s="1"/>
      <c r="BF138" s="1"/>
      <c r="BG138" s="1"/>
      <c r="BH138" s="1"/>
      <c r="BI138" s="1"/>
      <c r="BJ138" s="1"/>
      <c r="BK138" s="1"/>
      <c r="BL138" s="1"/>
      <c r="BM138" s="1"/>
      <c r="BN138" s="1"/>
      <c r="BO138" s="1"/>
      <c r="BP138" s="1"/>
      <c r="BQ138" s="1"/>
      <c r="BR138" s="1"/>
    </row>
    <row r="139" spans="1:70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  <c r="AU139" s="1"/>
      <c r="AV139" s="1"/>
      <c r="AW139" s="1"/>
      <c r="AX139" s="1"/>
      <c r="AY139" s="1"/>
      <c r="AZ139" s="1"/>
      <c r="BA139" s="1"/>
      <c r="BB139" s="1"/>
      <c r="BC139" s="1"/>
      <c r="BD139" s="1"/>
      <c r="BE139" s="1"/>
      <c r="BF139" s="1"/>
      <c r="BG139" s="1"/>
      <c r="BH139" s="1"/>
      <c r="BI139" s="1"/>
      <c r="BJ139" s="1"/>
      <c r="BK139" s="1"/>
      <c r="BL139" s="1"/>
      <c r="BM139" s="1"/>
      <c r="BN139" s="1"/>
      <c r="BO139" s="1"/>
      <c r="BP139" s="1"/>
      <c r="BQ139" s="1"/>
      <c r="BR139" s="1"/>
    </row>
    <row r="140" spans="1:70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  <c r="AT140" s="1"/>
      <c r="AU140" s="1"/>
      <c r="AV140" s="1"/>
      <c r="AW140" s="1"/>
      <c r="AX140" s="1"/>
      <c r="AY140" s="1"/>
      <c r="AZ140" s="1"/>
      <c r="BA140" s="1"/>
      <c r="BB140" s="1"/>
      <c r="BC140" s="1"/>
      <c r="BD140" s="1"/>
      <c r="BE140" s="1"/>
      <c r="BF140" s="1"/>
      <c r="BG140" s="1"/>
      <c r="BH140" s="1"/>
      <c r="BI140" s="1"/>
      <c r="BJ140" s="1"/>
      <c r="BK140" s="1"/>
      <c r="BL140" s="1"/>
      <c r="BM140" s="1"/>
      <c r="BN140" s="1"/>
      <c r="BO140" s="1"/>
      <c r="BP140" s="1"/>
      <c r="BQ140" s="1"/>
      <c r="BR140" s="1"/>
    </row>
    <row r="141" spans="1:70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1"/>
      <c r="AU141" s="1"/>
      <c r="AV141" s="1"/>
      <c r="AW141" s="1"/>
      <c r="AX141" s="1"/>
      <c r="AY141" s="1"/>
      <c r="AZ141" s="1"/>
      <c r="BA141" s="1"/>
      <c r="BB141" s="1"/>
      <c r="BC141" s="1"/>
      <c r="BD141" s="1"/>
      <c r="BE141" s="1"/>
      <c r="BF141" s="1"/>
      <c r="BG141" s="1"/>
      <c r="BH141" s="1"/>
      <c r="BI141" s="1"/>
      <c r="BJ141" s="1"/>
      <c r="BK141" s="1"/>
      <c r="BL141" s="1"/>
      <c r="BM141" s="1"/>
      <c r="BN141" s="1"/>
      <c r="BO141" s="1"/>
      <c r="BP141" s="1"/>
      <c r="BQ141" s="1"/>
      <c r="BR141" s="1"/>
    </row>
    <row r="142" spans="1:70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  <c r="AU142" s="1"/>
      <c r="AV142" s="1"/>
      <c r="AW142" s="1"/>
      <c r="AX142" s="1"/>
      <c r="AY142" s="1"/>
      <c r="AZ142" s="1"/>
      <c r="BA142" s="1"/>
      <c r="BB142" s="1"/>
      <c r="BC142" s="1"/>
      <c r="BD142" s="1"/>
      <c r="BE142" s="1"/>
      <c r="BF142" s="1"/>
      <c r="BG142" s="1"/>
      <c r="BH142" s="1"/>
      <c r="BI142" s="1"/>
      <c r="BJ142" s="1"/>
      <c r="BK142" s="1"/>
      <c r="BL142" s="1"/>
      <c r="BM142" s="1"/>
      <c r="BN142" s="1"/>
      <c r="BO142" s="1"/>
      <c r="BP142" s="1"/>
      <c r="BQ142" s="1"/>
      <c r="BR142" s="1"/>
    </row>
    <row r="143" spans="1:70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"/>
      <c r="AT143" s="1"/>
      <c r="AU143" s="1"/>
      <c r="AV143" s="1"/>
      <c r="AW143" s="1"/>
      <c r="AX143" s="1"/>
      <c r="AY143" s="1"/>
      <c r="AZ143" s="1"/>
      <c r="BA143" s="1"/>
      <c r="BB143" s="1"/>
      <c r="BC143" s="1"/>
      <c r="BD143" s="1"/>
      <c r="BE143" s="1"/>
      <c r="BF143" s="1"/>
      <c r="BG143" s="1"/>
      <c r="BH143" s="1"/>
      <c r="BI143" s="1"/>
      <c r="BJ143" s="1"/>
      <c r="BK143" s="1"/>
      <c r="BL143" s="1"/>
      <c r="BM143" s="1"/>
      <c r="BN143" s="1"/>
      <c r="BO143" s="1"/>
      <c r="BP143" s="1"/>
      <c r="BQ143" s="1"/>
      <c r="BR143" s="1"/>
    </row>
    <row r="144" spans="1:70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  <c r="AU144" s="1"/>
      <c r="AV144" s="1"/>
      <c r="AW144" s="1"/>
      <c r="AX144" s="1"/>
      <c r="AY144" s="1"/>
      <c r="AZ144" s="1"/>
      <c r="BA144" s="1"/>
      <c r="BB144" s="1"/>
      <c r="BC144" s="1"/>
      <c r="BD144" s="1"/>
      <c r="BE144" s="1"/>
      <c r="BF144" s="1"/>
      <c r="BG144" s="1"/>
      <c r="BH144" s="1"/>
      <c r="BI144" s="1"/>
      <c r="BJ144" s="1"/>
      <c r="BK144" s="1"/>
      <c r="BL144" s="1"/>
      <c r="BM144" s="1"/>
      <c r="BN144" s="1"/>
      <c r="BO144" s="1"/>
      <c r="BP144" s="1"/>
      <c r="BQ144" s="1"/>
      <c r="BR144" s="1"/>
    </row>
    <row r="145" spans="1:70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  <c r="AU145" s="1"/>
      <c r="AV145" s="1"/>
      <c r="AW145" s="1"/>
      <c r="AX145" s="1"/>
      <c r="AY145" s="1"/>
      <c r="AZ145" s="1"/>
      <c r="BA145" s="1"/>
      <c r="BB145" s="1"/>
      <c r="BC145" s="1"/>
      <c r="BD145" s="1"/>
      <c r="BE145" s="1"/>
      <c r="BF145" s="1"/>
      <c r="BG145" s="1"/>
      <c r="BH145" s="1"/>
      <c r="BI145" s="1"/>
      <c r="BJ145" s="1"/>
      <c r="BK145" s="1"/>
      <c r="BL145" s="1"/>
      <c r="BM145" s="1"/>
      <c r="BN145" s="1"/>
      <c r="BO145" s="1"/>
      <c r="BP145" s="1"/>
      <c r="BQ145" s="1"/>
      <c r="BR145" s="1"/>
    </row>
    <row r="146" spans="1:70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  <c r="AU146" s="1"/>
      <c r="AV146" s="1"/>
      <c r="AW146" s="1"/>
      <c r="AX146" s="1"/>
      <c r="AY146" s="1"/>
      <c r="AZ146" s="1"/>
      <c r="BA146" s="1"/>
      <c r="BB146" s="1"/>
      <c r="BC146" s="1"/>
      <c r="BD146" s="1"/>
      <c r="BE146" s="1"/>
      <c r="BF146" s="1"/>
      <c r="BG146" s="1"/>
      <c r="BH146" s="1"/>
      <c r="BI146" s="1"/>
      <c r="BJ146" s="1"/>
      <c r="BK146" s="1"/>
      <c r="BL146" s="1"/>
      <c r="BM146" s="1"/>
      <c r="BN146" s="1"/>
      <c r="BO146" s="1"/>
      <c r="BP146" s="1"/>
      <c r="BQ146" s="1"/>
      <c r="BR146" s="1"/>
    </row>
    <row r="147" spans="1:70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1"/>
      <c r="AT147" s="1"/>
      <c r="AU147" s="1"/>
      <c r="AV147" s="1"/>
      <c r="AW147" s="1"/>
      <c r="AX147" s="1"/>
      <c r="AY147" s="1"/>
      <c r="AZ147" s="1"/>
      <c r="BA147" s="1"/>
      <c r="BB147" s="1"/>
      <c r="BC147" s="1"/>
      <c r="BD147" s="1"/>
      <c r="BE147" s="1"/>
      <c r="BF147" s="1"/>
      <c r="BG147" s="1"/>
      <c r="BH147" s="1"/>
      <c r="BI147" s="1"/>
      <c r="BJ147" s="1"/>
      <c r="BK147" s="1"/>
      <c r="BL147" s="1"/>
      <c r="BM147" s="1"/>
      <c r="BN147" s="1"/>
      <c r="BO147" s="1"/>
      <c r="BP147" s="1"/>
      <c r="BQ147" s="1"/>
      <c r="BR147" s="1"/>
    </row>
    <row r="148" spans="1:70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  <c r="AT148" s="1"/>
      <c r="AU148" s="1"/>
      <c r="AV148" s="1"/>
      <c r="AW148" s="1"/>
      <c r="AX148" s="1"/>
      <c r="AY148" s="1"/>
      <c r="AZ148" s="1"/>
      <c r="BA148" s="1"/>
      <c r="BB148" s="1"/>
      <c r="BC148" s="1"/>
      <c r="BD148" s="1"/>
      <c r="BE148" s="1"/>
      <c r="BF148" s="1"/>
      <c r="BG148" s="1"/>
      <c r="BH148" s="1"/>
      <c r="BI148" s="1"/>
      <c r="BJ148" s="1"/>
      <c r="BK148" s="1"/>
      <c r="BL148" s="1"/>
      <c r="BM148" s="1"/>
      <c r="BN148" s="1"/>
      <c r="BO148" s="1"/>
      <c r="BP148" s="1"/>
      <c r="BQ148" s="1"/>
      <c r="BR148" s="1"/>
    </row>
    <row r="149" spans="1:70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  <c r="AU149" s="1"/>
      <c r="AV149" s="1"/>
      <c r="AW149" s="1"/>
      <c r="AX149" s="1"/>
      <c r="AY149" s="1"/>
      <c r="AZ149" s="1"/>
      <c r="BA149" s="1"/>
      <c r="BB149" s="1"/>
      <c r="BC149" s="1"/>
      <c r="BD149" s="1"/>
      <c r="BE149" s="1"/>
      <c r="BF149" s="1"/>
      <c r="BG149" s="1"/>
      <c r="BH149" s="1"/>
      <c r="BI149" s="1"/>
      <c r="BJ149" s="1"/>
      <c r="BK149" s="1"/>
      <c r="BL149" s="1"/>
      <c r="BM149" s="1"/>
      <c r="BN149" s="1"/>
      <c r="BO149" s="1"/>
      <c r="BP149" s="1"/>
      <c r="BQ149" s="1"/>
      <c r="BR149" s="1"/>
    </row>
    <row r="150" spans="1:70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  <c r="AT150" s="1"/>
      <c r="AU150" s="1"/>
      <c r="AV150" s="1"/>
      <c r="AW150" s="1"/>
      <c r="AX150" s="1"/>
      <c r="AY150" s="1"/>
      <c r="AZ150" s="1"/>
      <c r="BA150" s="1"/>
      <c r="BB150" s="1"/>
      <c r="BC150" s="1"/>
      <c r="BD150" s="1"/>
      <c r="BE150" s="1"/>
      <c r="BF150" s="1"/>
      <c r="BG150" s="1"/>
      <c r="BH150" s="1"/>
      <c r="BI150" s="1"/>
      <c r="BJ150" s="1"/>
      <c r="BK150" s="1"/>
      <c r="BL150" s="1"/>
      <c r="BM150" s="1"/>
      <c r="BN150" s="1"/>
      <c r="BO150" s="1"/>
      <c r="BP150" s="1"/>
      <c r="BQ150" s="1"/>
      <c r="BR150" s="1"/>
    </row>
    <row r="151" spans="1:70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1"/>
      <c r="AU151" s="1"/>
      <c r="AV151" s="1"/>
      <c r="AW151" s="1"/>
      <c r="AX151" s="1"/>
      <c r="AY151" s="1"/>
      <c r="AZ151" s="1"/>
      <c r="BA151" s="1"/>
      <c r="BB151" s="1"/>
      <c r="BC151" s="1"/>
      <c r="BD151" s="1"/>
      <c r="BE151" s="1"/>
      <c r="BF151" s="1"/>
      <c r="BG151" s="1"/>
      <c r="BH151" s="1"/>
      <c r="BI151" s="1"/>
      <c r="BJ151" s="1"/>
      <c r="BK151" s="1"/>
      <c r="BL151" s="1"/>
      <c r="BM151" s="1"/>
      <c r="BN151" s="1"/>
      <c r="BO151" s="1"/>
      <c r="BP151" s="1"/>
      <c r="BQ151" s="1"/>
      <c r="BR151" s="1"/>
    </row>
    <row r="152" spans="1:70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  <c r="AS152" s="1"/>
      <c r="AT152" s="1"/>
      <c r="AU152" s="1"/>
      <c r="AV152" s="1"/>
      <c r="AW152" s="1"/>
      <c r="AX152" s="1"/>
      <c r="AY152" s="1"/>
      <c r="AZ152" s="1"/>
      <c r="BA152" s="1"/>
      <c r="BB152" s="1"/>
      <c r="BC152" s="1"/>
      <c r="BD152" s="1"/>
      <c r="BE152" s="1"/>
      <c r="BF152" s="1"/>
      <c r="BG152" s="1"/>
      <c r="BH152" s="1"/>
      <c r="BI152" s="1"/>
      <c r="BJ152" s="1"/>
      <c r="BK152" s="1"/>
      <c r="BL152" s="1"/>
      <c r="BM152" s="1"/>
      <c r="BN152" s="1"/>
      <c r="BO152" s="1"/>
      <c r="BP152" s="1"/>
      <c r="BQ152" s="1"/>
      <c r="BR152" s="1"/>
    </row>
    <row r="153" spans="1:70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S153" s="1"/>
      <c r="AT153" s="1"/>
      <c r="AU153" s="1"/>
      <c r="AV153" s="1"/>
      <c r="AW153" s="1"/>
      <c r="AX153" s="1"/>
      <c r="AY153" s="1"/>
      <c r="AZ153" s="1"/>
      <c r="BA153" s="1"/>
      <c r="BB153" s="1"/>
      <c r="BC153" s="1"/>
      <c r="BD153" s="1"/>
      <c r="BE153" s="1"/>
      <c r="BF153" s="1"/>
      <c r="BG153" s="1"/>
      <c r="BH153" s="1"/>
      <c r="BI153" s="1"/>
      <c r="BJ153" s="1"/>
      <c r="BK153" s="1"/>
      <c r="BL153" s="1"/>
      <c r="BM153" s="1"/>
      <c r="BN153" s="1"/>
      <c r="BO153" s="1"/>
      <c r="BP153" s="1"/>
      <c r="BQ153" s="1"/>
      <c r="BR153" s="1"/>
    </row>
    <row r="154" spans="1:70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  <c r="AT154" s="1"/>
      <c r="AU154" s="1"/>
      <c r="AV154" s="1"/>
      <c r="AW154" s="1"/>
      <c r="AX154" s="1"/>
      <c r="AY154" s="1"/>
      <c r="AZ154" s="1"/>
      <c r="BA154" s="1"/>
      <c r="BB154" s="1"/>
      <c r="BC154" s="1"/>
      <c r="BD154" s="1"/>
      <c r="BE154" s="1"/>
      <c r="BF154" s="1"/>
      <c r="BG154" s="1"/>
      <c r="BH154" s="1"/>
      <c r="BI154" s="1"/>
      <c r="BJ154" s="1"/>
      <c r="BK154" s="1"/>
      <c r="BL154" s="1"/>
      <c r="BM154" s="1"/>
      <c r="BN154" s="1"/>
      <c r="BO154" s="1"/>
      <c r="BP154" s="1"/>
      <c r="BQ154" s="1"/>
      <c r="BR154" s="1"/>
    </row>
    <row r="155" spans="1:70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  <c r="AR155" s="1"/>
      <c r="AS155" s="1"/>
      <c r="AT155" s="1"/>
      <c r="AU155" s="1"/>
      <c r="AV155" s="1"/>
      <c r="AW155" s="1"/>
      <c r="AX155" s="1"/>
      <c r="AY155" s="1"/>
      <c r="AZ155" s="1"/>
      <c r="BA155" s="1"/>
      <c r="BB155" s="1"/>
      <c r="BC155" s="1"/>
      <c r="BD155" s="1"/>
      <c r="BE155" s="1"/>
      <c r="BF155" s="1"/>
      <c r="BG155" s="1"/>
      <c r="BH155" s="1"/>
      <c r="BI155" s="1"/>
      <c r="BJ155" s="1"/>
      <c r="BK155" s="1"/>
      <c r="BL155" s="1"/>
      <c r="BM155" s="1"/>
      <c r="BN155" s="1"/>
      <c r="BO155" s="1"/>
      <c r="BP155" s="1"/>
      <c r="BQ155" s="1"/>
      <c r="BR155" s="1"/>
    </row>
    <row r="156" spans="1:70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1"/>
      <c r="AU156" s="1"/>
      <c r="AV156" s="1"/>
      <c r="AW156" s="1"/>
      <c r="AX156" s="1"/>
      <c r="AY156" s="1"/>
      <c r="AZ156" s="1"/>
      <c r="BA156" s="1"/>
      <c r="BB156" s="1"/>
      <c r="BC156" s="1"/>
      <c r="BD156" s="1"/>
      <c r="BE156" s="1"/>
      <c r="BF156" s="1"/>
      <c r="BG156" s="1"/>
      <c r="BH156" s="1"/>
      <c r="BI156" s="1"/>
      <c r="BJ156" s="1"/>
      <c r="BK156" s="1"/>
      <c r="BL156" s="1"/>
      <c r="BM156" s="1"/>
      <c r="BN156" s="1"/>
      <c r="BO156" s="1"/>
      <c r="BP156" s="1"/>
      <c r="BQ156" s="1"/>
      <c r="BR156" s="1"/>
    </row>
    <row r="157" spans="1:70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  <c r="AR157" s="1"/>
      <c r="AS157" s="1"/>
      <c r="AT157" s="1"/>
      <c r="AU157" s="1"/>
      <c r="AV157" s="1"/>
      <c r="AW157" s="1"/>
      <c r="AX157" s="1"/>
      <c r="AY157" s="1"/>
      <c r="AZ157" s="1"/>
      <c r="BA157" s="1"/>
      <c r="BB157" s="1"/>
      <c r="BC157" s="1"/>
      <c r="BD157" s="1"/>
      <c r="BE157" s="1"/>
      <c r="BF157" s="1"/>
      <c r="BG157" s="1"/>
      <c r="BH157" s="1"/>
      <c r="BI157" s="1"/>
      <c r="BJ157" s="1"/>
      <c r="BK157" s="1"/>
      <c r="BL157" s="1"/>
      <c r="BM157" s="1"/>
      <c r="BN157" s="1"/>
      <c r="BO157" s="1"/>
      <c r="BP157" s="1"/>
      <c r="BQ157" s="1"/>
      <c r="BR157" s="1"/>
    </row>
    <row r="158" spans="1:70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  <c r="AR158" s="1"/>
      <c r="AS158" s="1"/>
      <c r="AT158" s="1"/>
      <c r="AU158" s="1"/>
      <c r="AV158" s="1"/>
      <c r="AW158" s="1"/>
      <c r="AX158" s="1"/>
      <c r="AY158" s="1"/>
      <c r="AZ158" s="1"/>
      <c r="BA158" s="1"/>
      <c r="BB158" s="1"/>
      <c r="BC158" s="1"/>
      <c r="BD158" s="1"/>
      <c r="BE158" s="1"/>
      <c r="BF158" s="1"/>
      <c r="BG158" s="1"/>
      <c r="BH158" s="1"/>
      <c r="BI158" s="1"/>
      <c r="BJ158" s="1"/>
      <c r="BK158" s="1"/>
      <c r="BL158" s="1"/>
      <c r="BM158" s="1"/>
      <c r="BN158" s="1"/>
      <c r="BO158" s="1"/>
      <c r="BP158" s="1"/>
      <c r="BQ158" s="1"/>
      <c r="BR158" s="1"/>
    </row>
    <row r="159" spans="1:70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  <c r="AU159" s="1"/>
      <c r="AV159" s="1"/>
      <c r="AW159" s="1"/>
      <c r="AX159" s="1"/>
      <c r="AY159" s="1"/>
      <c r="AZ159" s="1"/>
      <c r="BA159" s="1"/>
      <c r="BB159" s="1"/>
      <c r="BC159" s="1"/>
      <c r="BD159" s="1"/>
      <c r="BE159" s="1"/>
      <c r="BF159" s="1"/>
      <c r="BG159" s="1"/>
      <c r="BH159" s="1"/>
      <c r="BI159" s="1"/>
      <c r="BJ159" s="1"/>
      <c r="BK159" s="1"/>
      <c r="BL159" s="1"/>
      <c r="BM159" s="1"/>
      <c r="BN159" s="1"/>
      <c r="BO159" s="1"/>
      <c r="BP159" s="1"/>
      <c r="BQ159" s="1"/>
      <c r="BR159" s="1"/>
    </row>
    <row r="160" spans="1:70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  <c r="AT160" s="1"/>
      <c r="AU160" s="1"/>
      <c r="AV160" s="1"/>
      <c r="AW160" s="1"/>
      <c r="AX160" s="1"/>
      <c r="AY160" s="1"/>
      <c r="AZ160" s="1"/>
      <c r="BA160" s="1"/>
      <c r="BB160" s="1"/>
      <c r="BC160" s="1"/>
      <c r="BD160" s="1"/>
      <c r="BE160" s="1"/>
      <c r="BF160" s="1"/>
      <c r="BG160" s="1"/>
      <c r="BH160" s="1"/>
      <c r="BI160" s="1"/>
      <c r="BJ160" s="1"/>
      <c r="BK160" s="1"/>
      <c r="BL160" s="1"/>
      <c r="BM160" s="1"/>
      <c r="BN160" s="1"/>
      <c r="BO160" s="1"/>
      <c r="BP160" s="1"/>
      <c r="BQ160" s="1"/>
      <c r="BR160" s="1"/>
    </row>
    <row r="161" spans="1:70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  <c r="AT161" s="1"/>
      <c r="AU161" s="1"/>
      <c r="AV161" s="1"/>
      <c r="AW161" s="1"/>
      <c r="AX161" s="1"/>
      <c r="AY161" s="1"/>
      <c r="AZ161" s="1"/>
      <c r="BA161" s="1"/>
      <c r="BB161" s="1"/>
      <c r="BC161" s="1"/>
      <c r="BD161" s="1"/>
      <c r="BE161" s="1"/>
      <c r="BF161" s="1"/>
      <c r="BG161" s="1"/>
      <c r="BH161" s="1"/>
      <c r="BI161" s="1"/>
      <c r="BJ161" s="1"/>
      <c r="BK161" s="1"/>
      <c r="BL161" s="1"/>
      <c r="BM161" s="1"/>
      <c r="BN161" s="1"/>
      <c r="BO161" s="1"/>
      <c r="BP161" s="1"/>
      <c r="BQ161" s="1"/>
      <c r="BR161" s="1"/>
    </row>
    <row r="162" spans="1:70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S162" s="1"/>
      <c r="AT162" s="1"/>
      <c r="AU162" s="1"/>
      <c r="AV162" s="1"/>
      <c r="AW162" s="1"/>
      <c r="AX162" s="1"/>
      <c r="AY162" s="1"/>
      <c r="AZ162" s="1"/>
      <c r="BA162" s="1"/>
      <c r="BB162" s="1"/>
      <c r="BC162" s="1"/>
      <c r="BD162" s="1"/>
      <c r="BE162" s="1"/>
      <c r="BF162" s="1"/>
      <c r="BG162" s="1"/>
      <c r="BH162" s="1"/>
      <c r="BI162" s="1"/>
      <c r="BJ162" s="1"/>
      <c r="BK162" s="1"/>
      <c r="BL162" s="1"/>
      <c r="BM162" s="1"/>
      <c r="BN162" s="1"/>
      <c r="BO162" s="1"/>
      <c r="BP162" s="1"/>
      <c r="BQ162" s="1"/>
      <c r="BR162" s="1"/>
    </row>
    <row r="163" spans="1:70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  <c r="AT163" s="1"/>
      <c r="AU163" s="1"/>
      <c r="AV163" s="1"/>
      <c r="AW163" s="1"/>
      <c r="AX163" s="1"/>
      <c r="AY163" s="1"/>
      <c r="AZ163" s="1"/>
      <c r="BA163" s="1"/>
      <c r="BB163" s="1"/>
      <c r="BC163" s="1"/>
      <c r="BD163" s="1"/>
      <c r="BE163" s="1"/>
      <c r="BF163" s="1"/>
      <c r="BG163" s="1"/>
      <c r="BH163" s="1"/>
      <c r="BI163" s="1"/>
      <c r="BJ163" s="1"/>
      <c r="BK163" s="1"/>
      <c r="BL163" s="1"/>
      <c r="BM163" s="1"/>
      <c r="BN163" s="1"/>
      <c r="BO163" s="1"/>
      <c r="BP163" s="1"/>
      <c r="BQ163" s="1"/>
      <c r="BR163" s="1"/>
    </row>
    <row r="164" spans="1:70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  <c r="AU164" s="1"/>
      <c r="AV164" s="1"/>
      <c r="AW164" s="1"/>
      <c r="AX164" s="1"/>
      <c r="AY164" s="1"/>
      <c r="AZ164" s="1"/>
      <c r="BA164" s="1"/>
      <c r="BB164" s="1"/>
      <c r="BC164" s="1"/>
      <c r="BD164" s="1"/>
      <c r="BE164" s="1"/>
      <c r="BF164" s="1"/>
      <c r="BG164" s="1"/>
      <c r="BH164" s="1"/>
      <c r="BI164" s="1"/>
      <c r="BJ164" s="1"/>
      <c r="BK164" s="1"/>
      <c r="BL164" s="1"/>
      <c r="BM164" s="1"/>
      <c r="BN164" s="1"/>
      <c r="BO164" s="1"/>
      <c r="BP164" s="1"/>
      <c r="BQ164" s="1"/>
      <c r="BR164" s="1"/>
    </row>
    <row r="165" spans="1:70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  <c r="AR165" s="1"/>
      <c r="AS165" s="1"/>
      <c r="AT165" s="1"/>
      <c r="AU165" s="1"/>
      <c r="AV165" s="1"/>
      <c r="AW165" s="1"/>
      <c r="AX165" s="1"/>
      <c r="AY165" s="1"/>
      <c r="AZ165" s="1"/>
      <c r="BA165" s="1"/>
      <c r="BB165" s="1"/>
      <c r="BC165" s="1"/>
      <c r="BD165" s="1"/>
      <c r="BE165" s="1"/>
      <c r="BF165" s="1"/>
      <c r="BG165" s="1"/>
      <c r="BH165" s="1"/>
      <c r="BI165" s="1"/>
      <c r="BJ165" s="1"/>
      <c r="BK165" s="1"/>
      <c r="BL165" s="1"/>
      <c r="BM165" s="1"/>
      <c r="BN165" s="1"/>
      <c r="BO165" s="1"/>
      <c r="BP165" s="1"/>
      <c r="BQ165" s="1"/>
      <c r="BR165" s="1"/>
    </row>
    <row r="166" spans="1:70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  <c r="AS166" s="1"/>
      <c r="AT166" s="1"/>
      <c r="AU166" s="1"/>
      <c r="AV166" s="1"/>
      <c r="AW166" s="1"/>
      <c r="AX166" s="1"/>
      <c r="AY166" s="1"/>
      <c r="AZ166" s="1"/>
      <c r="BA166" s="1"/>
      <c r="BB166" s="1"/>
      <c r="BC166" s="1"/>
      <c r="BD166" s="1"/>
      <c r="BE166" s="1"/>
      <c r="BF166" s="1"/>
      <c r="BG166" s="1"/>
      <c r="BH166" s="1"/>
      <c r="BI166" s="1"/>
      <c r="BJ166" s="1"/>
      <c r="BK166" s="1"/>
      <c r="BL166" s="1"/>
      <c r="BM166" s="1"/>
      <c r="BN166" s="1"/>
      <c r="BO166" s="1"/>
      <c r="BP166" s="1"/>
      <c r="BQ166" s="1"/>
      <c r="BR166" s="1"/>
    </row>
    <row r="167" spans="1:70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  <c r="AT167" s="1"/>
      <c r="AU167" s="1"/>
      <c r="AV167" s="1"/>
      <c r="AW167" s="1"/>
      <c r="AX167" s="1"/>
      <c r="AY167" s="1"/>
      <c r="AZ167" s="1"/>
      <c r="BA167" s="1"/>
      <c r="BB167" s="1"/>
      <c r="BC167" s="1"/>
      <c r="BD167" s="1"/>
      <c r="BE167" s="1"/>
      <c r="BF167" s="1"/>
      <c r="BG167" s="1"/>
      <c r="BH167" s="1"/>
      <c r="BI167" s="1"/>
      <c r="BJ167" s="1"/>
      <c r="BK167" s="1"/>
      <c r="BL167" s="1"/>
      <c r="BM167" s="1"/>
      <c r="BN167" s="1"/>
      <c r="BO167" s="1"/>
      <c r="BP167" s="1"/>
      <c r="BQ167" s="1"/>
      <c r="BR167" s="1"/>
    </row>
    <row r="168" spans="1:70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  <c r="AS168" s="1"/>
      <c r="AT168" s="1"/>
      <c r="AU168" s="1"/>
      <c r="AV168" s="1"/>
      <c r="AW168" s="1"/>
      <c r="AX168" s="1"/>
      <c r="AY168" s="1"/>
      <c r="AZ168" s="1"/>
      <c r="BA168" s="1"/>
      <c r="BB168" s="1"/>
      <c r="BC168" s="1"/>
      <c r="BD168" s="1"/>
      <c r="BE168" s="1"/>
      <c r="BF168" s="1"/>
      <c r="BG168" s="1"/>
      <c r="BH168" s="1"/>
      <c r="BI168" s="1"/>
      <c r="BJ168" s="1"/>
      <c r="BK168" s="1"/>
      <c r="BL168" s="1"/>
      <c r="BM168" s="1"/>
      <c r="BN168" s="1"/>
      <c r="BO168" s="1"/>
      <c r="BP168" s="1"/>
      <c r="BQ168" s="1"/>
      <c r="BR168" s="1"/>
    </row>
    <row r="169" spans="1:70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  <c r="AR169" s="1"/>
      <c r="AS169" s="1"/>
      <c r="AT169" s="1"/>
      <c r="AU169" s="1"/>
      <c r="AV169" s="1"/>
      <c r="AW169" s="1"/>
      <c r="AX169" s="1"/>
      <c r="AY169" s="1"/>
      <c r="AZ169" s="1"/>
      <c r="BA169" s="1"/>
      <c r="BB169" s="1"/>
      <c r="BC169" s="1"/>
      <c r="BD169" s="1"/>
      <c r="BE169" s="1"/>
      <c r="BF169" s="1"/>
      <c r="BG169" s="1"/>
      <c r="BH169" s="1"/>
      <c r="BI169" s="1"/>
      <c r="BJ169" s="1"/>
      <c r="BK169" s="1"/>
      <c r="BL169" s="1"/>
      <c r="BM169" s="1"/>
      <c r="BN169" s="1"/>
      <c r="BO169" s="1"/>
      <c r="BP169" s="1"/>
      <c r="BQ169" s="1"/>
      <c r="BR169" s="1"/>
    </row>
    <row r="170" spans="1:70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  <c r="AT170" s="1"/>
      <c r="AU170" s="1"/>
      <c r="AV170" s="1"/>
      <c r="AW170" s="1"/>
      <c r="AX170" s="1"/>
      <c r="AY170" s="1"/>
      <c r="AZ170" s="1"/>
      <c r="BA170" s="1"/>
      <c r="BB170" s="1"/>
      <c r="BC170" s="1"/>
      <c r="BD170" s="1"/>
      <c r="BE170" s="1"/>
      <c r="BF170" s="1"/>
      <c r="BG170" s="1"/>
      <c r="BH170" s="1"/>
      <c r="BI170" s="1"/>
      <c r="BJ170" s="1"/>
      <c r="BK170" s="1"/>
      <c r="BL170" s="1"/>
      <c r="BM170" s="1"/>
      <c r="BN170" s="1"/>
      <c r="BO170" s="1"/>
      <c r="BP170" s="1"/>
      <c r="BQ170" s="1"/>
      <c r="BR170" s="1"/>
    </row>
    <row r="171" spans="1:70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  <c r="AS171" s="1"/>
      <c r="AT171" s="1"/>
      <c r="AU171" s="1"/>
      <c r="AV171" s="1"/>
      <c r="AW171" s="1"/>
      <c r="AX171" s="1"/>
      <c r="AY171" s="1"/>
      <c r="AZ171" s="1"/>
      <c r="BA171" s="1"/>
      <c r="BB171" s="1"/>
      <c r="BC171" s="1"/>
      <c r="BD171" s="1"/>
      <c r="BE171" s="1"/>
      <c r="BF171" s="1"/>
      <c r="BG171" s="1"/>
      <c r="BH171" s="1"/>
      <c r="BI171" s="1"/>
      <c r="BJ171" s="1"/>
      <c r="BK171" s="1"/>
      <c r="BL171" s="1"/>
      <c r="BM171" s="1"/>
      <c r="BN171" s="1"/>
      <c r="BO171" s="1"/>
      <c r="BP171" s="1"/>
      <c r="BQ171" s="1"/>
      <c r="BR171" s="1"/>
    </row>
    <row r="172" spans="1:70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  <c r="AS172" s="1"/>
      <c r="AT172" s="1"/>
      <c r="AU172" s="1"/>
      <c r="AV172" s="1"/>
      <c r="AW172" s="1"/>
      <c r="AX172" s="1"/>
      <c r="AY172" s="1"/>
      <c r="AZ172" s="1"/>
      <c r="BA172" s="1"/>
      <c r="BB172" s="1"/>
      <c r="BC172" s="1"/>
      <c r="BD172" s="1"/>
      <c r="BE172" s="1"/>
      <c r="BF172" s="1"/>
      <c r="BG172" s="1"/>
      <c r="BH172" s="1"/>
      <c r="BI172" s="1"/>
      <c r="BJ172" s="1"/>
      <c r="BK172" s="1"/>
      <c r="BL172" s="1"/>
      <c r="BM172" s="1"/>
      <c r="BN172" s="1"/>
      <c r="BO172" s="1"/>
      <c r="BP172" s="1"/>
      <c r="BQ172" s="1"/>
      <c r="BR172" s="1"/>
    </row>
    <row r="173" spans="1:70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  <c r="AS173" s="1"/>
      <c r="AT173" s="1"/>
      <c r="AU173" s="1"/>
      <c r="AV173" s="1"/>
      <c r="AW173" s="1"/>
      <c r="AX173" s="1"/>
      <c r="AY173" s="1"/>
      <c r="AZ173" s="1"/>
      <c r="BA173" s="1"/>
      <c r="BB173" s="1"/>
      <c r="BC173" s="1"/>
      <c r="BD173" s="1"/>
      <c r="BE173" s="1"/>
      <c r="BF173" s="1"/>
      <c r="BG173" s="1"/>
      <c r="BH173" s="1"/>
      <c r="BI173" s="1"/>
      <c r="BJ173" s="1"/>
      <c r="BK173" s="1"/>
      <c r="BL173" s="1"/>
      <c r="BM173" s="1"/>
      <c r="BN173" s="1"/>
      <c r="BO173" s="1"/>
      <c r="BP173" s="1"/>
      <c r="BQ173" s="1"/>
      <c r="BR173" s="1"/>
    </row>
    <row r="174" spans="1:70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  <c r="AS174" s="1"/>
      <c r="AT174" s="1"/>
      <c r="AU174" s="1"/>
      <c r="AV174" s="1"/>
      <c r="AW174" s="1"/>
      <c r="AX174" s="1"/>
      <c r="AY174" s="1"/>
      <c r="AZ174" s="1"/>
      <c r="BA174" s="1"/>
      <c r="BB174" s="1"/>
      <c r="BC174" s="1"/>
      <c r="BD174" s="1"/>
      <c r="BE174" s="1"/>
      <c r="BF174" s="1"/>
      <c r="BG174" s="1"/>
      <c r="BH174" s="1"/>
      <c r="BI174" s="1"/>
      <c r="BJ174" s="1"/>
      <c r="BK174" s="1"/>
      <c r="BL174" s="1"/>
      <c r="BM174" s="1"/>
      <c r="BN174" s="1"/>
      <c r="BO174" s="1"/>
      <c r="BP174" s="1"/>
      <c r="BQ174" s="1"/>
      <c r="BR174" s="1"/>
    </row>
    <row r="175" spans="1:70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  <c r="AR175" s="1"/>
      <c r="AS175" s="1"/>
      <c r="AT175" s="1"/>
      <c r="AU175" s="1"/>
      <c r="AV175" s="1"/>
      <c r="AW175" s="1"/>
      <c r="AX175" s="1"/>
      <c r="AY175" s="1"/>
      <c r="AZ175" s="1"/>
      <c r="BA175" s="1"/>
      <c r="BB175" s="1"/>
      <c r="BC175" s="1"/>
      <c r="BD175" s="1"/>
      <c r="BE175" s="1"/>
      <c r="BF175" s="1"/>
      <c r="BG175" s="1"/>
      <c r="BH175" s="1"/>
      <c r="BI175" s="1"/>
      <c r="BJ175" s="1"/>
      <c r="BK175" s="1"/>
      <c r="BL175" s="1"/>
      <c r="BM175" s="1"/>
      <c r="BN175" s="1"/>
      <c r="BO175" s="1"/>
      <c r="BP175" s="1"/>
      <c r="BQ175" s="1"/>
      <c r="BR175" s="1"/>
    </row>
    <row r="176" spans="1:70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1"/>
      <c r="AT176" s="1"/>
      <c r="AU176" s="1"/>
      <c r="AV176" s="1"/>
      <c r="AW176" s="1"/>
      <c r="AX176" s="1"/>
      <c r="AY176" s="1"/>
      <c r="AZ176" s="1"/>
      <c r="BA176" s="1"/>
      <c r="BB176" s="1"/>
      <c r="BC176" s="1"/>
      <c r="BD176" s="1"/>
      <c r="BE176" s="1"/>
      <c r="BF176" s="1"/>
      <c r="BG176" s="1"/>
      <c r="BH176" s="1"/>
      <c r="BI176" s="1"/>
      <c r="BJ176" s="1"/>
      <c r="BK176" s="1"/>
      <c r="BL176" s="1"/>
      <c r="BM176" s="1"/>
      <c r="BN176" s="1"/>
      <c r="BO176" s="1"/>
      <c r="BP176" s="1"/>
      <c r="BQ176" s="1"/>
      <c r="BR176" s="1"/>
    </row>
    <row r="177" spans="1:70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  <c r="AR177" s="1"/>
      <c r="AS177" s="1"/>
      <c r="AT177" s="1"/>
      <c r="AU177" s="1"/>
      <c r="AV177" s="1"/>
      <c r="AW177" s="1"/>
      <c r="AX177" s="1"/>
      <c r="AY177" s="1"/>
      <c r="AZ177" s="1"/>
      <c r="BA177" s="1"/>
      <c r="BB177" s="1"/>
      <c r="BC177" s="1"/>
      <c r="BD177" s="1"/>
      <c r="BE177" s="1"/>
      <c r="BF177" s="1"/>
      <c r="BG177" s="1"/>
      <c r="BH177" s="1"/>
      <c r="BI177" s="1"/>
      <c r="BJ177" s="1"/>
      <c r="BK177" s="1"/>
      <c r="BL177" s="1"/>
      <c r="BM177" s="1"/>
      <c r="BN177" s="1"/>
      <c r="BO177" s="1"/>
      <c r="BP177" s="1"/>
      <c r="BQ177" s="1"/>
      <c r="BR177" s="1"/>
    </row>
    <row r="178" spans="1:70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  <c r="AR178" s="1"/>
      <c r="AS178" s="1"/>
      <c r="AT178" s="1"/>
      <c r="AU178" s="1"/>
      <c r="AV178" s="1"/>
      <c r="AW178" s="1"/>
      <c r="AX178" s="1"/>
      <c r="AY178" s="1"/>
      <c r="AZ178" s="1"/>
      <c r="BA178" s="1"/>
      <c r="BB178" s="1"/>
      <c r="BC178" s="1"/>
      <c r="BD178" s="1"/>
      <c r="BE178" s="1"/>
      <c r="BF178" s="1"/>
      <c r="BG178" s="1"/>
      <c r="BH178" s="1"/>
      <c r="BI178" s="1"/>
      <c r="BJ178" s="1"/>
      <c r="BK178" s="1"/>
      <c r="BL178" s="1"/>
      <c r="BM178" s="1"/>
      <c r="BN178" s="1"/>
      <c r="BO178" s="1"/>
      <c r="BP178" s="1"/>
      <c r="BQ178" s="1"/>
      <c r="BR178" s="1"/>
    </row>
    <row r="179" spans="1:70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  <c r="AT179" s="1"/>
      <c r="AU179" s="1"/>
      <c r="AV179" s="1"/>
      <c r="AW179" s="1"/>
      <c r="AX179" s="1"/>
      <c r="AY179" s="1"/>
      <c r="AZ179" s="1"/>
      <c r="BA179" s="1"/>
      <c r="BB179" s="1"/>
      <c r="BC179" s="1"/>
      <c r="BD179" s="1"/>
      <c r="BE179" s="1"/>
      <c r="BF179" s="1"/>
      <c r="BG179" s="1"/>
      <c r="BH179" s="1"/>
      <c r="BI179" s="1"/>
      <c r="BJ179" s="1"/>
      <c r="BK179" s="1"/>
      <c r="BL179" s="1"/>
      <c r="BM179" s="1"/>
      <c r="BN179" s="1"/>
      <c r="BO179" s="1"/>
      <c r="BP179" s="1"/>
      <c r="BQ179" s="1"/>
      <c r="BR179" s="1"/>
    </row>
    <row r="180" spans="1:70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  <c r="AR180" s="1"/>
      <c r="AS180" s="1"/>
      <c r="AT180" s="1"/>
      <c r="AU180" s="1"/>
      <c r="AV180" s="1"/>
      <c r="AW180" s="1"/>
      <c r="AX180" s="1"/>
      <c r="AY180" s="1"/>
      <c r="AZ180" s="1"/>
      <c r="BA180" s="1"/>
      <c r="BB180" s="1"/>
      <c r="BC180" s="1"/>
      <c r="BD180" s="1"/>
      <c r="BE180" s="1"/>
      <c r="BF180" s="1"/>
      <c r="BG180" s="1"/>
      <c r="BH180" s="1"/>
      <c r="BI180" s="1"/>
      <c r="BJ180" s="1"/>
      <c r="BK180" s="1"/>
      <c r="BL180" s="1"/>
      <c r="BM180" s="1"/>
      <c r="BN180" s="1"/>
      <c r="BO180" s="1"/>
      <c r="BP180" s="1"/>
      <c r="BQ180" s="1"/>
      <c r="BR180" s="1"/>
    </row>
    <row r="181" spans="1:70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  <c r="AS181" s="1"/>
      <c r="AT181" s="1"/>
      <c r="AU181" s="1"/>
      <c r="AV181" s="1"/>
      <c r="AW181" s="1"/>
      <c r="AX181" s="1"/>
      <c r="AY181" s="1"/>
      <c r="AZ181" s="1"/>
      <c r="BA181" s="1"/>
      <c r="BB181" s="1"/>
      <c r="BC181" s="1"/>
      <c r="BD181" s="1"/>
      <c r="BE181" s="1"/>
      <c r="BF181" s="1"/>
      <c r="BG181" s="1"/>
      <c r="BH181" s="1"/>
      <c r="BI181" s="1"/>
      <c r="BJ181" s="1"/>
      <c r="BK181" s="1"/>
      <c r="BL181" s="1"/>
      <c r="BM181" s="1"/>
      <c r="BN181" s="1"/>
      <c r="BO181" s="1"/>
      <c r="BP181" s="1"/>
      <c r="BQ181" s="1"/>
      <c r="BR181" s="1"/>
    </row>
    <row r="182" spans="1:70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"/>
      <c r="AT182" s="1"/>
      <c r="AU182" s="1"/>
      <c r="AV182" s="1"/>
      <c r="AW182" s="1"/>
      <c r="AX182" s="1"/>
      <c r="AY182" s="1"/>
      <c r="AZ182" s="1"/>
      <c r="BA182" s="1"/>
      <c r="BB182" s="1"/>
      <c r="BC182" s="1"/>
      <c r="BD182" s="1"/>
      <c r="BE182" s="1"/>
      <c r="BF182" s="1"/>
      <c r="BG182" s="1"/>
      <c r="BH182" s="1"/>
      <c r="BI182" s="1"/>
      <c r="BJ182" s="1"/>
      <c r="BK182" s="1"/>
      <c r="BL182" s="1"/>
      <c r="BM182" s="1"/>
      <c r="BN182" s="1"/>
      <c r="BO182" s="1"/>
      <c r="BP182" s="1"/>
      <c r="BQ182" s="1"/>
      <c r="BR182" s="1"/>
    </row>
    <row r="183" spans="1:70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Q183" s="1"/>
      <c r="AR183" s="1"/>
      <c r="AS183" s="1"/>
      <c r="AT183" s="1"/>
      <c r="AU183" s="1"/>
      <c r="AV183" s="1"/>
      <c r="AW183" s="1"/>
      <c r="AX183" s="1"/>
      <c r="AY183" s="1"/>
      <c r="AZ183" s="1"/>
      <c r="BA183" s="1"/>
      <c r="BB183" s="1"/>
      <c r="BC183" s="1"/>
      <c r="BD183" s="1"/>
      <c r="BE183" s="1"/>
      <c r="BF183" s="1"/>
      <c r="BG183" s="1"/>
      <c r="BH183" s="1"/>
      <c r="BI183" s="1"/>
      <c r="BJ183" s="1"/>
      <c r="BK183" s="1"/>
      <c r="BL183" s="1"/>
      <c r="BM183" s="1"/>
      <c r="BN183" s="1"/>
      <c r="BO183" s="1"/>
      <c r="BP183" s="1"/>
      <c r="BQ183" s="1"/>
      <c r="BR183" s="1"/>
    </row>
    <row r="184" spans="1:70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  <c r="AS184" s="1"/>
      <c r="AT184" s="1"/>
      <c r="AU184" s="1"/>
      <c r="AV184" s="1"/>
      <c r="AW184" s="1"/>
      <c r="AX184" s="1"/>
      <c r="AY184" s="1"/>
      <c r="AZ184" s="1"/>
      <c r="BA184" s="1"/>
      <c r="BB184" s="1"/>
      <c r="BC184" s="1"/>
      <c r="BD184" s="1"/>
      <c r="BE184" s="1"/>
      <c r="BF184" s="1"/>
      <c r="BG184" s="1"/>
      <c r="BH184" s="1"/>
      <c r="BI184" s="1"/>
      <c r="BJ184" s="1"/>
      <c r="BK184" s="1"/>
      <c r="BL184" s="1"/>
      <c r="BM184" s="1"/>
      <c r="BN184" s="1"/>
      <c r="BO184" s="1"/>
      <c r="BP184" s="1"/>
      <c r="BQ184" s="1"/>
      <c r="BR184" s="1"/>
    </row>
    <row r="185" spans="1:70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1"/>
      <c r="AT185" s="1"/>
      <c r="AU185" s="1"/>
      <c r="AV185" s="1"/>
      <c r="AW185" s="1"/>
      <c r="AX185" s="1"/>
      <c r="AY185" s="1"/>
      <c r="AZ185" s="1"/>
      <c r="BA185" s="1"/>
      <c r="BB185" s="1"/>
      <c r="BC185" s="1"/>
      <c r="BD185" s="1"/>
      <c r="BE185" s="1"/>
      <c r="BF185" s="1"/>
      <c r="BG185" s="1"/>
      <c r="BH185" s="1"/>
      <c r="BI185" s="1"/>
      <c r="BJ185" s="1"/>
      <c r="BK185" s="1"/>
      <c r="BL185" s="1"/>
      <c r="BM185" s="1"/>
      <c r="BN185" s="1"/>
      <c r="BO185" s="1"/>
      <c r="BP185" s="1"/>
      <c r="BQ185" s="1"/>
      <c r="BR185" s="1"/>
    </row>
    <row r="186" spans="1:70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  <c r="AR186" s="1"/>
      <c r="AS186" s="1"/>
      <c r="AT186" s="1"/>
      <c r="AU186" s="1"/>
      <c r="AV186" s="1"/>
      <c r="AW186" s="1"/>
      <c r="AX186" s="1"/>
      <c r="AY186" s="1"/>
      <c r="AZ186" s="1"/>
      <c r="BA186" s="1"/>
      <c r="BB186" s="1"/>
      <c r="BC186" s="1"/>
      <c r="BD186" s="1"/>
      <c r="BE186" s="1"/>
      <c r="BF186" s="1"/>
      <c r="BG186" s="1"/>
      <c r="BH186" s="1"/>
      <c r="BI186" s="1"/>
      <c r="BJ186" s="1"/>
      <c r="BK186" s="1"/>
      <c r="BL186" s="1"/>
      <c r="BM186" s="1"/>
      <c r="BN186" s="1"/>
      <c r="BO186" s="1"/>
      <c r="BP186" s="1"/>
      <c r="BQ186" s="1"/>
      <c r="BR186" s="1"/>
    </row>
    <row r="187" spans="1:70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  <c r="AQ187" s="1"/>
      <c r="AR187" s="1"/>
      <c r="AS187" s="1"/>
      <c r="AT187" s="1"/>
      <c r="AU187" s="1"/>
      <c r="AV187" s="1"/>
      <c r="AW187" s="1"/>
      <c r="AX187" s="1"/>
      <c r="AY187" s="1"/>
      <c r="AZ187" s="1"/>
      <c r="BA187" s="1"/>
      <c r="BB187" s="1"/>
      <c r="BC187" s="1"/>
      <c r="BD187" s="1"/>
      <c r="BE187" s="1"/>
      <c r="BF187" s="1"/>
      <c r="BG187" s="1"/>
      <c r="BH187" s="1"/>
      <c r="BI187" s="1"/>
      <c r="BJ187" s="1"/>
      <c r="BK187" s="1"/>
      <c r="BL187" s="1"/>
      <c r="BM187" s="1"/>
      <c r="BN187" s="1"/>
      <c r="BO187" s="1"/>
      <c r="BP187" s="1"/>
      <c r="BQ187" s="1"/>
      <c r="BR187" s="1"/>
    </row>
    <row r="188" spans="1:70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/>
      <c r="AS188" s="1"/>
      <c r="AT188" s="1"/>
      <c r="AU188" s="1"/>
      <c r="AV188" s="1"/>
      <c r="AW188" s="1"/>
      <c r="AX188" s="1"/>
      <c r="AY188" s="1"/>
      <c r="AZ188" s="1"/>
      <c r="BA188" s="1"/>
      <c r="BB188" s="1"/>
      <c r="BC188" s="1"/>
      <c r="BD188" s="1"/>
      <c r="BE188" s="1"/>
      <c r="BF188" s="1"/>
      <c r="BG188" s="1"/>
      <c r="BH188" s="1"/>
      <c r="BI188" s="1"/>
      <c r="BJ188" s="1"/>
      <c r="BK188" s="1"/>
      <c r="BL188" s="1"/>
      <c r="BM188" s="1"/>
      <c r="BN188" s="1"/>
      <c r="BO188" s="1"/>
      <c r="BP188" s="1"/>
      <c r="BQ188" s="1"/>
      <c r="BR188" s="1"/>
    </row>
    <row r="189" spans="1:70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/>
      <c r="AS189" s="1"/>
      <c r="AT189" s="1"/>
      <c r="AU189" s="1"/>
      <c r="AV189" s="1"/>
      <c r="AW189" s="1"/>
      <c r="AX189" s="1"/>
      <c r="AY189" s="1"/>
      <c r="AZ189" s="1"/>
      <c r="BA189" s="1"/>
      <c r="BB189" s="1"/>
      <c r="BC189" s="1"/>
      <c r="BD189" s="1"/>
      <c r="BE189" s="1"/>
      <c r="BF189" s="1"/>
      <c r="BG189" s="1"/>
      <c r="BH189" s="1"/>
      <c r="BI189" s="1"/>
      <c r="BJ189" s="1"/>
      <c r="BK189" s="1"/>
      <c r="BL189" s="1"/>
      <c r="BM189" s="1"/>
      <c r="BN189" s="1"/>
      <c r="BO189" s="1"/>
      <c r="BP189" s="1"/>
      <c r="BQ189" s="1"/>
      <c r="BR189" s="1"/>
    </row>
    <row r="190" spans="1:70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  <c r="AQ190" s="1"/>
      <c r="AR190" s="1"/>
      <c r="AS190" s="1"/>
      <c r="AT190" s="1"/>
      <c r="AU190" s="1"/>
      <c r="AV190" s="1"/>
      <c r="AW190" s="1"/>
      <c r="AX190" s="1"/>
      <c r="AY190" s="1"/>
      <c r="AZ190" s="1"/>
      <c r="BA190" s="1"/>
      <c r="BB190" s="1"/>
      <c r="BC190" s="1"/>
      <c r="BD190" s="1"/>
      <c r="BE190" s="1"/>
      <c r="BF190" s="1"/>
      <c r="BG190" s="1"/>
      <c r="BH190" s="1"/>
      <c r="BI190" s="1"/>
      <c r="BJ190" s="1"/>
      <c r="BK190" s="1"/>
      <c r="BL190" s="1"/>
      <c r="BM190" s="1"/>
      <c r="BN190" s="1"/>
      <c r="BO190" s="1"/>
      <c r="BP190" s="1"/>
      <c r="BQ190" s="1"/>
      <c r="BR190" s="1"/>
    </row>
    <row r="191" spans="1:70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  <c r="AQ191" s="1"/>
      <c r="AR191" s="1"/>
      <c r="AS191" s="1"/>
      <c r="AT191" s="1"/>
      <c r="AU191" s="1"/>
      <c r="AV191" s="1"/>
      <c r="AW191" s="1"/>
      <c r="AX191" s="1"/>
      <c r="AY191" s="1"/>
      <c r="AZ191" s="1"/>
      <c r="BA191" s="1"/>
      <c r="BB191" s="1"/>
      <c r="BC191" s="1"/>
      <c r="BD191" s="1"/>
      <c r="BE191" s="1"/>
      <c r="BF191" s="1"/>
      <c r="BG191" s="1"/>
      <c r="BH191" s="1"/>
      <c r="BI191" s="1"/>
      <c r="BJ191" s="1"/>
      <c r="BK191" s="1"/>
      <c r="BL191" s="1"/>
      <c r="BM191" s="1"/>
      <c r="BN191" s="1"/>
      <c r="BO191" s="1"/>
      <c r="BP191" s="1"/>
      <c r="BQ191" s="1"/>
      <c r="BR191" s="1"/>
    </row>
    <row r="192" spans="1:70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  <c r="AS192" s="1"/>
      <c r="AT192" s="1"/>
      <c r="AU192" s="1"/>
      <c r="AV192" s="1"/>
      <c r="AW192" s="1"/>
      <c r="AX192" s="1"/>
      <c r="AY192" s="1"/>
      <c r="AZ192" s="1"/>
      <c r="BA192" s="1"/>
      <c r="BB192" s="1"/>
      <c r="BC192" s="1"/>
      <c r="BD192" s="1"/>
      <c r="BE192" s="1"/>
      <c r="BF192" s="1"/>
      <c r="BG192" s="1"/>
      <c r="BH192" s="1"/>
      <c r="BI192" s="1"/>
      <c r="BJ192" s="1"/>
      <c r="BK192" s="1"/>
      <c r="BL192" s="1"/>
      <c r="BM192" s="1"/>
      <c r="BN192" s="1"/>
      <c r="BO192" s="1"/>
      <c r="BP192" s="1"/>
      <c r="BQ192" s="1"/>
      <c r="BR192" s="1"/>
    </row>
    <row r="193" spans="1:70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  <c r="AR193" s="1"/>
      <c r="AS193" s="1"/>
      <c r="AT193" s="1"/>
      <c r="AU193" s="1"/>
      <c r="AV193" s="1"/>
      <c r="AW193" s="1"/>
      <c r="AX193" s="1"/>
      <c r="AY193" s="1"/>
      <c r="AZ193" s="1"/>
      <c r="BA193" s="1"/>
      <c r="BB193" s="1"/>
      <c r="BC193" s="1"/>
      <c r="BD193" s="1"/>
      <c r="BE193" s="1"/>
      <c r="BF193" s="1"/>
      <c r="BG193" s="1"/>
      <c r="BH193" s="1"/>
      <c r="BI193" s="1"/>
      <c r="BJ193" s="1"/>
      <c r="BK193" s="1"/>
      <c r="BL193" s="1"/>
      <c r="BM193" s="1"/>
      <c r="BN193" s="1"/>
      <c r="BO193" s="1"/>
      <c r="BP193" s="1"/>
      <c r="BQ193" s="1"/>
      <c r="BR193" s="1"/>
    </row>
    <row r="194" spans="1:70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  <c r="AR194" s="1"/>
      <c r="AS194" s="1"/>
      <c r="AT194" s="1"/>
      <c r="AU194" s="1"/>
      <c r="AV194" s="1"/>
      <c r="AW194" s="1"/>
      <c r="AX194" s="1"/>
      <c r="AY194" s="1"/>
      <c r="AZ194" s="1"/>
      <c r="BA194" s="1"/>
      <c r="BB194" s="1"/>
      <c r="BC194" s="1"/>
      <c r="BD194" s="1"/>
      <c r="BE194" s="1"/>
      <c r="BF194" s="1"/>
      <c r="BG194" s="1"/>
      <c r="BH194" s="1"/>
      <c r="BI194" s="1"/>
      <c r="BJ194" s="1"/>
      <c r="BK194" s="1"/>
      <c r="BL194" s="1"/>
      <c r="BM194" s="1"/>
      <c r="BN194" s="1"/>
      <c r="BO194" s="1"/>
      <c r="BP194" s="1"/>
      <c r="BQ194" s="1"/>
      <c r="BR194" s="1"/>
    </row>
    <row r="195" spans="1:70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  <c r="AS195" s="1"/>
      <c r="AT195" s="1"/>
      <c r="AU195" s="1"/>
      <c r="AV195" s="1"/>
      <c r="AW195" s="1"/>
      <c r="AX195" s="1"/>
      <c r="AY195" s="1"/>
      <c r="AZ195" s="1"/>
      <c r="BA195" s="1"/>
      <c r="BB195" s="1"/>
      <c r="BC195" s="1"/>
      <c r="BD195" s="1"/>
      <c r="BE195" s="1"/>
      <c r="BF195" s="1"/>
      <c r="BG195" s="1"/>
      <c r="BH195" s="1"/>
      <c r="BI195" s="1"/>
      <c r="BJ195" s="1"/>
      <c r="BK195" s="1"/>
      <c r="BL195" s="1"/>
      <c r="BM195" s="1"/>
      <c r="BN195" s="1"/>
      <c r="BO195" s="1"/>
      <c r="BP195" s="1"/>
      <c r="BQ195" s="1"/>
      <c r="BR195" s="1"/>
    </row>
    <row r="196" spans="1:70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  <c r="AR196" s="1"/>
      <c r="AS196" s="1"/>
      <c r="AT196" s="1"/>
      <c r="AU196" s="1"/>
      <c r="AV196" s="1"/>
      <c r="AW196" s="1"/>
      <c r="AX196" s="1"/>
      <c r="AY196" s="1"/>
      <c r="AZ196" s="1"/>
      <c r="BA196" s="1"/>
      <c r="BB196" s="1"/>
      <c r="BC196" s="1"/>
      <c r="BD196" s="1"/>
      <c r="BE196" s="1"/>
      <c r="BF196" s="1"/>
      <c r="BG196" s="1"/>
      <c r="BH196" s="1"/>
      <c r="BI196" s="1"/>
      <c r="BJ196" s="1"/>
      <c r="BK196" s="1"/>
      <c r="BL196" s="1"/>
      <c r="BM196" s="1"/>
      <c r="BN196" s="1"/>
      <c r="BO196" s="1"/>
      <c r="BP196" s="1"/>
      <c r="BQ196" s="1"/>
      <c r="BR196" s="1"/>
    </row>
    <row r="197" spans="1:70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  <c r="AR197" s="1"/>
      <c r="AS197" s="1"/>
      <c r="AT197" s="1"/>
      <c r="AU197" s="1"/>
      <c r="AV197" s="1"/>
      <c r="AW197" s="1"/>
      <c r="AX197" s="1"/>
      <c r="AY197" s="1"/>
      <c r="AZ197" s="1"/>
      <c r="BA197" s="1"/>
      <c r="BB197" s="1"/>
      <c r="BC197" s="1"/>
      <c r="BD197" s="1"/>
      <c r="BE197" s="1"/>
      <c r="BF197" s="1"/>
      <c r="BG197" s="1"/>
      <c r="BH197" s="1"/>
      <c r="BI197" s="1"/>
      <c r="BJ197" s="1"/>
      <c r="BK197" s="1"/>
      <c r="BL197" s="1"/>
      <c r="BM197" s="1"/>
      <c r="BN197" s="1"/>
      <c r="BO197" s="1"/>
      <c r="BP197" s="1"/>
      <c r="BQ197" s="1"/>
      <c r="BR197" s="1"/>
    </row>
    <row r="198" spans="1:70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  <c r="AS198" s="1"/>
      <c r="AT198" s="1"/>
      <c r="AU198" s="1"/>
      <c r="AV198" s="1"/>
      <c r="AW198" s="1"/>
      <c r="AX198" s="1"/>
      <c r="AY198" s="1"/>
      <c r="AZ198" s="1"/>
      <c r="BA198" s="1"/>
      <c r="BB198" s="1"/>
      <c r="BC198" s="1"/>
      <c r="BD198" s="1"/>
      <c r="BE198" s="1"/>
      <c r="BF198" s="1"/>
      <c r="BG198" s="1"/>
      <c r="BH198" s="1"/>
      <c r="BI198" s="1"/>
      <c r="BJ198" s="1"/>
      <c r="BK198" s="1"/>
      <c r="BL198" s="1"/>
      <c r="BM198" s="1"/>
      <c r="BN198" s="1"/>
      <c r="BO198" s="1"/>
      <c r="BP198" s="1"/>
      <c r="BQ198" s="1"/>
      <c r="BR198" s="1"/>
    </row>
    <row r="199" spans="1:70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  <c r="AQ199" s="1"/>
      <c r="AR199" s="1"/>
      <c r="AS199" s="1"/>
      <c r="AT199" s="1"/>
      <c r="AU199" s="1"/>
      <c r="AV199" s="1"/>
      <c r="AW199" s="1"/>
      <c r="AX199" s="1"/>
      <c r="AY199" s="1"/>
      <c r="AZ199" s="1"/>
      <c r="BA199" s="1"/>
      <c r="BB199" s="1"/>
      <c r="BC199" s="1"/>
      <c r="BD199" s="1"/>
      <c r="BE199" s="1"/>
      <c r="BF199" s="1"/>
      <c r="BG199" s="1"/>
      <c r="BH199" s="1"/>
      <c r="BI199" s="1"/>
      <c r="BJ199" s="1"/>
      <c r="BK199" s="1"/>
      <c r="BL199" s="1"/>
      <c r="BM199" s="1"/>
      <c r="BN199" s="1"/>
      <c r="BO199" s="1"/>
      <c r="BP199" s="1"/>
      <c r="BQ199" s="1"/>
      <c r="BR199" s="1"/>
    </row>
    <row r="200" spans="1:70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  <c r="AR200" s="1"/>
      <c r="AS200" s="1"/>
      <c r="AT200" s="1"/>
      <c r="AU200" s="1"/>
      <c r="AV200" s="1"/>
      <c r="AW200" s="1"/>
      <c r="AX200" s="1"/>
      <c r="AY200" s="1"/>
      <c r="AZ200" s="1"/>
      <c r="BA200" s="1"/>
      <c r="BB200" s="1"/>
      <c r="BC200" s="1"/>
      <c r="BD200" s="1"/>
      <c r="BE200" s="1"/>
      <c r="BF200" s="1"/>
      <c r="BG200" s="1"/>
      <c r="BH200" s="1"/>
      <c r="BI200" s="1"/>
      <c r="BJ200" s="1"/>
      <c r="BK200" s="1"/>
      <c r="BL200" s="1"/>
      <c r="BM200" s="1"/>
      <c r="BN200" s="1"/>
      <c r="BO200" s="1"/>
      <c r="BP200" s="1"/>
      <c r="BQ200" s="1"/>
      <c r="BR200" s="1"/>
    </row>
    <row r="201" spans="1:70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  <c r="AP201" s="1"/>
      <c r="AQ201" s="1"/>
      <c r="AR201" s="1"/>
      <c r="AS201" s="1"/>
      <c r="AT201" s="1"/>
      <c r="AU201" s="1"/>
      <c r="AV201" s="1"/>
      <c r="AW201" s="1"/>
      <c r="AX201" s="1"/>
      <c r="AY201" s="1"/>
      <c r="AZ201" s="1"/>
      <c r="BA201" s="1"/>
      <c r="BB201" s="1"/>
      <c r="BC201" s="1"/>
      <c r="BD201" s="1"/>
      <c r="BE201" s="1"/>
      <c r="BF201" s="1"/>
      <c r="BG201" s="1"/>
      <c r="BH201" s="1"/>
      <c r="BI201" s="1"/>
      <c r="BJ201" s="1"/>
      <c r="BK201" s="1"/>
      <c r="BL201" s="1"/>
      <c r="BM201" s="1"/>
      <c r="BN201" s="1"/>
      <c r="BO201" s="1"/>
      <c r="BP201" s="1"/>
      <c r="BQ201" s="1"/>
      <c r="BR201" s="1"/>
    </row>
    <row r="202" spans="1:70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  <c r="AQ202" s="1"/>
      <c r="AR202" s="1"/>
      <c r="AS202" s="1"/>
      <c r="AT202" s="1"/>
      <c r="AU202" s="1"/>
      <c r="AV202" s="1"/>
      <c r="AW202" s="1"/>
      <c r="AX202" s="1"/>
      <c r="AY202" s="1"/>
      <c r="AZ202" s="1"/>
      <c r="BA202" s="1"/>
      <c r="BB202" s="1"/>
      <c r="BC202" s="1"/>
      <c r="BD202" s="1"/>
      <c r="BE202" s="1"/>
      <c r="BF202" s="1"/>
      <c r="BG202" s="1"/>
      <c r="BH202" s="1"/>
      <c r="BI202" s="1"/>
      <c r="BJ202" s="1"/>
      <c r="BK202" s="1"/>
      <c r="BL202" s="1"/>
      <c r="BM202" s="1"/>
      <c r="BN202" s="1"/>
      <c r="BO202" s="1"/>
      <c r="BP202" s="1"/>
      <c r="BQ202" s="1"/>
      <c r="BR202" s="1"/>
    </row>
    <row r="203" spans="1:70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  <c r="AR203" s="1"/>
      <c r="AS203" s="1"/>
      <c r="AT203" s="1"/>
      <c r="AU203" s="1"/>
      <c r="AV203" s="1"/>
      <c r="AW203" s="1"/>
      <c r="AX203" s="1"/>
      <c r="AY203" s="1"/>
      <c r="AZ203" s="1"/>
      <c r="BA203" s="1"/>
      <c r="BB203" s="1"/>
      <c r="BC203" s="1"/>
      <c r="BD203" s="1"/>
      <c r="BE203" s="1"/>
      <c r="BF203" s="1"/>
      <c r="BG203" s="1"/>
      <c r="BH203" s="1"/>
      <c r="BI203" s="1"/>
      <c r="BJ203" s="1"/>
      <c r="BK203" s="1"/>
      <c r="BL203" s="1"/>
      <c r="BM203" s="1"/>
      <c r="BN203" s="1"/>
      <c r="BO203" s="1"/>
      <c r="BP203" s="1"/>
      <c r="BQ203" s="1"/>
      <c r="BR203" s="1"/>
    </row>
    <row r="204" spans="1:70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  <c r="AQ204" s="1"/>
      <c r="AR204" s="1"/>
      <c r="AS204" s="1"/>
      <c r="AT204" s="1"/>
      <c r="AU204" s="1"/>
      <c r="AV204" s="1"/>
      <c r="AW204" s="1"/>
      <c r="AX204" s="1"/>
      <c r="AY204" s="1"/>
      <c r="AZ204" s="1"/>
      <c r="BA204" s="1"/>
      <c r="BB204" s="1"/>
      <c r="BC204" s="1"/>
      <c r="BD204" s="1"/>
      <c r="BE204" s="1"/>
      <c r="BF204" s="1"/>
      <c r="BG204" s="1"/>
      <c r="BH204" s="1"/>
      <c r="BI204" s="1"/>
      <c r="BJ204" s="1"/>
      <c r="BK204" s="1"/>
      <c r="BL204" s="1"/>
      <c r="BM204" s="1"/>
      <c r="BN204" s="1"/>
      <c r="BO204" s="1"/>
      <c r="BP204" s="1"/>
      <c r="BQ204" s="1"/>
      <c r="BR204" s="1"/>
    </row>
    <row r="205" spans="1:70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  <c r="AQ205" s="1"/>
      <c r="AR205" s="1"/>
      <c r="AS205" s="1"/>
      <c r="AT205" s="1"/>
      <c r="AU205" s="1"/>
      <c r="AV205" s="1"/>
      <c r="AW205" s="1"/>
      <c r="AX205" s="1"/>
      <c r="AY205" s="1"/>
      <c r="AZ205" s="1"/>
      <c r="BA205" s="1"/>
      <c r="BB205" s="1"/>
      <c r="BC205" s="1"/>
      <c r="BD205" s="1"/>
      <c r="BE205" s="1"/>
      <c r="BF205" s="1"/>
      <c r="BG205" s="1"/>
      <c r="BH205" s="1"/>
      <c r="BI205" s="1"/>
      <c r="BJ205" s="1"/>
      <c r="BK205" s="1"/>
      <c r="BL205" s="1"/>
      <c r="BM205" s="1"/>
      <c r="BN205" s="1"/>
      <c r="BO205" s="1"/>
      <c r="BP205" s="1"/>
      <c r="BQ205" s="1"/>
      <c r="BR205" s="1"/>
    </row>
    <row r="206" spans="1:70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  <c r="AP206" s="1"/>
      <c r="AQ206" s="1"/>
      <c r="AR206" s="1"/>
      <c r="AS206" s="1"/>
      <c r="AT206" s="1"/>
      <c r="AU206" s="1"/>
      <c r="AV206" s="1"/>
      <c r="AW206" s="1"/>
      <c r="AX206" s="1"/>
      <c r="AY206" s="1"/>
      <c r="AZ206" s="1"/>
      <c r="BA206" s="1"/>
      <c r="BB206" s="1"/>
      <c r="BC206" s="1"/>
      <c r="BD206" s="1"/>
      <c r="BE206" s="1"/>
      <c r="BF206" s="1"/>
      <c r="BG206" s="1"/>
      <c r="BH206" s="1"/>
      <c r="BI206" s="1"/>
      <c r="BJ206" s="1"/>
      <c r="BK206" s="1"/>
      <c r="BL206" s="1"/>
      <c r="BM206" s="1"/>
      <c r="BN206" s="1"/>
      <c r="BO206" s="1"/>
      <c r="BP206" s="1"/>
      <c r="BQ206" s="1"/>
      <c r="BR206" s="1"/>
    </row>
    <row r="207" spans="1:70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  <c r="AP207" s="1"/>
      <c r="AQ207" s="1"/>
      <c r="AR207" s="1"/>
      <c r="AS207" s="1"/>
      <c r="AT207" s="1"/>
      <c r="AU207" s="1"/>
      <c r="AV207" s="1"/>
      <c r="AW207" s="1"/>
      <c r="AX207" s="1"/>
      <c r="AY207" s="1"/>
      <c r="AZ207" s="1"/>
      <c r="BA207" s="1"/>
      <c r="BB207" s="1"/>
      <c r="BC207" s="1"/>
      <c r="BD207" s="1"/>
      <c r="BE207" s="1"/>
      <c r="BF207" s="1"/>
      <c r="BG207" s="1"/>
      <c r="BH207" s="1"/>
      <c r="BI207" s="1"/>
      <c r="BJ207" s="1"/>
      <c r="BK207" s="1"/>
      <c r="BL207" s="1"/>
      <c r="BM207" s="1"/>
      <c r="BN207" s="1"/>
      <c r="BO207" s="1"/>
      <c r="BP207" s="1"/>
      <c r="BQ207" s="1"/>
      <c r="BR207" s="1"/>
    </row>
    <row r="208" spans="1:70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  <c r="AR208" s="1"/>
      <c r="AS208" s="1"/>
      <c r="AT208" s="1"/>
      <c r="AU208" s="1"/>
      <c r="AV208" s="1"/>
      <c r="AW208" s="1"/>
      <c r="AX208" s="1"/>
      <c r="AY208" s="1"/>
      <c r="AZ208" s="1"/>
      <c r="BA208" s="1"/>
      <c r="BB208" s="1"/>
      <c r="BC208" s="1"/>
      <c r="BD208" s="1"/>
      <c r="BE208" s="1"/>
      <c r="BF208" s="1"/>
      <c r="BG208" s="1"/>
      <c r="BH208" s="1"/>
      <c r="BI208" s="1"/>
      <c r="BJ208" s="1"/>
      <c r="BK208" s="1"/>
      <c r="BL208" s="1"/>
      <c r="BM208" s="1"/>
      <c r="BN208" s="1"/>
      <c r="BO208" s="1"/>
      <c r="BP208" s="1"/>
      <c r="BQ208" s="1"/>
      <c r="BR208" s="1"/>
    </row>
    <row r="209" spans="1:70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1"/>
      <c r="AR209" s="1"/>
      <c r="AS209" s="1"/>
      <c r="AT209" s="1"/>
      <c r="AU209" s="1"/>
      <c r="AV209" s="1"/>
      <c r="AW209" s="1"/>
      <c r="AX209" s="1"/>
      <c r="AY209" s="1"/>
      <c r="AZ209" s="1"/>
      <c r="BA209" s="1"/>
      <c r="BB209" s="1"/>
      <c r="BC209" s="1"/>
      <c r="BD209" s="1"/>
      <c r="BE209" s="1"/>
      <c r="BF209" s="1"/>
      <c r="BG209" s="1"/>
      <c r="BH209" s="1"/>
      <c r="BI209" s="1"/>
      <c r="BJ209" s="1"/>
      <c r="BK209" s="1"/>
      <c r="BL209" s="1"/>
      <c r="BM209" s="1"/>
      <c r="BN209" s="1"/>
      <c r="BO209" s="1"/>
      <c r="BP209" s="1"/>
      <c r="BQ209" s="1"/>
      <c r="BR209" s="1"/>
    </row>
    <row r="210" spans="1:70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"/>
      <c r="AQ210" s="1"/>
      <c r="AR210" s="1"/>
      <c r="AS210" s="1"/>
      <c r="AT210" s="1"/>
      <c r="AU210" s="1"/>
      <c r="AV210" s="1"/>
      <c r="AW210" s="1"/>
      <c r="AX210" s="1"/>
      <c r="AY210" s="1"/>
      <c r="AZ210" s="1"/>
      <c r="BA210" s="1"/>
      <c r="BB210" s="1"/>
      <c r="BC210" s="1"/>
      <c r="BD210" s="1"/>
      <c r="BE210" s="1"/>
      <c r="BF210" s="1"/>
      <c r="BG210" s="1"/>
      <c r="BH210" s="1"/>
      <c r="BI210" s="1"/>
      <c r="BJ210" s="1"/>
      <c r="BK210" s="1"/>
      <c r="BL210" s="1"/>
      <c r="BM210" s="1"/>
      <c r="BN210" s="1"/>
      <c r="BO210" s="1"/>
      <c r="BP210" s="1"/>
      <c r="BQ210" s="1"/>
      <c r="BR210" s="1"/>
    </row>
    <row r="211" spans="1:70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  <c r="AR211" s="1"/>
      <c r="AS211" s="1"/>
      <c r="AT211" s="1"/>
      <c r="AU211" s="1"/>
      <c r="AV211" s="1"/>
      <c r="AW211" s="1"/>
      <c r="AX211" s="1"/>
      <c r="AY211" s="1"/>
      <c r="AZ211" s="1"/>
      <c r="BA211" s="1"/>
      <c r="BB211" s="1"/>
      <c r="BC211" s="1"/>
      <c r="BD211" s="1"/>
      <c r="BE211" s="1"/>
      <c r="BF211" s="1"/>
      <c r="BG211" s="1"/>
      <c r="BH211" s="1"/>
      <c r="BI211" s="1"/>
      <c r="BJ211" s="1"/>
      <c r="BK211" s="1"/>
      <c r="BL211" s="1"/>
      <c r="BM211" s="1"/>
      <c r="BN211" s="1"/>
      <c r="BO211" s="1"/>
      <c r="BP211" s="1"/>
      <c r="BQ211" s="1"/>
      <c r="BR211" s="1"/>
    </row>
    <row r="212" spans="1:70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  <c r="AQ212" s="1"/>
      <c r="AR212" s="1"/>
      <c r="AS212" s="1"/>
      <c r="AT212" s="1"/>
      <c r="AU212" s="1"/>
      <c r="AV212" s="1"/>
      <c r="AW212" s="1"/>
      <c r="AX212" s="1"/>
      <c r="AY212" s="1"/>
      <c r="AZ212" s="1"/>
      <c r="BA212" s="1"/>
      <c r="BB212" s="1"/>
      <c r="BC212" s="1"/>
      <c r="BD212" s="1"/>
      <c r="BE212" s="1"/>
      <c r="BF212" s="1"/>
      <c r="BG212" s="1"/>
      <c r="BH212" s="1"/>
      <c r="BI212" s="1"/>
      <c r="BJ212" s="1"/>
      <c r="BK212" s="1"/>
      <c r="BL212" s="1"/>
      <c r="BM212" s="1"/>
      <c r="BN212" s="1"/>
      <c r="BO212" s="1"/>
      <c r="BP212" s="1"/>
      <c r="BQ212" s="1"/>
      <c r="BR212" s="1"/>
    </row>
    <row r="213" spans="1:70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  <c r="AQ213" s="1"/>
      <c r="AR213" s="1"/>
      <c r="AS213" s="1"/>
      <c r="AT213" s="1"/>
      <c r="AU213" s="1"/>
      <c r="AV213" s="1"/>
      <c r="AW213" s="1"/>
      <c r="AX213" s="1"/>
      <c r="AY213" s="1"/>
      <c r="AZ213" s="1"/>
      <c r="BA213" s="1"/>
      <c r="BB213" s="1"/>
      <c r="BC213" s="1"/>
      <c r="BD213" s="1"/>
      <c r="BE213" s="1"/>
      <c r="BF213" s="1"/>
      <c r="BG213" s="1"/>
      <c r="BH213" s="1"/>
      <c r="BI213" s="1"/>
      <c r="BJ213" s="1"/>
      <c r="BK213" s="1"/>
      <c r="BL213" s="1"/>
      <c r="BM213" s="1"/>
      <c r="BN213" s="1"/>
      <c r="BO213" s="1"/>
      <c r="BP213" s="1"/>
      <c r="BQ213" s="1"/>
      <c r="BR213" s="1"/>
    </row>
    <row r="214" spans="1:70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"/>
      <c r="AQ214" s="1"/>
      <c r="AR214" s="1"/>
      <c r="AS214" s="1"/>
      <c r="AT214" s="1"/>
      <c r="AU214" s="1"/>
      <c r="AV214" s="1"/>
      <c r="AW214" s="1"/>
      <c r="AX214" s="1"/>
      <c r="AY214" s="1"/>
      <c r="AZ214" s="1"/>
      <c r="BA214" s="1"/>
      <c r="BB214" s="1"/>
      <c r="BC214" s="1"/>
      <c r="BD214" s="1"/>
      <c r="BE214" s="1"/>
      <c r="BF214" s="1"/>
      <c r="BG214" s="1"/>
      <c r="BH214" s="1"/>
      <c r="BI214" s="1"/>
      <c r="BJ214" s="1"/>
      <c r="BK214" s="1"/>
      <c r="BL214" s="1"/>
      <c r="BM214" s="1"/>
      <c r="BN214" s="1"/>
      <c r="BO214" s="1"/>
      <c r="BP214" s="1"/>
      <c r="BQ214" s="1"/>
      <c r="BR214" s="1"/>
    </row>
    <row r="215" spans="1:70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  <c r="AQ215" s="1"/>
      <c r="AR215" s="1"/>
      <c r="AS215" s="1"/>
      <c r="AT215" s="1"/>
      <c r="AU215" s="1"/>
      <c r="AV215" s="1"/>
      <c r="AW215" s="1"/>
      <c r="AX215" s="1"/>
      <c r="AY215" s="1"/>
      <c r="AZ215" s="1"/>
      <c r="BA215" s="1"/>
      <c r="BB215" s="1"/>
      <c r="BC215" s="1"/>
      <c r="BD215" s="1"/>
      <c r="BE215" s="1"/>
      <c r="BF215" s="1"/>
      <c r="BG215" s="1"/>
      <c r="BH215" s="1"/>
      <c r="BI215" s="1"/>
      <c r="BJ215" s="1"/>
      <c r="BK215" s="1"/>
      <c r="BL215" s="1"/>
      <c r="BM215" s="1"/>
      <c r="BN215" s="1"/>
      <c r="BO215" s="1"/>
      <c r="BP215" s="1"/>
      <c r="BQ215" s="1"/>
      <c r="BR215" s="1"/>
    </row>
    <row r="216" spans="1:70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  <c r="AP216" s="1"/>
      <c r="AQ216" s="1"/>
      <c r="AR216" s="1"/>
      <c r="AS216" s="1"/>
      <c r="AT216" s="1"/>
      <c r="AU216" s="1"/>
      <c r="AV216" s="1"/>
      <c r="AW216" s="1"/>
      <c r="AX216" s="1"/>
      <c r="AY216" s="1"/>
      <c r="AZ216" s="1"/>
      <c r="BA216" s="1"/>
      <c r="BB216" s="1"/>
      <c r="BC216" s="1"/>
      <c r="BD216" s="1"/>
      <c r="BE216" s="1"/>
      <c r="BF216" s="1"/>
      <c r="BG216" s="1"/>
      <c r="BH216" s="1"/>
      <c r="BI216" s="1"/>
      <c r="BJ216" s="1"/>
      <c r="BK216" s="1"/>
      <c r="BL216" s="1"/>
      <c r="BM216" s="1"/>
      <c r="BN216" s="1"/>
      <c r="BO216" s="1"/>
      <c r="BP216" s="1"/>
      <c r="BQ216" s="1"/>
      <c r="BR216" s="1"/>
    </row>
    <row r="217" spans="1:70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  <c r="AQ217" s="1"/>
      <c r="AR217" s="1"/>
      <c r="AS217" s="1"/>
      <c r="AT217" s="1"/>
      <c r="AU217" s="1"/>
      <c r="AV217" s="1"/>
      <c r="AW217" s="1"/>
      <c r="AX217" s="1"/>
      <c r="AY217" s="1"/>
      <c r="AZ217" s="1"/>
      <c r="BA217" s="1"/>
      <c r="BB217" s="1"/>
      <c r="BC217" s="1"/>
      <c r="BD217" s="1"/>
      <c r="BE217" s="1"/>
      <c r="BF217" s="1"/>
      <c r="BG217" s="1"/>
      <c r="BH217" s="1"/>
      <c r="BI217" s="1"/>
      <c r="BJ217" s="1"/>
      <c r="BK217" s="1"/>
      <c r="BL217" s="1"/>
      <c r="BM217" s="1"/>
      <c r="BN217" s="1"/>
      <c r="BO217" s="1"/>
      <c r="BP217" s="1"/>
      <c r="BQ217" s="1"/>
      <c r="BR217" s="1"/>
    </row>
    <row r="218" spans="1:70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  <c r="AP218" s="1"/>
      <c r="AQ218" s="1"/>
      <c r="AR218" s="1"/>
      <c r="AS218" s="1"/>
      <c r="AT218" s="1"/>
      <c r="AU218" s="1"/>
      <c r="AV218" s="1"/>
      <c r="AW218" s="1"/>
      <c r="AX218" s="1"/>
      <c r="AY218" s="1"/>
      <c r="AZ218" s="1"/>
      <c r="BA218" s="1"/>
      <c r="BB218" s="1"/>
      <c r="BC218" s="1"/>
      <c r="BD218" s="1"/>
      <c r="BE218" s="1"/>
      <c r="BF218" s="1"/>
      <c r="BG218" s="1"/>
      <c r="BH218" s="1"/>
      <c r="BI218" s="1"/>
      <c r="BJ218" s="1"/>
      <c r="BK218" s="1"/>
      <c r="BL218" s="1"/>
      <c r="BM218" s="1"/>
      <c r="BN218" s="1"/>
      <c r="BO218" s="1"/>
      <c r="BP218" s="1"/>
      <c r="BQ218" s="1"/>
      <c r="BR218" s="1"/>
    </row>
    <row r="219" spans="1:70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  <c r="AR219" s="1"/>
      <c r="AS219" s="1"/>
      <c r="AT219" s="1"/>
      <c r="AU219" s="1"/>
      <c r="AV219" s="1"/>
      <c r="AW219" s="1"/>
      <c r="AX219" s="1"/>
      <c r="AY219" s="1"/>
      <c r="AZ219" s="1"/>
      <c r="BA219" s="1"/>
      <c r="BB219" s="1"/>
      <c r="BC219" s="1"/>
      <c r="BD219" s="1"/>
      <c r="BE219" s="1"/>
      <c r="BF219" s="1"/>
      <c r="BG219" s="1"/>
      <c r="BH219" s="1"/>
      <c r="BI219" s="1"/>
      <c r="BJ219" s="1"/>
      <c r="BK219" s="1"/>
      <c r="BL219" s="1"/>
      <c r="BM219" s="1"/>
      <c r="BN219" s="1"/>
      <c r="BO219" s="1"/>
      <c r="BP219" s="1"/>
      <c r="BQ219" s="1"/>
      <c r="BR219" s="1"/>
    </row>
    <row r="220" spans="1:70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1"/>
      <c r="AR220" s="1"/>
      <c r="AS220" s="1"/>
      <c r="AT220" s="1"/>
      <c r="AU220" s="1"/>
      <c r="AV220" s="1"/>
      <c r="AW220" s="1"/>
      <c r="AX220" s="1"/>
      <c r="AY220" s="1"/>
      <c r="AZ220" s="1"/>
      <c r="BA220" s="1"/>
      <c r="BB220" s="1"/>
      <c r="BC220" s="1"/>
      <c r="BD220" s="1"/>
      <c r="BE220" s="1"/>
      <c r="BF220" s="1"/>
      <c r="BG220" s="1"/>
      <c r="BH220" s="1"/>
      <c r="BI220" s="1"/>
      <c r="BJ220" s="1"/>
      <c r="BK220" s="1"/>
      <c r="BL220" s="1"/>
      <c r="BM220" s="1"/>
      <c r="BN220" s="1"/>
      <c r="BO220" s="1"/>
      <c r="BP220" s="1"/>
      <c r="BQ220" s="1"/>
      <c r="BR220" s="1"/>
    </row>
    <row r="221" spans="1:70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1"/>
      <c r="AR221" s="1"/>
      <c r="AS221" s="1"/>
      <c r="AT221" s="1"/>
      <c r="AU221" s="1"/>
      <c r="AV221" s="1"/>
      <c r="AW221" s="1"/>
      <c r="AX221" s="1"/>
      <c r="AY221" s="1"/>
      <c r="AZ221" s="1"/>
      <c r="BA221" s="1"/>
      <c r="BB221" s="1"/>
      <c r="BC221" s="1"/>
      <c r="BD221" s="1"/>
      <c r="BE221" s="1"/>
      <c r="BF221" s="1"/>
      <c r="BG221" s="1"/>
      <c r="BH221" s="1"/>
      <c r="BI221" s="1"/>
      <c r="BJ221" s="1"/>
      <c r="BK221" s="1"/>
      <c r="BL221" s="1"/>
      <c r="BM221" s="1"/>
      <c r="BN221" s="1"/>
      <c r="BO221" s="1"/>
      <c r="BP221" s="1"/>
      <c r="BQ221" s="1"/>
      <c r="BR221" s="1"/>
    </row>
    <row r="222" spans="1:70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  <c r="AP222" s="1"/>
      <c r="AQ222" s="1"/>
      <c r="AR222" s="1"/>
      <c r="AS222" s="1"/>
      <c r="AT222" s="1"/>
      <c r="AU222" s="1"/>
      <c r="AV222" s="1"/>
      <c r="AW222" s="1"/>
      <c r="AX222" s="1"/>
      <c r="AY222" s="1"/>
      <c r="AZ222" s="1"/>
      <c r="BA222" s="1"/>
      <c r="BB222" s="1"/>
      <c r="BC222" s="1"/>
      <c r="BD222" s="1"/>
      <c r="BE222" s="1"/>
      <c r="BF222" s="1"/>
      <c r="BG222" s="1"/>
      <c r="BH222" s="1"/>
      <c r="BI222" s="1"/>
      <c r="BJ222" s="1"/>
      <c r="BK222" s="1"/>
      <c r="BL222" s="1"/>
      <c r="BM222" s="1"/>
      <c r="BN222" s="1"/>
      <c r="BO222" s="1"/>
      <c r="BP222" s="1"/>
      <c r="BQ222" s="1"/>
      <c r="BR222" s="1"/>
    </row>
    <row r="223" spans="1:70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1"/>
      <c r="AR223" s="1"/>
      <c r="AS223" s="1"/>
      <c r="AT223" s="1"/>
      <c r="AU223" s="1"/>
      <c r="AV223" s="1"/>
      <c r="AW223" s="1"/>
      <c r="AX223" s="1"/>
      <c r="AY223" s="1"/>
      <c r="AZ223" s="1"/>
      <c r="BA223" s="1"/>
      <c r="BB223" s="1"/>
      <c r="BC223" s="1"/>
      <c r="BD223" s="1"/>
      <c r="BE223" s="1"/>
      <c r="BF223" s="1"/>
      <c r="BG223" s="1"/>
      <c r="BH223" s="1"/>
      <c r="BI223" s="1"/>
      <c r="BJ223" s="1"/>
      <c r="BK223" s="1"/>
      <c r="BL223" s="1"/>
      <c r="BM223" s="1"/>
      <c r="BN223" s="1"/>
      <c r="BO223" s="1"/>
      <c r="BP223" s="1"/>
      <c r="BQ223" s="1"/>
      <c r="BR223" s="1"/>
    </row>
    <row r="224" spans="1:70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  <c r="AQ224" s="1"/>
      <c r="AR224" s="1"/>
      <c r="AS224" s="1"/>
      <c r="AT224" s="1"/>
      <c r="AU224" s="1"/>
      <c r="AV224" s="1"/>
      <c r="AW224" s="1"/>
      <c r="AX224" s="1"/>
      <c r="AY224" s="1"/>
      <c r="AZ224" s="1"/>
      <c r="BA224" s="1"/>
      <c r="BB224" s="1"/>
      <c r="BC224" s="1"/>
      <c r="BD224" s="1"/>
      <c r="BE224" s="1"/>
      <c r="BF224" s="1"/>
      <c r="BG224" s="1"/>
      <c r="BH224" s="1"/>
      <c r="BI224" s="1"/>
      <c r="BJ224" s="1"/>
      <c r="BK224" s="1"/>
      <c r="BL224" s="1"/>
      <c r="BM224" s="1"/>
      <c r="BN224" s="1"/>
      <c r="BO224" s="1"/>
      <c r="BP224" s="1"/>
      <c r="BQ224" s="1"/>
      <c r="BR224" s="1"/>
    </row>
    <row r="225" spans="1:70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  <c r="AP225" s="1"/>
      <c r="AQ225" s="1"/>
      <c r="AR225" s="1"/>
      <c r="AS225" s="1"/>
      <c r="AT225" s="1"/>
      <c r="AU225" s="1"/>
      <c r="AV225" s="1"/>
      <c r="AW225" s="1"/>
      <c r="AX225" s="1"/>
      <c r="AY225" s="1"/>
      <c r="AZ225" s="1"/>
      <c r="BA225" s="1"/>
      <c r="BB225" s="1"/>
      <c r="BC225" s="1"/>
      <c r="BD225" s="1"/>
      <c r="BE225" s="1"/>
      <c r="BF225" s="1"/>
      <c r="BG225" s="1"/>
      <c r="BH225" s="1"/>
      <c r="BI225" s="1"/>
      <c r="BJ225" s="1"/>
      <c r="BK225" s="1"/>
      <c r="BL225" s="1"/>
      <c r="BM225" s="1"/>
      <c r="BN225" s="1"/>
      <c r="BO225" s="1"/>
      <c r="BP225" s="1"/>
      <c r="BQ225" s="1"/>
      <c r="BR225" s="1"/>
    </row>
    <row r="226" spans="1:70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  <c r="AP226" s="1"/>
      <c r="AQ226" s="1"/>
      <c r="AR226" s="1"/>
      <c r="AS226" s="1"/>
      <c r="AT226" s="1"/>
      <c r="AU226" s="1"/>
      <c r="AV226" s="1"/>
      <c r="AW226" s="1"/>
      <c r="AX226" s="1"/>
      <c r="AY226" s="1"/>
      <c r="AZ226" s="1"/>
      <c r="BA226" s="1"/>
      <c r="BB226" s="1"/>
      <c r="BC226" s="1"/>
      <c r="BD226" s="1"/>
      <c r="BE226" s="1"/>
      <c r="BF226" s="1"/>
      <c r="BG226" s="1"/>
      <c r="BH226" s="1"/>
      <c r="BI226" s="1"/>
      <c r="BJ226" s="1"/>
      <c r="BK226" s="1"/>
      <c r="BL226" s="1"/>
      <c r="BM226" s="1"/>
      <c r="BN226" s="1"/>
      <c r="BO226" s="1"/>
      <c r="BP226" s="1"/>
      <c r="BQ226" s="1"/>
      <c r="BR226" s="1"/>
    </row>
    <row r="227" spans="1:70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  <c r="AQ227" s="1"/>
      <c r="AR227" s="1"/>
      <c r="AS227" s="1"/>
      <c r="AT227" s="1"/>
      <c r="AU227" s="1"/>
      <c r="AV227" s="1"/>
      <c r="AW227" s="1"/>
      <c r="AX227" s="1"/>
      <c r="AY227" s="1"/>
      <c r="AZ227" s="1"/>
      <c r="BA227" s="1"/>
      <c r="BB227" s="1"/>
      <c r="BC227" s="1"/>
      <c r="BD227" s="1"/>
      <c r="BE227" s="1"/>
      <c r="BF227" s="1"/>
      <c r="BG227" s="1"/>
      <c r="BH227" s="1"/>
      <c r="BI227" s="1"/>
      <c r="BJ227" s="1"/>
      <c r="BK227" s="1"/>
      <c r="BL227" s="1"/>
      <c r="BM227" s="1"/>
      <c r="BN227" s="1"/>
      <c r="BO227" s="1"/>
      <c r="BP227" s="1"/>
      <c r="BQ227" s="1"/>
      <c r="BR227" s="1"/>
    </row>
    <row r="228" spans="1:70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  <c r="AP228" s="1"/>
      <c r="AQ228" s="1"/>
      <c r="AR228" s="1"/>
      <c r="AS228" s="1"/>
      <c r="AT228" s="1"/>
      <c r="AU228" s="1"/>
      <c r="AV228" s="1"/>
      <c r="AW228" s="1"/>
      <c r="AX228" s="1"/>
      <c r="AY228" s="1"/>
      <c r="AZ228" s="1"/>
      <c r="BA228" s="1"/>
      <c r="BB228" s="1"/>
      <c r="BC228" s="1"/>
      <c r="BD228" s="1"/>
      <c r="BE228" s="1"/>
      <c r="BF228" s="1"/>
      <c r="BG228" s="1"/>
      <c r="BH228" s="1"/>
      <c r="BI228" s="1"/>
      <c r="BJ228" s="1"/>
      <c r="BK228" s="1"/>
      <c r="BL228" s="1"/>
      <c r="BM228" s="1"/>
      <c r="BN228" s="1"/>
      <c r="BO228" s="1"/>
      <c r="BP228" s="1"/>
      <c r="BQ228" s="1"/>
      <c r="BR228" s="1"/>
    </row>
    <row r="229" spans="1:70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  <c r="AP229" s="1"/>
      <c r="AQ229" s="1"/>
      <c r="AR229" s="1"/>
      <c r="AS229" s="1"/>
      <c r="AT229" s="1"/>
      <c r="AU229" s="1"/>
      <c r="AV229" s="1"/>
      <c r="AW229" s="1"/>
      <c r="AX229" s="1"/>
      <c r="AY229" s="1"/>
      <c r="AZ229" s="1"/>
      <c r="BA229" s="1"/>
      <c r="BB229" s="1"/>
      <c r="BC229" s="1"/>
      <c r="BD229" s="1"/>
      <c r="BE229" s="1"/>
      <c r="BF229" s="1"/>
      <c r="BG229" s="1"/>
      <c r="BH229" s="1"/>
      <c r="BI229" s="1"/>
      <c r="BJ229" s="1"/>
      <c r="BK229" s="1"/>
      <c r="BL229" s="1"/>
      <c r="BM229" s="1"/>
      <c r="BN229" s="1"/>
      <c r="BO229" s="1"/>
      <c r="BP229" s="1"/>
      <c r="BQ229" s="1"/>
      <c r="BR229" s="1"/>
    </row>
    <row r="230" spans="1:70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  <c r="AQ230" s="1"/>
      <c r="AR230" s="1"/>
      <c r="AS230" s="1"/>
      <c r="AT230" s="1"/>
      <c r="AU230" s="1"/>
      <c r="AV230" s="1"/>
      <c r="AW230" s="1"/>
      <c r="AX230" s="1"/>
      <c r="AY230" s="1"/>
      <c r="AZ230" s="1"/>
      <c r="BA230" s="1"/>
      <c r="BB230" s="1"/>
      <c r="BC230" s="1"/>
      <c r="BD230" s="1"/>
      <c r="BE230" s="1"/>
      <c r="BF230" s="1"/>
      <c r="BG230" s="1"/>
      <c r="BH230" s="1"/>
      <c r="BI230" s="1"/>
      <c r="BJ230" s="1"/>
      <c r="BK230" s="1"/>
      <c r="BL230" s="1"/>
      <c r="BM230" s="1"/>
      <c r="BN230" s="1"/>
      <c r="BO230" s="1"/>
      <c r="BP230" s="1"/>
      <c r="BQ230" s="1"/>
      <c r="BR230" s="1"/>
    </row>
    <row r="231" spans="1:70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  <c r="AP231" s="1"/>
      <c r="AQ231" s="1"/>
      <c r="AR231" s="1"/>
      <c r="AS231" s="1"/>
      <c r="AT231" s="1"/>
      <c r="AU231" s="1"/>
      <c r="AV231" s="1"/>
      <c r="AW231" s="1"/>
      <c r="AX231" s="1"/>
      <c r="AY231" s="1"/>
      <c r="AZ231" s="1"/>
      <c r="BA231" s="1"/>
      <c r="BB231" s="1"/>
      <c r="BC231" s="1"/>
      <c r="BD231" s="1"/>
      <c r="BE231" s="1"/>
      <c r="BF231" s="1"/>
      <c r="BG231" s="1"/>
      <c r="BH231" s="1"/>
      <c r="BI231" s="1"/>
      <c r="BJ231" s="1"/>
      <c r="BK231" s="1"/>
      <c r="BL231" s="1"/>
      <c r="BM231" s="1"/>
      <c r="BN231" s="1"/>
      <c r="BO231" s="1"/>
      <c r="BP231" s="1"/>
      <c r="BQ231" s="1"/>
      <c r="BR231" s="1"/>
    </row>
    <row r="232" spans="1:70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  <c r="AP232" s="1"/>
      <c r="AQ232" s="1"/>
      <c r="AR232" s="1"/>
      <c r="AS232" s="1"/>
      <c r="AT232" s="1"/>
      <c r="AU232" s="1"/>
      <c r="AV232" s="1"/>
      <c r="AW232" s="1"/>
      <c r="AX232" s="1"/>
      <c r="AY232" s="1"/>
      <c r="AZ232" s="1"/>
      <c r="BA232" s="1"/>
      <c r="BB232" s="1"/>
      <c r="BC232" s="1"/>
      <c r="BD232" s="1"/>
      <c r="BE232" s="1"/>
      <c r="BF232" s="1"/>
      <c r="BG232" s="1"/>
      <c r="BH232" s="1"/>
      <c r="BI232" s="1"/>
      <c r="BJ232" s="1"/>
      <c r="BK232" s="1"/>
      <c r="BL232" s="1"/>
      <c r="BM232" s="1"/>
      <c r="BN232" s="1"/>
      <c r="BO232" s="1"/>
      <c r="BP232" s="1"/>
      <c r="BQ232" s="1"/>
      <c r="BR232" s="1"/>
    </row>
    <row r="233" spans="1:70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  <c r="AP233" s="1"/>
      <c r="AQ233" s="1"/>
      <c r="AR233" s="1"/>
      <c r="AS233" s="1"/>
      <c r="AT233" s="1"/>
      <c r="AU233" s="1"/>
      <c r="AV233" s="1"/>
      <c r="AW233" s="1"/>
      <c r="AX233" s="1"/>
      <c r="AY233" s="1"/>
      <c r="AZ233" s="1"/>
      <c r="BA233" s="1"/>
      <c r="BB233" s="1"/>
      <c r="BC233" s="1"/>
      <c r="BD233" s="1"/>
      <c r="BE233" s="1"/>
      <c r="BF233" s="1"/>
      <c r="BG233" s="1"/>
      <c r="BH233" s="1"/>
      <c r="BI233" s="1"/>
      <c r="BJ233" s="1"/>
      <c r="BK233" s="1"/>
      <c r="BL233" s="1"/>
      <c r="BM233" s="1"/>
      <c r="BN233" s="1"/>
      <c r="BO233" s="1"/>
      <c r="BP233" s="1"/>
      <c r="BQ233" s="1"/>
      <c r="BR233" s="1"/>
    </row>
    <row r="234" spans="1:70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  <c r="AQ234" s="1"/>
      <c r="AR234" s="1"/>
      <c r="AS234" s="1"/>
      <c r="AT234" s="1"/>
      <c r="AU234" s="1"/>
      <c r="AV234" s="1"/>
      <c r="AW234" s="1"/>
      <c r="AX234" s="1"/>
      <c r="AY234" s="1"/>
      <c r="AZ234" s="1"/>
      <c r="BA234" s="1"/>
      <c r="BB234" s="1"/>
      <c r="BC234" s="1"/>
      <c r="BD234" s="1"/>
      <c r="BE234" s="1"/>
      <c r="BF234" s="1"/>
      <c r="BG234" s="1"/>
      <c r="BH234" s="1"/>
      <c r="BI234" s="1"/>
      <c r="BJ234" s="1"/>
      <c r="BK234" s="1"/>
      <c r="BL234" s="1"/>
      <c r="BM234" s="1"/>
      <c r="BN234" s="1"/>
      <c r="BO234" s="1"/>
      <c r="BP234" s="1"/>
      <c r="BQ234" s="1"/>
      <c r="BR234" s="1"/>
    </row>
    <row r="235" spans="1:70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  <c r="AP235" s="1"/>
      <c r="AQ235" s="1"/>
      <c r="AR235" s="1"/>
      <c r="AS235" s="1"/>
      <c r="AT235" s="1"/>
      <c r="AU235" s="1"/>
      <c r="AV235" s="1"/>
      <c r="AW235" s="1"/>
      <c r="AX235" s="1"/>
      <c r="AY235" s="1"/>
      <c r="AZ235" s="1"/>
      <c r="BA235" s="1"/>
      <c r="BB235" s="1"/>
      <c r="BC235" s="1"/>
      <c r="BD235" s="1"/>
      <c r="BE235" s="1"/>
      <c r="BF235" s="1"/>
      <c r="BG235" s="1"/>
      <c r="BH235" s="1"/>
      <c r="BI235" s="1"/>
      <c r="BJ235" s="1"/>
      <c r="BK235" s="1"/>
      <c r="BL235" s="1"/>
      <c r="BM235" s="1"/>
      <c r="BN235" s="1"/>
      <c r="BO235" s="1"/>
      <c r="BP235" s="1"/>
      <c r="BQ235" s="1"/>
      <c r="BR235" s="1"/>
    </row>
    <row r="236" spans="1:70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  <c r="AQ236" s="1"/>
      <c r="AR236" s="1"/>
      <c r="AS236" s="1"/>
      <c r="AT236" s="1"/>
      <c r="AU236" s="1"/>
      <c r="AV236" s="1"/>
      <c r="AW236" s="1"/>
      <c r="AX236" s="1"/>
      <c r="AY236" s="1"/>
      <c r="AZ236" s="1"/>
      <c r="BA236" s="1"/>
      <c r="BB236" s="1"/>
      <c r="BC236" s="1"/>
      <c r="BD236" s="1"/>
      <c r="BE236" s="1"/>
      <c r="BF236" s="1"/>
      <c r="BG236" s="1"/>
      <c r="BH236" s="1"/>
      <c r="BI236" s="1"/>
      <c r="BJ236" s="1"/>
      <c r="BK236" s="1"/>
      <c r="BL236" s="1"/>
      <c r="BM236" s="1"/>
      <c r="BN236" s="1"/>
      <c r="BO236" s="1"/>
      <c r="BP236" s="1"/>
      <c r="BQ236" s="1"/>
      <c r="BR236" s="1"/>
    </row>
    <row r="237" spans="1:70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  <c r="AP237" s="1"/>
      <c r="AQ237" s="1"/>
      <c r="AR237" s="1"/>
      <c r="AS237" s="1"/>
      <c r="AT237" s="1"/>
      <c r="AU237" s="1"/>
      <c r="AV237" s="1"/>
      <c r="AW237" s="1"/>
      <c r="AX237" s="1"/>
      <c r="AY237" s="1"/>
      <c r="AZ237" s="1"/>
      <c r="BA237" s="1"/>
      <c r="BB237" s="1"/>
      <c r="BC237" s="1"/>
      <c r="BD237" s="1"/>
      <c r="BE237" s="1"/>
      <c r="BF237" s="1"/>
      <c r="BG237" s="1"/>
      <c r="BH237" s="1"/>
      <c r="BI237" s="1"/>
      <c r="BJ237" s="1"/>
      <c r="BK237" s="1"/>
      <c r="BL237" s="1"/>
      <c r="BM237" s="1"/>
      <c r="BN237" s="1"/>
      <c r="BO237" s="1"/>
      <c r="BP237" s="1"/>
      <c r="BQ237" s="1"/>
      <c r="BR237" s="1"/>
    </row>
    <row r="238" spans="1:70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  <c r="AQ238" s="1"/>
      <c r="AR238" s="1"/>
      <c r="AS238" s="1"/>
      <c r="AT238" s="1"/>
      <c r="AU238" s="1"/>
      <c r="AV238" s="1"/>
      <c r="AW238" s="1"/>
      <c r="AX238" s="1"/>
      <c r="AY238" s="1"/>
      <c r="AZ238" s="1"/>
      <c r="BA238" s="1"/>
      <c r="BB238" s="1"/>
      <c r="BC238" s="1"/>
      <c r="BD238" s="1"/>
      <c r="BE238" s="1"/>
      <c r="BF238" s="1"/>
      <c r="BG238" s="1"/>
      <c r="BH238" s="1"/>
      <c r="BI238" s="1"/>
      <c r="BJ238" s="1"/>
      <c r="BK238" s="1"/>
      <c r="BL238" s="1"/>
      <c r="BM238" s="1"/>
      <c r="BN238" s="1"/>
      <c r="BO238" s="1"/>
      <c r="BP238" s="1"/>
      <c r="BQ238" s="1"/>
      <c r="BR238" s="1"/>
    </row>
    <row r="239" spans="1:70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  <c r="AP239" s="1"/>
      <c r="AQ239" s="1"/>
      <c r="AR239" s="1"/>
      <c r="AS239" s="1"/>
      <c r="AT239" s="1"/>
      <c r="AU239" s="1"/>
      <c r="AV239" s="1"/>
      <c r="AW239" s="1"/>
      <c r="AX239" s="1"/>
      <c r="AY239" s="1"/>
      <c r="AZ239" s="1"/>
      <c r="BA239" s="1"/>
      <c r="BB239" s="1"/>
      <c r="BC239" s="1"/>
      <c r="BD239" s="1"/>
      <c r="BE239" s="1"/>
      <c r="BF239" s="1"/>
      <c r="BG239" s="1"/>
      <c r="BH239" s="1"/>
      <c r="BI239" s="1"/>
      <c r="BJ239" s="1"/>
      <c r="BK239" s="1"/>
      <c r="BL239" s="1"/>
      <c r="BM239" s="1"/>
      <c r="BN239" s="1"/>
      <c r="BO239" s="1"/>
      <c r="BP239" s="1"/>
      <c r="BQ239" s="1"/>
      <c r="BR239" s="1"/>
    </row>
    <row r="240" spans="1:70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  <c r="AQ240" s="1"/>
      <c r="AR240" s="1"/>
      <c r="AS240" s="1"/>
      <c r="AT240" s="1"/>
      <c r="AU240" s="1"/>
      <c r="AV240" s="1"/>
      <c r="AW240" s="1"/>
      <c r="AX240" s="1"/>
      <c r="AY240" s="1"/>
      <c r="AZ240" s="1"/>
      <c r="BA240" s="1"/>
      <c r="BB240" s="1"/>
      <c r="BC240" s="1"/>
      <c r="BD240" s="1"/>
      <c r="BE240" s="1"/>
      <c r="BF240" s="1"/>
      <c r="BG240" s="1"/>
      <c r="BH240" s="1"/>
      <c r="BI240" s="1"/>
      <c r="BJ240" s="1"/>
      <c r="BK240" s="1"/>
      <c r="BL240" s="1"/>
      <c r="BM240" s="1"/>
      <c r="BN240" s="1"/>
      <c r="BO240" s="1"/>
      <c r="BP240" s="1"/>
      <c r="BQ240" s="1"/>
      <c r="BR240" s="1"/>
    </row>
    <row r="241" spans="1:70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  <c r="AP241" s="1"/>
      <c r="AQ241" s="1"/>
      <c r="AR241" s="1"/>
      <c r="AS241" s="1"/>
      <c r="AT241" s="1"/>
      <c r="AU241" s="1"/>
      <c r="AV241" s="1"/>
      <c r="AW241" s="1"/>
      <c r="AX241" s="1"/>
      <c r="AY241" s="1"/>
      <c r="AZ241" s="1"/>
      <c r="BA241" s="1"/>
      <c r="BB241" s="1"/>
      <c r="BC241" s="1"/>
      <c r="BD241" s="1"/>
      <c r="BE241" s="1"/>
      <c r="BF241" s="1"/>
      <c r="BG241" s="1"/>
      <c r="BH241" s="1"/>
      <c r="BI241" s="1"/>
      <c r="BJ241" s="1"/>
      <c r="BK241" s="1"/>
      <c r="BL241" s="1"/>
      <c r="BM241" s="1"/>
      <c r="BN241" s="1"/>
      <c r="BO241" s="1"/>
      <c r="BP241" s="1"/>
      <c r="BQ241" s="1"/>
      <c r="BR241" s="1"/>
    </row>
    <row r="242" spans="1:70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  <c r="AQ242" s="1"/>
      <c r="AR242" s="1"/>
      <c r="AS242" s="1"/>
      <c r="AT242" s="1"/>
      <c r="AU242" s="1"/>
      <c r="AV242" s="1"/>
      <c r="AW242" s="1"/>
      <c r="AX242" s="1"/>
      <c r="AY242" s="1"/>
      <c r="AZ242" s="1"/>
      <c r="BA242" s="1"/>
      <c r="BB242" s="1"/>
      <c r="BC242" s="1"/>
      <c r="BD242" s="1"/>
      <c r="BE242" s="1"/>
      <c r="BF242" s="1"/>
      <c r="BG242" s="1"/>
      <c r="BH242" s="1"/>
      <c r="BI242" s="1"/>
      <c r="BJ242" s="1"/>
      <c r="BK242" s="1"/>
      <c r="BL242" s="1"/>
      <c r="BM242" s="1"/>
      <c r="BN242" s="1"/>
      <c r="BO242" s="1"/>
      <c r="BP242" s="1"/>
      <c r="BQ242" s="1"/>
      <c r="BR242" s="1"/>
    </row>
    <row r="243" spans="1:70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  <c r="AP243" s="1"/>
      <c r="AQ243" s="1"/>
      <c r="AR243" s="1"/>
      <c r="AS243" s="1"/>
      <c r="AT243" s="1"/>
      <c r="AU243" s="1"/>
      <c r="AV243" s="1"/>
      <c r="AW243" s="1"/>
      <c r="AX243" s="1"/>
      <c r="AY243" s="1"/>
      <c r="AZ243" s="1"/>
      <c r="BA243" s="1"/>
      <c r="BB243" s="1"/>
      <c r="BC243" s="1"/>
      <c r="BD243" s="1"/>
      <c r="BE243" s="1"/>
      <c r="BF243" s="1"/>
      <c r="BG243" s="1"/>
      <c r="BH243" s="1"/>
      <c r="BI243" s="1"/>
      <c r="BJ243" s="1"/>
      <c r="BK243" s="1"/>
      <c r="BL243" s="1"/>
      <c r="BM243" s="1"/>
      <c r="BN243" s="1"/>
      <c r="BO243" s="1"/>
      <c r="BP243" s="1"/>
      <c r="BQ243" s="1"/>
      <c r="BR243" s="1"/>
    </row>
    <row r="244" spans="1:70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"/>
      <c r="AQ244" s="1"/>
      <c r="AR244" s="1"/>
      <c r="AS244" s="1"/>
      <c r="AT244" s="1"/>
      <c r="AU244" s="1"/>
      <c r="AV244" s="1"/>
      <c r="AW244" s="1"/>
      <c r="AX244" s="1"/>
      <c r="AY244" s="1"/>
      <c r="AZ244" s="1"/>
      <c r="BA244" s="1"/>
      <c r="BB244" s="1"/>
      <c r="BC244" s="1"/>
      <c r="BD244" s="1"/>
      <c r="BE244" s="1"/>
      <c r="BF244" s="1"/>
      <c r="BG244" s="1"/>
      <c r="BH244" s="1"/>
      <c r="BI244" s="1"/>
      <c r="BJ244" s="1"/>
      <c r="BK244" s="1"/>
      <c r="BL244" s="1"/>
      <c r="BM244" s="1"/>
      <c r="BN244" s="1"/>
      <c r="BO244" s="1"/>
      <c r="BP244" s="1"/>
      <c r="BQ244" s="1"/>
      <c r="BR244" s="1"/>
    </row>
    <row r="245" spans="1:70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"/>
      <c r="AQ245" s="1"/>
      <c r="AR245" s="1"/>
      <c r="AS245" s="1"/>
      <c r="AT245" s="1"/>
      <c r="AU245" s="1"/>
      <c r="AV245" s="1"/>
      <c r="AW245" s="1"/>
      <c r="AX245" s="1"/>
      <c r="AY245" s="1"/>
      <c r="AZ245" s="1"/>
      <c r="BA245" s="1"/>
      <c r="BB245" s="1"/>
      <c r="BC245" s="1"/>
      <c r="BD245" s="1"/>
      <c r="BE245" s="1"/>
      <c r="BF245" s="1"/>
      <c r="BG245" s="1"/>
      <c r="BH245" s="1"/>
      <c r="BI245" s="1"/>
      <c r="BJ245" s="1"/>
      <c r="BK245" s="1"/>
      <c r="BL245" s="1"/>
      <c r="BM245" s="1"/>
      <c r="BN245" s="1"/>
      <c r="BO245" s="1"/>
      <c r="BP245" s="1"/>
      <c r="BQ245" s="1"/>
      <c r="BR245" s="1"/>
    </row>
    <row r="246" spans="1:70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  <c r="AP246" s="1"/>
      <c r="AQ246" s="1"/>
      <c r="AR246" s="1"/>
      <c r="AS246" s="1"/>
      <c r="AT246" s="1"/>
      <c r="AU246" s="1"/>
      <c r="AV246" s="1"/>
      <c r="AW246" s="1"/>
      <c r="AX246" s="1"/>
      <c r="AY246" s="1"/>
      <c r="AZ246" s="1"/>
      <c r="BA246" s="1"/>
      <c r="BB246" s="1"/>
      <c r="BC246" s="1"/>
      <c r="BD246" s="1"/>
      <c r="BE246" s="1"/>
      <c r="BF246" s="1"/>
      <c r="BG246" s="1"/>
      <c r="BH246" s="1"/>
      <c r="BI246" s="1"/>
      <c r="BJ246" s="1"/>
      <c r="BK246" s="1"/>
      <c r="BL246" s="1"/>
      <c r="BM246" s="1"/>
      <c r="BN246" s="1"/>
      <c r="BO246" s="1"/>
      <c r="BP246" s="1"/>
      <c r="BQ246" s="1"/>
      <c r="BR246" s="1"/>
    </row>
    <row r="247" spans="1:70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  <c r="AP247" s="1"/>
      <c r="AQ247" s="1"/>
      <c r="AR247" s="1"/>
      <c r="AS247" s="1"/>
      <c r="AT247" s="1"/>
      <c r="AU247" s="1"/>
      <c r="AV247" s="1"/>
      <c r="AW247" s="1"/>
      <c r="AX247" s="1"/>
      <c r="AY247" s="1"/>
      <c r="AZ247" s="1"/>
      <c r="BA247" s="1"/>
      <c r="BB247" s="1"/>
      <c r="BC247" s="1"/>
      <c r="BD247" s="1"/>
      <c r="BE247" s="1"/>
      <c r="BF247" s="1"/>
      <c r="BG247" s="1"/>
      <c r="BH247" s="1"/>
      <c r="BI247" s="1"/>
      <c r="BJ247" s="1"/>
      <c r="BK247" s="1"/>
      <c r="BL247" s="1"/>
      <c r="BM247" s="1"/>
      <c r="BN247" s="1"/>
      <c r="BO247" s="1"/>
      <c r="BP247" s="1"/>
      <c r="BQ247" s="1"/>
      <c r="BR247" s="1"/>
    </row>
    <row r="248" spans="1:70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  <c r="AQ248" s="1"/>
      <c r="AR248" s="1"/>
      <c r="AS248" s="1"/>
      <c r="AT248" s="1"/>
      <c r="AU248" s="1"/>
      <c r="AV248" s="1"/>
      <c r="AW248" s="1"/>
      <c r="AX248" s="1"/>
      <c r="AY248" s="1"/>
      <c r="AZ248" s="1"/>
      <c r="BA248" s="1"/>
      <c r="BB248" s="1"/>
      <c r="BC248" s="1"/>
      <c r="BD248" s="1"/>
      <c r="BE248" s="1"/>
      <c r="BF248" s="1"/>
      <c r="BG248" s="1"/>
      <c r="BH248" s="1"/>
      <c r="BI248" s="1"/>
      <c r="BJ248" s="1"/>
      <c r="BK248" s="1"/>
      <c r="BL248" s="1"/>
      <c r="BM248" s="1"/>
      <c r="BN248" s="1"/>
      <c r="BO248" s="1"/>
      <c r="BP248" s="1"/>
      <c r="BQ248" s="1"/>
      <c r="BR248" s="1"/>
    </row>
    <row r="249" spans="1:70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"/>
      <c r="AQ249" s="1"/>
      <c r="AR249" s="1"/>
      <c r="AS249" s="1"/>
      <c r="AT249" s="1"/>
      <c r="AU249" s="1"/>
      <c r="AV249" s="1"/>
      <c r="AW249" s="1"/>
      <c r="AX249" s="1"/>
      <c r="AY249" s="1"/>
      <c r="AZ249" s="1"/>
      <c r="BA249" s="1"/>
      <c r="BB249" s="1"/>
      <c r="BC249" s="1"/>
      <c r="BD249" s="1"/>
      <c r="BE249" s="1"/>
      <c r="BF249" s="1"/>
      <c r="BG249" s="1"/>
      <c r="BH249" s="1"/>
      <c r="BI249" s="1"/>
      <c r="BJ249" s="1"/>
      <c r="BK249" s="1"/>
      <c r="BL249" s="1"/>
      <c r="BM249" s="1"/>
      <c r="BN249" s="1"/>
      <c r="BO249" s="1"/>
      <c r="BP249" s="1"/>
      <c r="BQ249" s="1"/>
      <c r="BR249" s="1"/>
    </row>
    <row r="250" spans="1:70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  <c r="AQ250" s="1"/>
      <c r="AR250" s="1"/>
      <c r="AS250" s="1"/>
      <c r="AT250" s="1"/>
      <c r="AU250" s="1"/>
      <c r="AV250" s="1"/>
      <c r="AW250" s="1"/>
      <c r="AX250" s="1"/>
      <c r="AY250" s="1"/>
      <c r="AZ250" s="1"/>
      <c r="BA250" s="1"/>
      <c r="BB250" s="1"/>
      <c r="BC250" s="1"/>
      <c r="BD250" s="1"/>
      <c r="BE250" s="1"/>
      <c r="BF250" s="1"/>
      <c r="BG250" s="1"/>
      <c r="BH250" s="1"/>
      <c r="BI250" s="1"/>
      <c r="BJ250" s="1"/>
      <c r="BK250" s="1"/>
      <c r="BL250" s="1"/>
      <c r="BM250" s="1"/>
      <c r="BN250" s="1"/>
      <c r="BO250" s="1"/>
      <c r="BP250" s="1"/>
      <c r="BQ250" s="1"/>
      <c r="BR250" s="1"/>
    </row>
    <row r="251" spans="1:70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"/>
      <c r="AQ251" s="1"/>
      <c r="AR251" s="1"/>
      <c r="AS251" s="1"/>
      <c r="AT251" s="1"/>
      <c r="AU251" s="1"/>
      <c r="AV251" s="1"/>
      <c r="AW251" s="1"/>
      <c r="AX251" s="1"/>
      <c r="AY251" s="1"/>
      <c r="AZ251" s="1"/>
      <c r="BA251" s="1"/>
      <c r="BB251" s="1"/>
      <c r="BC251" s="1"/>
      <c r="BD251" s="1"/>
      <c r="BE251" s="1"/>
      <c r="BF251" s="1"/>
      <c r="BG251" s="1"/>
      <c r="BH251" s="1"/>
      <c r="BI251" s="1"/>
      <c r="BJ251" s="1"/>
      <c r="BK251" s="1"/>
      <c r="BL251" s="1"/>
      <c r="BM251" s="1"/>
      <c r="BN251" s="1"/>
      <c r="BO251" s="1"/>
      <c r="BP251" s="1"/>
      <c r="BQ251" s="1"/>
      <c r="BR251" s="1"/>
    </row>
    <row r="252" spans="1:70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  <c r="AP252" s="1"/>
      <c r="AQ252" s="1"/>
      <c r="AR252" s="1"/>
      <c r="AS252" s="1"/>
      <c r="AT252" s="1"/>
      <c r="AU252" s="1"/>
      <c r="AV252" s="1"/>
      <c r="AW252" s="1"/>
      <c r="AX252" s="1"/>
      <c r="AY252" s="1"/>
      <c r="AZ252" s="1"/>
      <c r="BA252" s="1"/>
      <c r="BB252" s="1"/>
      <c r="BC252" s="1"/>
      <c r="BD252" s="1"/>
      <c r="BE252" s="1"/>
      <c r="BF252" s="1"/>
      <c r="BG252" s="1"/>
      <c r="BH252" s="1"/>
      <c r="BI252" s="1"/>
      <c r="BJ252" s="1"/>
      <c r="BK252" s="1"/>
      <c r="BL252" s="1"/>
      <c r="BM252" s="1"/>
      <c r="BN252" s="1"/>
      <c r="BO252" s="1"/>
      <c r="BP252" s="1"/>
      <c r="BQ252" s="1"/>
      <c r="BR252" s="1"/>
    </row>
    <row r="253" spans="1:70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  <c r="AP253" s="1"/>
      <c r="AQ253" s="1"/>
      <c r="AR253" s="1"/>
      <c r="AS253" s="1"/>
      <c r="AT253" s="1"/>
      <c r="AU253" s="1"/>
      <c r="AV253" s="1"/>
      <c r="AW253" s="1"/>
      <c r="AX253" s="1"/>
      <c r="AY253" s="1"/>
      <c r="AZ253" s="1"/>
      <c r="BA253" s="1"/>
      <c r="BB253" s="1"/>
      <c r="BC253" s="1"/>
      <c r="BD253" s="1"/>
      <c r="BE253" s="1"/>
      <c r="BF253" s="1"/>
      <c r="BG253" s="1"/>
      <c r="BH253" s="1"/>
      <c r="BI253" s="1"/>
      <c r="BJ253" s="1"/>
      <c r="BK253" s="1"/>
      <c r="BL253" s="1"/>
      <c r="BM253" s="1"/>
      <c r="BN253" s="1"/>
      <c r="BO253" s="1"/>
      <c r="BP253" s="1"/>
      <c r="BQ253" s="1"/>
      <c r="BR253" s="1"/>
    </row>
    <row r="254" spans="1:70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1"/>
      <c r="AP254" s="1"/>
      <c r="AQ254" s="1"/>
      <c r="AR254" s="1"/>
      <c r="AS254" s="1"/>
      <c r="AT254" s="1"/>
      <c r="AU254" s="1"/>
      <c r="AV254" s="1"/>
      <c r="AW254" s="1"/>
      <c r="AX254" s="1"/>
      <c r="AY254" s="1"/>
      <c r="AZ254" s="1"/>
      <c r="BA254" s="1"/>
      <c r="BB254" s="1"/>
      <c r="BC254" s="1"/>
      <c r="BD254" s="1"/>
      <c r="BE254" s="1"/>
      <c r="BF254" s="1"/>
      <c r="BG254" s="1"/>
      <c r="BH254" s="1"/>
      <c r="BI254" s="1"/>
      <c r="BJ254" s="1"/>
      <c r="BK254" s="1"/>
      <c r="BL254" s="1"/>
      <c r="BM254" s="1"/>
      <c r="BN254" s="1"/>
      <c r="BO254" s="1"/>
      <c r="BP254" s="1"/>
      <c r="BQ254" s="1"/>
      <c r="BR254" s="1"/>
    </row>
    <row r="255" spans="1:70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  <c r="AP255" s="1"/>
      <c r="AQ255" s="1"/>
      <c r="AR255" s="1"/>
      <c r="AS255" s="1"/>
      <c r="AT255" s="1"/>
      <c r="AU255" s="1"/>
      <c r="AV255" s="1"/>
      <c r="AW255" s="1"/>
      <c r="AX255" s="1"/>
      <c r="AY255" s="1"/>
      <c r="AZ255" s="1"/>
      <c r="BA255" s="1"/>
      <c r="BB255" s="1"/>
      <c r="BC255" s="1"/>
      <c r="BD255" s="1"/>
      <c r="BE255" s="1"/>
      <c r="BF255" s="1"/>
      <c r="BG255" s="1"/>
      <c r="BH255" s="1"/>
      <c r="BI255" s="1"/>
      <c r="BJ255" s="1"/>
      <c r="BK255" s="1"/>
      <c r="BL255" s="1"/>
      <c r="BM255" s="1"/>
      <c r="BN255" s="1"/>
      <c r="BO255" s="1"/>
      <c r="BP255" s="1"/>
      <c r="BQ255" s="1"/>
      <c r="BR255" s="1"/>
    </row>
    <row r="256" spans="1:70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  <c r="AP256" s="1"/>
      <c r="AQ256" s="1"/>
      <c r="AR256" s="1"/>
      <c r="AS256" s="1"/>
      <c r="AT256" s="1"/>
      <c r="AU256" s="1"/>
      <c r="AV256" s="1"/>
      <c r="AW256" s="1"/>
      <c r="AX256" s="1"/>
      <c r="AY256" s="1"/>
      <c r="AZ256" s="1"/>
      <c r="BA256" s="1"/>
      <c r="BB256" s="1"/>
      <c r="BC256" s="1"/>
      <c r="BD256" s="1"/>
      <c r="BE256" s="1"/>
      <c r="BF256" s="1"/>
      <c r="BG256" s="1"/>
      <c r="BH256" s="1"/>
      <c r="BI256" s="1"/>
      <c r="BJ256" s="1"/>
      <c r="BK256" s="1"/>
      <c r="BL256" s="1"/>
      <c r="BM256" s="1"/>
      <c r="BN256" s="1"/>
      <c r="BO256" s="1"/>
      <c r="BP256" s="1"/>
      <c r="BQ256" s="1"/>
      <c r="BR256" s="1"/>
    </row>
    <row r="257" spans="1:70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1"/>
      <c r="AP257" s="1"/>
      <c r="AQ257" s="1"/>
      <c r="AR257" s="1"/>
      <c r="AS257" s="1"/>
      <c r="AT257" s="1"/>
      <c r="AU257" s="1"/>
      <c r="AV257" s="1"/>
      <c r="AW257" s="1"/>
      <c r="AX257" s="1"/>
      <c r="AY257" s="1"/>
      <c r="AZ257" s="1"/>
      <c r="BA257" s="1"/>
      <c r="BB257" s="1"/>
      <c r="BC257" s="1"/>
      <c r="BD257" s="1"/>
      <c r="BE257" s="1"/>
      <c r="BF257" s="1"/>
      <c r="BG257" s="1"/>
      <c r="BH257" s="1"/>
      <c r="BI257" s="1"/>
      <c r="BJ257" s="1"/>
      <c r="BK257" s="1"/>
      <c r="BL257" s="1"/>
      <c r="BM257" s="1"/>
      <c r="BN257" s="1"/>
      <c r="BO257" s="1"/>
      <c r="BP257" s="1"/>
      <c r="BQ257" s="1"/>
      <c r="BR257" s="1"/>
    </row>
    <row r="258" spans="1:70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  <c r="AP258" s="1"/>
      <c r="AQ258" s="1"/>
      <c r="AR258" s="1"/>
      <c r="AS258" s="1"/>
      <c r="AT258" s="1"/>
      <c r="AU258" s="1"/>
      <c r="AV258" s="1"/>
      <c r="AW258" s="1"/>
      <c r="AX258" s="1"/>
      <c r="AY258" s="1"/>
      <c r="AZ258" s="1"/>
      <c r="BA258" s="1"/>
      <c r="BB258" s="1"/>
      <c r="BC258" s="1"/>
      <c r="BD258" s="1"/>
      <c r="BE258" s="1"/>
      <c r="BF258" s="1"/>
      <c r="BG258" s="1"/>
      <c r="BH258" s="1"/>
      <c r="BI258" s="1"/>
      <c r="BJ258" s="1"/>
      <c r="BK258" s="1"/>
      <c r="BL258" s="1"/>
      <c r="BM258" s="1"/>
      <c r="BN258" s="1"/>
      <c r="BO258" s="1"/>
      <c r="BP258" s="1"/>
      <c r="BQ258" s="1"/>
      <c r="BR258" s="1"/>
    </row>
    <row r="259" spans="1:70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1"/>
      <c r="AP259" s="1"/>
      <c r="AQ259" s="1"/>
      <c r="AR259" s="1"/>
      <c r="AS259" s="1"/>
      <c r="AT259" s="1"/>
      <c r="AU259" s="1"/>
      <c r="AV259" s="1"/>
      <c r="AW259" s="1"/>
      <c r="AX259" s="1"/>
      <c r="AY259" s="1"/>
      <c r="AZ259" s="1"/>
      <c r="BA259" s="1"/>
      <c r="BB259" s="1"/>
      <c r="BC259" s="1"/>
      <c r="BD259" s="1"/>
      <c r="BE259" s="1"/>
      <c r="BF259" s="1"/>
      <c r="BG259" s="1"/>
      <c r="BH259" s="1"/>
      <c r="BI259" s="1"/>
      <c r="BJ259" s="1"/>
      <c r="BK259" s="1"/>
      <c r="BL259" s="1"/>
      <c r="BM259" s="1"/>
      <c r="BN259" s="1"/>
      <c r="BO259" s="1"/>
      <c r="BP259" s="1"/>
      <c r="BQ259" s="1"/>
      <c r="BR259" s="1"/>
    </row>
    <row r="260" spans="1:70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1"/>
      <c r="AP260" s="1"/>
      <c r="AQ260" s="1"/>
      <c r="AR260" s="1"/>
      <c r="AS260" s="1"/>
      <c r="AT260" s="1"/>
      <c r="AU260" s="1"/>
      <c r="AV260" s="1"/>
      <c r="AW260" s="1"/>
      <c r="AX260" s="1"/>
      <c r="AY260" s="1"/>
      <c r="AZ260" s="1"/>
      <c r="BA260" s="1"/>
      <c r="BB260" s="1"/>
      <c r="BC260" s="1"/>
      <c r="BD260" s="1"/>
      <c r="BE260" s="1"/>
      <c r="BF260" s="1"/>
      <c r="BG260" s="1"/>
      <c r="BH260" s="1"/>
      <c r="BI260" s="1"/>
      <c r="BJ260" s="1"/>
      <c r="BK260" s="1"/>
      <c r="BL260" s="1"/>
      <c r="BM260" s="1"/>
      <c r="BN260" s="1"/>
      <c r="BO260" s="1"/>
      <c r="BP260" s="1"/>
      <c r="BQ260" s="1"/>
      <c r="BR260" s="1"/>
    </row>
    <row r="261" spans="1:70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  <c r="AP261" s="1"/>
      <c r="AQ261" s="1"/>
      <c r="AR261" s="1"/>
      <c r="AS261" s="1"/>
      <c r="AT261" s="1"/>
      <c r="AU261" s="1"/>
      <c r="AV261" s="1"/>
      <c r="AW261" s="1"/>
      <c r="AX261" s="1"/>
      <c r="AY261" s="1"/>
      <c r="AZ261" s="1"/>
      <c r="BA261" s="1"/>
      <c r="BB261" s="1"/>
      <c r="BC261" s="1"/>
      <c r="BD261" s="1"/>
      <c r="BE261" s="1"/>
      <c r="BF261" s="1"/>
      <c r="BG261" s="1"/>
      <c r="BH261" s="1"/>
      <c r="BI261" s="1"/>
      <c r="BJ261" s="1"/>
      <c r="BK261" s="1"/>
      <c r="BL261" s="1"/>
      <c r="BM261" s="1"/>
      <c r="BN261" s="1"/>
      <c r="BO261" s="1"/>
      <c r="BP261" s="1"/>
      <c r="BQ261" s="1"/>
      <c r="BR261" s="1"/>
    </row>
    <row r="262" spans="1:70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  <c r="AP262" s="1"/>
      <c r="AQ262" s="1"/>
      <c r="AR262" s="1"/>
      <c r="AS262" s="1"/>
      <c r="AT262" s="1"/>
      <c r="AU262" s="1"/>
      <c r="AV262" s="1"/>
      <c r="AW262" s="1"/>
      <c r="AX262" s="1"/>
      <c r="AY262" s="1"/>
      <c r="AZ262" s="1"/>
      <c r="BA262" s="1"/>
      <c r="BB262" s="1"/>
      <c r="BC262" s="1"/>
      <c r="BD262" s="1"/>
      <c r="BE262" s="1"/>
      <c r="BF262" s="1"/>
      <c r="BG262" s="1"/>
      <c r="BH262" s="1"/>
      <c r="BI262" s="1"/>
      <c r="BJ262" s="1"/>
      <c r="BK262" s="1"/>
      <c r="BL262" s="1"/>
      <c r="BM262" s="1"/>
      <c r="BN262" s="1"/>
      <c r="BO262" s="1"/>
      <c r="BP262" s="1"/>
      <c r="BQ262" s="1"/>
      <c r="BR262" s="1"/>
    </row>
    <row r="263" spans="1:70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  <c r="AP263" s="1"/>
      <c r="AQ263" s="1"/>
      <c r="AR263" s="1"/>
      <c r="AS263" s="1"/>
      <c r="AT263" s="1"/>
      <c r="AU263" s="1"/>
      <c r="AV263" s="1"/>
      <c r="AW263" s="1"/>
      <c r="AX263" s="1"/>
      <c r="AY263" s="1"/>
      <c r="AZ263" s="1"/>
      <c r="BA263" s="1"/>
      <c r="BB263" s="1"/>
      <c r="BC263" s="1"/>
      <c r="BD263" s="1"/>
      <c r="BE263" s="1"/>
      <c r="BF263" s="1"/>
      <c r="BG263" s="1"/>
      <c r="BH263" s="1"/>
      <c r="BI263" s="1"/>
      <c r="BJ263" s="1"/>
      <c r="BK263" s="1"/>
      <c r="BL263" s="1"/>
      <c r="BM263" s="1"/>
      <c r="BN263" s="1"/>
      <c r="BO263" s="1"/>
      <c r="BP263" s="1"/>
      <c r="BQ263" s="1"/>
      <c r="BR263" s="1"/>
    </row>
    <row r="264" spans="1:70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1"/>
      <c r="AP264" s="1"/>
      <c r="AQ264" s="1"/>
      <c r="AR264" s="1"/>
      <c r="AS264" s="1"/>
      <c r="AT264" s="1"/>
      <c r="AU264" s="1"/>
      <c r="AV264" s="1"/>
      <c r="AW264" s="1"/>
      <c r="AX264" s="1"/>
      <c r="AY264" s="1"/>
      <c r="AZ264" s="1"/>
      <c r="BA264" s="1"/>
      <c r="BB264" s="1"/>
      <c r="BC264" s="1"/>
      <c r="BD264" s="1"/>
      <c r="BE264" s="1"/>
      <c r="BF264" s="1"/>
      <c r="BG264" s="1"/>
      <c r="BH264" s="1"/>
      <c r="BI264" s="1"/>
      <c r="BJ264" s="1"/>
      <c r="BK264" s="1"/>
      <c r="BL264" s="1"/>
      <c r="BM264" s="1"/>
      <c r="BN264" s="1"/>
      <c r="BO264" s="1"/>
      <c r="BP264" s="1"/>
      <c r="BQ264" s="1"/>
      <c r="BR264" s="1"/>
    </row>
    <row r="265" spans="1:70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1"/>
      <c r="AP265" s="1"/>
      <c r="AQ265" s="1"/>
      <c r="AR265" s="1"/>
      <c r="AS265" s="1"/>
      <c r="AT265" s="1"/>
      <c r="AU265" s="1"/>
      <c r="AV265" s="1"/>
      <c r="AW265" s="1"/>
      <c r="AX265" s="1"/>
      <c r="AY265" s="1"/>
      <c r="AZ265" s="1"/>
      <c r="BA265" s="1"/>
      <c r="BB265" s="1"/>
      <c r="BC265" s="1"/>
      <c r="BD265" s="1"/>
      <c r="BE265" s="1"/>
      <c r="BF265" s="1"/>
      <c r="BG265" s="1"/>
      <c r="BH265" s="1"/>
      <c r="BI265" s="1"/>
      <c r="BJ265" s="1"/>
      <c r="BK265" s="1"/>
      <c r="BL265" s="1"/>
      <c r="BM265" s="1"/>
      <c r="BN265" s="1"/>
      <c r="BO265" s="1"/>
      <c r="BP265" s="1"/>
      <c r="BQ265" s="1"/>
      <c r="BR265" s="1"/>
    </row>
    <row r="266" spans="1:70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  <c r="AP266" s="1"/>
      <c r="AQ266" s="1"/>
      <c r="AR266" s="1"/>
      <c r="AS266" s="1"/>
      <c r="AT266" s="1"/>
      <c r="AU266" s="1"/>
      <c r="AV266" s="1"/>
      <c r="AW266" s="1"/>
      <c r="AX266" s="1"/>
      <c r="AY266" s="1"/>
      <c r="AZ266" s="1"/>
      <c r="BA266" s="1"/>
      <c r="BB266" s="1"/>
      <c r="BC266" s="1"/>
      <c r="BD266" s="1"/>
      <c r="BE266" s="1"/>
      <c r="BF266" s="1"/>
      <c r="BG266" s="1"/>
      <c r="BH266" s="1"/>
      <c r="BI266" s="1"/>
      <c r="BJ266" s="1"/>
      <c r="BK266" s="1"/>
      <c r="BL266" s="1"/>
      <c r="BM266" s="1"/>
      <c r="BN266" s="1"/>
      <c r="BO266" s="1"/>
      <c r="BP266" s="1"/>
      <c r="BQ266" s="1"/>
      <c r="BR266" s="1"/>
    </row>
    <row r="267" spans="1:70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  <c r="AP267" s="1"/>
      <c r="AQ267" s="1"/>
      <c r="AR267" s="1"/>
      <c r="AS267" s="1"/>
      <c r="AT267" s="1"/>
      <c r="AU267" s="1"/>
      <c r="AV267" s="1"/>
      <c r="AW267" s="1"/>
      <c r="AX267" s="1"/>
      <c r="AY267" s="1"/>
      <c r="AZ267" s="1"/>
      <c r="BA267" s="1"/>
      <c r="BB267" s="1"/>
      <c r="BC267" s="1"/>
      <c r="BD267" s="1"/>
      <c r="BE267" s="1"/>
      <c r="BF267" s="1"/>
      <c r="BG267" s="1"/>
      <c r="BH267" s="1"/>
      <c r="BI267" s="1"/>
      <c r="BJ267" s="1"/>
      <c r="BK267" s="1"/>
      <c r="BL267" s="1"/>
      <c r="BM267" s="1"/>
      <c r="BN267" s="1"/>
      <c r="BO267" s="1"/>
      <c r="BP267" s="1"/>
      <c r="BQ267" s="1"/>
      <c r="BR267" s="1"/>
    </row>
    <row r="268" spans="1:70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1"/>
      <c r="AP268" s="1"/>
      <c r="AQ268" s="1"/>
      <c r="AR268" s="1"/>
      <c r="AS268" s="1"/>
      <c r="AT268" s="1"/>
      <c r="AU268" s="1"/>
      <c r="AV268" s="1"/>
      <c r="AW268" s="1"/>
      <c r="AX268" s="1"/>
      <c r="AY268" s="1"/>
      <c r="AZ268" s="1"/>
      <c r="BA268" s="1"/>
      <c r="BB268" s="1"/>
      <c r="BC268" s="1"/>
      <c r="BD268" s="1"/>
      <c r="BE268" s="1"/>
      <c r="BF268" s="1"/>
      <c r="BG268" s="1"/>
      <c r="BH268" s="1"/>
      <c r="BI268" s="1"/>
      <c r="BJ268" s="1"/>
      <c r="BK268" s="1"/>
      <c r="BL268" s="1"/>
      <c r="BM268" s="1"/>
      <c r="BN268" s="1"/>
      <c r="BO268" s="1"/>
      <c r="BP268" s="1"/>
      <c r="BQ268" s="1"/>
      <c r="BR268" s="1"/>
    </row>
    <row r="269" spans="1:70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  <c r="AO269" s="1"/>
      <c r="AP269" s="1"/>
      <c r="AQ269" s="1"/>
      <c r="AR269" s="1"/>
      <c r="AS269" s="1"/>
      <c r="AT269" s="1"/>
      <c r="AU269" s="1"/>
      <c r="AV269" s="1"/>
      <c r="AW269" s="1"/>
      <c r="AX269" s="1"/>
      <c r="AY269" s="1"/>
      <c r="AZ269" s="1"/>
      <c r="BA269" s="1"/>
      <c r="BB269" s="1"/>
      <c r="BC269" s="1"/>
      <c r="BD269" s="1"/>
      <c r="BE269" s="1"/>
      <c r="BF269" s="1"/>
      <c r="BG269" s="1"/>
      <c r="BH269" s="1"/>
      <c r="BI269" s="1"/>
      <c r="BJ269" s="1"/>
      <c r="BK269" s="1"/>
      <c r="BL269" s="1"/>
      <c r="BM269" s="1"/>
      <c r="BN269" s="1"/>
      <c r="BO269" s="1"/>
      <c r="BP269" s="1"/>
      <c r="BQ269" s="1"/>
      <c r="BR269" s="1"/>
    </row>
    <row r="270" spans="1:70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  <c r="AP270" s="1"/>
      <c r="AQ270" s="1"/>
      <c r="AR270" s="1"/>
      <c r="AS270" s="1"/>
      <c r="AT270" s="1"/>
      <c r="AU270" s="1"/>
      <c r="AV270" s="1"/>
      <c r="AW270" s="1"/>
      <c r="AX270" s="1"/>
      <c r="AY270" s="1"/>
      <c r="AZ270" s="1"/>
      <c r="BA270" s="1"/>
      <c r="BB270" s="1"/>
      <c r="BC270" s="1"/>
      <c r="BD270" s="1"/>
      <c r="BE270" s="1"/>
      <c r="BF270" s="1"/>
      <c r="BG270" s="1"/>
      <c r="BH270" s="1"/>
      <c r="BI270" s="1"/>
      <c r="BJ270" s="1"/>
      <c r="BK270" s="1"/>
      <c r="BL270" s="1"/>
      <c r="BM270" s="1"/>
      <c r="BN270" s="1"/>
      <c r="BO270" s="1"/>
      <c r="BP270" s="1"/>
      <c r="BQ270" s="1"/>
      <c r="BR270" s="1"/>
    </row>
    <row r="271" spans="1:70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  <c r="AO271" s="1"/>
      <c r="AP271" s="1"/>
      <c r="AQ271" s="1"/>
      <c r="AR271" s="1"/>
      <c r="AS271" s="1"/>
      <c r="AT271" s="1"/>
      <c r="AU271" s="1"/>
      <c r="AV271" s="1"/>
      <c r="AW271" s="1"/>
      <c r="AX271" s="1"/>
      <c r="AY271" s="1"/>
      <c r="AZ271" s="1"/>
      <c r="BA271" s="1"/>
      <c r="BB271" s="1"/>
      <c r="BC271" s="1"/>
      <c r="BD271" s="1"/>
      <c r="BE271" s="1"/>
      <c r="BF271" s="1"/>
      <c r="BG271" s="1"/>
      <c r="BH271" s="1"/>
      <c r="BI271" s="1"/>
      <c r="BJ271" s="1"/>
      <c r="BK271" s="1"/>
      <c r="BL271" s="1"/>
      <c r="BM271" s="1"/>
      <c r="BN271" s="1"/>
      <c r="BO271" s="1"/>
      <c r="BP271" s="1"/>
      <c r="BQ271" s="1"/>
      <c r="BR271" s="1"/>
    </row>
    <row r="272" spans="1:70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  <c r="AO272" s="1"/>
      <c r="AP272" s="1"/>
      <c r="AQ272" s="1"/>
      <c r="AR272" s="1"/>
      <c r="AS272" s="1"/>
      <c r="AT272" s="1"/>
      <c r="AU272" s="1"/>
      <c r="AV272" s="1"/>
      <c r="AW272" s="1"/>
      <c r="AX272" s="1"/>
      <c r="AY272" s="1"/>
      <c r="AZ272" s="1"/>
      <c r="BA272" s="1"/>
      <c r="BB272" s="1"/>
      <c r="BC272" s="1"/>
      <c r="BD272" s="1"/>
      <c r="BE272" s="1"/>
      <c r="BF272" s="1"/>
      <c r="BG272" s="1"/>
      <c r="BH272" s="1"/>
      <c r="BI272" s="1"/>
      <c r="BJ272" s="1"/>
      <c r="BK272" s="1"/>
      <c r="BL272" s="1"/>
      <c r="BM272" s="1"/>
      <c r="BN272" s="1"/>
      <c r="BO272" s="1"/>
      <c r="BP272" s="1"/>
      <c r="BQ272" s="1"/>
      <c r="BR272" s="1"/>
    </row>
    <row r="273" spans="1:70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  <c r="AO273" s="1"/>
      <c r="AP273" s="1"/>
      <c r="AQ273" s="1"/>
      <c r="AR273" s="1"/>
      <c r="AS273" s="1"/>
      <c r="AT273" s="1"/>
      <c r="AU273" s="1"/>
      <c r="AV273" s="1"/>
      <c r="AW273" s="1"/>
      <c r="AX273" s="1"/>
      <c r="AY273" s="1"/>
      <c r="AZ273" s="1"/>
      <c r="BA273" s="1"/>
      <c r="BB273" s="1"/>
      <c r="BC273" s="1"/>
      <c r="BD273" s="1"/>
      <c r="BE273" s="1"/>
      <c r="BF273" s="1"/>
      <c r="BG273" s="1"/>
      <c r="BH273" s="1"/>
      <c r="BI273" s="1"/>
      <c r="BJ273" s="1"/>
      <c r="BK273" s="1"/>
      <c r="BL273" s="1"/>
      <c r="BM273" s="1"/>
      <c r="BN273" s="1"/>
      <c r="BO273" s="1"/>
      <c r="BP273" s="1"/>
      <c r="BQ273" s="1"/>
      <c r="BR273" s="1"/>
    </row>
    <row r="274" spans="1:70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  <c r="AO274" s="1"/>
      <c r="AP274" s="1"/>
      <c r="AQ274" s="1"/>
      <c r="AR274" s="1"/>
      <c r="AS274" s="1"/>
      <c r="AT274" s="1"/>
      <c r="AU274" s="1"/>
      <c r="AV274" s="1"/>
      <c r="AW274" s="1"/>
      <c r="AX274" s="1"/>
      <c r="AY274" s="1"/>
      <c r="AZ274" s="1"/>
      <c r="BA274" s="1"/>
      <c r="BB274" s="1"/>
      <c r="BC274" s="1"/>
      <c r="BD274" s="1"/>
      <c r="BE274" s="1"/>
      <c r="BF274" s="1"/>
      <c r="BG274" s="1"/>
      <c r="BH274" s="1"/>
      <c r="BI274" s="1"/>
      <c r="BJ274" s="1"/>
      <c r="BK274" s="1"/>
      <c r="BL274" s="1"/>
      <c r="BM274" s="1"/>
      <c r="BN274" s="1"/>
      <c r="BO274" s="1"/>
      <c r="BP274" s="1"/>
      <c r="BQ274" s="1"/>
      <c r="BR274" s="1"/>
    </row>
    <row r="275" spans="1:70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1"/>
      <c r="AP275" s="1"/>
      <c r="AQ275" s="1"/>
      <c r="AR275" s="1"/>
      <c r="AS275" s="1"/>
      <c r="AT275" s="1"/>
      <c r="AU275" s="1"/>
      <c r="AV275" s="1"/>
      <c r="AW275" s="1"/>
      <c r="AX275" s="1"/>
      <c r="AY275" s="1"/>
      <c r="AZ275" s="1"/>
      <c r="BA275" s="1"/>
      <c r="BB275" s="1"/>
      <c r="BC275" s="1"/>
      <c r="BD275" s="1"/>
      <c r="BE275" s="1"/>
      <c r="BF275" s="1"/>
      <c r="BG275" s="1"/>
      <c r="BH275" s="1"/>
      <c r="BI275" s="1"/>
      <c r="BJ275" s="1"/>
      <c r="BK275" s="1"/>
      <c r="BL275" s="1"/>
      <c r="BM275" s="1"/>
      <c r="BN275" s="1"/>
      <c r="BO275" s="1"/>
      <c r="BP275" s="1"/>
      <c r="BQ275" s="1"/>
      <c r="BR275" s="1"/>
    </row>
    <row r="276" spans="1:70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  <c r="AO276" s="1"/>
      <c r="AP276" s="1"/>
      <c r="AQ276" s="1"/>
      <c r="AR276" s="1"/>
      <c r="AS276" s="1"/>
      <c r="AT276" s="1"/>
      <c r="AU276" s="1"/>
      <c r="AV276" s="1"/>
      <c r="AW276" s="1"/>
      <c r="AX276" s="1"/>
      <c r="AY276" s="1"/>
      <c r="AZ276" s="1"/>
      <c r="BA276" s="1"/>
      <c r="BB276" s="1"/>
      <c r="BC276" s="1"/>
      <c r="BD276" s="1"/>
      <c r="BE276" s="1"/>
      <c r="BF276" s="1"/>
      <c r="BG276" s="1"/>
      <c r="BH276" s="1"/>
      <c r="BI276" s="1"/>
      <c r="BJ276" s="1"/>
      <c r="BK276" s="1"/>
      <c r="BL276" s="1"/>
      <c r="BM276" s="1"/>
      <c r="BN276" s="1"/>
      <c r="BO276" s="1"/>
      <c r="BP276" s="1"/>
      <c r="BQ276" s="1"/>
      <c r="BR276" s="1"/>
    </row>
    <row r="277" spans="1:70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  <c r="AO277" s="1"/>
      <c r="AP277" s="1"/>
      <c r="AQ277" s="1"/>
      <c r="AR277" s="1"/>
      <c r="AS277" s="1"/>
      <c r="AT277" s="1"/>
      <c r="AU277" s="1"/>
      <c r="AV277" s="1"/>
      <c r="AW277" s="1"/>
      <c r="AX277" s="1"/>
      <c r="AY277" s="1"/>
      <c r="AZ277" s="1"/>
      <c r="BA277" s="1"/>
      <c r="BB277" s="1"/>
      <c r="BC277" s="1"/>
      <c r="BD277" s="1"/>
      <c r="BE277" s="1"/>
      <c r="BF277" s="1"/>
      <c r="BG277" s="1"/>
      <c r="BH277" s="1"/>
      <c r="BI277" s="1"/>
      <c r="BJ277" s="1"/>
      <c r="BK277" s="1"/>
      <c r="BL277" s="1"/>
      <c r="BM277" s="1"/>
      <c r="BN277" s="1"/>
      <c r="BO277" s="1"/>
      <c r="BP277" s="1"/>
      <c r="BQ277" s="1"/>
      <c r="BR277" s="1"/>
    </row>
    <row r="278" spans="1:70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O278" s="1"/>
      <c r="AP278" s="1"/>
      <c r="AQ278" s="1"/>
      <c r="AR278" s="1"/>
      <c r="AS278" s="1"/>
      <c r="AT278" s="1"/>
      <c r="AU278" s="1"/>
      <c r="AV278" s="1"/>
      <c r="AW278" s="1"/>
      <c r="AX278" s="1"/>
      <c r="AY278" s="1"/>
      <c r="AZ278" s="1"/>
      <c r="BA278" s="1"/>
      <c r="BB278" s="1"/>
      <c r="BC278" s="1"/>
      <c r="BD278" s="1"/>
      <c r="BE278" s="1"/>
      <c r="BF278" s="1"/>
      <c r="BG278" s="1"/>
      <c r="BH278" s="1"/>
      <c r="BI278" s="1"/>
      <c r="BJ278" s="1"/>
      <c r="BK278" s="1"/>
      <c r="BL278" s="1"/>
      <c r="BM278" s="1"/>
      <c r="BN278" s="1"/>
      <c r="BO278" s="1"/>
      <c r="BP278" s="1"/>
      <c r="BQ278" s="1"/>
      <c r="BR278" s="1"/>
    </row>
    <row r="279" spans="1:70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  <c r="AO279" s="1"/>
      <c r="AP279" s="1"/>
      <c r="AQ279" s="1"/>
      <c r="AR279" s="1"/>
      <c r="AS279" s="1"/>
      <c r="AT279" s="1"/>
      <c r="AU279" s="1"/>
      <c r="AV279" s="1"/>
      <c r="AW279" s="1"/>
      <c r="AX279" s="1"/>
      <c r="AY279" s="1"/>
      <c r="AZ279" s="1"/>
      <c r="BA279" s="1"/>
      <c r="BB279" s="1"/>
      <c r="BC279" s="1"/>
      <c r="BD279" s="1"/>
      <c r="BE279" s="1"/>
      <c r="BF279" s="1"/>
      <c r="BG279" s="1"/>
      <c r="BH279" s="1"/>
      <c r="BI279" s="1"/>
      <c r="BJ279" s="1"/>
      <c r="BK279" s="1"/>
      <c r="BL279" s="1"/>
      <c r="BM279" s="1"/>
      <c r="BN279" s="1"/>
      <c r="BO279" s="1"/>
      <c r="BP279" s="1"/>
      <c r="BQ279" s="1"/>
      <c r="BR279" s="1"/>
    </row>
    <row r="280" spans="1:70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  <c r="AO280" s="1"/>
      <c r="AP280" s="1"/>
      <c r="AQ280" s="1"/>
      <c r="AR280" s="1"/>
      <c r="AS280" s="1"/>
      <c r="AT280" s="1"/>
      <c r="AU280" s="1"/>
      <c r="AV280" s="1"/>
      <c r="AW280" s="1"/>
      <c r="AX280" s="1"/>
      <c r="AY280" s="1"/>
      <c r="AZ280" s="1"/>
      <c r="BA280" s="1"/>
      <c r="BB280" s="1"/>
      <c r="BC280" s="1"/>
      <c r="BD280" s="1"/>
      <c r="BE280" s="1"/>
      <c r="BF280" s="1"/>
      <c r="BG280" s="1"/>
      <c r="BH280" s="1"/>
      <c r="BI280" s="1"/>
      <c r="BJ280" s="1"/>
      <c r="BK280" s="1"/>
      <c r="BL280" s="1"/>
      <c r="BM280" s="1"/>
      <c r="BN280" s="1"/>
      <c r="BO280" s="1"/>
      <c r="BP280" s="1"/>
      <c r="BQ280" s="1"/>
      <c r="BR280" s="1"/>
    </row>
    <row r="281" spans="1:70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  <c r="AO281" s="1"/>
      <c r="AP281" s="1"/>
      <c r="AQ281" s="1"/>
      <c r="AR281" s="1"/>
      <c r="AS281" s="1"/>
      <c r="AT281" s="1"/>
      <c r="AU281" s="1"/>
      <c r="AV281" s="1"/>
      <c r="AW281" s="1"/>
      <c r="AX281" s="1"/>
      <c r="AY281" s="1"/>
      <c r="AZ281" s="1"/>
      <c r="BA281" s="1"/>
      <c r="BB281" s="1"/>
      <c r="BC281" s="1"/>
      <c r="BD281" s="1"/>
      <c r="BE281" s="1"/>
      <c r="BF281" s="1"/>
      <c r="BG281" s="1"/>
      <c r="BH281" s="1"/>
      <c r="BI281" s="1"/>
      <c r="BJ281" s="1"/>
      <c r="BK281" s="1"/>
      <c r="BL281" s="1"/>
      <c r="BM281" s="1"/>
      <c r="BN281" s="1"/>
      <c r="BO281" s="1"/>
      <c r="BP281" s="1"/>
      <c r="BQ281" s="1"/>
      <c r="BR281" s="1"/>
    </row>
    <row r="282" spans="1:70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  <c r="AO282" s="1"/>
      <c r="AP282" s="1"/>
      <c r="AQ282" s="1"/>
      <c r="AR282" s="1"/>
      <c r="AS282" s="1"/>
      <c r="AT282" s="1"/>
      <c r="AU282" s="1"/>
      <c r="AV282" s="1"/>
      <c r="AW282" s="1"/>
      <c r="AX282" s="1"/>
      <c r="AY282" s="1"/>
      <c r="AZ282" s="1"/>
      <c r="BA282" s="1"/>
      <c r="BB282" s="1"/>
      <c r="BC282" s="1"/>
      <c r="BD282" s="1"/>
      <c r="BE282" s="1"/>
      <c r="BF282" s="1"/>
      <c r="BG282" s="1"/>
      <c r="BH282" s="1"/>
      <c r="BI282" s="1"/>
      <c r="BJ282" s="1"/>
      <c r="BK282" s="1"/>
      <c r="BL282" s="1"/>
      <c r="BM282" s="1"/>
      <c r="BN282" s="1"/>
      <c r="BO282" s="1"/>
      <c r="BP282" s="1"/>
      <c r="BQ282" s="1"/>
      <c r="BR282" s="1"/>
    </row>
    <row r="283" spans="1:70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  <c r="AO283" s="1"/>
      <c r="AP283" s="1"/>
      <c r="AQ283" s="1"/>
      <c r="AR283" s="1"/>
      <c r="AS283" s="1"/>
      <c r="AT283" s="1"/>
      <c r="AU283" s="1"/>
      <c r="AV283" s="1"/>
      <c r="AW283" s="1"/>
      <c r="AX283" s="1"/>
      <c r="AY283" s="1"/>
      <c r="AZ283" s="1"/>
      <c r="BA283" s="1"/>
      <c r="BB283" s="1"/>
      <c r="BC283" s="1"/>
      <c r="BD283" s="1"/>
      <c r="BE283" s="1"/>
      <c r="BF283" s="1"/>
      <c r="BG283" s="1"/>
      <c r="BH283" s="1"/>
      <c r="BI283" s="1"/>
      <c r="BJ283" s="1"/>
      <c r="BK283" s="1"/>
      <c r="BL283" s="1"/>
      <c r="BM283" s="1"/>
      <c r="BN283" s="1"/>
      <c r="BO283" s="1"/>
      <c r="BP283" s="1"/>
      <c r="BQ283" s="1"/>
      <c r="BR283" s="1"/>
    </row>
    <row r="284" spans="1:70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  <c r="AO284" s="1"/>
      <c r="AP284" s="1"/>
      <c r="AQ284" s="1"/>
      <c r="AR284" s="1"/>
      <c r="AS284" s="1"/>
      <c r="AT284" s="1"/>
      <c r="AU284" s="1"/>
      <c r="AV284" s="1"/>
      <c r="AW284" s="1"/>
      <c r="AX284" s="1"/>
      <c r="AY284" s="1"/>
      <c r="AZ284" s="1"/>
      <c r="BA284" s="1"/>
      <c r="BB284" s="1"/>
      <c r="BC284" s="1"/>
      <c r="BD284" s="1"/>
      <c r="BE284" s="1"/>
      <c r="BF284" s="1"/>
      <c r="BG284" s="1"/>
      <c r="BH284" s="1"/>
      <c r="BI284" s="1"/>
      <c r="BJ284" s="1"/>
      <c r="BK284" s="1"/>
      <c r="BL284" s="1"/>
      <c r="BM284" s="1"/>
      <c r="BN284" s="1"/>
      <c r="BO284" s="1"/>
      <c r="BP284" s="1"/>
      <c r="BQ284" s="1"/>
      <c r="BR284" s="1"/>
    </row>
    <row r="285" spans="1:70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  <c r="AO285" s="1"/>
      <c r="AP285" s="1"/>
      <c r="AQ285" s="1"/>
      <c r="AR285" s="1"/>
      <c r="AS285" s="1"/>
      <c r="AT285" s="1"/>
      <c r="AU285" s="1"/>
      <c r="AV285" s="1"/>
      <c r="AW285" s="1"/>
      <c r="AX285" s="1"/>
      <c r="AY285" s="1"/>
      <c r="AZ285" s="1"/>
      <c r="BA285" s="1"/>
      <c r="BB285" s="1"/>
      <c r="BC285" s="1"/>
      <c r="BD285" s="1"/>
      <c r="BE285" s="1"/>
      <c r="BF285" s="1"/>
      <c r="BG285" s="1"/>
      <c r="BH285" s="1"/>
      <c r="BI285" s="1"/>
      <c r="BJ285" s="1"/>
      <c r="BK285" s="1"/>
      <c r="BL285" s="1"/>
      <c r="BM285" s="1"/>
      <c r="BN285" s="1"/>
      <c r="BO285" s="1"/>
      <c r="BP285" s="1"/>
      <c r="BQ285" s="1"/>
      <c r="BR285" s="1"/>
    </row>
    <row r="286" spans="1:70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  <c r="AO286" s="1"/>
      <c r="AP286" s="1"/>
      <c r="AQ286" s="1"/>
      <c r="AR286" s="1"/>
      <c r="AS286" s="1"/>
      <c r="AT286" s="1"/>
      <c r="AU286" s="1"/>
      <c r="AV286" s="1"/>
      <c r="AW286" s="1"/>
      <c r="AX286" s="1"/>
      <c r="AY286" s="1"/>
      <c r="AZ286" s="1"/>
      <c r="BA286" s="1"/>
      <c r="BB286" s="1"/>
      <c r="BC286" s="1"/>
      <c r="BD286" s="1"/>
      <c r="BE286" s="1"/>
      <c r="BF286" s="1"/>
      <c r="BG286" s="1"/>
      <c r="BH286" s="1"/>
      <c r="BI286" s="1"/>
      <c r="BJ286" s="1"/>
      <c r="BK286" s="1"/>
      <c r="BL286" s="1"/>
      <c r="BM286" s="1"/>
      <c r="BN286" s="1"/>
      <c r="BO286" s="1"/>
      <c r="BP286" s="1"/>
      <c r="BQ286" s="1"/>
      <c r="BR286" s="1"/>
    </row>
    <row r="287" spans="1:70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  <c r="AO287" s="1"/>
      <c r="AP287" s="1"/>
      <c r="AQ287" s="1"/>
      <c r="AR287" s="1"/>
      <c r="AS287" s="1"/>
      <c r="AT287" s="1"/>
      <c r="AU287" s="1"/>
      <c r="AV287" s="1"/>
      <c r="AW287" s="1"/>
      <c r="AX287" s="1"/>
      <c r="AY287" s="1"/>
      <c r="AZ287" s="1"/>
      <c r="BA287" s="1"/>
      <c r="BB287" s="1"/>
      <c r="BC287" s="1"/>
      <c r="BD287" s="1"/>
      <c r="BE287" s="1"/>
      <c r="BF287" s="1"/>
      <c r="BG287" s="1"/>
      <c r="BH287" s="1"/>
      <c r="BI287" s="1"/>
      <c r="BJ287" s="1"/>
      <c r="BK287" s="1"/>
      <c r="BL287" s="1"/>
      <c r="BM287" s="1"/>
      <c r="BN287" s="1"/>
      <c r="BO287" s="1"/>
      <c r="BP287" s="1"/>
      <c r="BQ287" s="1"/>
      <c r="BR287" s="1"/>
    </row>
    <row r="288" spans="1:70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1"/>
      <c r="AP288" s="1"/>
      <c r="AQ288" s="1"/>
      <c r="AR288" s="1"/>
      <c r="AS288" s="1"/>
      <c r="AT288" s="1"/>
      <c r="AU288" s="1"/>
      <c r="AV288" s="1"/>
      <c r="AW288" s="1"/>
      <c r="AX288" s="1"/>
      <c r="AY288" s="1"/>
      <c r="AZ288" s="1"/>
      <c r="BA288" s="1"/>
      <c r="BB288" s="1"/>
      <c r="BC288" s="1"/>
      <c r="BD288" s="1"/>
      <c r="BE288" s="1"/>
      <c r="BF288" s="1"/>
      <c r="BG288" s="1"/>
      <c r="BH288" s="1"/>
      <c r="BI288" s="1"/>
      <c r="BJ288" s="1"/>
      <c r="BK288" s="1"/>
      <c r="BL288" s="1"/>
      <c r="BM288" s="1"/>
      <c r="BN288" s="1"/>
      <c r="BO288" s="1"/>
      <c r="BP288" s="1"/>
      <c r="BQ288" s="1"/>
      <c r="BR288" s="1"/>
    </row>
    <row r="289" spans="1:70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  <c r="AO289" s="1"/>
      <c r="AP289" s="1"/>
      <c r="AQ289" s="1"/>
      <c r="AR289" s="1"/>
      <c r="AS289" s="1"/>
      <c r="AT289" s="1"/>
      <c r="AU289" s="1"/>
      <c r="AV289" s="1"/>
      <c r="AW289" s="1"/>
      <c r="AX289" s="1"/>
      <c r="AY289" s="1"/>
      <c r="AZ289" s="1"/>
      <c r="BA289" s="1"/>
      <c r="BB289" s="1"/>
      <c r="BC289" s="1"/>
      <c r="BD289" s="1"/>
      <c r="BE289" s="1"/>
      <c r="BF289" s="1"/>
      <c r="BG289" s="1"/>
      <c r="BH289" s="1"/>
      <c r="BI289" s="1"/>
      <c r="BJ289" s="1"/>
      <c r="BK289" s="1"/>
      <c r="BL289" s="1"/>
      <c r="BM289" s="1"/>
      <c r="BN289" s="1"/>
      <c r="BO289" s="1"/>
      <c r="BP289" s="1"/>
      <c r="BQ289" s="1"/>
      <c r="BR289" s="1"/>
    </row>
    <row r="290" spans="1:70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  <c r="AO290" s="1"/>
      <c r="AP290" s="1"/>
      <c r="AQ290" s="1"/>
      <c r="AR290" s="1"/>
      <c r="AS290" s="1"/>
      <c r="AT290" s="1"/>
      <c r="AU290" s="1"/>
      <c r="AV290" s="1"/>
      <c r="AW290" s="1"/>
      <c r="AX290" s="1"/>
      <c r="AY290" s="1"/>
      <c r="AZ290" s="1"/>
      <c r="BA290" s="1"/>
      <c r="BB290" s="1"/>
      <c r="BC290" s="1"/>
      <c r="BD290" s="1"/>
      <c r="BE290" s="1"/>
      <c r="BF290" s="1"/>
      <c r="BG290" s="1"/>
      <c r="BH290" s="1"/>
      <c r="BI290" s="1"/>
      <c r="BJ290" s="1"/>
      <c r="BK290" s="1"/>
      <c r="BL290" s="1"/>
      <c r="BM290" s="1"/>
      <c r="BN290" s="1"/>
      <c r="BO290" s="1"/>
      <c r="BP290" s="1"/>
      <c r="BQ290" s="1"/>
      <c r="BR290" s="1"/>
    </row>
    <row r="291" spans="1:70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  <c r="AO291" s="1"/>
      <c r="AP291" s="1"/>
      <c r="AQ291" s="1"/>
      <c r="AR291" s="1"/>
      <c r="AS291" s="1"/>
      <c r="AT291" s="1"/>
      <c r="AU291" s="1"/>
      <c r="AV291" s="1"/>
      <c r="AW291" s="1"/>
      <c r="AX291" s="1"/>
      <c r="AY291" s="1"/>
      <c r="AZ291" s="1"/>
      <c r="BA291" s="1"/>
      <c r="BB291" s="1"/>
      <c r="BC291" s="1"/>
      <c r="BD291" s="1"/>
      <c r="BE291" s="1"/>
      <c r="BF291" s="1"/>
      <c r="BG291" s="1"/>
      <c r="BH291" s="1"/>
      <c r="BI291" s="1"/>
      <c r="BJ291" s="1"/>
      <c r="BK291" s="1"/>
      <c r="BL291" s="1"/>
      <c r="BM291" s="1"/>
      <c r="BN291" s="1"/>
      <c r="BO291" s="1"/>
      <c r="BP291" s="1"/>
      <c r="BQ291" s="1"/>
      <c r="BR291" s="1"/>
    </row>
    <row r="292" spans="1:70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  <c r="AO292" s="1"/>
      <c r="AP292" s="1"/>
      <c r="AQ292" s="1"/>
      <c r="AR292" s="1"/>
      <c r="AS292" s="1"/>
      <c r="AT292" s="1"/>
      <c r="AU292" s="1"/>
      <c r="AV292" s="1"/>
      <c r="AW292" s="1"/>
      <c r="AX292" s="1"/>
      <c r="AY292" s="1"/>
      <c r="AZ292" s="1"/>
      <c r="BA292" s="1"/>
      <c r="BB292" s="1"/>
      <c r="BC292" s="1"/>
      <c r="BD292" s="1"/>
      <c r="BE292" s="1"/>
      <c r="BF292" s="1"/>
      <c r="BG292" s="1"/>
      <c r="BH292" s="1"/>
      <c r="BI292" s="1"/>
      <c r="BJ292" s="1"/>
      <c r="BK292" s="1"/>
      <c r="BL292" s="1"/>
      <c r="BM292" s="1"/>
      <c r="BN292" s="1"/>
      <c r="BO292" s="1"/>
      <c r="BP292" s="1"/>
      <c r="BQ292" s="1"/>
      <c r="BR292" s="1"/>
    </row>
    <row r="293" spans="1:70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  <c r="AO293" s="1"/>
      <c r="AP293" s="1"/>
      <c r="AQ293" s="1"/>
      <c r="AR293" s="1"/>
      <c r="AS293" s="1"/>
      <c r="AT293" s="1"/>
      <c r="AU293" s="1"/>
      <c r="AV293" s="1"/>
      <c r="AW293" s="1"/>
      <c r="AX293" s="1"/>
      <c r="AY293" s="1"/>
      <c r="AZ293" s="1"/>
      <c r="BA293" s="1"/>
      <c r="BB293" s="1"/>
      <c r="BC293" s="1"/>
      <c r="BD293" s="1"/>
      <c r="BE293" s="1"/>
      <c r="BF293" s="1"/>
      <c r="BG293" s="1"/>
      <c r="BH293" s="1"/>
      <c r="BI293" s="1"/>
      <c r="BJ293" s="1"/>
      <c r="BK293" s="1"/>
      <c r="BL293" s="1"/>
      <c r="BM293" s="1"/>
      <c r="BN293" s="1"/>
      <c r="BO293" s="1"/>
      <c r="BP293" s="1"/>
      <c r="BQ293" s="1"/>
      <c r="BR293" s="1"/>
    </row>
    <row r="294" spans="1:70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  <c r="AO294" s="1"/>
      <c r="AP294" s="1"/>
      <c r="AQ294" s="1"/>
      <c r="AR294" s="1"/>
      <c r="AS294" s="1"/>
      <c r="AT294" s="1"/>
      <c r="AU294" s="1"/>
      <c r="AV294" s="1"/>
      <c r="AW294" s="1"/>
      <c r="AX294" s="1"/>
      <c r="AY294" s="1"/>
      <c r="AZ294" s="1"/>
      <c r="BA294" s="1"/>
      <c r="BB294" s="1"/>
      <c r="BC294" s="1"/>
      <c r="BD294" s="1"/>
      <c r="BE294" s="1"/>
      <c r="BF294" s="1"/>
      <c r="BG294" s="1"/>
      <c r="BH294" s="1"/>
      <c r="BI294" s="1"/>
      <c r="BJ294" s="1"/>
      <c r="BK294" s="1"/>
      <c r="BL294" s="1"/>
      <c r="BM294" s="1"/>
      <c r="BN294" s="1"/>
      <c r="BO294" s="1"/>
      <c r="BP294" s="1"/>
      <c r="BQ294" s="1"/>
      <c r="BR294" s="1"/>
    </row>
    <row r="295" spans="1:70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  <c r="AO295" s="1"/>
      <c r="AP295" s="1"/>
      <c r="AQ295" s="1"/>
      <c r="AR295" s="1"/>
      <c r="AS295" s="1"/>
      <c r="AT295" s="1"/>
      <c r="AU295" s="1"/>
      <c r="AV295" s="1"/>
      <c r="AW295" s="1"/>
      <c r="AX295" s="1"/>
      <c r="AY295" s="1"/>
      <c r="AZ295" s="1"/>
      <c r="BA295" s="1"/>
      <c r="BB295" s="1"/>
      <c r="BC295" s="1"/>
      <c r="BD295" s="1"/>
      <c r="BE295" s="1"/>
      <c r="BF295" s="1"/>
      <c r="BG295" s="1"/>
      <c r="BH295" s="1"/>
      <c r="BI295" s="1"/>
      <c r="BJ295" s="1"/>
      <c r="BK295" s="1"/>
      <c r="BL295" s="1"/>
      <c r="BM295" s="1"/>
      <c r="BN295" s="1"/>
      <c r="BO295" s="1"/>
      <c r="BP295" s="1"/>
      <c r="BQ295" s="1"/>
      <c r="BR295" s="1"/>
    </row>
    <row r="296" spans="1:70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  <c r="AP296" s="1"/>
      <c r="AQ296" s="1"/>
      <c r="AR296" s="1"/>
      <c r="AS296" s="1"/>
      <c r="AT296" s="1"/>
      <c r="AU296" s="1"/>
      <c r="AV296" s="1"/>
      <c r="AW296" s="1"/>
      <c r="AX296" s="1"/>
      <c r="AY296" s="1"/>
      <c r="AZ296" s="1"/>
      <c r="BA296" s="1"/>
      <c r="BB296" s="1"/>
      <c r="BC296" s="1"/>
      <c r="BD296" s="1"/>
      <c r="BE296" s="1"/>
      <c r="BF296" s="1"/>
      <c r="BG296" s="1"/>
      <c r="BH296" s="1"/>
      <c r="BI296" s="1"/>
      <c r="BJ296" s="1"/>
      <c r="BK296" s="1"/>
      <c r="BL296" s="1"/>
      <c r="BM296" s="1"/>
      <c r="BN296" s="1"/>
      <c r="BO296" s="1"/>
      <c r="BP296" s="1"/>
      <c r="BQ296" s="1"/>
      <c r="BR296" s="1"/>
    </row>
    <row r="297" spans="1:70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  <c r="AO297" s="1"/>
      <c r="AP297" s="1"/>
      <c r="AQ297" s="1"/>
      <c r="AR297" s="1"/>
      <c r="AS297" s="1"/>
      <c r="AT297" s="1"/>
      <c r="AU297" s="1"/>
      <c r="AV297" s="1"/>
      <c r="AW297" s="1"/>
      <c r="AX297" s="1"/>
      <c r="AY297" s="1"/>
      <c r="AZ297" s="1"/>
      <c r="BA297" s="1"/>
      <c r="BB297" s="1"/>
      <c r="BC297" s="1"/>
      <c r="BD297" s="1"/>
      <c r="BE297" s="1"/>
      <c r="BF297" s="1"/>
      <c r="BG297" s="1"/>
      <c r="BH297" s="1"/>
      <c r="BI297" s="1"/>
      <c r="BJ297" s="1"/>
      <c r="BK297" s="1"/>
      <c r="BL297" s="1"/>
      <c r="BM297" s="1"/>
      <c r="BN297" s="1"/>
      <c r="BO297" s="1"/>
      <c r="BP297" s="1"/>
      <c r="BQ297" s="1"/>
      <c r="BR297" s="1"/>
    </row>
    <row r="298" spans="1:70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  <c r="AO298" s="1"/>
      <c r="AP298" s="1"/>
      <c r="AQ298" s="1"/>
      <c r="AR298" s="1"/>
      <c r="AS298" s="1"/>
      <c r="AT298" s="1"/>
      <c r="AU298" s="1"/>
      <c r="AV298" s="1"/>
      <c r="AW298" s="1"/>
      <c r="AX298" s="1"/>
      <c r="AY298" s="1"/>
      <c r="AZ298" s="1"/>
      <c r="BA298" s="1"/>
      <c r="BB298" s="1"/>
      <c r="BC298" s="1"/>
      <c r="BD298" s="1"/>
      <c r="BE298" s="1"/>
      <c r="BF298" s="1"/>
      <c r="BG298" s="1"/>
      <c r="BH298" s="1"/>
      <c r="BI298" s="1"/>
      <c r="BJ298" s="1"/>
      <c r="BK298" s="1"/>
      <c r="BL298" s="1"/>
      <c r="BM298" s="1"/>
      <c r="BN298" s="1"/>
      <c r="BO298" s="1"/>
      <c r="BP298" s="1"/>
      <c r="BQ298" s="1"/>
      <c r="BR298" s="1"/>
    </row>
    <row r="299" spans="1:70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  <c r="AO299" s="1"/>
      <c r="AP299" s="1"/>
      <c r="AQ299" s="1"/>
      <c r="AR299" s="1"/>
      <c r="AS299" s="1"/>
      <c r="AT299" s="1"/>
      <c r="AU299" s="1"/>
      <c r="AV299" s="1"/>
      <c r="AW299" s="1"/>
      <c r="AX299" s="1"/>
      <c r="AY299" s="1"/>
      <c r="AZ299" s="1"/>
      <c r="BA299" s="1"/>
      <c r="BB299" s="1"/>
      <c r="BC299" s="1"/>
      <c r="BD299" s="1"/>
      <c r="BE299" s="1"/>
      <c r="BF299" s="1"/>
      <c r="BG299" s="1"/>
      <c r="BH299" s="1"/>
      <c r="BI299" s="1"/>
      <c r="BJ299" s="1"/>
      <c r="BK299" s="1"/>
      <c r="BL299" s="1"/>
      <c r="BM299" s="1"/>
      <c r="BN299" s="1"/>
      <c r="BO299" s="1"/>
      <c r="BP299" s="1"/>
      <c r="BQ299" s="1"/>
      <c r="BR299" s="1"/>
    </row>
    <row r="300" spans="1:70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  <c r="AO300" s="1"/>
      <c r="AP300" s="1"/>
      <c r="AQ300" s="1"/>
      <c r="AR300" s="1"/>
      <c r="AS300" s="1"/>
      <c r="AT300" s="1"/>
      <c r="AU300" s="1"/>
      <c r="AV300" s="1"/>
      <c r="AW300" s="1"/>
      <c r="AX300" s="1"/>
      <c r="AY300" s="1"/>
      <c r="AZ300" s="1"/>
      <c r="BA300" s="1"/>
      <c r="BB300" s="1"/>
      <c r="BC300" s="1"/>
      <c r="BD300" s="1"/>
      <c r="BE300" s="1"/>
      <c r="BF300" s="1"/>
      <c r="BG300" s="1"/>
      <c r="BH300" s="1"/>
      <c r="BI300" s="1"/>
      <c r="BJ300" s="1"/>
      <c r="BK300" s="1"/>
      <c r="BL300" s="1"/>
      <c r="BM300" s="1"/>
      <c r="BN300" s="1"/>
      <c r="BO300" s="1"/>
      <c r="BP300" s="1"/>
      <c r="BQ300" s="1"/>
      <c r="BR300" s="1"/>
    </row>
    <row r="301" spans="1:70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  <c r="AM301" s="1"/>
      <c r="AN301" s="1"/>
      <c r="AO301" s="1"/>
      <c r="AP301" s="1"/>
      <c r="AQ301" s="1"/>
      <c r="AR301" s="1"/>
      <c r="AS301" s="1"/>
      <c r="AT301" s="1"/>
      <c r="AU301" s="1"/>
      <c r="AV301" s="1"/>
      <c r="AW301" s="1"/>
      <c r="AX301" s="1"/>
      <c r="AY301" s="1"/>
      <c r="AZ301" s="1"/>
      <c r="BA301" s="1"/>
      <c r="BB301" s="1"/>
      <c r="BC301" s="1"/>
      <c r="BD301" s="1"/>
      <c r="BE301" s="1"/>
      <c r="BF301" s="1"/>
      <c r="BG301" s="1"/>
      <c r="BH301" s="1"/>
      <c r="BI301" s="1"/>
      <c r="BJ301" s="1"/>
      <c r="BK301" s="1"/>
      <c r="BL301" s="1"/>
      <c r="BM301" s="1"/>
      <c r="BN301" s="1"/>
      <c r="BO301" s="1"/>
      <c r="BP301" s="1"/>
      <c r="BQ301" s="1"/>
      <c r="BR301" s="1"/>
    </row>
    <row r="302" spans="1:70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  <c r="AM302" s="1"/>
      <c r="AN302" s="1"/>
      <c r="AO302" s="1"/>
      <c r="AP302" s="1"/>
      <c r="AQ302" s="1"/>
      <c r="AR302" s="1"/>
      <c r="AS302" s="1"/>
      <c r="AT302" s="1"/>
      <c r="AU302" s="1"/>
      <c r="AV302" s="1"/>
      <c r="AW302" s="1"/>
      <c r="AX302" s="1"/>
      <c r="AY302" s="1"/>
      <c r="AZ302" s="1"/>
      <c r="BA302" s="1"/>
      <c r="BB302" s="1"/>
      <c r="BC302" s="1"/>
      <c r="BD302" s="1"/>
      <c r="BE302" s="1"/>
      <c r="BF302" s="1"/>
      <c r="BG302" s="1"/>
      <c r="BH302" s="1"/>
      <c r="BI302" s="1"/>
      <c r="BJ302" s="1"/>
      <c r="BK302" s="1"/>
      <c r="BL302" s="1"/>
      <c r="BM302" s="1"/>
      <c r="BN302" s="1"/>
      <c r="BO302" s="1"/>
      <c r="BP302" s="1"/>
      <c r="BQ302" s="1"/>
      <c r="BR302" s="1"/>
    </row>
    <row r="303" spans="1:70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  <c r="AM303" s="1"/>
      <c r="AN303" s="1"/>
      <c r="AO303" s="1"/>
      <c r="AP303" s="1"/>
      <c r="AQ303" s="1"/>
      <c r="AR303" s="1"/>
      <c r="AS303" s="1"/>
      <c r="AT303" s="1"/>
      <c r="AU303" s="1"/>
      <c r="AV303" s="1"/>
      <c r="AW303" s="1"/>
      <c r="AX303" s="1"/>
      <c r="AY303" s="1"/>
      <c r="AZ303" s="1"/>
      <c r="BA303" s="1"/>
      <c r="BB303" s="1"/>
      <c r="BC303" s="1"/>
      <c r="BD303" s="1"/>
      <c r="BE303" s="1"/>
      <c r="BF303" s="1"/>
      <c r="BG303" s="1"/>
      <c r="BH303" s="1"/>
      <c r="BI303" s="1"/>
      <c r="BJ303" s="1"/>
      <c r="BK303" s="1"/>
      <c r="BL303" s="1"/>
      <c r="BM303" s="1"/>
      <c r="BN303" s="1"/>
      <c r="BO303" s="1"/>
      <c r="BP303" s="1"/>
      <c r="BQ303" s="1"/>
      <c r="BR303" s="1"/>
    </row>
    <row r="304" spans="1:70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  <c r="AM304" s="1"/>
      <c r="AN304" s="1"/>
      <c r="AO304" s="1"/>
      <c r="AP304" s="1"/>
      <c r="AQ304" s="1"/>
      <c r="AR304" s="1"/>
      <c r="AS304" s="1"/>
      <c r="AT304" s="1"/>
      <c r="AU304" s="1"/>
      <c r="AV304" s="1"/>
      <c r="AW304" s="1"/>
      <c r="AX304" s="1"/>
      <c r="AY304" s="1"/>
      <c r="AZ304" s="1"/>
      <c r="BA304" s="1"/>
      <c r="BB304" s="1"/>
      <c r="BC304" s="1"/>
      <c r="BD304" s="1"/>
      <c r="BE304" s="1"/>
      <c r="BF304" s="1"/>
      <c r="BG304" s="1"/>
      <c r="BH304" s="1"/>
      <c r="BI304" s="1"/>
      <c r="BJ304" s="1"/>
      <c r="BK304" s="1"/>
      <c r="BL304" s="1"/>
      <c r="BM304" s="1"/>
      <c r="BN304" s="1"/>
      <c r="BO304" s="1"/>
      <c r="BP304" s="1"/>
      <c r="BQ304" s="1"/>
      <c r="BR304" s="1"/>
    </row>
    <row r="305" spans="1:70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  <c r="AM305" s="1"/>
      <c r="AN305" s="1"/>
      <c r="AO305" s="1"/>
      <c r="AP305" s="1"/>
      <c r="AQ305" s="1"/>
      <c r="AR305" s="1"/>
      <c r="AS305" s="1"/>
      <c r="AT305" s="1"/>
      <c r="AU305" s="1"/>
      <c r="AV305" s="1"/>
      <c r="AW305" s="1"/>
      <c r="AX305" s="1"/>
      <c r="AY305" s="1"/>
      <c r="AZ305" s="1"/>
      <c r="BA305" s="1"/>
      <c r="BB305" s="1"/>
      <c r="BC305" s="1"/>
      <c r="BD305" s="1"/>
      <c r="BE305" s="1"/>
      <c r="BF305" s="1"/>
      <c r="BG305" s="1"/>
      <c r="BH305" s="1"/>
      <c r="BI305" s="1"/>
      <c r="BJ305" s="1"/>
      <c r="BK305" s="1"/>
      <c r="BL305" s="1"/>
      <c r="BM305" s="1"/>
      <c r="BN305" s="1"/>
      <c r="BO305" s="1"/>
      <c r="BP305" s="1"/>
      <c r="BQ305" s="1"/>
      <c r="BR305" s="1"/>
    </row>
    <row r="306" spans="1:70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  <c r="AM306" s="1"/>
      <c r="AN306" s="1"/>
      <c r="AO306" s="1"/>
      <c r="AP306" s="1"/>
      <c r="AQ306" s="1"/>
      <c r="AR306" s="1"/>
      <c r="AS306" s="1"/>
      <c r="AT306" s="1"/>
      <c r="AU306" s="1"/>
      <c r="AV306" s="1"/>
      <c r="AW306" s="1"/>
      <c r="AX306" s="1"/>
      <c r="AY306" s="1"/>
      <c r="AZ306" s="1"/>
      <c r="BA306" s="1"/>
      <c r="BB306" s="1"/>
      <c r="BC306" s="1"/>
      <c r="BD306" s="1"/>
      <c r="BE306" s="1"/>
      <c r="BF306" s="1"/>
      <c r="BG306" s="1"/>
      <c r="BH306" s="1"/>
      <c r="BI306" s="1"/>
      <c r="BJ306" s="1"/>
      <c r="BK306" s="1"/>
      <c r="BL306" s="1"/>
      <c r="BM306" s="1"/>
      <c r="BN306" s="1"/>
      <c r="BO306" s="1"/>
      <c r="BP306" s="1"/>
      <c r="BQ306" s="1"/>
      <c r="BR306" s="1"/>
    </row>
    <row r="307" spans="1:70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  <c r="AM307" s="1"/>
      <c r="AN307" s="1"/>
      <c r="AO307" s="1"/>
      <c r="AP307" s="1"/>
      <c r="AQ307" s="1"/>
      <c r="AR307" s="1"/>
      <c r="AS307" s="1"/>
      <c r="AT307" s="1"/>
      <c r="AU307" s="1"/>
      <c r="AV307" s="1"/>
      <c r="AW307" s="1"/>
      <c r="AX307" s="1"/>
      <c r="AY307" s="1"/>
      <c r="AZ307" s="1"/>
      <c r="BA307" s="1"/>
      <c r="BB307" s="1"/>
      <c r="BC307" s="1"/>
      <c r="BD307" s="1"/>
      <c r="BE307" s="1"/>
      <c r="BF307" s="1"/>
      <c r="BG307" s="1"/>
      <c r="BH307" s="1"/>
      <c r="BI307" s="1"/>
      <c r="BJ307" s="1"/>
      <c r="BK307" s="1"/>
      <c r="BL307" s="1"/>
      <c r="BM307" s="1"/>
      <c r="BN307" s="1"/>
      <c r="BO307" s="1"/>
      <c r="BP307" s="1"/>
      <c r="BQ307" s="1"/>
      <c r="BR307" s="1"/>
    </row>
    <row r="308" spans="1:70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  <c r="AM308" s="1"/>
      <c r="AN308" s="1"/>
      <c r="AO308" s="1"/>
      <c r="AP308" s="1"/>
      <c r="AQ308" s="1"/>
      <c r="AR308" s="1"/>
      <c r="AS308" s="1"/>
      <c r="AT308" s="1"/>
      <c r="AU308" s="1"/>
      <c r="AV308" s="1"/>
      <c r="AW308" s="1"/>
      <c r="AX308" s="1"/>
      <c r="AY308" s="1"/>
      <c r="AZ308" s="1"/>
      <c r="BA308" s="1"/>
      <c r="BB308" s="1"/>
      <c r="BC308" s="1"/>
      <c r="BD308" s="1"/>
      <c r="BE308" s="1"/>
      <c r="BF308" s="1"/>
      <c r="BG308" s="1"/>
      <c r="BH308" s="1"/>
      <c r="BI308" s="1"/>
      <c r="BJ308" s="1"/>
      <c r="BK308" s="1"/>
      <c r="BL308" s="1"/>
      <c r="BM308" s="1"/>
      <c r="BN308" s="1"/>
      <c r="BO308" s="1"/>
      <c r="BP308" s="1"/>
      <c r="BQ308" s="1"/>
      <c r="BR308" s="1"/>
    </row>
    <row r="309" spans="1:70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  <c r="AM309" s="1"/>
      <c r="AN309" s="1"/>
      <c r="AO309" s="1"/>
      <c r="AP309" s="1"/>
      <c r="AQ309" s="1"/>
      <c r="AR309" s="1"/>
      <c r="AS309" s="1"/>
      <c r="AT309" s="1"/>
      <c r="AU309" s="1"/>
      <c r="AV309" s="1"/>
      <c r="AW309" s="1"/>
      <c r="AX309" s="1"/>
      <c r="AY309" s="1"/>
      <c r="AZ309" s="1"/>
      <c r="BA309" s="1"/>
      <c r="BB309" s="1"/>
      <c r="BC309" s="1"/>
      <c r="BD309" s="1"/>
      <c r="BE309" s="1"/>
      <c r="BF309" s="1"/>
      <c r="BG309" s="1"/>
      <c r="BH309" s="1"/>
      <c r="BI309" s="1"/>
      <c r="BJ309" s="1"/>
      <c r="BK309" s="1"/>
      <c r="BL309" s="1"/>
      <c r="BM309" s="1"/>
      <c r="BN309" s="1"/>
      <c r="BO309" s="1"/>
      <c r="BP309" s="1"/>
      <c r="BQ309" s="1"/>
      <c r="BR309" s="1"/>
    </row>
    <row r="310" spans="1:70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  <c r="AM310" s="1"/>
      <c r="AN310" s="1"/>
      <c r="AO310" s="1"/>
      <c r="AP310" s="1"/>
      <c r="AQ310" s="1"/>
      <c r="AR310" s="1"/>
      <c r="AS310" s="1"/>
      <c r="AT310" s="1"/>
      <c r="AU310" s="1"/>
      <c r="AV310" s="1"/>
      <c r="AW310" s="1"/>
      <c r="AX310" s="1"/>
      <c r="AY310" s="1"/>
      <c r="AZ310" s="1"/>
      <c r="BA310" s="1"/>
      <c r="BB310" s="1"/>
      <c r="BC310" s="1"/>
      <c r="BD310" s="1"/>
      <c r="BE310" s="1"/>
      <c r="BF310" s="1"/>
      <c r="BG310" s="1"/>
      <c r="BH310" s="1"/>
      <c r="BI310" s="1"/>
      <c r="BJ310" s="1"/>
      <c r="BK310" s="1"/>
      <c r="BL310" s="1"/>
      <c r="BM310" s="1"/>
      <c r="BN310" s="1"/>
      <c r="BO310" s="1"/>
      <c r="BP310" s="1"/>
      <c r="BQ310" s="1"/>
      <c r="BR310" s="1"/>
    </row>
    <row r="311" spans="1:70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  <c r="AM311" s="1"/>
      <c r="AN311" s="1"/>
      <c r="AO311" s="1"/>
      <c r="AP311" s="1"/>
      <c r="AQ311" s="1"/>
      <c r="AR311" s="1"/>
      <c r="AS311" s="1"/>
      <c r="AT311" s="1"/>
      <c r="AU311" s="1"/>
      <c r="AV311" s="1"/>
      <c r="AW311" s="1"/>
      <c r="AX311" s="1"/>
      <c r="AY311" s="1"/>
      <c r="AZ311" s="1"/>
      <c r="BA311" s="1"/>
      <c r="BB311" s="1"/>
      <c r="BC311" s="1"/>
      <c r="BD311" s="1"/>
      <c r="BE311" s="1"/>
      <c r="BF311" s="1"/>
      <c r="BG311" s="1"/>
      <c r="BH311" s="1"/>
      <c r="BI311" s="1"/>
      <c r="BJ311" s="1"/>
      <c r="BK311" s="1"/>
      <c r="BL311" s="1"/>
      <c r="BM311" s="1"/>
      <c r="BN311" s="1"/>
      <c r="BO311" s="1"/>
      <c r="BP311" s="1"/>
      <c r="BQ311" s="1"/>
      <c r="BR311" s="1"/>
    </row>
    <row r="312" spans="1:70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  <c r="AM312" s="1"/>
      <c r="AN312" s="1"/>
      <c r="AO312" s="1"/>
      <c r="AP312" s="1"/>
      <c r="AQ312" s="1"/>
      <c r="AR312" s="1"/>
      <c r="AS312" s="1"/>
      <c r="AT312" s="1"/>
      <c r="AU312" s="1"/>
      <c r="AV312" s="1"/>
      <c r="AW312" s="1"/>
      <c r="AX312" s="1"/>
      <c r="AY312" s="1"/>
      <c r="AZ312" s="1"/>
      <c r="BA312" s="1"/>
      <c r="BB312" s="1"/>
      <c r="BC312" s="1"/>
      <c r="BD312" s="1"/>
      <c r="BE312" s="1"/>
      <c r="BF312" s="1"/>
      <c r="BG312" s="1"/>
      <c r="BH312" s="1"/>
      <c r="BI312" s="1"/>
      <c r="BJ312" s="1"/>
      <c r="BK312" s="1"/>
      <c r="BL312" s="1"/>
      <c r="BM312" s="1"/>
      <c r="BN312" s="1"/>
      <c r="BO312" s="1"/>
      <c r="BP312" s="1"/>
      <c r="BQ312" s="1"/>
      <c r="BR312" s="1"/>
    </row>
    <row r="313" spans="1:70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  <c r="AM313" s="1"/>
      <c r="AN313" s="1"/>
      <c r="AO313" s="1"/>
      <c r="AP313" s="1"/>
      <c r="AQ313" s="1"/>
      <c r="AR313" s="1"/>
      <c r="AS313" s="1"/>
      <c r="AT313" s="1"/>
      <c r="AU313" s="1"/>
      <c r="AV313" s="1"/>
      <c r="AW313" s="1"/>
      <c r="AX313" s="1"/>
      <c r="AY313" s="1"/>
      <c r="AZ313" s="1"/>
      <c r="BA313" s="1"/>
      <c r="BB313" s="1"/>
      <c r="BC313" s="1"/>
      <c r="BD313" s="1"/>
      <c r="BE313" s="1"/>
      <c r="BF313" s="1"/>
      <c r="BG313" s="1"/>
      <c r="BH313" s="1"/>
      <c r="BI313" s="1"/>
      <c r="BJ313" s="1"/>
      <c r="BK313" s="1"/>
      <c r="BL313" s="1"/>
      <c r="BM313" s="1"/>
      <c r="BN313" s="1"/>
      <c r="BO313" s="1"/>
      <c r="BP313" s="1"/>
      <c r="BQ313" s="1"/>
      <c r="BR313" s="1"/>
    </row>
    <row r="314" spans="1:70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  <c r="AM314" s="1"/>
      <c r="AN314" s="1"/>
      <c r="AO314" s="1"/>
      <c r="AP314" s="1"/>
      <c r="AQ314" s="1"/>
      <c r="AR314" s="1"/>
      <c r="AS314" s="1"/>
      <c r="AT314" s="1"/>
      <c r="AU314" s="1"/>
      <c r="AV314" s="1"/>
      <c r="AW314" s="1"/>
      <c r="AX314" s="1"/>
      <c r="AY314" s="1"/>
      <c r="AZ314" s="1"/>
      <c r="BA314" s="1"/>
      <c r="BB314" s="1"/>
      <c r="BC314" s="1"/>
      <c r="BD314" s="1"/>
      <c r="BE314" s="1"/>
      <c r="BF314" s="1"/>
      <c r="BG314" s="1"/>
      <c r="BH314" s="1"/>
      <c r="BI314" s="1"/>
      <c r="BJ314" s="1"/>
      <c r="BK314" s="1"/>
      <c r="BL314" s="1"/>
      <c r="BM314" s="1"/>
      <c r="BN314" s="1"/>
      <c r="BO314" s="1"/>
      <c r="BP314" s="1"/>
      <c r="BQ314" s="1"/>
      <c r="BR314" s="1"/>
    </row>
    <row r="315" spans="1:70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  <c r="AM315" s="1"/>
      <c r="AN315" s="1"/>
      <c r="AO315" s="1"/>
      <c r="AP315" s="1"/>
      <c r="AQ315" s="1"/>
      <c r="AR315" s="1"/>
      <c r="AS315" s="1"/>
      <c r="AT315" s="1"/>
      <c r="AU315" s="1"/>
      <c r="AV315" s="1"/>
      <c r="AW315" s="1"/>
      <c r="AX315" s="1"/>
      <c r="AY315" s="1"/>
      <c r="AZ315" s="1"/>
      <c r="BA315" s="1"/>
      <c r="BB315" s="1"/>
      <c r="BC315" s="1"/>
      <c r="BD315" s="1"/>
      <c r="BE315" s="1"/>
      <c r="BF315" s="1"/>
      <c r="BG315" s="1"/>
      <c r="BH315" s="1"/>
      <c r="BI315" s="1"/>
      <c r="BJ315" s="1"/>
      <c r="BK315" s="1"/>
      <c r="BL315" s="1"/>
      <c r="BM315" s="1"/>
      <c r="BN315" s="1"/>
      <c r="BO315" s="1"/>
      <c r="BP315" s="1"/>
      <c r="BQ315" s="1"/>
      <c r="BR315" s="1"/>
    </row>
    <row r="316" spans="1:70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  <c r="AM316" s="1"/>
      <c r="AN316" s="1"/>
      <c r="AO316" s="1"/>
      <c r="AP316" s="1"/>
      <c r="AQ316" s="1"/>
      <c r="AR316" s="1"/>
      <c r="AS316" s="1"/>
      <c r="AT316" s="1"/>
      <c r="AU316" s="1"/>
      <c r="AV316" s="1"/>
      <c r="AW316" s="1"/>
      <c r="AX316" s="1"/>
      <c r="AY316" s="1"/>
      <c r="AZ316" s="1"/>
      <c r="BA316" s="1"/>
      <c r="BB316" s="1"/>
      <c r="BC316" s="1"/>
      <c r="BD316" s="1"/>
      <c r="BE316" s="1"/>
      <c r="BF316" s="1"/>
      <c r="BG316" s="1"/>
      <c r="BH316" s="1"/>
      <c r="BI316" s="1"/>
      <c r="BJ316" s="1"/>
      <c r="BK316" s="1"/>
      <c r="BL316" s="1"/>
      <c r="BM316" s="1"/>
      <c r="BN316" s="1"/>
      <c r="BO316" s="1"/>
      <c r="BP316" s="1"/>
      <c r="BQ316" s="1"/>
      <c r="BR316" s="1"/>
    </row>
    <row r="317" spans="1:70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  <c r="AM317" s="1"/>
      <c r="AN317" s="1"/>
      <c r="AO317" s="1"/>
      <c r="AP317" s="1"/>
      <c r="AQ317" s="1"/>
      <c r="AR317" s="1"/>
      <c r="AS317" s="1"/>
      <c r="AT317" s="1"/>
      <c r="AU317" s="1"/>
      <c r="AV317" s="1"/>
      <c r="AW317" s="1"/>
      <c r="AX317" s="1"/>
      <c r="AY317" s="1"/>
      <c r="AZ317" s="1"/>
      <c r="BA317" s="1"/>
      <c r="BB317" s="1"/>
      <c r="BC317" s="1"/>
      <c r="BD317" s="1"/>
      <c r="BE317" s="1"/>
      <c r="BF317" s="1"/>
      <c r="BG317" s="1"/>
      <c r="BH317" s="1"/>
      <c r="BI317" s="1"/>
      <c r="BJ317" s="1"/>
      <c r="BK317" s="1"/>
      <c r="BL317" s="1"/>
      <c r="BM317" s="1"/>
      <c r="BN317" s="1"/>
      <c r="BO317" s="1"/>
      <c r="BP317" s="1"/>
      <c r="BQ317" s="1"/>
      <c r="BR317" s="1"/>
    </row>
    <row r="318" spans="1:70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  <c r="AM318" s="1"/>
      <c r="AN318" s="1"/>
      <c r="AO318" s="1"/>
      <c r="AP318" s="1"/>
      <c r="AQ318" s="1"/>
      <c r="AR318" s="1"/>
      <c r="AS318" s="1"/>
      <c r="AT318" s="1"/>
      <c r="AU318" s="1"/>
      <c r="AV318" s="1"/>
      <c r="AW318" s="1"/>
      <c r="AX318" s="1"/>
      <c r="AY318" s="1"/>
      <c r="AZ318" s="1"/>
      <c r="BA318" s="1"/>
      <c r="BB318" s="1"/>
      <c r="BC318" s="1"/>
      <c r="BD318" s="1"/>
      <c r="BE318" s="1"/>
      <c r="BF318" s="1"/>
      <c r="BG318" s="1"/>
      <c r="BH318" s="1"/>
      <c r="BI318" s="1"/>
      <c r="BJ318" s="1"/>
      <c r="BK318" s="1"/>
      <c r="BL318" s="1"/>
      <c r="BM318" s="1"/>
      <c r="BN318" s="1"/>
      <c r="BO318" s="1"/>
      <c r="BP318" s="1"/>
      <c r="BQ318" s="1"/>
      <c r="BR318" s="1"/>
    </row>
    <row r="319" spans="1:70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  <c r="AM319" s="1"/>
      <c r="AN319" s="1"/>
      <c r="AO319" s="1"/>
      <c r="AP319" s="1"/>
      <c r="AQ319" s="1"/>
      <c r="AR319" s="1"/>
      <c r="AS319" s="1"/>
      <c r="AT319" s="1"/>
      <c r="AU319" s="1"/>
      <c r="AV319" s="1"/>
      <c r="AW319" s="1"/>
      <c r="AX319" s="1"/>
      <c r="AY319" s="1"/>
      <c r="AZ319" s="1"/>
      <c r="BA319" s="1"/>
      <c r="BB319" s="1"/>
      <c r="BC319" s="1"/>
      <c r="BD319" s="1"/>
      <c r="BE319" s="1"/>
      <c r="BF319" s="1"/>
      <c r="BG319" s="1"/>
      <c r="BH319" s="1"/>
      <c r="BI319" s="1"/>
      <c r="BJ319" s="1"/>
      <c r="BK319" s="1"/>
      <c r="BL319" s="1"/>
      <c r="BM319" s="1"/>
      <c r="BN319" s="1"/>
      <c r="BO319" s="1"/>
      <c r="BP319" s="1"/>
      <c r="BQ319" s="1"/>
      <c r="BR319" s="1"/>
    </row>
    <row r="320" spans="1:70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  <c r="AM320" s="1"/>
      <c r="AN320" s="1"/>
      <c r="AO320" s="1"/>
      <c r="AP320" s="1"/>
      <c r="AQ320" s="1"/>
      <c r="AR320" s="1"/>
      <c r="AS320" s="1"/>
      <c r="AT320" s="1"/>
      <c r="AU320" s="1"/>
      <c r="AV320" s="1"/>
      <c r="AW320" s="1"/>
      <c r="AX320" s="1"/>
      <c r="AY320" s="1"/>
      <c r="AZ320" s="1"/>
      <c r="BA320" s="1"/>
      <c r="BB320" s="1"/>
      <c r="BC320" s="1"/>
      <c r="BD320" s="1"/>
      <c r="BE320" s="1"/>
      <c r="BF320" s="1"/>
      <c r="BG320" s="1"/>
      <c r="BH320" s="1"/>
      <c r="BI320" s="1"/>
      <c r="BJ320" s="1"/>
      <c r="BK320" s="1"/>
      <c r="BL320" s="1"/>
      <c r="BM320" s="1"/>
      <c r="BN320" s="1"/>
      <c r="BO320" s="1"/>
      <c r="BP320" s="1"/>
      <c r="BQ320" s="1"/>
      <c r="BR320" s="1"/>
    </row>
    <row r="321" spans="1:70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  <c r="AM321" s="1"/>
      <c r="AN321" s="1"/>
      <c r="AO321" s="1"/>
      <c r="AP321" s="1"/>
      <c r="AQ321" s="1"/>
      <c r="AR321" s="1"/>
      <c r="AS321" s="1"/>
      <c r="AT321" s="1"/>
      <c r="AU321" s="1"/>
      <c r="AV321" s="1"/>
      <c r="AW321" s="1"/>
      <c r="AX321" s="1"/>
      <c r="AY321" s="1"/>
      <c r="AZ321" s="1"/>
      <c r="BA321" s="1"/>
      <c r="BB321" s="1"/>
      <c r="BC321" s="1"/>
      <c r="BD321" s="1"/>
      <c r="BE321" s="1"/>
      <c r="BF321" s="1"/>
      <c r="BG321" s="1"/>
      <c r="BH321" s="1"/>
      <c r="BI321" s="1"/>
      <c r="BJ321" s="1"/>
      <c r="BK321" s="1"/>
      <c r="BL321" s="1"/>
      <c r="BM321" s="1"/>
      <c r="BN321" s="1"/>
      <c r="BO321" s="1"/>
      <c r="BP321" s="1"/>
      <c r="BQ321" s="1"/>
      <c r="BR321" s="1"/>
    </row>
    <row r="322" spans="1:70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  <c r="AM322" s="1"/>
      <c r="AN322" s="1"/>
      <c r="AO322" s="1"/>
      <c r="AP322" s="1"/>
      <c r="AQ322" s="1"/>
      <c r="AR322" s="1"/>
      <c r="AS322" s="1"/>
      <c r="AT322" s="1"/>
      <c r="AU322" s="1"/>
      <c r="AV322" s="1"/>
      <c r="AW322" s="1"/>
      <c r="AX322" s="1"/>
      <c r="AY322" s="1"/>
      <c r="AZ322" s="1"/>
      <c r="BA322" s="1"/>
      <c r="BB322" s="1"/>
      <c r="BC322" s="1"/>
      <c r="BD322" s="1"/>
      <c r="BE322" s="1"/>
      <c r="BF322" s="1"/>
      <c r="BG322" s="1"/>
      <c r="BH322" s="1"/>
      <c r="BI322" s="1"/>
      <c r="BJ322" s="1"/>
      <c r="BK322" s="1"/>
      <c r="BL322" s="1"/>
      <c r="BM322" s="1"/>
      <c r="BN322" s="1"/>
      <c r="BO322" s="1"/>
      <c r="BP322" s="1"/>
      <c r="BQ322" s="1"/>
      <c r="BR322" s="1"/>
    </row>
    <row r="323" spans="1:70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  <c r="AM323" s="1"/>
      <c r="AN323" s="1"/>
      <c r="AO323" s="1"/>
      <c r="AP323" s="1"/>
      <c r="AQ323" s="1"/>
      <c r="AR323" s="1"/>
      <c r="AS323" s="1"/>
      <c r="AT323" s="1"/>
      <c r="AU323" s="1"/>
      <c r="AV323" s="1"/>
      <c r="AW323" s="1"/>
      <c r="AX323" s="1"/>
      <c r="AY323" s="1"/>
      <c r="AZ323" s="1"/>
      <c r="BA323" s="1"/>
      <c r="BB323" s="1"/>
      <c r="BC323" s="1"/>
      <c r="BD323" s="1"/>
      <c r="BE323" s="1"/>
      <c r="BF323" s="1"/>
      <c r="BG323" s="1"/>
      <c r="BH323" s="1"/>
      <c r="BI323" s="1"/>
      <c r="BJ323" s="1"/>
      <c r="BK323" s="1"/>
      <c r="BL323" s="1"/>
      <c r="BM323" s="1"/>
      <c r="BN323" s="1"/>
      <c r="BO323" s="1"/>
      <c r="BP323" s="1"/>
      <c r="BQ323" s="1"/>
      <c r="BR323" s="1"/>
    </row>
    <row r="324" spans="1:70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  <c r="AM324" s="1"/>
      <c r="AN324" s="1"/>
      <c r="AO324" s="1"/>
      <c r="AP324" s="1"/>
      <c r="AQ324" s="1"/>
      <c r="AR324" s="1"/>
      <c r="AS324" s="1"/>
      <c r="AT324" s="1"/>
      <c r="AU324" s="1"/>
      <c r="AV324" s="1"/>
      <c r="AW324" s="1"/>
      <c r="AX324" s="1"/>
      <c r="AY324" s="1"/>
      <c r="AZ324" s="1"/>
      <c r="BA324" s="1"/>
      <c r="BB324" s="1"/>
      <c r="BC324" s="1"/>
      <c r="BD324" s="1"/>
      <c r="BE324" s="1"/>
      <c r="BF324" s="1"/>
      <c r="BG324" s="1"/>
      <c r="BH324" s="1"/>
      <c r="BI324" s="1"/>
      <c r="BJ324" s="1"/>
      <c r="BK324" s="1"/>
      <c r="BL324" s="1"/>
      <c r="BM324" s="1"/>
      <c r="BN324" s="1"/>
      <c r="BO324" s="1"/>
      <c r="BP324" s="1"/>
      <c r="BQ324" s="1"/>
      <c r="BR324" s="1"/>
    </row>
    <row r="325" spans="1:70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  <c r="AM325" s="1"/>
      <c r="AN325" s="1"/>
      <c r="AO325" s="1"/>
      <c r="AP325" s="1"/>
      <c r="AQ325" s="1"/>
      <c r="AR325" s="1"/>
      <c r="AS325" s="1"/>
      <c r="AT325" s="1"/>
      <c r="AU325" s="1"/>
      <c r="AV325" s="1"/>
      <c r="AW325" s="1"/>
      <c r="AX325" s="1"/>
      <c r="AY325" s="1"/>
      <c r="AZ325" s="1"/>
      <c r="BA325" s="1"/>
      <c r="BB325" s="1"/>
      <c r="BC325" s="1"/>
      <c r="BD325" s="1"/>
      <c r="BE325" s="1"/>
      <c r="BF325" s="1"/>
      <c r="BG325" s="1"/>
      <c r="BH325" s="1"/>
      <c r="BI325" s="1"/>
      <c r="BJ325" s="1"/>
      <c r="BK325" s="1"/>
      <c r="BL325" s="1"/>
      <c r="BM325" s="1"/>
      <c r="BN325" s="1"/>
      <c r="BO325" s="1"/>
      <c r="BP325" s="1"/>
      <c r="BQ325" s="1"/>
      <c r="BR325" s="1"/>
    </row>
    <row r="326" spans="1:70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  <c r="AM326" s="1"/>
      <c r="AN326" s="1"/>
      <c r="AO326" s="1"/>
      <c r="AP326" s="1"/>
      <c r="AQ326" s="1"/>
      <c r="AR326" s="1"/>
      <c r="AS326" s="1"/>
      <c r="AT326" s="1"/>
      <c r="AU326" s="1"/>
      <c r="AV326" s="1"/>
      <c r="AW326" s="1"/>
      <c r="AX326" s="1"/>
      <c r="AY326" s="1"/>
      <c r="AZ326" s="1"/>
      <c r="BA326" s="1"/>
      <c r="BB326" s="1"/>
      <c r="BC326" s="1"/>
      <c r="BD326" s="1"/>
      <c r="BE326" s="1"/>
      <c r="BF326" s="1"/>
      <c r="BG326" s="1"/>
      <c r="BH326" s="1"/>
      <c r="BI326" s="1"/>
      <c r="BJ326" s="1"/>
      <c r="BK326" s="1"/>
      <c r="BL326" s="1"/>
      <c r="BM326" s="1"/>
      <c r="BN326" s="1"/>
      <c r="BO326" s="1"/>
      <c r="BP326" s="1"/>
      <c r="BQ326" s="1"/>
      <c r="BR326" s="1"/>
    </row>
    <row r="327" spans="1:70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  <c r="AM327" s="1"/>
      <c r="AN327" s="1"/>
      <c r="AO327" s="1"/>
      <c r="AP327" s="1"/>
      <c r="AQ327" s="1"/>
      <c r="AR327" s="1"/>
      <c r="AS327" s="1"/>
      <c r="AT327" s="1"/>
      <c r="AU327" s="1"/>
      <c r="AV327" s="1"/>
      <c r="AW327" s="1"/>
      <c r="AX327" s="1"/>
      <c r="AY327" s="1"/>
      <c r="AZ327" s="1"/>
      <c r="BA327" s="1"/>
      <c r="BB327" s="1"/>
      <c r="BC327" s="1"/>
      <c r="BD327" s="1"/>
      <c r="BE327" s="1"/>
      <c r="BF327" s="1"/>
      <c r="BG327" s="1"/>
      <c r="BH327" s="1"/>
      <c r="BI327" s="1"/>
      <c r="BJ327" s="1"/>
      <c r="BK327" s="1"/>
      <c r="BL327" s="1"/>
      <c r="BM327" s="1"/>
      <c r="BN327" s="1"/>
      <c r="BO327" s="1"/>
      <c r="BP327" s="1"/>
      <c r="BQ327" s="1"/>
      <c r="BR327" s="1"/>
    </row>
    <row r="328" spans="1:70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  <c r="AM328" s="1"/>
      <c r="AN328" s="1"/>
      <c r="AO328" s="1"/>
      <c r="AP328" s="1"/>
      <c r="AQ328" s="1"/>
      <c r="AR328" s="1"/>
      <c r="AS328" s="1"/>
      <c r="AT328" s="1"/>
      <c r="AU328" s="1"/>
      <c r="AV328" s="1"/>
      <c r="AW328" s="1"/>
      <c r="AX328" s="1"/>
      <c r="AY328" s="1"/>
      <c r="AZ328" s="1"/>
      <c r="BA328" s="1"/>
      <c r="BB328" s="1"/>
      <c r="BC328" s="1"/>
      <c r="BD328" s="1"/>
      <c r="BE328" s="1"/>
      <c r="BF328" s="1"/>
      <c r="BG328" s="1"/>
      <c r="BH328" s="1"/>
      <c r="BI328" s="1"/>
      <c r="BJ328" s="1"/>
      <c r="BK328" s="1"/>
      <c r="BL328" s="1"/>
      <c r="BM328" s="1"/>
      <c r="BN328" s="1"/>
      <c r="BO328" s="1"/>
      <c r="BP328" s="1"/>
      <c r="BQ328" s="1"/>
      <c r="BR328" s="1"/>
    </row>
    <row r="329" spans="1:70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  <c r="AM329" s="1"/>
      <c r="AN329" s="1"/>
      <c r="AO329" s="1"/>
      <c r="AP329" s="1"/>
      <c r="AQ329" s="1"/>
      <c r="AR329" s="1"/>
      <c r="AS329" s="1"/>
      <c r="AT329" s="1"/>
      <c r="AU329" s="1"/>
      <c r="AV329" s="1"/>
      <c r="AW329" s="1"/>
      <c r="AX329" s="1"/>
      <c r="AY329" s="1"/>
      <c r="AZ329" s="1"/>
      <c r="BA329" s="1"/>
      <c r="BB329" s="1"/>
      <c r="BC329" s="1"/>
      <c r="BD329" s="1"/>
      <c r="BE329" s="1"/>
      <c r="BF329" s="1"/>
      <c r="BG329" s="1"/>
      <c r="BH329" s="1"/>
      <c r="BI329" s="1"/>
      <c r="BJ329" s="1"/>
      <c r="BK329" s="1"/>
      <c r="BL329" s="1"/>
      <c r="BM329" s="1"/>
      <c r="BN329" s="1"/>
      <c r="BO329" s="1"/>
      <c r="BP329" s="1"/>
      <c r="BQ329" s="1"/>
      <c r="BR329" s="1"/>
    </row>
    <row r="330" spans="1:70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  <c r="AM330" s="1"/>
      <c r="AN330" s="1"/>
      <c r="AO330" s="1"/>
      <c r="AP330" s="1"/>
      <c r="AQ330" s="1"/>
      <c r="AR330" s="1"/>
      <c r="AS330" s="1"/>
      <c r="AT330" s="1"/>
      <c r="AU330" s="1"/>
      <c r="AV330" s="1"/>
      <c r="AW330" s="1"/>
      <c r="AX330" s="1"/>
      <c r="AY330" s="1"/>
      <c r="AZ330" s="1"/>
      <c r="BA330" s="1"/>
      <c r="BB330" s="1"/>
      <c r="BC330" s="1"/>
      <c r="BD330" s="1"/>
      <c r="BE330" s="1"/>
      <c r="BF330" s="1"/>
      <c r="BG330" s="1"/>
      <c r="BH330" s="1"/>
      <c r="BI330" s="1"/>
      <c r="BJ330" s="1"/>
      <c r="BK330" s="1"/>
      <c r="BL330" s="1"/>
      <c r="BM330" s="1"/>
      <c r="BN330" s="1"/>
      <c r="BO330" s="1"/>
      <c r="BP330" s="1"/>
      <c r="BQ330" s="1"/>
      <c r="BR330" s="1"/>
    </row>
    <row r="331" spans="1:70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  <c r="AM331" s="1"/>
      <c r="AN331" s="1"/>
      <c r="AO331" s="1"/>
      <c r="AP331" s="1"/>
      <c r="AQ331" s="1"/>
      <c r="AR331" s="1"/>
      <c r="AS331" s="1"/>
      <c r="AT331" s="1"/>
      <c r="AU331" s="1"/>
      <c r="AV331" s="1"/>
      <c r="AW331" s="1"/>
      <c r="AX331" s="1"/>
      <c r="AY331" s="1"/>
      <c r="AZ331" s="1"/>
      <c r="BA331" s="1"/>
      <c r="BB331" s="1"/>
      <c r="BC331" s="1"/>
      <c r="BD331" s="1"/>
      <c r="BE331" s="1"/>
      <c r="BF331" s="1"/>
      <c r="BG331" s="1"/>
      <c r="BH331" s="1"/>
      <c r="BI331" s="1"/>
      <c r="BJ331" s="1"/>
      <c r="BK331" s="1"/>
      <c r="BL331" s="1"/>
      <c r="BM331" s="1"/>
      <c r="BN331" s="1"/>
      <c r="BO331" s="1"/>
      <c r="BP331" s="1"/>
      <c r="BQ331" s="1"/>
      <c r="BR331" s="1"/>
    </row>
    <row r="332" spans="1:70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  <c r="AM332" s="1"/>
      <c r="AN332" s="1"/>
      <c r="AO332" s="1"/>
      <c r="AP332" s="1"/>
      <c r="AQ332" s="1"/>
      <c r="AR332" s="1"/>
      <c r="AS332" s="1"/>
      <c r="AT332" s="1"/>
      <c r="AU332" s="1"/>
      <c r="AV332" s="1"/>
      <c r="AW332" s="1"/>
      <c r="AX332" s="1"/>
      <c r="AY332" s="1"/>
      <c r="AZ332" s="1"/>
      <c r="BA332" s="1"/>
      <c r="BB332" s="1"/>
      <c r="BC332" s="1"/>
      <c r="BD332" s="1"/>
      <c r="BE332" s="1"/>
      <c r="BF332" s="1"/>
      <c r="BG332" s="1"/>
      <c r="BH332" s="1"/>
      <c r="BI332" s="1"/>
      <c r="BJ332" s="1"/>
      <c r="BK332" s="1"/>
      <c r="BL332" s="1"/>
      <c r="BM332" s="1"/>
      <c r="BN332" s="1"/>
      <c r="BO332" s="1"/>
      <c r="BP332" s="1"/>
      <c r="BQ332" s="1"/>
      <c r="BR332" s="1"/>
    </row>
    <row r="333" spans="1:70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  <c r="AM333" s="1"/>
      <c r="AN333" s="1"/>
      <c r="AO333" s="1"/>
      <c r="AP333" s="1"/>
      <c r="AQ333" s="1"/>
      <c r="AR333" s="1"/>
      <c r="AS333" s="1"/>
      <c r="AT333" s="1"/>
      <c r="AU333" s="1"/>
      <c r="AV333" s="1"/>
      <c r="AW333" s="1"/>
      <c r="AX333" s="1"/>
      <c r="AY333" s="1"/>
      <c r="AZ333" s="1"/>
      <c r="BA333" s="1"/>
      <c r="BB333" s="1"/>
      <c r="BC333" s="1"/>
      <c r="BD333" s="1"/>
      <c r="BE333" s="1"/>
      <c r="BF333" s="1"/>
      <c r="BG333" s="1"/>
      <c r="BH333" s="1"/>
      <c r="BI333" s="1"/>
      <c r="BJ333" s="1"/>
      <c r="BK333" s="1"/>
      <c r="BL333" s="1"/>
      <c r="BM333" s="1"/>
      <c r="BN333" s="1"/>
      <c r="BO333" s="1"/>
      <c r="BP333" s="1"/>
      <c r="BQ333" s="1"/>
      <c r="BR333" s="1"/>
    </row>
    <row r="334" spans="1:70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  <c r="AM334" s="1"/>
      <c r="AN334" s="1"/>
      <c r="AO334" s="1"/>
      <c r="AP334" s="1"/>
      <c r="AQ334" s="1"/>
      <c r="AR334" s="1"/>
      <c r="AS334" s="1"/>
      <c r="AT334" s="1"/>
      <c r="AU334" s="1"/>
      <c r="AV334" s="1"/>
      <c r="AW334" s="1"/>
      <c r="AX334" s="1"/>
      <c r="AY334" s="1"/>
      <c r="AZ334" s="1"/>
      <c r="BA334" s="1"/>
      <c r="BB334" s="1"/>
      <c r="BC334" s="1"/>
      <c r="BD334" s="1"/>
      <c r="BE334" s="1"/>
      <c r="BF334" s="1"/>
      <c r="BG334" s="1"/>
      <c r="BH334" s="1"/>
      <c r="BI334" s="1"/>
      <c r="BJ334" s="1"/>
      <c r="BK334" s="1"/>
      <c r="BL334" s="1"/>
      <c r="BM334" s="1"/>
      <c r="BN334" s="1"/>
      <c r="BO334" s="1"/>
      <c r="BP334" s="1"/>
      <c r="BQ334" s="1"/>
      <c r="BR334" s="1"/>
    </row>
    <row r="335" spans="1:70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  <c r="AM335" s="1"/>
      <c r="AN335" s="1"/>
      <c r="AO335" s="1"/>
      <c r="AP335" s="1"/>
      <c r="AQ335" s="1"/>
      <c r="AR335" s="1"/>
      <c r="AS335" s="1"/>
      <c r="AT335" s="1"/>
      <c r="AU335" s="1"/>
      <c r="AV335" s="1"/>
      <c r="AW335" s="1"/>
      <c r="AX335" s="1"/>
      <c r="AY335" s="1"/>
      <c r="AZ335" s="1"/>
      <c r="BA335" s="1"/>
      <c r="BB335" s="1"/>
      <c r="BC335" s="1"/>
      <c r="BD335" s="1"/>
      <c r="BE335" s="1"/>
      <c r="BF335" s="1"/>
      <c r="BG335" s="1"/>
      <c r="BH335" s="1"/>
      <c r="BI335" s="1"/>
      <c r="BJ335" s="1"/>
      <c r="BK335" s="1"/>
      <c r="BL335" s="1"/>
      <c r="BM335" s="1"/>
      <c r="BN335" s="1"/>
      <c r="BO335" s="1"/>
      <c r="BP335" s="1"/>
      <c r="BQ335" s="1"/>
      <c r="BR335" s="1"/>
    </row>
    <row r="336" spans="1:70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  <c r="AM336" s="1"/>
      <c r="AN336" s="1"/>
      <c r="AO336" s="1"/>
      <c r="AP336" s="1"/>
      <c r="AQ336" s="1"/>
      <c r="AR336" s="1"/>
      <c r="AS336" s="1"/>
      <c r="AT336" s="1"/>
      <c r="AU336" s="1"/>
      <c r="AV336" s="1"/>
      <c r="AW336" s="1"/>
      <c r="AX336" s="1"/>
      <c r="AY336" s="1"/>
      <c r="AZ336" s="1"/>
      <c r="BA336" s="1"/>
      <c r="BB336" s="1"/>
      <c r="BC336" s="1"/>
      <c r="BD336" s="1"/>
      <c r="BE336" s="1"/>
      <c r="BF336" s="1"/>
      <c r="BG336" s="1"/>
      <c r="BH336" s="1"/>
      <c r="BI336" s="1"/>
      <c r="BJ336" s="1"/>
      <c r="BK336" s="1"/>
      <c r="BL336" s="1"/>
      <c r="BM336" s="1"/>
      <c r="BN336" s="1"/>
      <c r="BO336" s="1"/>
      <c r="BP336" s="1"/>
      <c r="BQ336" s="1"/>
      <c r="BR336" s="1"/>
    </row>
    <row r="337" spans="1:70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  <c r="AM337" s="1"/>
      <c r="AN337" s="1"/>
      <c r="AO337" s="1"/>
      <c r="AP337" s="1"/>
      <c r="AQ337" s="1"/>
      <c r="AR337" s="1"/>
      <c r="AS337" s="1"/>
      <c r="AT337" s="1"/>
      <c r="AU337" s="1"/>
      <c r="AV337" s="1"/>
      <c r="AW337" s="1"/>
      <c r="AX337" s="1"/>
      <c r="AY337" s="1"/>
      <c r="AZ337" s="1"/>
      <c r="BA337" s="1"/>
      <c r="BB337" s="1"/>
      <c r="BC337" s="1"/>
      <c r="BD337" s="1"/>
      <c r="BE337" s="1"/>
      <c r="BF337" s="1"/>
      <c r="BG337" s="1"/>
      <c r="BH337" s="1"/>
      <c r="BI337" s="1"/>
      <c r="BJ337" s="1"/>
      <c r="BK337" s="1"/>
      <c r="BL337" s="1"/>
      <c r="BM337" s="1"/>
      <c r="BN337" s="1"/>
      <c r="BO337" s="1"/>
      <c r="BP337" s="1"/>
      <c r="BQ337" s="1"/>
      <c r="BR337" s="1"/>
    </row>
    <row r="338" spans="1:70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  <c r="AM338" s="1"/>
      <c r="AN338" s="1"/>
      <c r="AO338" s="1"/>
      <c r="AP338" s="1"/>
      <c r="AQ338" s="1"/>
      <c r="AR338" s="1"/>
      <c r="AS338" s="1"/>
      <c r="AT338" s="1"/>
      <c r="AU338" s="1"/>
      <c r="AV338" s="1"/>
      <c r="AW338" s="1"/>
      <c r="AX338" s="1"/>
      <c r="AY338" s="1"/>
      <c r="AZ338" s="1"/>
      <c r="BA338" s="1"/>
      <c r="BB338" s="1"/>
      <c r="BC338" s="1"/>
      <c r="BD338" s="1"/>
      <c r="BE338" s="1"/>
      <c r="BF338" s="1"/>
      <c r="BG338" s="1"/>
      <c r="BH338" s="1"/>
      <c r="BI338" s="1"/>
      <c r="BJ338" s="1"/>
      <c r="BK338" s="1"/>
      <c r="BL338" s="1"/>
      <c r="BM338" s="1"/>
      <c r="BN338" s="1"/>
      <c r="BO338" s="1"/>
      <c r="BP338" s="1"/>
      <c r="BQ338" s="1"/>
      <c r="BR338" s="1"/>
    </row>
    <row r="339" spans="1:70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  <c r="AM339" s="1"/>
      <c r="AN339" s="1"/>
      <c r="AO339" s="1"/>
      <c r="AP339" s="1"/>
      <c r="AQ339" s="1"/>
      <c r="AR339" s="1"/>
      <c r="AS339" s="1"/>
      <c r="AT339" s="1"/>
      <c r="AU339" s="1"/>
      <c r="AV339" s="1"/>
      <c r="AW339" s="1"/>
      <c r="AX339" s="1"/>
      <c r="AY339" s="1"/>
      <c r="AZ339" s="1"/>
      <c r="BA339" s="1"/>
      <c r="BB339" s="1"/>
      <c r="BC339" s="1"/>
      <c r="BD339" s="1"/>
      <c r="BE339" s="1"/>
      <c r="BF339" s="1"/>
      <c r="BG339" s="1"/>
      <c r="BH339" s="1"/>
      <c r="BI339" s="1"/>
      <c r="BJ339" s="1"/>
      <c r="BK339" s="1"/>
      <c r="BL339" s="1"/>
      <c r="BM339" s="1"/>
      <c r="BN339" s="1"/>
      <c r="BO339" s="1"/>
      <c r="BP339" s="1"/>
      <c r="BQ339" s="1"/>
      <c r="BR339" s="1"/>
    </row>
    <row r="340" spans="1:70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  <c r="AM340" s="1"/>
      <c r="AN340" s="1"/>
      <c r="AO340" s="1"/>
      <c r="AP340" s="1"/>
      <c r="AQ340" s="1"/>
      <c r="AR340" s="1"/>
      <c r="AS340" s="1"/>
      <c r="AT340" s="1"/>
      <c r="AU340" s="1"/>
      <c r="AV340" s="1"/>
      <c r="AW340" s="1"/>
      <c r="AX340" s="1"/>
      <c r="AY340" s="1"/>
      <c r="AZ340" s="1"/>
      <c r="BA340" s="1"/>
      <c r="BB340" s="1"/>
      <c r="BC340" s="1"/>
      <c r="BD340" s="1"/>
      <c r="BE340" s="1"/>
      <c r="BF340" s="1"/>
      <c r="BG340" s="1"/>
      <c r="BH340" s="1"/>
      <c r="BI340" s="1"/>
      <c r="BJ340" s="1"/>
      <c r="BK340" s="1"/>
      <c r="BL340" s="1"/>
      <c r="BM340" s="1"/>
      <c r="BN340" s="1"/>
      <c r="BO340" s="1"/>
      <c r="BP340" s="1"/>
      <c r="BQ340" s="1"/>
      <c r="BR340" s="1"/>
    </row>
    <row r="341" spans="1:70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  <c r="AM341" s="1"/>
      <c r="AN341" s="1"/>
      <c r="AO341" s="1"/>
      <c r="AP341" s="1"/>
      <c r="AQ341" s="1"/>
      <c r="AR341" s="1"/>
      <c r="AS341" s="1"/>
      <c r="AT341" s="1"/>
      <c r="AU341" s="1"/>
      <c r="AV341" s="1"/>
      <c r="AW341" s="1"/>
      <c r="AX341" s="1"/>
      <c r="AY341" s="1"/>
      <c r="AZ341" s="1"/>
      <c r="BA341" s="1"/>
      <c r="BB341" s="1"/>
      <c r="BC341" s="1"/>
      <c r="BD341" s="1"/>
      <c r="BE341" s="1"/>
      <c r="BF341" s="1"/>
      <c r="BG341" s="1"/>
      <c r="BH341" s="1"/>
      <c r="BI341" s="1"/>
      <c r="BJ341" s="1"/>
      <c r="BK341" s="1"/>
      <c r="BL341" s="1"/>
      <c r="BM341" s="1"/>
      <c r="BN341" s="1"/>
      <c r="BO341" s="1"/>
      <c r="BP341" s="1"/>
      <c r="BQ341" s="1"/>
      <c r="BR341" s="1"/>
    </row>
    <row r="342" spans="1:70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  <c r="AM342" s="1"/>
      <c r="AN342" s="1"/>
      <c r="AO342" s="1"/>
      <c r="AP342" s="1"/>
      <c r="AQ342" s="1"/>
      <c r="AR342" s="1"/>
      <c r="AS342" s="1"/>
      <c r="AT342" s="1"/>
      <c r="AU342" s="1"/>
      <c r="AV342" s="1"/>
      <c r="AW342" s="1"/>
      <c r="AX342" s="1"/>
      <c r="AY342" s="1"/>
      <c r="AZ342" s="1"/>
      <c r="BA342" s="1"/>
      <c r="BB342" s="1"/>
      <c r="BC342" s="1"/>
      <c r="BD342" s="1"/>
      <c r="BE342" s="1"/>
      <c r="BF342" s="1"/>
      <c r="BG342" s="1"/>
      <c r="BH342" s="1"/>
      <c r="BI342" s="1"/>
      <c r="BJ342" s="1"/>
      <c r="BK342" s="1"/>
      <c r="BL342" s="1"/>
      <c r="BM342" s="1"/>
      <c r="BN342" s="1"/>
      <c r="BO342" s="1"/>
      <c r="BP342" s="1"/>
      <c r="BQ342" s="1"/>
      <c r="BR342" s="1"/>
    </row>
    <row r="343" spans="1:70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  <c r="AM343" s="1"/>
      <c r="AN343" s="1"/>
      <c r="AO343" s="1"/>
      <c r="AP343" s="1"/>
      <c r="AQ343" s="1"/>
      <c r="AR343" s="1"/>
      <c r="AS343" s="1"/>
      <c r="AT343" s="1"/>
      <c r="AU343" s="1"/>
      <c r="AV343" s="1"/>
      <c r="AW343" s="1"/>
      <c r="AX343" s="1"/>
      <c r="AY343" s="1"/>
      <c r="AZ343" s="1"/>
      <c r="BA343" s="1"/>
      <c r="BB343" s="1"/>
      <c r="BC343" s="1"/>
      <c r="BD343" s="1"/>
      <c r="BE343" s="1"/>
      <c r="BF343" s="1"/>
      <c r="BG343" s="1"/>
      <c r="BH343" s="1"/>
      <c r="BI343" s="1"/>
      <c r="BJ343" s="1"/>
      <c r="BK343" s="1"/>
      <c r="BL343" s="1"/>
      <c r="BM343" s="1"/>
      <c r="BN343" s="1"/>
      <c r="BO343" s="1"/>
      <c r="BP343" s="1"/>
      <c r="BQ343" s="1"/>
      <c r="BR343" s="1"/>
    </row>
    <row r="344" spans="1:70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  <c r="AM344" s="1"/>
      <c r="AN344" s="1"/>
      <c r="AO344" s="1"/>
      <c r="AP344" s="1"/>
      <c r="AQ344" s="1"/>
      <c r="AR344" s="1"/>
      <c r="AS344" s="1"/>
      <c r="AT344" s="1"/>
      <c r="AU344" s="1"/>
      <c r="AV344" s="1"/>
      <c r="AW344" s="1"/>
      <c r="AX344" s="1"/>
      <c r="AY344" s="1"/>
      <c r="AZ344" s="1"/>
      <c r="BA344" s="1"/>
      <c r="BB344" s="1"/>
      <c r="BC344" s="1"/>
      <c r="BD344" s="1"/>
      <c r="BE344" s="1"/>
      <c r="BF344" s="1"/>
      <c r="BG344" s="1"/>
      <c r="BH344" s="1"/>
      <c r="BI344" s="1"/>
      <c r="BJ344" s="1"/>
      <c r="BK344" s="1"/>
      <c r="BL344" s="1"/>
      <c r="BM344" s="1"/>
      <c r="BN344" s="1"/>
      <c r="BO344" s="1"/>
      <c r="BP344" s="1"/>
      <c r="BQ344" s="1"/>
      <c r="BR344" s="1"/>
    </row>
    <row r="345" spans="1:70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  <c r="AM345" s="1"/>
      <c r="AN345" s="1"/>
      <c r="AO345" s="1"/>
      <c r="AP345" s="1"/>
      <c r="AQ345" s="1"/>
      <c r="AR345" s="1"/>
      <c r="AS345" s="1"/>
      <c r="AT345" s="1"/>
      <c r="AU345" s="1"/>
      <c r="AV345" s="1"/>
      <c r="AW345" s="1"/>
      <c r="AX345" s="1"/>
      <c r="AY345" s="1"/>
      <c r="AZ345" s="1"/>
      <c r="BA345" s="1"/>
      <c r="BB345" s="1"/>
      <c r="BC345" s="1"/>
      <c r="BD345" s="1"/>
      <c r="BE345" s="1"/>
      <c r="BF345" s="1"/>
      <c r="BG345" s="1"/>
      <c r="BH345" s="1"/>
      <c r="BI345" s="1"/>
      <c r="BJ345" s="1"/>
      <c r="BK345" s="1"/>
      <c r="BL345" s="1"/>
      <c r="BM345" s="1"/>
      <c r="BN345" s="1"/>
      <c r="BO345" s="1"/>
      <c r="BP345" s="1"/>
      <c r="BQ345" s="1"/>
      <c r="BR345" s="1"/>
    </row>
    <row r="346" spans="1:70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1"/>
      <c r="AM346" s="1"/>
      <c r="AN346" s="1"/>
      <c r="AO346" s="1"/>
      <c r="AP346" s="1"/>
      <c r="AQ346" s="1"/>
      <c r="AR346" s="1"/>
      <c r="AS346" s="1"/>
      <c r="AT346" s="1"/>
      <c r="AU346" s="1"/>
      <c r="AV346" s="1"/>
      <c r="AW346" s="1"/>
      <c r="AX346" s="1"/>
      <c r="AY346" s="1"/>
      <c r="AZ346" s="1"/>
      <c r="BA346" s="1"/>
      <c r="BB346" s="1"/>
      <c r="BC346" s="1"/>
      <c r="BD346" s="1"/>
      <c r="BE346" s="1"/>
      <c r="BF346" s="1"/>
      <c r="BG346" s="1"/>
      <c r="BH346" s="1"/>
      <c r="BI346" s="1"/>
      <c r="BJ346" s="1"/>
      <c r="BK346" s="1"/>
      <c r="BL346" s="1"/>
      <c r="BM346" s="1"/>
      <c r="BN346" s="1"/>
      <c r="BO346" s="1"/>
      <c r="BP346" s="1"/>
      <c r="BQ346" s="1"/>
      <c r="BR346" s="1"/>
    </row>
    <row r="347" spans="1:70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  <c r="AL347" s="1"/>
      <c r="AM347" s="1"/>
      <c r="AN347" s="1"/>
      <c r="AO347" s="1"/>
      <c r="AP347" s="1"/>
      <c r="AQ347" s="1"/>
      <c r="AR347" s="1"/>
      <c r="AS347" s="1"/>
      <c r="AT347" s="1"/>
      <c r="AU347" s="1"/>
      <c r="AV347" s="1"/>
      <c r="AW347" s="1"/>
      <c r="AX347" s="1"/>
      <c r="AY347" s="1"/>
      <c r="AZ347" s="1"/>
      <c r="BA347" s="1"/>
      <c r="BB347" s="1"/>
      <c r="BC347" s="1"/>
      <c r="BD347" s="1"/>
      <c r="BE347" s="1"/>
      <c r="BF347" s="1"/>
      <c r="BG347" s="1"/>
      <c r="BH347" s="1"/>
      <c r="BI347" s="1"/>
      <c r="BJ347" s="1"/>
      <c r="BK347" s="1"/>
      <c r="BL347" s="1"/>
      <c r="BM347" s="1"/>
      <c r="BN347" s="1"/>
      <c r="BO347" s="1"/>
      <c r="BP347" s="1"/>
      <c r="BQ347" s="1"/>
      <c r="BR347" s="1"/>
    </row>
    <row r="348" spans="1:70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1"/>
      <c r="AM348" s="1"/>
      <c r="AN348" s="1"/>
      <c r="AO348" s="1"/>
      <c r="AP348" s="1"/>
      <c r="AQ348" s="1"/>
      <c r="AR348" s="1"/>
      <c r="AS348" s="1"/>
      <c r="AT348" s="1"/>
      <c r="AU348" s="1"/>
      <c r="AV348" s="1"/>
      <c r="AW348" s="1"/>
      <c r="AX348" s="1"/>
      <c r="AY348" s="1"/>
      <c r="AZ348" s="1"/>
      <c r="BA348" s="1"/>
      <c r="BB348" s="1"/>
      <c r="BC348" s="1"/>
      <c r="BD348" s="1"/>
      <c r="BE348" s="1"/>
      <c r="BF348" s="1"/>
      <c r="BG348" s="1"/>
      <c r="BH348" s="1"/>
      <c r="BI348" s="1"/>
      <c r="BJ348" s="1"/>
      <c r="BK348" s="1"/>
      <c r="BL348" s="1"/>
      <c r="BM348" s="1"/>
      <c r="BN348" s="1"/>
      <c r="BO348" s="1"/>
      <c r="BP348" s="1"/>
      <c r="BQ348" s="1"/>
      <c r="BR348" s="1"/>
    </row>
    <row r="349" spans="1:70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1"/>
      <c r="AM349" s="1"/>
      <c r="AN349" s="1"/>
      <c r="AO349" s="1"/>
      <c r="AP349" s="1"/>
      <c r="AQ349" s="1"/>
      <c r="AR349" s="1"/>
      <c r="AS349" s="1"/>
      <c r="AT349" s="1"/>
      <c r="AU349" s="1"/>
      <c r="AV349" s="1"/>
      <c r="AW349" s="1"/>
      <c r="AX349" s="1"/>
      <c r="AY349" s="1"/>
      <c r="AZ349" s="1"/>
      <c r="BA349" s="1"/>
      <c r="BB349" s="1"/>
      <c r="BC349" s="1"/>
      <c r="BD349" s="1"/>
      <c r="BE349" s="1"/>
      <c r="BF349" s="1"/>
      <c r="BG349" s="1"/>
      <c r="BH349" s="1"/>
      <c r="BI349" s="1"/>
      <c r="BJ349" s="1"/>
      <c r="BK349" s="1"/>
      <c r="BL349" s="1"/>
      <c r="BM349" s="1"/>
      <c r="BN349" s="1"/>
      <c r="BO349" s="1"/>
      <c r="BP349" s="1"/>
      <c r="BQ349" s="1"/>
      <c r="BR349" s="1"/>
    </row>
    <row r="350" spans="1:70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  <c r="AM350" s="1"/>
      <c r="AN350" s="1"/>
      <c r="AO350" s="1"/>
      <c r="AP350" s="1"/>
      <c r="AQ350" s="1"/>
      <c r="AR350" s="1"/>
      <c r="AS350" s="1"/>
      <c r="AT350" s="1"/>
      <c r="AU350" s="1"/>
      <c r="AV350" s="1"/>
      <c r="AW350" s="1"/>
      <c r="AX350" s="1"/>
      <c r="AY350" s="1"/>
      <c r="AZ350" s="1"/>
      <c r="BA350" s="1"/>
      <c r="BB350" s="1"/>
      <c r="BC350" s="1"/>
      <c r="BD350" s="1"/>
      <c r="BE350" s="1"/>
      <c r="BF350" s="1"/>
      <c r="BG350" s="1"/>
      <c r="BH350" s="1"/>
      <c r="BI350" s="1"/>
      <c r="BJ350" s="1"/>
      <c r="BK350" s="1"/>
      <c r="BL350" s="1"/>
      <c r="BM350" s="1"/>
      <c r="BN350" s="1"/>
      <c r="BO350" s="1"/>
      <c r="BP350" s="1"/>
      <c r="BQ350" s="1"/>
      <c r="BR350" s="1"/>
    </row>
    <row r="351" spans="1:70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  <c r="AM351" s="1"/>
      <c r="AN351" s="1"/>
      <c r="AO351" s="1"/>
      <c r="AP351" s="1"/>
      <c r="AQ351" s="1"/>
      <c r="AR351" s="1"/>
      <c r="AS351" s="1"/>
      <c r="AT351" s="1"/>
      <c r="AU351" s="1"/>
      <c r="AV351" s="1"/>
      <c r="AW351" s="1"/>
      <c r="AX351" s="1"/>
      <c r="AY351" s="1"/>
      <c r="AZ351" s="1"/>
      <c r="BA351" s="1"/>
      <c r="BB351" s="1"/>
      <c r="BC351" s="1"/>
      <c r="BD351" s="1"/>
      <c r="BE351" s="1"/>
      <c r="BF351" s="1"/>
      <c r="BG351" s="1"/>
      <c r="BH351" s="1"/>
      <c r="BI351" s="1"/>
      <c r="BJ351" s="1"/>
      <c r="BK351" s="1"/>
      <c r="BL351" s="1"/>
      <c r="BM351" s="1"/>
      <c r="BN351" s="1"/>
      <c r="BO351" s="1"/>
      <c r="BP351" s="1"/>
      <c r="BQ351" s="1"/>
      <c r="BR351" s="1"/>
    </row>
    <row r="352" spans="1:70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L352" s="1"/>
      <c r="AM352" s="1"/>
      <c r="AN352" s="1"/>
      <c r="AO352" s="1"/>
      <c r="AP352" s="1"/>
      <c r="AQ352" s="1"/>
      <c r="AR352" s="1"/>
      <c r="AS352" s="1"/>
      <c r="AT352" s="1"/>
      <c r="AU352" s="1"/>
      <c r="AV352" s="1"/>
      <c r="AW352" s="1"/>
      <c r="AX352" s="1"/>
      <c r="AY352" s="1"/>
      <c r="AZ352" s="1"/>
      <c r="BA352" s="1"/>
      <c r="BB352" s="1"/>
      <c r="BC352" s="1"/>
      <c r="BD352" s="1"/>
      <c r="BE352" s="1"/>
      <c r="BF352" s="1"/>
      <c r="BG352" s="1"/>
      <c r="BH352" s="1"/>
      <c r="BI352" s="1"/>
      <c r="BJ352" s="1"/>
      <c r="BK352" s="1"/>
      <c r="BL352" s="1"/>
      <c r="BM352" s="1"/>
      <c r="BN352" s="1"/>
      <c r="BO352" s="1"/>
      <c r="BP352" s="1"/>
      <c r="BQ352" s="1"/>
      <c r="BR352" s="1"/>
    </row>
    <row r="353" spans="1:70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  <c r="AM353" s="1"/>
      <c r="AN353" s="1"/>
      <c r="AO353" s="1"/>
      <c r="AP353" s="1"/>
      <c r="AQ353" s="1"/>
      <c r="AR353" s="1"/>
      <c r="AS353" s="1"/>
      <c r="AT353" s="1"/>
      <c r="AU353" s="1"/>
      <c r="AV353" s="1"/>
      <c r="AW353" s="1"/>
      <c r="AX353" s="1"/>
      <c r="AY353" s="1"/>
      <c r="AZ353" s="1"/>
      <c r="BA353" s="1"/>
      <c r="BB353" s="1"/>
      <c r="BC353" s="1"/>
      <c r="BD353" s="1"/>
      <c r="BE353" s="1"/>
      <c r="BF353" s="1"/>
      <c r="BG353" s="1"/>
      <c r="BH353" s="1"/>
      <c r="BI353" s="1"/>
      <c r="BJ353" s="1"/>
      <c r="BK353" s="1"/>
      <c r="BL353" s="1"/>
      <c r="BM353" s="1"/>
      <c r="BN353" s="1"/>
      <c r="BO353" s="1"/>
      <c r="BP353" s="1"/>
      <c r="BQ353" s="1"/>
      <c r="BR353" s="1"/>
    </row>
    <row r="354" spans="1:70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L354" s="1"/>
      <c r="AM354" s="1"/>
      <c r="AN354" s="1"/>
      <c r="AO354" s="1"/>
      <c r="AP354" s="1"/>
      <c r="AQ354" s="1"/>
      <c r="AR354" s="1"/>
      <c r="AS354" s="1"/>
      <c r="AT354" s="1"/>
      <c r="AU354" s="1"/>
      <c r="AV354" s="1"/>
      <c r="AW354" s="1"/>
      <c r="AX354" s="1"/>
      <c r="AY354" s="1"/>
      <c r="AZ354" s="1"/>
      <c r="BA354" s="1"/>
      <c r="BB354" s="1"/>
      <c r="BC354" s="1"/>
      <c r="BD354" s="1"/>
      <c r="BE354" s="1"/>
      <c r="BF354" s="1"/>
      <c r="BG354" s="1"/>
      <c r="BH354" s="1"/>
      <c r="BI354" s="1"/>
      <c r="BJ354" s="1"/>
      <c r="BK354" s="1"/>
      <c r="BL354" s="1"/>
      <c r="BM354" s="1"/>
      <c r="BN354" s="1"/>
      <c r="BO354" s="1"/>
      <c r="BP354" s="1"/>
      <c r="BQ354" s="1"/>
      <c r="BR354" s="1"/>
    </row>
    <row r="355" spans="1:70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  <c r="AL355" s="1"/>
      <c r="AM355" s="1"/>
      <c r="AN355" s="1"/>
      <c r="AO355" s="1"/>
      <c r="AP355" s="1"/>
      <c r="AQ355" s="1"/>
      <c r="AR355" s="1"/>
      <c r="AS355" s="1"/>
      <c r="AT355" s="1"/>
      <c r="AU355" s="1"/>
      <c r="AV355" s="1"/>
      <c r="AW355" s="1"/>
      <c r="AX355" s="1"/>
      <c r="AY355" s="1"/>
      <c r="AZ355" s="1"/>
      <c r="BA355" s="1"/>
      <c r="BB355" s="1"/>
      <c r="BC355" s="1"/>
      <c r="BD355" s="1"/>
      <c r="BE355" s="1"/>
      <c r="BF355" s="1"/>
      <c r="BG355" s="1"/>
      <c r="BH355" s="1"/>
      <c r="BI355" s="1"/>
      <c r="BJ355" s="1"/>
      <c r="BK355" s="1"/>
      <c r="BL355" s="1"/>
      <c r="BM355" s="1"/>
      <c r="BN355" s="1"/>
      <c r="BO355" s="1"/>
      <c r="BP355" s="1"/>
      <c r="BQ355" s="1"/>
      <c r="BR355" s="1"/>
    </row>
    <row r="356" spans="1:70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  <c r="AL356" s="1"/>
      <c r="AM356" s="1"/>
      <c r="AN356" s="1"/>
      <c r="AO356" s="1"/>
      <c r="AP356" s="1"/>
      <c r="AQ356" s="1"/>
      <c r="AR356" s="1"/>
      <c r="AS356" s="1"/>
      <c r="AT356" s="1"/>
      <c r="AU356" s="1"/>
      <c r="AV356" s="1"/>
      <c r="AW356" s="1"/>
      <c r="AX356" s="1"/>
      <c r="AY356" s="1"/>
      <c r="AZ356" s="1"/>
      <c r="BA356" s="1"/>
      <c r="BB356" s="1"/>
      <c r="BC356" s="1"/>
      <c r="BD356" s="1"/>
      <c r="BE356" s="1"/>
      <c r="BF356" s="1"/>
      <c r="BG356" s="1"/>
      <c r="BH356" s="1"/>
      <c r="BI356" s="1"/>
      <c r="BJ356" s="1"/>
      <c r="BK356" s="1"/>
      <c r="BL356" s="1"/>
      <c r="BM356" s="1"/>
      <c r="BN356" s="1"/>
      <c r="BO356" s="1"/>
      <c r="BP356" s="1"/>
      <c r="BQ356" s="1"/>
      <c r="BR356" s="1"/>
    </row>
    <row r="357" spans="1:70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  <c r="AL357" s="1"/>
      <c r="AM357" s="1"/>
      <c r="AN357" s="1"/>
      <c r="AO357" s="1"/>
      <c r="AP357" s="1"/>
      <c r="AQ357" s="1"/>
      <c r="AR357" s="1"/>
      <c r="AS357" s="1"/>
      <c r="AT357" s="1"/>
      <c r="AU357" s="1"/>
      <c r="AV357" s="1"/>
      <c r="AW357" s="1"/>
      <c r="AX357" s="1"/>
      <c r="AY357" s="1"/>
      <c r="AZ357" s="1"/>
      <c r="BA357" s="1"/>
      <c r="BB357" s="1"/>
      <c r="BC357" s="1"/>
      <c r="BD357" s="1"/>
      <c r="BE357" s="1"/>
      <c r="BF357" s="1"/>
      <c r="BG357" s="1"/>
      <c r="BH357" s="1"/>
      <c r="BI357" s="1"/>
      <c r="BJ357" s="1"/>
      <c r="BK357" s="1"/>
      <c r="BL357" s="1"/>
      <c r="BM357" s="1"/>
      <c r="BN357" s="1"/>
      <c r="BO357" s="1"/>
      <c r="BP357" s="1"/>
      <c r="BQ357" s="1"/>
      <c r="BR357" s="1"/>
    </row>
    <row r="358" spans="1:70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  <c r="AL358" s="1"/>
      <c r="AM358" s="1"/>
      <c r="AN358" s="1"/>
      <c r="AO358" s="1"/>
      <c r="AP358" s="1"/>
      <c r="AQ358" s="1"/>
      <c r="AR358" s="1"/>
      <c r="AS358" s="1"/>
      <c r="AT358" s="1"/>
      <c r="AU358" s="1"/>
      <c r="AV358" s="1"/>
      <c r="AW358" s="1"/>
      <c r="AX358" s="1"/>
      <c r="AY358" s="1"/>
      <c r="AZ358" s="1"/>
      <c r="BA358" s="1"/>
      <c r="BB358" s="1"/>
      <c r="BC358" s="1"/>
      <c r="BD358" s="1"/>
      <c r="BE358" s="1"/>
      <c r="BF358" s="1"/>
      <c r="BG358" s="1"/>
      <c r="BH358" s="1"/>
      <c r="BI358" s="1"/>
      <c r="BJ358" s="1"/>
      <c r="BK358" s="1"/>
      <c r="BL358" s="1"/>
      <c r="BM358" s="1"/>
      <c r="BN358" s="1"/>
      <c r="BO358" s="1"/>
      <c r="BP358" s="1"/>
      <c r="BQ358" s="1"/>
      <c r="BR358" s="1"/>
    </row>
    <row r="359" spans="1:70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  <c r="AM359" s="1"/>
      <c r="AN359" s="1"/>
      <c r="AO359" s="1"/>
      <c r="AP359" s="1"/>
      <c r="AQ359" s="1"/>
      <c r="AR359" s="1"/>
      <c r="AS359" s="1"/>
      <c r="AT359" s="1"/>
      <c r="AU359" s="1"/>
      <c r="AV359" s="1"/>
      <c r="AW359" s="1"/>
      <c r="AX359" s="1"/>
      <c r="AY359" s="1"/>
      <c r="AZ359" s="1"/>
      <c r="BA359" s="1"/>
      <c r="BB359" s="1"/>
      <c r="BC359" s="1"/>
      <c r="BD359" s="1"/>
      <c r="BE359" s="1"/>
      <c r="BF359" s="1"/>
      <c r="BG359" s="1"/>
      <c r="BH359" s="1"/>
      <c r="BI359" s="1"/>
      <c r="BJ359" s="1"/>
      <c r="BK359" s="1"/>
      <c r="BL359" s="1"/>
      <c r="BM359" s="1"/>
      <c r="BN359" s="1"/>
      <c r="BO359" s="1"/>
      <c r="BP359" s="1"/>
      <c r="BQ359" s="1"/>
      <c r="BR359" s="1"/>
    </row>
    <row r="360" spans="1:70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  <c r="AL360" s="1"/>
      <c r="AM360" s="1"/>
      <c r="AN360" s="1"/>
      <c r="AO360" s="1"/>
      <c r="AP360" s="1"/>
      <c r="AQ360" s="1"/>
      <c r="AR360" s="1"/>
      <c r="AS360" s="1"/>
      <c r="AT360" s="1"/>
      <c r="AU360" s="1"/>
      <c r="AV360" s="1"/>
      <c r="AW360" s="1"/>
      <c r="AX360" s="1"/>
      <c r="AY360" s="1"/>
      <c r="AZ360" s="1"/>
      <c r="BA360" s="1"/>
      <c r="BB360" s="1"/>
      <c r="BC360" s="1"/>
      <c r="BD360" s="1"/>
      <c r="BE360" s="1"/>
      <c r="BF360" s="1"/>
      <c r="BG360" s="1"/>
      <c r="BH360" s="1"/>
      <c r="BI360" s="1"/>
      <c r="BJ360" s="1"/>
      <c r="BK360" s="1"/>
      <c r="BL360" s="1"/>
      <c r="BM360" s="1"/>
      <c r="BN360" s="1"/>
      <c r="BO360" s="1"/>
      <c r="BP360" s="1"/>
      <c r="BQ360" s="1"/>
      <c r="BR360" s="1"/>
    </row>
    <row r="361" spans="1:70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  <c r="AL361" s="1"/>
      <c r="AM361" s="1"/>
      <c r="AN361" s="1"/>
      <c r="AO361" s="1"/>
      <c r="AP361" s="1"/>
      <c r="AQ361" s="1"/>
      <c r="AR361" s="1"/>
      <c r="AS361" s="1"/>
      <c r="AT361" s="1"/>
      <c r="AU361" s="1"/>
      <c r="AV361" s="1"/>
      <c r="AW361" s="1"/>
      <c r="AX361" s="1"/>
      <c r="AY361" s="1"/>
      <c r="AZ361" s="1"/>
      <c r="BA361" s="1"/>
      <c r="BB361" s="1"/>
      <c r="BC361" s="1"/>
      <c r="BD361" s="1"/>
      <c r="BE361" s="1"/>
      <c r="BF361" s="1"/>
      <c r="BG361" s="1"/>
      <c r="BH361" s="1"/>
      <c r="BI361" s="1"/>
      <c r="BJ361" s="1"/>
      <c r="BK361" s="1"/>
      <c r="BL361" s="1"/>
      <c r="BM361" s="1"/>
      <c r="BN361" s="1"/>
      <c r="BO361" s="1"/>
      <c r="BP361" s="1"/>
      <c r="BQ361" s="1"/>
      <c r="BR361" s="1"/>
    </row>
    <row r="362" spans="1:70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  <c r="AL362" s="1"/>
      <c r="AM362" s="1"/>
      <c r="AN362" s="1"/>
      <c r="AO362" s="1"/>
      <c r="AP362" s="1"/>
      <c r="AQ362" s="1"/>
      <c r="AR362" s="1"/>
      <c r="AS362" s="1"/>
      <c r="AT362" s="1"/>
      <c r="AU362" s="1"/>
      <c r="AV362" s="1"/>
      <c r="AW362" s="1"/>
      <c r="AX362" s="1"/>
      <c r="AY362" s="1"/>
      <c r="AZ362" s="1"/>
      <c r="BA362" s="1"/>
      <c r="BB362" s="1"/>
      <c r="BC362" s="1"/>
      <c r="BD362" s="1"/>
      <c r="BE362" s="1"/>
      <c r="BF362" s="1"/>
      <c r="BG362" s="1"/>
      <c r="BH362" s="1"/>
      <c r="BI362" s="1"/>
      <c r="BJ362" s="1"/>
      <c r="BK362" s="1"/>
      <c r="BL362" s="1"/>
      <c r="BM362" s="1"/>
      <c r="BN362" s="1"/>
      <c r="BO362" s="1"/>
      <c r="BP362" s="1"/>
      <c r="BQ362" s="1"/>
      <c r="BR362" s="1"/>
    </row>
    <row r="363" spans="1:70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  <c r="AM363" s="1"/>
      <c r="AN363" s="1"/>
      <c r="AO363" s="1"/>
      <c r="AP363" s="1"/>
      <c r="AQ363" s="1"/>
      <c r="AR363" s="1"/>
      <c r="AS363" s="1"/>
      <c r="AT363" s="1"/>
      <c r="AU363" s="1"/>
      <c r="AV363" s="1"/>
      <c r="AW363" s="1"/>
      <c r="AX363" s="1"/>
      <c r="AY363" s="1"/>
      <c r="AZ363" s="1"/>
      <c r="BA363" s="1"/>
      <c r="BB363" s="1"/>
      <c r="BC363" s="1"/>
      <c r="BD363" s="1"/>
      <c r="BE363" s="1"/>
      <c r="BF363" s="1"/>
      <c r="BG363" s="1"/>
      <c r="BH363" s="1"/>
      <c r="BI363" s="1"/>
      <c r="BJ363" s="1"/>
      <c r="BK363" s="1"/>
      <c r="BL363" s="1"/>
      <c r="BM363" s="1"/>
      <c r="BN363" s="1"/>
      <c r="BO363" s="1"/>
      <c r="BP363" s="1"/>
      <c r="BQ363" s="1"/>
      <c r="BR363" s="1"/>
    </row>
    <row r="364" spans="1:70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  <c r="AL364" s="1"/>
      <c r="AM364" s="1"/>
      <c r="AN364" s="1"/>
      <c r="AO364" s="1"/>
      <c r="AP364" s="1"/>
      <c r="AQ364" s="1"/>
      <c r="AR364" s="1"/>
      <c r="AS364" s="1"/>
      <c r="AT364" s="1"/>
      <c r="AU364" s="1"/>
      <c r="AV364" s="1"/>
      <c r="AW364" s="1"/>
      <c r="AX364" s="1"/>
      <c r="AY364" s="1"/>
      <c r="AZ364" s="1"/>
      <c r="BA364" s="1"/>
      <c r="BB364" s="1"/>
      <c r="BC364" s="1"/>
      <c r="BD364" s="1"/>
      <c r="BE364" s="1"/>
      <c r="BF364" s="1"/>
      <c r="BG364" s="1"/>
      <c r="BH364" s="1"/>
      <c r="BI364" s="1"/>
      <c r="BJ364" s="1"/>
      <c r="BK364" s="1"/>
      <c r="BL364" s="1"/>
      <c r="BM364" s="1"/>
      <c r="BN364" s="1"/>
      <c r="BO364" s="1"/>
      <c r="BP364" s="1"/>
      <c r="BQ364" s="1"/>
      <c r="BR364" s="1"/>
    </row>
    <row r="365" spans="1:70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  <c r="AL365" s="1"/>
      <c r="AM365" s="1"/>
      <c r="AN365" s="1"/>
      <c r="AO365" s="1"/>
      <c r="AP365" s="1"/>
      <c r="AQ365" s="1"/>
      <c r="AR365" s="1"/>
      <c r="AS365" s="1"/>
      <c r="AT365" s="1"/>
      <c r="AU365" s="1"/>
      <c r="AV365" s="1"/>
      <c r="AW365" s="1"/>
      <c r="AX365" s="1"/>
      <c r="AY365" s="1"/>
      <c r="AZ365" s="1"/>
      <c r="BA365" s="1"/>
      <c r="BB365" s="1"/>
      <c r="BC365" s="1"/>
      <c r="BD365" s="1"/>
      <c r="BE365" s="1"/>
      <c r="BF365" s="1"/>
      <c r="BG365" s="1"/>
      <c r="BH365" s="1"/>
      <c r="BI365" s="1"/>
      <c r="BJ365" s="1"/>
      <c r="BK365" s="1"/>
      <c r="BL365" s="1"/>
      <c r="BM365" s="1"/>
      <c r="BN365" s="1"/>
      <c r="BO365" s="1"/>
      <c r="BP365" s="1"/>
      <c r="BQ365" s="1"/>
      <c r="BR365" s="1"/>
    </row>
    <row r="366" spans="1:70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  <c r="AL366" s="1"/>
      <c r="AM366" s="1"/>
      <c r="AN366" s="1"/>
      <c r="AO366" s="1"/>
      <c r="AP366" s="1"/>
      <c r="AQ366" s="1"/>
      <c r="AR366" s="1"/>
      <c r="AS366" s="1"/>
      <c r="AT366" s="1"/>
      <c r="AU366" s="1"/>
      <c r="AV366" s="1"/>
      <c r="AW366" s="1"/>
      <c r="AX366" s="1"/>
      <c r="AY366" s="1"/>
      <c r="AZ366" s="1"/>
      <c r="BA366" s="1"/>
      <c r="BB366" s="1"/>
      <c r="BC366" s="1"/>
      <c r="BD366" s="1"/>
      <c r="BE366" s="1"/>
      <c r="BF366" s="1"/>
      <c r="BG366" s="1"/>
      <c r="BH366" s="1"/>
      <c r="BI366" s="1"/>
      <c r="BJ366" s="1"/>
      <c r="BK366" s="1"/>
      <c r="BL366" s="1"/>
      <c r="BM366" s="1"/>
      <c r="BN366" s="1"/>
      <c r="BO366" s="1"/>
      <c r="BP366" s="1"/>
      <c r="BQ366" s="1"/>
      <c r="BR366" s="1"/>
    </row>
    <row r="367" spans="1:70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  <c r="AM367" s="1"/>
      <c r="AN367" s="1"/>
      <c r="AO367" s="1"/>
      <c r="AP367" s="1"/>
      <c r="AQ367" s="1"/>
      <c r="AR367" s="1"/>
      <c r="AS367" s="1"/>
      <c r="AT367" s="1"/>
      <c r="AU367" s="1"/>
      <c r="AV367" s="1"/>
      <c r="AW367" s="1"/>
      <c r="AX367" s="1"/>
      <c r="AY367" s="1"/>
      <c r="AZ367" s="1"/>
      <c r="BA367" s="1"/>
      <c r="BB367" s="1"/>
      <c r="BC367" s="1"/>
      <c r="BD367" s="1"/>
      <c r="BE367" s="1"/>
      <c r="BF367" s="1"/>
      <c r="BG367" s="1"/>
      <c r="BH367" s="1"/>
      <c r="BI367" s="1"/>
      <c r="BJ367" s="1"/>
      <c r="BK367" s="1"/>
      <c r="BL367" s="1"/>
      <c r="BM367" s="1"/>
      <c r="BN367" s="1"/>
      <c r="BO367" s="1"/>
      <c r="BP367" s="1"/>
      <c r="BQ367" s="1"/>
      <c r="BR367" s="1"/>
    </row>
    <row r="368" spans="1:70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  <c r="AM368" s="1"/>
      <c r="AN368" s="1"/>
      <c r="AO368" s="1"/>
      <c r="AP368" s="1"/>
      <c r="AQ368" s="1"/>
      <c r="AR368" s="1"/>
      <c r="AS368" s="1"/>
      <c r="AT368" s="1"/>
      <c r="AU368" s="1"/>
      <c r="AV368" s="1"/>
      <c r="AW368" s="1"/>
      <c r="AX368" s="1"/>
      <c r="AY368" s="1"/>
      <c r="AZ368" s="1"/>
      <c r="BA368" s="1"/>
      <c r="BB368" s="1"/>
      <c r="BC368" s="1"/>
      <c r="BD368" s="1"/>
      <c r="BE368" s="1"/>
      <c r="BF368" s="1"/>
      <c r="BG368" s="1"/>
      <c r="BH368" s="1"/>
      <c r="BI368" s="1"/>
      <c r="BJ368" s="1"/>
      <c r="BK368" s="1"/>
      <c r="BL368" s="1"/>
      <c r="BM368" s="1"/>
      <c r="BN368" s="1"/>
      <c r="BO368" s="1"/>
      <c r="BP368" s="1"/>
      <c r="BQ368" s="1"/>
      <c r="BR368" s="1"/>
    </row>
    <row r="369" spans="1:70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  <c r="AM369" s="1"/>
      <c r="AN369" s="1"/>
      <c r="AO369" s="1"/>
      <c r="AP369" s="1"/>
      <c r="AQ369" s="1"/>
      <c r="AR369" s="1"/>
      <c r="AS369" s="1"/>
      <c r="AT369" s="1"/>
      <c r="AU369" s="1"/>
      <c r="AV369" s="1"/>
      <c r="AW369" s="1"/>
      <c r="AX369" s="1"/>
      <c r="AY369" s="1"/>
      <c r="AZ369" s="1"/>
      <c r="BA369" s="1"/>
      <c r="BB369" s="1"/>
      <c r="BC369" s="1"/>
      <c r="BD369" s="1"/>
      <c r="BE369" s="1"/>
      <c r="BF369" s="1"/>
      <c r="BG369" s="1"/>
      <c r="BH369" s="1"/>
      <c r="BI369" s="1"/>
      <c r="BJ369" s="1"/>
      <c r="BK369" s="1"/>
      <c r="BL369" s="1"/>
      <c r="BM369" s="1"/>
      <c r="BN369" s="1"/>
      <c r="BO369" s="1"/>
      <c r="BP369" s="1"/>
      <c r="BQ369" s="1"/>
      <c r="BR369" s="1"/>
    </row>
    <row r="370" spans="1:70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  <c r="AM370" s="1"/>
      <c r="AN370" s="1"/>
      <c r="AO370" s="1"/>
      <c r="AP370" s="1"/>
      <c r="AQ370" s="1"/>
      <c r="AR370" s="1"/>
      <c r="AS370" s="1"/>
      <c r="AT370" s="1"/>
      <c r="AU370" s="1"/>
      <c r="AV370" s="1"/>
      <c r="AW370" s="1"/>
      <c r="AX370" s="1"/>
      <c r="AY370" s="1"/>
      <c r="AZ370" s="1"/>
      <c r="BA370" s="1"/>
      <c r="BB370" s="1"/>
      <c r="BC370" s="1"/>
      <c r="BD370" s="1"/>
      <c r="BE370" s="1"/>
      <c r="BF370" s="1"/>
      <c r="BG370" s="1"/>
      <c r="BH370" s="1"/>
      <c r="BI370" s="1"/>
      <c r="BJ370" s="1"/>
      <c r="BK370" s="1"/>
      <c r="BL370" s="1"/>
      <c r="BM370" s="1"/>
      <c r="BN370" s="1"/>
      <c r="BO370" s="1"/>
      <c r="BP370" s="1"/>
      <c r="BQ370" s="1"/>
      <c r="BR370" s="1"/>
    </row>
    <row r="371" spans="1:70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  <c r="AM371" s="1"/>
      <c r="AN371" s="1"/>
      <c r="AO371" s="1"/>
      <c r="AP371" s="1"/>
      <c r="AQ371" s="1"/>
      <c r="AR371" s="1"/>
      <c r="AS371" s="1"/>
      <c r="AT371" s="1"/>
      <c r="AU371" s="1"/>
      <c r="AV371" s="1"/>
      <c r="AW371" s="1"/>
      <c r="AX371" s="1"/>
      <c r="AY371" s="1"/>
      <c r="AZ371" s="1"/>
      <c r="BA371" s="1"/>
      <c r="BB371" s="1"/>
      <c r="BC371" s="1"/>
      <c r="BD371" s="1"/>
      <c r="BE371" s="1"/>
      <c r="BF371" s="1"/>
      <c r="BG371" s="1"/>
      <c r="BH371" s="1"/>
      <c r="BI371" s="1"/>
      <c r="BJ371" s="1"/>
      <c r="BK371" s="1"/>
      <c r="BL371" s="1"/>
      <c r="BM371" s="1"/>
      <c r="BN371" s="1"/>
      <c r="BO371" s="1"/>
      <c r="BP371" s="1"/>
      <c r="BQ371" s="1"/>
      <c r="BR371" s="1"/>
    </row>
    <row r="372" spans="1:70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  <c r="AL372" s="1"/>
      <c r="AM372" s="1"/>
      <c r="AN372" s="1"/>
      <c r="AO372" s="1"/>
      <c r="AP372" s="1"/>
      <c r="AQ372" s="1"/>
      <c r="AR372" s="1"/>
      <c r="AS372" s="1"/>
      <c r="AT372" s="1"/>
      <c r="AU372" s="1"/>
      <c r="AV372" s="1"/>
      <c r="AW372" s="1"/>
      <c r="AX372" s="1"/>
      <c r="AY372" s="1"/>
      <c r="AZ372" s="1"/>
      <c r="BA372" s="1"/>
      <c r="BB372" s="1"/>
      <c r="BC372" s="1"/>
      <c r="BD372" s="1"/>
      <c r="BE372" s="1"/>
      <c r="BF372" s="1"/>
      <c r="BG372" s="1"/>
      <c r="BH372" s="1"/>
      <c r="BI372" s="1"/>
      <c r="BJ372" s="1"/>
      <c r="BK372" s="1"/>
      <c r="BL372" s="1"/>
      <c r="BM372" s="1"/>
      <c r="BN372" s="1"/>
      <c r="BO372" s="1"/>
      <c r="BP372" s="1"/>
      <c r="BQ372" s="1"/>
      <c r="BR372" s="1"/>
    </row>
    <row r="373" spans="1:70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  <c r="AL373" s="1"/>
      <c r="AM373" s="1"/>
      <c r="AN373" s="1"/>
      <c r="AO373" s="1"/>
      <c r="AP373" s="1"/>
      <c r="AQ373" s="1"/>
      <c r="AR373" s="1"/>
      <c r="AS373" s="1"/>
      <c r="AT373" s="1"/>
      <c r="AU373" s="1"/>
      <c r="AV373" s="1"/>
      <c r="AW373" s="1"/>
      <c r="AX373" s="1"/>
      <c r="AY373" s="1"/>
      <c r="AZ373" s="1"/>
      <c r="BA373" s="1"/>
      <c r="BB373" s="1"/>
      <c r="BC373" s="1"/>
      <c r="BD373" s="1"/>
      <c r="BE373" s="1"/>
      <c r="BF373" s="1"/>
      <c r="BG373" s="1"/>
      <c r="BH373" s="1"/>
      <c r="BI373" s="1"/>
      <c r="BJ373" s="1"/>
      <c r="BK373" s="1"/>
      <c r="BL373" s="1"/>
      <c r="BM373" s="1"/>
      <c r="BN373" s="1"/>
      <c r="BO373" s="1"/>
      <c r="BP373" s="1"/>
      <c r="BQ373" s="1"/>
      <c r="BR373" s="1"/>
    </row>
    <row r="374" spans="1:70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  <c r="AL374" s="1"/>
      <c r="AM374" s="1"/>
      <c r="AN374" s="1"/>
      <c r="AO374" s="1"/>
      <c r="AP374" s="1"/>
      <c r="AQ374" s="1"/>
      <c r="AR374" s="1"/>
      <c r="AS374" s="1"/>
      <c r="AT374" s="1"/>
      <c r="AU374" s="1"/>
      <c r="AV374" s="1"/>
      <c r="AW374" s="1"/>
      <c r="AX374" s="1"/>
      <c r="AY374" s="1"/>
      <c r="AZ374" s="1"/>
      <c r="BA374" s="1"/>
      <c r="BB374" s="1"/>
      <c r="BC374" s="1"/>
      <c r="BD374" s="1"/>
      <c r="BE374" s="1"/>
      <c r="BF374" s="1"/>
      <c r="BG374" s="1"/>
      <c r="BH374" s="1"/>
      <c r="BI374" s="1"/>
      <c r="BJ374" s="1"/>
      <c r="BK374" s="1"/>
      <c r="BL374" s="1"/>
      <c r="BM374" s="1"/>
      <c r="BN374" s="1"/>
      <c r="BO374" s="1"/>
      <c r="BP374" s="1"/>
      <c r="BQ374" s="1"/>
      <c r="BR374" s="1"/>
    </row>
    <row r="375" spans="1:70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  <c r="AL375" s="1"/>
      <c r="AM375" s="1"/>
      <c r="AN375" s="1"/>
      <c r="AO375" s="1"/>
      <c r="AP375" s="1"/>
      <c r="AQ375" s="1"/>
      <c r="AR375" s="1"/>
      <c r="AS375" s="1"/>
      <c r="AT375" s="1"/>
      <c r="AU375" s="1"/>
      <c r="AV375" s="1"/>
      <c r="AW375" s="1"/>
      <c r="AX375" s="1"/>
      <c r="AY375" s="1"/>
      <c r="AZ375" s="1"/>
      <c r="BA375" s="1"/>
      <c r="BB375" s="1"/>
      <c r="BC375" s="1"/>
      <c r="BD375" s="1"/>
      <c r="BE375" s="1"/>
      <c r="BF375" s="1"/>
      <c r="BG375" s="1"/>
      <c r="BH375" s="1"/>
      <c r="BI375" s="1"/>
      <c r="BJ375" s="1"/>
      <c r="BK375" s="1"/>
      <c r="BL375" s="1"/>
      <c r="BM375" s="1"/>
      <c r="BN375" s="1"/>
      <c r="BO375" s="1"/>
      <c r="BP375" s="1"/>
      <c r="BQ375" s="1"/>
      <c r="BR375" s="1"/>
    </row>
    <row r="376" spans="1:70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  <c r="AL376" s="1"/>
      <c r="AM376" s="1"/>
      <c r="AN376" s="1"/>
      <c r="AO376" s="1"/>
      <c r="AP376" s="1"/>
      <c r="AQ376" s="1"/>
      <c r="AR376" s="1"/>
      <c r="AS376" s="1"/>
      <c r="AT376" s="1"/>
      <c r="AU376" s="1"/>
      <c r="AV376" s="1"/>
      <c r="AW376" s="1"/>
      <c r="AX376" s="1"/>
      <c r="AY376" s="1"/>
      <c r="AZ376" s="1"/>
      <c r="BA376" s="1"/>
      <c r="BB376" s="1"/>
      <c r="BC376" s="1"/>
      <c r="BD376" s="1"/>
      <c r="BE376" s="1"/>
      <c r="BF376" s="1"/>
      <c r="BG376" s="1"/>
      <c r="BH376" s="1"/>
      <c r="BI376" s="1"/>
      <c r="BJ376" s="1"/>
      <c r="BK376" s="1"/>
      <c r="BL376" s="1"/>
      <c r="BM376" s="1"/>
      <c r="BN376" s="1"/>
      <c r="BO376" s="1"/>
      <c r="BP376" s="1"/>
      <c r="BQ376" s="1"/>
      <c r="BR376" s="1"/>
    </row>
    <row r="377" spans="1:70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  <c r="AL377" s="1"/>
      <c r="AM377" s="1"/>
      <c r="AN377" s="1"/>
      <c r="AO377" s="1"/>
      <c r="AP377" s="1"/>
      <c r="AQ377" s="1"/>
      <c r="AR377" s="1"/>
      <c r="AS377" s="1"/>
      <c r="AT377" s="1"/>
      <c r="AU377" s="1"/>
      <c r="AV377" s="1"/>
      <c r="AW377" s="1"/>
      <c r="AX377" s="1"/>
      <c r="AY377" s="1"/>
      <c r="AZ377" s="1"/>
      <c r="BA377" s="1"/>
      <c r="BB377" s="1"/>
      <c r="BC377" s="1"/>
      <c r="BD377" s="1"/>
      <c r="BE377" s="1"/>
      <c r="BF377" s="1"/>
      <c r="BG377" s="1"/>
      <c r="BH377" s="1"/>
      <c r="BI377" s="1"/>
      <c r="BJ377" s="1"/>
      <c r="BK377" s="1"/>
      <c r="BL377" s="1"/>
      <c r="BM377" s="1"/>
      <c r="BN377" s="1"/>
      <c r="BO377" s="1"/>
      <c r="BP377" s="1"/>
      <c r="BQ377" s="1"/>
      <c r="BR377" s="1"/>
    </row>
    <row r="378" spans="1:70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  <c r="AL378" s="1"/>
      <c r="AM378" s="1"/>
      <c r="AN378" s="1"/>
      <c r="AO378" s="1"/>
      <c r="AP378" s="1"/>
      <c r="AQ378" s="1"/>
      <c r="AR378" s="1"/>
      <c r="AS378" s="1"/>
      <c r="AT378" s="1"/>
      <c r="AU378" s="1"/>
      <c r="AV378" s="1"/>
      <c r="AW378" s="1"/>
      <c r="AX378" s="1"/>
      <c r="AY378" s="1"/>
      <c r="AZ378" s="1"/>
      <c r="BA378" s="1"/>
      <c r="BB378" s="1"/>
      <c r="BC378" s="1"/>
      <c r="BD378" s="1"/>
      <c r="BE378" s="1"/>
      <c r="BF378" s="1"/>
      <c r="BG378" s="1"/>
      <c r="BH378" s="1"/>
      <c r="BI378" s="1"/>
      <c r="BJ378" s="1"/>
      <c r="BK378" s="1"/>
      <c r="BL378" s="1"/>
      <c r="BM378" s="1"/>
      <c r="BN378" s="1"/>
      <c r="BO378" s="1"/>
      <c r="BP378" s="1"/>
      <c r="BQ378" s="1"/>
      <c r="BR378" s="1"/>
    </row>
    <row r="379" spans="1:70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  <c r="AL379" s="1"/>
      <c r="AM379" s="1"/>
      <c r="AN379" s="1"/>
      <c r="AO379" s="1"/>
      <c r="AP379" s="1"/>
      <c r="AQ379" s="1"/>
      <c r="AR379" s="1"/>
      <c r="AS379" s="1"/>
      <c r="AT379" s="1"/>
      <c r="AU379" s="1"/>
      <c r="AV379" s="1"/>
      <c r="AW379" s="1"/>
      <c r="AX379" s="1"/>
      <c r="AY379" s="1"/>
      <c r="AZ379" s="1"/>
      <c r="BA379" s="1"/>
      <c r="BB379" s="1"/>
      <c r="BC379" s="1"/>
      <c r="BD379" s="1"/>
      <c r="BE379" s="1"/>
      <c r="BF379" s="1"/>
      <c r="BG379" s="1"/>
      <c r="BH379" s="1"/>
      <c r="BI379" s="1"/>
      <c r="BJ379" s="1"/>
      <c r="BK379" s="1"/>
      <c r="BL379" s="1"/>
      <c r="BM379" s="1"/>
      <c r="BN379" s="1"/>
      <c r="BO379" s="1"/>
      <c r="BP379" s="1"/>
      <c r="BQ379" s="1"/>
      <c r="BR379" s="1"/>
    </row>
    <row r="380" spans="1:70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  <c r="AL380" s="1"/>
      <c r="AM380" s="1"/>
      <c r="AN380" s="1"/>
      <c r="AO380" s="1"/>
      <c r="AP380" s="1"/>
      <c r="AQ380" s="1"/>
      <c r="AR380" s="1"/>
      <c r="AS380" s="1"/>
      <c r="AT380" s="1"/>
      <c r="AU380" s="1"/>
      <c r="AV380" s="1"/>
      <c r="AW380" s="1"/>
      <c r="AX380" s="1"/>
      <c r="AY380" s="1"/>
      <c r="AZ380" s="1"/>
      <c r="BA380" s="1"/>
      <c r="BB380" s="1"/>
      <c r="BC380" s="1"/>
      <c r="BD380" s="1"/>
      <c r="BE380" s="1"/>
      <c r="BF380" s="1"/>
      <c r="BG380" s="1"/>
      <c r="BH380" s="1"/>
      <c r="BI380" s="1"/>
      <c r="BJ380" s="1"/>
      <c r="BK380" s="1"/>
      <c r="BL380" s="1"/>
      <c r="BM380" s="1"/>
      <c r="BN380" s="1"/>
      <c r="BO380" s="1"/>
      <c r="BP380" s="1"/>
      <c r="BQ380" s="1"/>
      <c r="BR380" s="1"/>
    </row>
    <row r="381" spans="1:70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  <c r="AL381" s="1"/>
      <c r="AM381" s="1"/>
      <c r="AN381" s="1"/>
      <c r="AO381" s="1"/>
      <c r="AP381" s="1"/>
      <c r="AQ381" s="1"/>
      <c r="AR381" s="1"/>
      <c r="AS381" s="1"/>
      <c r="AT381" s="1"/>
      <c r="AU381" s="1"/>
      <c r="AV381" s="1"/>
      <c r="AW381" s="1"/>
      <c r="AX381" s="1"/>
      <c r="AY381" s="1"/>
      <c r="AZ381" s="1"/>
      <c r="BA381" s="1"/>
      <c r="BB381" s="1"/>
      <c r="BC381" s="1"/>
      <c r="BD381" s="1"/>
      <c r="BE381" s="1"/>
      <c r="BF381" s="1"/>
      <c r="BG381" s="1"/>
      <c r="BH381" s="1"/>
      <c r="BI381" s="1"/>
      <c r="BJ381" s="1"/>
      <c r="BK381" s="1"/>
      <c r="BL381" s="1"/>
      <c r="BM381" s="1"/>
      <c r="BN381" s="1"/>
      <c r="BO381" s="1"/>
      <c r="BP381" s="1"/>
      <c r="BQ381" s="1"/>
      <c r="BR381" s="1"/>
    </row>
    <row r="382" spans="1:70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  <c r="AL382" s="1"/>
      <c r="AM382" s="1"/>
      <c r="AN382" s="1"/>
      <c r="AO382" s="1"/>
      <c r="AP382" s="1"/>
      <c r="AQ382" s="1"/>
      <c r="AR382" s="1"/>
      <c r="AS382" s="1"/>
      <c r="AT382" s="1"/>
      <c r="AU382" s="1"/>
      <c r="AV382" s="1"/>
      <c r="AW382" s="1"/>
      <c r="AX382" s="1"/>
      <c r="AY382" s="1"/>
      <c r="AZ382" s="1"/>
      <c r="BA382" s="1"/>
      <c r="BB382" s="1"/>
      <c r="BC382" s="1"/>
      <c r="BD382" s="1"/>
      <c r="BE382" s="1"/>
      <c r="BF382" s="1"/>
      <c r="BG382" s="1"/>
      <c r="BH382" s="1"/>
      <c r="BI382" s="1"/>
      <c r="BJ382" s="1"/>
      <c r="BK382" s="1"/>
      <c r="BL382" s="1"/>
      <c r="BM382" s="1"/>
      <c r="BN382" s="1"/>
      <c r="BO382" s="1"/>
      <c r="BP382" s="1"/>
      <c r="BQ382" s="1"/>
      <c r="BR382" s="1"/>
    </row>
    <row r="383" spans="1:70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  <c r="AL383" s="1"/>
      <c r="AM383" s="1"/>
      <c r="AN383" s="1"/>
      <c r="AO383" s="1"/>
      <c r="AP383" s="1"/>
      <c r="AQ383" s="1"/>
      <c r="AR383" s="1"/>
      <c r="AS383" s="1"/>
      <c r="AT383" s="1"/>
      <c r="AU383" s="1"/>
      <c r="AV383" s="1"/>
      <c r="AW383" s="1"/>
      <c r="AX383" s="1"/>
      <c r="AY383" s="1"/>
      <c r="AZ383" s="1"/>
      <c r="BA383" s="1"/>
      <c r="BB383" s="1"/>
      <c r="BC383" s="1"/>
      <c r="BD383" s="1"/>
      <c r="BE383" s="1"/>
      <c r="BF383" s="1"/>
      <c r="BG383" s="1"/>
      <c r="BH383" s="1"/>
      <c r="BI383" s="1"/>
      <c r="BJ383" s="1"/>
      <c r="BK383" s="1"/>
      <c r="BL383" s="1"/>
      <c r="BM383" s="1"/>
      <c r="BN383" s="1"/>
      <c r="BO383" s="1"/>
      <c r="BP383" s="1"/>
      <c r="BQ383" s="1"/>
      <c r="BR383" s="1"/>
    </row>
    <row r="384" spans="1:70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  <c r="AL384" s="1"/>
      <c r="AM384" s="1"/>
      <c r="AN384" s="1"/>
      <c r="AO384" s="1"/>
      <c r="AP384" s="1"/>
      <c r="AQ384" s="1"/>
      <c r="AR384" s="1"/>
      <c r="AS384" s="1"/>
      <c r="AT384" s="1"/>
      <c r="AU384" s="1"/>
      <c r="AV384" s="1"/>
      <c r="AW384" s="1"/>
      <c r="AX384" s="1"/>
      <c r="AY384" s="1"/>
      <c r="AZ384" s="1"/>
      <c r="BA384" s="1"/>
      <c r="BB384" s="1"/>
      <c r="BC384" s="1"/>
      <c r="BD384" s="1"/>
      <c r="BE384" s="1"/>
      <c r="BF384" s="1"/>
      <c r="BG384" s="1"/>
      <c r="BH384" s="1"/>
      <c r="BI384" s="1"/>
      <c r="BJ384" s="1"/>
      <c r="BK384" s="1"/>
      <c r="BL384" s="1"/>
      <c r="BM384" s="1"/>
      <c r="BN384" s="1"/>
      <c r="BO384" s="1"/>
      <c r="BP384" s="1"/>
      <c r="BQ384" s="1"/>
      <c r="BR384" s="1"/>
    </row>
    <row r="385" spans="1:70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  <c r="AL385" s="1"/>
      <c r="AM385" s="1"/>
      <c r="AN385" s="1"/>
      <c r="AO385" s="1"/>
      <c r="AP385" s="1"/>
      <c r="AQ385" s="1"/>
      <c r="AR385" s="1"/>
      <c r="AS385" s="1"/>
      <c r="AT385" s="1"/>
      <c r="AU385" s="1"/>
      <c r="AV385" s="1"/>
      <c r="AW385" s="1"/>
      <c r="AX385" s="1"/>
      <c r="AY385" s="1"/>
      <c r="AZ385" s="1"/>
      <c r="BA385" s="1"/>
      <c r="BB385" s="1"/>
      <c r="BC385" s="1"/>
      <c r="BD385" s="1"/>
      <c r="BE385" s="1"/>
      <c r="BF385" s="1"/>
      <c r="BG385" s="1"/>
      <c r="BH385" s="1"/>
      <c r="BI385" s="1"/>
      <c r="BJ385" s="1"/>
      <c r="BK385" s="1"/>
      <c r="BL385" s="1"/>
      <c r="BM385" s="1"/>
      <c r="BN385" s="1"/>
      <c r="BO385" s="1"/>
      <c r="BP385" s="1"/>
      <c r="BQ385" s="1"/>
      <c r="BR385" s="1"/>
    </row>
    <row r="386" spans="1:70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  <c r="AL386" s="1"/>
      <c r="AM386" s="1"/>
      <c r="AN386" s="1"/>
      <c r="AO386" s="1"/>
      <c r="AP386" s="1"/>
      <c r="AQ386" s="1"/>
      <c r="AR386" s="1"/>
      <c r="AS386" s="1"/>
      <c r="AT386" s="1"/>
      <c r="AU386" s="1"/>
      <c r="AV386" s="1"/>
      <c r="AW386" s="1"/>
      <c r="AX386" s="1"/>
      <c r="AY386" s="1"/>
      <c r="AZ386" s="1"/>
      <c r="BA386" s="1"/>
      <c r="BB386" s="1"/>
      <c r="BC386" s="1"/>
      <c r="BD386" s="1"/>
      <c r="BE386" s="1"/>
      <c r="BF386" s="1"/>
      <c r="BG386" s="1"/>
      <c r="BH386" s="1"/>
      <c r="BI386" s="1"/>
      <c r="BJ386" s="1"/>
      <c r="BK386" s="1"/>
      <c r="BL386" s="1"/>
      <c r="BM386" s="1"/>
      <c r="BN386" s="1"/>
      <c r="BO386" s="1"/>
      <c r="BP386" s="1"/>
      <c r="BQ386" s="1"/>
      <c r="BR386" s="1"/>
    </row>
    <row r="387" spans="1:70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  <c r="AL387" s="1"/>
      <c r="AM387" s="1"/>
      <c r="AN387" s="1"/>
      <c r="AO387" s="1"/>
      <c r="AP387" s="1"/>
      <c r="AQ387" s="1"/>
      <c r="AR387" s="1"/>
      <c r="AS387" s="1"/>
      <c r="AT387" s="1"/>
      <c r="AU387" s="1"/>
      <c r="AV387" s="1"/>
      <c r="AW387" s="1"/>
      <c r="AX387" s="1"/>
      <c r="AY387" s="1"/>
      <c r="AZ387" s="1"/>
      <c r="BA387" s="1"/>
      <c r="BB387" s="1"/>
      <c r="BC387" s="1"/>
      <c r="BD387" s="1"/>
      <c r="BE387" s="1"/>
      <c r="BF387" s="1"/>
      <c r="BG387" s="1"/>
      <c r="BH387" s="1"/>
      <c r="BI387" s="1"/>
      <c r="BJ387" s="1"/>
      <c r="BK387" s="1"/>
      <c r="BL387" s="1"/>
      <c r="BM387" s="1"/>
      <c r="BN387" s="1"/>
      <c r="BO387" s="1"/>
      <c r="BP387" s="1"/>
      <c r="BQ387" s="1"/>
      <c r="BR387" s="1"/>
    </row>
    <row r="388" spans="1:70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  <c r="AL388" s="1"/>
      <c r="AM388" s="1"/>
      <c r="AN388" s="1"/>
      <c r="AO388" s="1"/>
      <c r="AP388" s="1"/>
      <c r="AQ388" s="1"/>
      <c r="AR388" s="1"/>
      <c r="AS388" s="1"/>
      <c r="AT388" s="1"/>
      <c r="AU388" s="1"/>
      <c r="AV388" s="1"/>
      <c r="AW388" s="1"/>
      <c r="AX388" s="1"/>
      <c r="AY388" s="1"/>
      <c r="AZ388" s="1"/>
      <c r="BA388" s="1"/>
      <c r="BB388" s="1"/>
      <c r="BC388" s="1"/>
      <c r="BD388" s="1"/>
      <c r="BE388" s="1"/>
      <c r="BF388" s="1"/>
      <c r="BG388" s="1"/>
      <c r="BH388" s="1"/>
      <c r="BI388" s="1"/>
      <c r="BJ388" s="1"/>
      <c r="BK388" s="1"/>
      <c r="BL388" s="1"/>
      <c r="BM388" s="1"/>
      <c r="BN388" s="1"/>
      <c r="BO388" s="1"/>
      <c r="BP388" s="1"/>
      <c r="BQ388" s="1"/>
      <c r="BR388" s="1"/>
    </row>
    <row r="389" spans="1:70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  <c r="AL389" s="1"/>
      <c r="AM389" s="1"/>
      <c r="AN389" s="1"/>
      <c r="AO389" s="1"/>
      <c r="AP389" s="1"/>
      <c r="AQ389" s="1"/>
      <c r="AR389" s="1"/>
      <c r="AS389" s="1"/>
      <c r="AT389" s="1"/>
      <c r="AU389" s="1"/>
      <c r="AV389" s="1"/>
      <c r="AW389" s="1"/>
      <c r="AX389" s="1"/>
      <c r="AY389" s="1"/>
      <c r="AZ389" s="1"/>
      <c r="BA389" s="1"/>
      <c r="BB389" s="1"/>
      <c r="BC389" s="1"/>
      <c r="BD389" s="1"/>
      <c r="BE389" s="1"/>
      <c r="BF389" s="1"/>
      <c r="BG389" s="1"/>
      <c r="BH389" s="1"/>
      <c r="BI389" s="1"/>
      <c r="BJ389" s="1"/>
      <c r="BK389" s="1"/>
      <c r="BL389" s="1"/>
      <c r="BM389" s="1"/>
      <c r="BN389" s="1"/>
      <c r="BO389" s="1"/>
      <c r="BP389" s="1"/>
      <c r="BQ389" s="1"/>
      <c r="BR389" s="1"/>
    </row>
    <row r="390" spans="1:70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  <c r="AL390" s="1"/>
      <c r="AM390" s="1"/>
      <c r="AN390" s="1"/>
      <c r="AO390" s="1"/>
      <c r="AP390" s="1"/>
      <c r="AQ390" s="1"/>
      <c r="AR390" s="1"/>
      <c r="AS390" s="1"/>
      <c r="AT390" s="1"/>
      <c r="AU390" s="1"/>
      <c r="AV390" s="1"/>
      <c r="AW390" s="1"/>
      <c r="AX390" s="1"/>
      <c r="AY390" s="1"/>
      <c r="AZ390" s="1"/>
      <c r="BA390" s="1"/>
      <c r="BB390" s="1"/>
      <c r="BC390" s="1"/>
      <c r="BD390" s="1"/>
      <c r="BE390" s="1"/>
      <c r="BF390" s="1"/>
      <c r="BG390" s="1"/>
      <c r="BH390" s="1"/>
      <c r="BI390" s="1"/>
      <c r="BJ390" s="1"/>
      <c r="BK390" s="1"/>
      <c r="BL390" s="1"/>
      <c r="BM390" s="1"/>
      <c r="BN390" s="1"/>
      <c r="BO390" s="1"/>
      <c r="BP390" s="1"/>
      <c r="BQ390" s="1"/>
      <c r="BR390" s="1"/>
    </row>
    <row r="391" spans="1:70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  <c r="AL391" s="1"/>
      <c r="AM391" s="1"/>
      <c r="AN391" s="1"/>
      <c r="AO391" s="1"/>
      <c r="AP391" s="1"/>
      <c r="AQ391" s="1"/>
      <c r="AR391" s="1"/>
      <c r="AS391" s="1"/>
      <c r="AT391" s="1"/>
      <c r="AU391" s="1"/>
      <c r="AV391" s="1"/>
      <c r="AW391" s="1"/>
      <c r="AX391" s="1"/>
      <c r="AY391" s="1"/>
      <c r="AZ391" s="1"/>
      <c r="BA391" s="1"/>
      <c r="BB391" s="1"/>
      <c r="BC391" s="1"/>
      <c r="BD391" s="1"/>
      <c r="BE391" s="1"/>
      <c r="BF391" s="1"/>
      <c r="BG391" s="1"/>
      <c r="BH391" s="1"/>
      <c r="BI391" s="1"/>
      <c r="BJ391" s="1"/>
      <c r="BK391" s="1"/>
      <c r="BL391" s="1"/>
      <c r="BM391" s="1"/>
      <c r="BN391" s="1"/>
      <c r="BO391" s="1"/>
      <c r="BP391" s="1"/>
      <c r="BQ391" s="1"/>
      <c r="BR391" s="1"/>
    </row>
    <row r="392" spans="1:70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  <c r="AL392" s="1"/>
      <c r="AM392" s="1"/>
      <c r="AN392" s="1"/>
      <c r="AO392" s="1"/>
      <c r="AP392" s="1"/>
      <c r="AQ392" s="1"/>
      <c r="AR392" s="1"/>
      <c r="AS392" s="1"/>
      <c r="AT392" s="1"/>
      <c r="AU392" s="1"/>
      <c r="AV392" s="1"/>
      <c r="AW392" s="1"/>
      <c r="AX392" s="1"/>
      <c r="AY392" s="1"/>
      <c r="AZ392" s="1"/>
      <c r="BA392" s="1"/>
      <c r="BB392" s="1"/>
      <c r="BC392" s="1"/>
      <c r="BD392" s="1"/>
      <c r="BE392" s="1"/>
      <c r="BF392" s="1"/>
      <c r="BG392" s="1"/>
      <c r="BH392" s="1"/>
      <c r="BI392" s="1"/>
      <c r="BJ392" s="1"/>
      <c r="BK392" s="1"/>
      <c r="BL392" s="1"/>
      <c r="BM392" s="1"/>
      <c r="BN392" s="1"/>
      <c r="BO392" s="1"/>
      <c r="BP392" s="1"/>
      <c r="BQ392" s="1"/>
      <c r="BR392" s="1"/>
    </row>
    <row r="393" spans="1:70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  <c r="AL393" s="1"/>
      <c r="AM393" s="1"/>
      <c r="AN393" s="1"/>
      <c r="AO393" s="1"/>
      <c r="AP393" s="1"/>
      <c r="AQ393" s="1"/>
      <c r="AR393" s="1"/>
      <c r="AS393" s="1"/>
      <c r="AT393" s="1"/>
      <c r="AU393" s="1"/>
      <c r="AV393" s="1"/>
      <c r="AW393" s="1"/>
      <c r="AX393" s="1"/>
      <c r="AY393" s="1"/>
      <c r="AZ393" s="1"/>
      <c r="BA393" s="1"/>
      <c r="BB393" s="1"/>
      <c r="BC393" s="1"/>
      <c r="BD393" s="1"/>
      <c r="BE393" s="1"/>
      <c r="BF393" s="1"/>
      <c r="BG393" s="1"/>
      <c r="BH393" s="1"/>
      <c r="BI393" s="1"/>
      <c r="BJ393" s="1"/>
      <c r="BK393" s="1"/>
      <c r="BL393" s="1"/>
      <c r="BM393" s="1"/>
      <c r="BN393" s="1"/>
      <c r="BO393" s="1"/>
      <c r="BP393" s="1"/>
      <c r="BQ393" s="1"/>
      <c r="BR393" s="1"/>
    </row>
    <row r="394" spans="1:70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  <c r="AL394" s="1"/>
      <c r="AM394" s="1"/>
      <c r="AN394" s="1"/>
      <c r="AO394" s="1"/>
      <c r="AP394" s="1"/>
      <c r="AQ394" s="1"/>
      <c r="AR394" s="1"/>
      <c r="AS394" s="1"/>
      <c r="AT394" s="1"/>
      <c r="AU394" s="1"/>
      <c r="AV394" s="1"/>
      <c r="AW394" s="1"/>
      <c r="AX394" s="1"/>
      <c r="AY394" s="1"/>
      <c r="AZ394" s="1"/>
      <c r="BA394" s="1"/>
      <c r="BB394" s="1"/>
      <c r="BC394" s="1"/>
      <c r="BD394" s="1"/>
      <c r="BE394" s="1"/>
      <c r="BF394" s="1"/>
      <c r="BG394" s="1"/>
      <c r="BH394" s="1"/>
      <c r="BI394" s="1"/>
      <c r="BJ394" s="1"/>
      <c r="BK394" s="1"/>
      <c r="BL394" s="1"/>
      <c r="BM394" s="1"/>
      <c r="BN394" s="1"/>
      <c r="BO394" s="1"/>
      <c r="BP394" s="1"/>
      <c r="BQ394" s="1"/>
      <c r="BR394" s="1"/>
    </row>
    <row r="395" spans="1:70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  <c r="AL395" s="1"/>
      <c r="AM395" s="1"/>
      <c r="AN395" s="1"/>
      <c r="AO395" s="1"/>
      <c r="AP395" s="1"/>
      <c r="AQ395" s="1"/>
      <c r="AR395" s="1"/>
      <c r="AS395" s="1"/>
      <c r="AT395" s="1"/>
      <c r="AU395" s="1"/>
      <c r="AV395" s="1"/>
      <c r="AW395" s="1"/>
      <c r="AX395" s="1"/>
      <c r="AY395" s="1"/>
      <c r="AZ395" s="1"/>
      <c r="BA395" s="1"/>
      <c r="BB395" s="1"/>
      <c r="BC395" s="1"/>
      <c r="BD395" s="1"/>
      <c r="BE395" s="1"/>
      <c r="BF395" s="1"/>
      <c r="BG395" s="1"/>
      <c r="BH395" s="1"/>
      <c r="BI395" s="1"/>
      <c r="BJ395" s="1"/>
      <c r="BK395" s="1"/>
      <c r="BL395" s="1"/>
      <c r="BM395" s="1"/>
      <c r="BN395" s="1"/>
      <c r="BO395" s="1"/>
      <c r="BP395" s="1"/>
      <c r="BQ395" s="1"/>
      <c r="BR395" s="1"/>
    </row>
    <row r="396" spans="1:70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  <c r="AL396" s="1"/>
      <c r="AM396" s="1"/>
      <c r="AN396" s="1"/>
      <c r="AO396" s="1"/>
      <c r="AP396" s="1"/>
      <c r="AQ396" s="1"/>
      <c r="AR396" s="1"/>
      <c r="AS396" s="1"/>
      <c r="AT396" s="1"/>
      <c r="AU396" s="1"/>
      <c r="AV396" s="1"/>
      <c r="AW396" s="1"/>
      <c r="AX396" s="1"/>
      <c r="AY396" s="1"/>
      <c r="AZ396" s="1"/>
      <c r="BA396" s="1"/>
      <c r="BB396" s="1"/>
      <c r="BC396" s="1"/>
      <c r="BD396" s="1"/>
      <c r="BE396" s="1"/>
      <c r="BF396" s="1"/>
      <c r="BG396" s="1"/>
      <c r="BH396" s="1"/>
      <c r="BI396" s="1"/>
      <c r="BJ396" s="1"/>
      <c r="BK396" s="1"/>
      <c r="BL396" s="1"/>
      <c r="BM396" s="1"/>
      <c r="BN396" s="1"/>
      <c r="BO396" s="1"/>
      <c r="BP396" s="1"/>
      <c r="BQ396" s="1"/>
      <c r="BR396" s="1"/>
    </row>
    <row r="397" spans="1:70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  <c r="AL397" s="1"/>
      <c r="AM397" s="1"/>
      <c r="AN397" s="1"/>
      <c r="AO397" s="1"/>
      <c r="AP397" s="1"/>
      <c r="AQ397" s="1"/>
      <c r="AR397" s="1"/>
      <c r="AS397" s="1"/>
      <c r="AT397" s="1"/>
      <c r="AU397" s="1"/>
      <c r="AV397" s="1"/>
      <c r="AW397" s="1"/>
      <c r="AX397" s="1"/>
      <c r="AY397" s="1"/>
      <c r="AZ397" s="1"/>
      <c r="BA397" s="1"/>
      <c r="BB397" s="1"/>
      <c r="BC397" s="1"/>
      <c r="BD397" s="1"/>
      <c r="BE397" s="1"/>
      <c r="BF397" s="1"/>
      <c r="BG397" s="1"/>
      <c r="BH397" s="1"/>
      <c r="BI397" s="1"/>
      <c r="BJ397" s="1"/>
      <c r="BK397" s="1"/>
      <c r="BL397" s="1"/>
      <c r="BM397" s="1"/>
      <c r="BN397" s="1"/>
      <c r="BO397" s="1"/>
      <c r="BP397" s="1"/>
      <c r="BQ397" s="1"/>
      <c r="BR397" s="1"/>
    </row>
    <row r="398" spans="1:70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  <c r="AL398" s="1"/>
      <c r="AM398" s="1"/>
      <c r="AN398" s="1"/>
      <c r="AO398" s="1"/>
      <c r="AP398" s="1"/>
      <c r="AQ398" s="1"/>
      <c r="AR398" s="1"/>
      <c r="AS398" s="1"/>
      <c r="AT398" s="1"/>
      <c r="AU398" s="1"/>
      <c r="AV398" s="1"/>
      <c r="AW398" s="1"/>
      <c r="AX398" s="1"/>
      <c r="AY398" s="1"/>
      <c r="AZ398" s="1"/>
      <c r="BA398" s="1"/>
      <c r="BB398" s="1"/>
      <c r="BC398" s="1"/>
      <c r="BD398" s="1"/>
      <c r="BE398" s="1"/>
      <c r="BF398" s="1"/>
      <c r="BG398" s="1"/>
      <c r="BH398" s="1"/>
      <c r="BI398" s="1"/>
      <c r="BJ398" s="1"/>
      <c r="BK398" s="1"/>
      <c r="BL398" s="1"/>
      <c r="BM398" s="1"/>
      <c r="BN398" s="1"/>
      <c r="BO398" s="1"/>
      <c r="BP398" s="1"/>
      <c r="BQ398" s="1"/>
      <c r="BR398" s="1"/>
    </row>
    <row r="399" spans="1:70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  <c r="AL399" s="1"/>
      <c r="AM399" s="1"/>
      <c r="AN399" s="1"/>
      <c r="AO399" s="1"/>
      <c r="AP399" s="1"/>
      <c r="AQ399" s="1"/>
      <c r="AR399" s="1"/>
      <c r="AS399" s="1"/>
      <c r="AT399" s="1"/>
      <c r="AU399" s="1"/>
      <c r="AV399" s="1"/>
      <c r="AW399" s="1"/>
      <c r="AX399" s="1"/>
      <c r="AY399" s="1"/>
      <c r="AZ399" s="1"/>
      <c r="BA399" s="1"/>
      <c r="BB399" s="1"/>
      <c r="BC399" s="1"/>
      <c r="BD399" s="1"/>
      <c r="BE399" s="1"/>
      <c r="BF399" s="1"/>
      <c r="BG399" s="1"/>
      <c r="BH399" s="1"/>
      <c r="BI399" s="1"/>
      <c r="BJ399" s="1"/>
      <c r="BK399" s="1"/>
      <c r="BL399" s="1"/>
      <c r="BM399" s="1"/>
      <c r="BN399" s="1"/>
      <c r="BO399" s="1"/>
      <c r="BP399" s="1"/>
      <c r="BQ399" s="1"/>
      <c r="BR399" s="1"/>
    </row>
    <row r="400" spans="1:70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  <c r="AL400" s="1"/>
      <c r="AM400" s="1"/>
      <c r="AN400" s="1"/>
      <c r="AO400" s="1"/>
      <c r="AP400" s="1"/>
      <c r="AQ400" s="1"/>
      <c r="AR400" s="1"/>
      <c r="AS400" s="1"/>
      <c r="AT400" s="1"/>
      <c r="AU400" s="1"/>
      <c r="AV400" s="1"/>
      <c r="AW400" s="1"/>
      <c r="AX400" s="1"/>
      <c r="AY400" s="1"/>
      <c r="AZ400" s="1"/>
      <c r="BA400" s="1"/>
      <c r="BB400" s="1"/>
      <c r="BC400" s="1"/>
      <c r="BD400" s="1"/>
      <c r="BE400" s="1"/>
      <c r="BF400" s="1"/>
      <c r="BG400" s="1"/>
      <c r="BH400" s="1"/>
      <c r="BI400" s="1"/>
      <c r="BJ400" s="1"/>
      <c r="BK400" s="1"/>
      <c r="BL400" s="1"/>
      <c r="BM400" s="1"/>
      <c r="BN400" s="1"/>
      <c r="BO400" s="1"/>
      <c r="BP400" s="1"/>
      <c r="BQ400" s="1"/>
      <c r="BR400" s="1"/>
    </row>
    <row r="401" spans="1:70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  <c r="AL401" s="1"/>
      <c r="AM401" s="1"/>
      <c r="AN401" s="1"/>
      <c r="AO401" s="1"/>
      <c r="AP401" s="1"/>
      <c r="AQ401" s="1"/>
      <c r="AR401" s="1"/>
      <c r="AS401" s="1"/>
      <c r="AT401" s="1"/>
      <c r="AU401" s="1"/>
      <c r="AV401" s="1"/>
      <c r="AW401" s="1"/>
      <c r="AX401" s="1"/>
      <c r="AY401" s="1"/>
      <c r="AZ401" s="1"/>
      <c r="BA401" s="1"/>
      <c r="BB401" s="1"/>
      <c r="BC401" s="1"/>
      <c r="BD401" s="1"/>
      <c r="BE401" s="1"/>
      <c r="BF401" s="1"/>
      <c r="BG401" s="1"/>
      <c r="BH401" s="1"/>
      <c r="BI401" s="1"/>
      <c r="BJ401" s="1"/>
      <c r="BK401" s="1"/>
      <c r="BL401" s="1"/>
      <c r="BM401" s="1"/>
      <c r="BN401" s="1"/>
      <c r="BO401" s="1"/>
      <c r="BP401" s="1"/>
      <c r="BQ401" s="1"/>
      <c r="BR401" s="1"/>
    </row>
    <row r="402" spans="1:70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  <c r="AL402" s="1"/>
      <c r="AM402" s="1"/>
      <c r="AN402" s="1"/>
      <c r="AO402" s="1"/>
      <c r="AP402" s="1"/>
      <c r="AQ402" s="1"/>
      <c r="AR402" s="1"/>
      <c r="AS402" s="1"/>
      <c r="AT402" s="1"/>
      <c r="AU402" s="1"/>
      <c r="AV402" s="1"/>
      <c r="AW402" s="1"/>
      <c r="AX402" s="1"/>
      <c r="AY402" s="1"/>
      <c r="AZ402" s="1"/>
      <c r="BA402" s="1"/>
      <c r="BB402" s="1"/>
      <c r="BC402" s="1"/>
      <c r="BD402" s="1"/>
      <c r="BE402" s="1"/>
      <c r="BF402" s="1"/>
      <c r="BG402" s="1"/>
      <c r="BH402" s="1"/>
      <c r="BI402" s="1"/>
      <c r="BJ402" s="1"/>
      <c r="BK402" s="1"/>
      <c r="BL402" s="1"/>
      <c r="BM402" s="1"/>
      <c r="BN402" s="1"/>
      <c r="BO402" s="1"/>
      <c r="BP402" s="1"/>
      <c r="BQ402" s="1"/>
      <c r="BR402" s="1"/>
    </row>
    <row r="403" spans="1:70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  <c r="AL403" s="1"/>
      <c r="AM403" s="1"/>
      <c r="AN403" s="1"/>
      <c r="AO403" s="1"/>
      <c r="AP403" s="1"/>
      <c r="AQ403" s="1"/>
      <c r="AR403" s="1"/>
      <c r="AS403" s="1"/>
      <c r="AT403" s="1"/>
      <c r="AU403" s="1"/>
      <c r="AV403" s="1"/>
      <c r="AW403" s="1"/>
      <c r="AX403" s="1"/>
      <c r="AY403" s="1"/>
      <c r="AZ403" s="1"/>
      <c r="BA403" s="1"/>
      <c r="BB403" s="1"/>
      <c r="BC403" s="1"/>
      <c r="BD403" s="1"/>
      <c r="BE403" s="1"/>
      <c r="BF403" s="1"/>
      <c r="BG403" s="1"/>
      <c r="BH403" s="1"/>
      <c r="BI403" s="1"/>
      <c r="BJ403" s="1"/>
      <c r="BK403" s="1"/>
      <c r="BL403" s="1"/>
      <c r="BM403" s="1"/>
      <c r="BN403" s="1"/>
      <c r="BO403" s="1"/>
      <c r="BP403" s="1"/>
      <c r="BQ403" s="1"/>
      <c r="BR403" s="1"/>
    </row>
    <row r="404" spans="1:70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  <c r="AL404" s="1"/>
      <c r="AM404" s="1"/>
      <c r="AN404" s="1"/>
      <c r="AO404" s="1"/>
      <c r="AP404" s="1"/>
      <c r="AQ404" s="1"/>
      <c r="AR404" s="1"/>
      <c r="AS404" s="1"/>
      <c r="AT404" s="1"/>
      <c r="AU404" s="1"/>
      <c r="AV404" s="1"/>
      <c r="AW404" s="1"/>
      <c r="AX404" s="1"/>
      <c r="AY404" s="1"/>
      <c r="AZ404" s="1"/>
      <c r="BA404" s="1"/>
      <c r="BB404" s="1"/>
      <c r="BC404" s="1"/>
      <c r="BD404" s="1"/>
      <c r="BE404" s="1"/>
      <c r="BF404" s="1"/>
      <c r="BG404" s="1"/>
      <c r="BH404" s="1"/>
      <c r="BI404" s="1"/>
      <c r="BJ404" s="1"/>
      <c r="BK404" s="1"/>
      <c r="BL404" s="1"/>
      <c r="BM404" s="1"/>
      <c r="BN404" s="1"/>
      <c r="BO404" s="1"/>
      <c r="BP404" s="1"/>
      <c r="BQ404" s="1"/>
      <c r="BR404" s="1"/>
    </row>
    <row r="405" spans="1:70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  <c r="AL405" s="1"/>
      <c r="AM405" s="1"/>
      <c r="AN405" s="1"/>
      <c r="AO405" s="1"/>
      <c r="AP405" s="1"/>
      <c r="AQ405" s="1"/>
      <c r="AR405" s="1"/>
      <c r="AS405" s="1"/>
      <c r="AT405" s="1"/>
      <c r="AU405" s="1"/>
      <c r="AV405" s="1"/>
      <c r="AW405" s="1"/>
      <c r="AX405" s="1"/>
      <c r="AY405" s="1"/>
      <c r="AZ405" s="1"/>
      <c r="BA405" s="1"/>
      <c r="BB405" s="1"/>
      <c r="BC405" s="1"/>
      <c r="BD405" s="1"/>
      <c r="BE405" s="1"/>
      <c r="BF405" s="1"/>
      <c r="BG405" s="1"/>
      <c r="BH405" s="1"/>
      <c r="BI405" s="1"/>
      <c r="BJ405" s="1"/>
      <c r="BK405" s="1"/>
      <c r="BL405" s="1"/>
      <c r="BM405" s="1"/>
      <c r="BN405" s="1"/>
      <c r="BO405" s="1"/>
      <c r="BP405" s="1"/>
      <c r="BQ405" s="1"/>
      <c r="BR405" s="1"/>
    </row>
    <row r="406" spans="1:70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  <c r="AL406" s="1"/>
      <c r="AM406" s="1"/>
      <c r="AN406" s="1"/>
      <c r="AO406" s="1"/>
      <c r="AP406" s="1"/>
      <c r="AQ406" s="1"/>
      <c r="AR406" s="1"/>
      <c r="AS406" s="1"/>
      <c r="AT406" s="1"/>
      <c r="AU406" s="1"/>
      <c r="AV406" s="1"/>
      <c r="AW406" s="1"/>
      <c r="AX406" s="1"/>
      <c r="AY406" s="1"/>
      <c r="AZ406" s="1"/>
      <c r="BA406" s="1"/>
      <c r="BB406" s="1"/>
      <c r="BC406" s="1"/>
      <c r="BD406" s="1"/>
      <c r="BE406" s="1"/>
      <c r="BF406" s="1"/>
      <c r="BG406" s="1"/>
      <c r="BH406" s="1"/>
      <c r="BI406" s="1"/>
      <c r="BJ406" s="1"/>
      <c r="BK406" s="1"/>
      <c r="BL406" s="1"/>
      <c r="BM406" s="1"/>
      <c r="BN406" s="1"/>
      <c r="BO406" s="1"/>
      <c r="BP406" s="1"/>
      <c r="BQ406" s="1"/>
      <c r="BR406" s="1"/>
    </row>
    <row r="407" spans="1:70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  <c r="AL407" s="1"/>
      <c r="AM407" s="1"/>
      <c r="AN407" s="1"/>
      <c r="AO407" s="1"/>
      <c r="AP407" s="1"/>
      <c r="AQ407" s="1"/>
      <c r="AR407" s="1"/>
      <c r="AS407" s="1"/>
      <c r="AT407" s="1"/>
      <c r="AU407" s="1"/>
      <c r="AV407" s="1"/>
      <c r="AW407" s="1"/>
      <c r="AX407" s="1"/>
      <c r="AY407" s="1"/>
      <c r="AZ407" s="1"/>
      <c r="BA407" s="1"/>
      <c r="BB407" s="1"/>
      <c r="BC407" s="1"/>
      <c r="BD407" s="1"/>
      <c r="BE407" s="1"/>
      <c r="BF407" s="1"/>
      <c r="BG407" s="1"/>
      <c r="BH407" s="1"/>
      <c r="BI407" s="1"/>
      <c r="BJ407" s="1"/>
      <c r="BK407" s="1"/>
      <c r="BL407" s="1"/>
      <c r="BM407" s="1"/>
      <c r="BN407" s="1"/>
      <c r="BO407" s="1"/>
      <c r="BP407" s="1"/>
      <c r="BQ407" s="1"/>
      <c r="BR407" s="1"/>
    </row>
    <row r="408" spans="1:70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  <c r="AL408" s="1"/>
      <c r="AM408" s="1"/>
      <c r="AN408" s="1"/>
      <c r="AO408" s="1"/>
      <c r="AP408" s="1"/>
      <c r="AQ408" s="1"/>
      <c r="AR408" s="1"/>
      <c r="AS408" s="1"/>
      <c r="AT408" s="1"/>
      <c r="AU408" s="1"/>
      <c r="AV408" s="1"/>
      <c r="AW408" s="1"/>
      <c r="AX408" s="1"/>
      <c r="AY408" s="1"/>
      <c r="AZ408" s="1"/>
      <c r="BA408" s="1"/>
      <c r="BB408" s="1"/>
      <c r="BC408" s="1"/>
      <c r="BD408" s="1"/>
      <c r="BE408" s="1"/>
      <c r="BF408" s="1"/>
      <c r="BG408" s="1"/>
      <c r="BH408" s="1"/>
      <c r="BI408" s="1"/>
      <c r="BJ408" s="1"/>
      <c r="BK408" s="1"/>
      <c r="BL408" s="1"/>
      <c r="BM408" s="1"/>
      <c r="BN408" s="1"/>
      <c r="BO408" s="1"/>
      <c r="BP408" s="1"/>
      <c r="BQ408" s="1"/>
      <c r="BR408" s="1"/>
    </row>
    <row r="409" spans="1:70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  <c r="AL409" s="1"/>
      <c r="AM409" s="1"/>
      <c r="AN409" s="1"/>
      <c r="AO409" s="1"/>
      <c r="AP409" s="1"/>
      <c r="AQ409" s="1"/>
      <c r="AR409" s="1"/>
      <c r="AS409" s="1"/>
      <c r="AT409" s="1"/>
      <c r="AU409" s="1"/>
      <c r="AV409" s="1"/>
      <c r="AW409" s="1"/>
      <c r="AX409" s="1"/>
      <c r="AY409" s="1"/>
      <c r="AZ409" s="1"/>
      <c r="BA409" s="1"/>
      <c r="BB409" s="1"/>
      <c r="BC409" s="1"/>
      <c r="BD409" s="1"/>
      <c r="BE409" s="1"/>
      <c r="BF409" s="1"/>
      <c r="BG409" s="1"/>
      <c r="BH409" s="1"/>
      <c r="BI409" s="1"/>
      <c r="BJ409" s="1"/>
      <c r="BK409" s="1"/>
      <c r="BL409" s="1"/>
      <c r="BM409" s="1"/>
      <c r="BN409" s="1"/>
      <c r="BO409" s="1"/>
      <c r="BP409" s="1"/>
      <c r="BQ409" s="1"/>
      <c r="BR409" s="1"/>
    </row>
    <row r="410" spans="1:70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  <c r="AL410" s="1"/>
      <c r="AM410" s="1"/>
      <c r="AN410" s="1"/>
      <c r="AO410" s="1"/>
      <c r="AP410" s="1"/>
      <c r="AQ410" s="1"/>
      <c r="AR410" s="1"/>
      <c r="AS410" s="1"/>
      <c r="AT410" s="1"/>
      <c r="AU410" s="1"/>
      <c r="AV410" s="1"/>
      <c r="AW410" s="1"/>
      <c r="AX410" s="1"/>
      <c r="AY410" s="1"/>
      <c r="AZ410" s="1"/>
      <c r="BA410" s="1"/>
      <c r="BB410" s="1"/>
      <c r="BC410" s="1"/>
      <c r="BD410" s="1"/>
      <c r="BE410" s="1"/>
      <c r="BF410" s="1"/>
      <c r="BG410" s="1"/>
      <c r="BH410" s="1"/>
      <c r="BI410" s="1"/>
      <c r="BJ410" s="1"/>
      <c r="BK410" s="1"/>
      <c r="BL410" s="1"/>
      <c r="BM410" s="1"/>
      <c r="BN410" s="1"/>
      <c r="BO410" s="1"/>
      <c r="BP410" s="1"/>
      <c r="BQ410" s="1"/>
      <c r="BR410" s="1"/>
    </row>
    <row r="411" spans="1:70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  <c r="AL411" s="1"/>
      <c r="AM411" s="1"/>
      <c r="AN411" s="1"/>
      <c r="AO411" s="1"/>
      <c r="AP411" s="1"/>
      <c r="AQ411" s="1"/>
      <c r="AR411" s="1"/>
      <c r="AS411" s="1"/>
      <c r="AT411" s="1"/>
      <c r="AU411" s="1"/>
      <c r="AV411" s="1"/>
      <c r="AW411" s="1"/>
      <c r="AX411" s="1"/>
      <c r="AY411" s="1"/>
      <c r="AZ411" s="1"/>
      <c r="BA411" s="1"/>
      <c r="BB411" s="1"/>
      <c r="BC411" s="1"/>
      <c r="BD411" s="1"/>
      <c r="BE411" s="1"/>
      <c r="BF411" s="1"/>
      <c r="BG411" s="1"/>
      <c r="BH411" s="1"/>
      <c r="BI411" s="1"/>
      <c r="BJ411" s="1"/>
      <c r="BK411" s="1"/>
      <c r="BL411" s="1"/>
      <c r="BM411" s="1"/>
      <c r="BN411" s="1"/>
      <c r="BO411" s="1"/>
      <c r="BP411" s="1"/>
      <c r="BQ411" s="1"/>
      <c r="BR411" s="1"/>
    </row>
    <row r="412" spans="1:70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  <c r="AL412" s="1"/>
      <c r="AM412" s="1"/>
      <c r="AN412" s="1"/>
      <c r="AO412" s="1"/>
      <c r="AP412" s="1"/>
      <c r="AQ412" s="1"/>
      <c r="AR412" s="1"/>
      <c r="AS412" s="1"/>
      <c r="AT412" s="1"/>
      <c r="AU412" s="1"/>
      <c r="AV412" s="1"/>
      <c r="AW412" s="1"/>
      <c r="AX412" s="1"/>
      <c r="AY412" s="1"/>
      <c r="AZ412" s="1"/>
      <c r="BA412" s="1"/>
      <c r="BB412" s="1"/>
      <c r="BC412" s="1"/>
      <c r="BD412" s="1"/>
      <c r="BE412" s="1"/>
      <c r="BF412" s="1"/>
      <c r="BG412" s="1"/>
      <c r="BH412" s="1"/>
      <c r="BI412" s="1"/>
      <c r="BJ412" s="1"/>
      <c r="BK412" s="1"/>
      <c r="BL412" s="1"/>
      <c r="BM412" s="1"/>
      <c r="BN412" s="1"/>
      <c r="BO412" s="1"/>
      <c r="BP412" s="1"/>
      <c r="BQ412" s="1"/>
      <c r="BR412" s="1"/>
    </row>
    <row r="413" spans="1:70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  <c r="AL413" s="1"/>
      <c r="AM413" s="1"/>
      <c r="AN413" s="1"/>
      <c r="AO413" s="1"/>
      <c r="AP413" s="1"/>
      <c r="AQ413" s="1"/>
      <c r="AR413" s="1"/>
      <c r="AS413" s="1"/>
      <c r="AT413" s="1"/>
      <c r="AU413" s="1"/>
      <c r="AV413" s="1"/>
      <c r="AW413" s="1"/>
      <c r="AX413" s="1"/>
      <c r="AY413" s="1"/>
      <c r="AZ413" s="1"/>
      <c r="BA413" s="1"/>
      <c r="BB413" s="1"/>
      <c r="BC413" s="1"/>
      <c r="BD413" s="1"/>
      <c r="BE413" s="1"/>
      <c r="BF413" s="1"/>
      <c r="BG413" s="1"/>
      <c r="BH413" s="1"/>
      <c r="BI413" s="1"/>
      <c r="BJ413" s="1"/>
      <c r="BK413" s="1"/>
      <c r="BL413" s="1"/>
      <c r="BM413" s="1"/>
      <c r="BN413" s="1"/>
      <c r="BO413" s="1"/>
      <c r="BP413" s="1"/>
      <c r="BQ413" s="1"/>
      <c r="BR413" s="1"/>
    </row>
    <row r="414" spans="1:70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  <c r="AL414" s="1"/>
      <c r="AM414" s="1"/>
      <c r="AN414" s="1"/>
      <c r="AO414" s="1"/>
      <c r="AP414" s="1"/>
      <c r="AQ414" s="1"/>
      <c r="AR414" s="1"/>
      <c r="AS414" s="1"/>
      <c r="AT414" s="1"/>
      <c r="AU414" s="1"/>
      <c r="AV414" s="1"/>
      <c r="AW414" s="1"/>
      <c r="AX414" s="1"/>
      <c r="AY414" s="1"/>
      <c r="AZ414" s="1"/>
      <c r="BA414" s="1"/>
      <c r="BB414" s="1"/>
      <c r="BC414" s="1"/>
      <c r="BD414" s="1"/>
      <c r="BE414" s="1"/>
      <c r="BF414" s="1"/>
      <c r="BG414" s="1"/>
      <c r="BH414" s="1"/>
      <c r="BI414" s="1"/>
      <c r="BJ414" s="1"/>
      <c r="BK414" s="1"/>
      <c r="BL414" s="1"/>
      <c r="BM414" s="1"/>
      <c r="BN414" s="1"/>
      <c r="BO414" s="1"/>
      <c r="BP414" s="1"/>
      <c r="BQ414" s="1"/>
      <c r="BR414" s="1"/>
    </row>
    <row r="415" spans="1:70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  <c r="AL415" s="1"/>
      <c r="AM415" s="1"/>
      <c r="AN415" s="1"/>
      <c r="AO415" s="1"/>
      <c r="AP415" s="1"/>
      <c r="AQ415" s="1"/>
      <c r="AR415" s="1"/>
      <c r="AS415" s="1"/>
      <c r="AT415" s="1"/>
      <c r="AU415" s="1"/>
      <c r="AV415" s="1"/>
      <c r="AW415" s="1"/>
      <c r="AX415" s="1"/>
      <c r="AY415" s="1"/>
      <c r="AZ415" s="1"/>
      <c r="BA415" s="1"/>
      <c r="BB415" s="1"/>
      <c r="BC415" s="1"/>
      <c r="BD415" s="1"/>
      <c r="BE415" s="1"/>
      <c r="BF415" s="1"/>
      <c r="BG415" s="1"/>
      <c r="BH415" s="1"/>
      <c r="BI415" s="1"/>
      <c r="BJ415" s="1"/>
      <c r="BK415" s="1"/>
      <c r="BL415" s="1"/>
      <c r="BM415" s="1"/>
      <c r="BN415" s="1"/>
      <c r="BO415" s="1"/>
      <c r="BP415" s="1"/>
      <c r="BQ415" s="1"/>
      <c r="BR415" s="1"/>
    </row>
    <row r="416" spans="1:70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  <c r="AL416" s="1"/>
      <c r="AM416" s="1"/>
      <c r="AN416" s="1"/>
      <c r="AO416" s="1"/>
      <c r="AP416" s="1"/>
      <c r="AQ416" s="1"/>
      <c r="AR416" s="1"/>
      <c r="AS416" s="1"/>
      <c r="AT416" s="1"/>
      <c r="AU416" s="1"/>
      <c r="AV416" s="1"/>
      <c r="AW416" s="1"/>
      <c r="AX416" s="1"/>
      <c r="AY416" s="1"/>
      <c r="AZ416" s="1"/>
      <c r="BA416" s="1"/>
      <c r="BB416" s="1"/>
      <c r="BC416" s="1"/>
      <c r="BD416" s="1"/>
      <c r="BE416" s="1"/>
      <c r="BF416" s="1"/>
      <c r="BG416" s="1"/>
      <c r="BH416" s="1"/>
      <c r="BI416" s="1"/>
      <c r="BJ416" s="1"/>
      <c r="BK416" s="1"/>
      <c r="BL416" s="1"/>
      <c r="BM416" s="1"/>
      <c r="BN416" s="1"/>
      <c r="BO416" s="1"/>
      <c r="BP416" s="1"/>
      <c r="BQ416" s="1"/>
      <c r="BR416" s="1"/>
    </row>
    <row r="417" spans="1:70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  <c r="AL417" s="1"/>
      <c r="AM417" s="1"/>
      <c r="AN417" s="1"/>
      <c r="AO417" s="1"/>
      <c r="AP417" s="1"/>
      <c r="AQ417" s="1"/>
      <c r="AR417" s="1"/>
      <c r="AS417" s="1"/>
      <c r="AT417" s="1"/>
      <c r="AU417" s="1"/>
      <c r="AV417" s="1"/>
      <c r="AW417" s="1"/>
      <c r="AX417" s="1"/>
      <c r="AY417" s="1"/>
      <c r="AZ417" s="1"/>
      <c r="BA417" s="1"/>
      <c r="BB417" s="1"/>
      <c r="BC417" s="1"/>
      <c r="BD417" s="1"/>
      <c r="BE417" s="1"/>
      <c r="BF417" s="1"/>
      <c r="BG417" s="1"/>
      <c r="BH417" s="1"/>
      <c r="BI417" s="1"/>
      <c r="BJ417" s="1"/>
      <c r="BK417" s="1"/>
      <c r="BL417" s="1"/>
      <c r="BM417" s="1"/>
      <c r="BN417" s="1"/>
      <c r="BO417" s="1"/>
      <c r="BP417" s="1"/>
      <c r="BQ417" s="1"/>
      <c r="BR417" s="1"/>
    </row>
    <row r="418" spans="1:70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  <c r="AL418" s="1"/>
      <c r="AM418" s="1"/>
      <c r="AN418" s="1"/>
      <c r="AO418" s="1"/>
      <c r="AP418" s="1"/>
      <c r="AQ418" s="1"/>
      <c r="AR418" s="1"/>
      <c r="AS418" s="1"/>
      <c r="AT418" s="1"/>
      <c r="AU418" s="1"/>
      <c r="AV418" s="1"/>
      <c r="AW418" s="1"/>
      <c r="AX418" s="1"/>
      <c r="AY418" s="1"/>
      <c r="AZ418" s="1"/>
      <c r="BA418" s="1"/>
      <c r="BB418" s="1"/>
      <c r="BC418" s="1"/>
      <c r="BD418" s="1"/>
      <c r="BE418" s="1"/>
      <c r="BF418" s="1"/>
      <c r="BG418" s="1"/>
      <c r="BH418" s="1"/>
      <c r="BI418" s="1"/>
      <c r="BJ418" s="1"/>
      <c r="BK418" s="1"/>
      <c r="BL418" s="1"/>
      <c r="BM418" s="1"/>
      <c r="BN418" s="1"/>
      <c r="BO418" s="1"/>
      <c r="BP418" s="1"/>
      <c r="BQ418" s="1"/>
      <c r="BR418" s="1"/>
    </row>
    <row r="419" spans="1:70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  <c r="AL419" s="1"/>
      <c r="AM419" s="1"/>
      <c r="AN419" s="1"/>
      <c r="AO419" s="1"/>
      <c r="AP419" s="1"/>
      <c r="AQ419" s="1"/>
      <c r="AR419" s="1"/>
      <c r="AS419" s="1"/>
      <c r="AT419" s="1"/>
      <c r="AU419" s="1"/>
      <c r="AV419" s="1"/>
      <c r="AW419" s="1"/>
      <c r="AX419" s="1"/>
      <c r="AY419" s="1"/>
      <c r="AZ419" s="1"/>
      <c r="BA419" s="1"/>
      <c r="BB419" s="1"/>
      <c r="BC419" s="1"/>
      <c r="BD419" s="1"/>
      <c r="BE419" s="1"/>
      <c r="BF419" s="1"/>
      <c r="BG419" s="1"/>
      <c r="BH419" s="1"/>
      <c r="BI419" s="1"/>
      <c r="BJ419" s="1"/>
      <c r="BK419" s="1"/>
      <c r="BL419" s="1"/>
      <c r="BM419" s="1"/>
      <c r="BN419" s="1"/>
      <c r="BO419" s="1"/>
      <c r="BP419" s="1"/>
      <c r="BQ419" s="1"/>
      <c r="BR419" s="1"/>
    </row>
    <row r="420" spans="1:70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  <c r="AL420" s="1"/>
      <c r="AM420" s="1"/>
      <c r="AN420" s="1"/>
      <c r="AO420" s="1"/>
      <c r="AP420" s="1"/>
      <c r="AQ420" s="1"/>
      <c r="AR420" s="1"/>
      <c r="AS420" s="1"/>
      <c r="AT420" s="1"/>
      <c r="AU420" s="1"/>
      <c r="AV420" s="1"/>
      <c r="AW420" s="1"/>
      <c r="AX420" s="1"/>
      <c r="AY420" s="1"/>
      <c r="AZ420" s="1"/>
      <c r="BA420" s="1"/>
      <c r="BB420" s="1"/>
      <c r="BC420" s="1"/>
      <c r="BD420" s="1"/>
      <c r="BE420" s="1"/>
      <c r="BF420" s="1"/>
      <c r="BG420" s="1"/>
      <c r="BH420" s="1"/>
      <c r="BI420" s="1"/>
      <c r="BJ420" s="1"/>
      <c r="BK420" s="1"/>
      <c r="BL420" s="1"/>
      <c r="BM420" s="1"/>
      <c r="BN420" s="1"/>
      <c r="BO420" s="1"/>
      <c r="BP420" s="1"/>
      <c r="BQ420" s="1"/>
      <c r="BR420" s="1"/>
    </row>
    <row r="421" spans="1:70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  <c r="AL421" s="1"/>
      <c r="AM421" s="1"/>
      <c r="AN421" s="1"/>
      <c r="AO421" s="1"/>
      <c r="AP421" s="1"/>
      <c r="AQ421" s="1"/>
      <c r="AR421" s="1"/>
      <c r="AS421" s="1"/>
      <c r="AT421" s="1"/>
      <c r="AU421" s="1"/>
      <c r="AV421" s="1"/>
      <c r="AW421" s="1"/>
      <c r="AX421" s="1"/>
      <c r="AY421" s="1"/>
      <c r="AZ421" s="1"/>
      <c r="BA421" s="1"/>
      <c r="BB421" s="1"/>
      <c r="BC421" s="1"/>
      <c r="BD421" s="1"/>
      <c r="BE421" s="1"/>
      <c r="BF421" s="1"/>
      <c r="BG421" s="1"/>
      <c r="BH421" s="1"/>
      <c r="BI421" s="1"/>
      <c r="BJ421" s="1"/>
      <c r="BK421" s="1"/>
      <c r="BL421" s="1"/>
      <c r="BM421" s="1"/>
      <c r="BN421" s="1"/>
      <c r="BO421" s="1"/>
      <c r="BP421" s="1"/>
      <c r="BQ421" s="1"/>
      <c r="BR421" s="1"/>
    </row>
    <row r="422" spans="1:70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  <c r="AL422" s="1"/>
      <c r="AM422" s="1"/>
      <c r="AN422" s="1"/>
      <c r="AO422" s="1"/>
      <c r="AP422" s="1"/>
      <c r="AQ422" s="1"/>
      <c r="AR422" s="1"/>
      <c r="AS422" s="1"/>
      <c r="AT422" s="1"/>
      <c r="AU422" s="1"/>
      <c r="AV422" s="1"/>
      <c r="AW422" s="1"/>
      <c r="AX422" s="1"/>
      <c r="AY422" s="1"/>
      <c r="AZ422" s="1"/>
      <c r="BA422" s="1"/>
      <c r="BB422" s="1"/>
      <c r="BC422" s="1"/>
      <c r="BD422" s="1"/>
      <c r="BE422" s="1"/>
      <c r="BF422" s="1"/>
      <c r="BG422" s="1"/>
      <c r="BH422" s="1"/>
      <c r="BI422" s="1"/>
      <c r="BJ422" s="1"/>
      <c r="BK422" s="1"/>
      <c r="BL422" s="1"/>
      <c r="BM422" s="1"/>
      <c r="BN422" s="1"/>
      <c r="BO422" s="1"/>
      <c r="BP422" s="1"/>
      <c r="BQ422" s="1"/>
      <c r="BR422" s="1"/>
    </row>
    <row r="423" spans="1:70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  <c r="AL423" s="1"/>
      <c r="AM423" s="1"/>
      <c r="AN423" s="1"/>
      <c r="AO423" s="1"/>
      <c r="AP423" s="1"/>
      <c r="AQ423" s="1"/>
      <c r="AR423" s="1"/>
      <c r="AS423" s="1"/>
      <c r="AT423" s="1"/>
      <c r="AU423" s="1"/>
      <c r="AV423" s="1"/>
      <c r="AW423" s="1"/>
      <c r="AX423" s="1"/>
      <c r="AY423" s="1"/>
      <c r="AZ423" s="1"/>
      <c r="BA423" s="1"/>
      <c r="BB423" s="1"/>
      <c r="BC423" s="1"/>
      <c r="BD423" s="1"/>
      <c r="BE423" s="1"/>
      <c r="BF423" s="1"/>
      <c r="BG423" s="1"/>
      <c r="BH423" s="1"/>
      <c r="BI423" s="1"/>
      <c r="BJ423" s="1"/>
      <c r="BK423" s="1"/>
      <c r="BL423" s="1"/>
      <c r="BM423" s="1"/>
      <c r="BN423" s="1"/>
      <c r="BO423" s="1"/>
      <c r="BP423" s="1"/>
      <c r="BQ423" s="1"/>
      <c r="BR423" s="1"/>
    </row>
    <row r="424" spans="1:70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  <c r="AL424" s="1"/>
      <c r="AM424" s="1"/>
      <c r="AN424" s="1"/>
      <c r="AO424" s="1"/>
      <c r="AP424" s="1"/>
      <c r="AQ424" s="1"/>
      <c r="AR424" s="1"/>
      <c r="AS424" s="1"/>
      <c r="AT424" s="1"/>
      <c r="AU424" s="1"/>
      <c r="AV424" s="1"/>
      <c r="AW424" s="1"/>
      <c r="AX424" s="1"/>
      <c r="AY424" s="1"/>
      <c r="AZ424" s="1"/>
      <c r="BA424" s="1"/>
      <c r="BB424" s="1"/>
      <c r="BC424" s="1"/>
      <c r="BD424" s="1"/>
      <c r="BE424" s="1"/>
      <c r="BF424" s="1"/>
      <c r="BG424" s="1"/>
      <c r="BH424" s="1"/>
      <c r="BI424" s="1"/>
      <c r="BJ424" s="1"/>
      <c r="BK424" s="1"/>
      <c r="BL424" s="1"/>
      <c r="BM424" s="1"/>
      <c r="BN424" s="1"/>
      <c r="BO424" s="1"/>
      <c r="BP424" s="1"/>
      <c r="BQ424" s="1"/>
      <c r="BR424" s="1"/>
    </row>
    <row r="425" spans="1:70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  <c r="AL425" s="1"/>
      <c r="AM425" s="1"/>
      <c r="AN425" s="1"/>
      <c r="AO425" s="1"/>
      <c r="AP425" s="1"/>
      <c r="AQ425" s="1"/>
      <c r="AR425" s="1"/>
      <c r="AS425" s="1"/>
      <c r="AT425" s="1"/>
      <c r="AU425" s="1"/>
      <c r="AV425" s="1"/>
      <c r="AW425" s="1"/>
      <c r="AX425" s="1"/>
      <c r="AY425" s="1"/>
      <c r="AZ425" s="1"/>
      <c r="BA425" s="1"/>
      <c r="BB425" s="1"/>
      <c r="BC425" s="1"/>
      <c r="BD425" s="1"/>
      <c r="BE425" s="1"/>
      <c r="BF425" s="1"/>
      <c r="BG425" s="1"/>
      <c r="BH425" s="1"/>
      <c r="BI425" s="1"/>
      <c r="BJ425" s="1"/>
      <c r="BK425" s="1"/>
      <c r="BL425" s="1"/>
      <c r="BM425" s="1"/>
      <c r="BN425" s="1"/>
      <c r="BO425" s="1"/>
      <c r="BP425" s="1"/>
      <c r="BQ425" s="1"/>
      <c r="BR425" s="1"/>
    </row>
    <row r="426" spans="1:70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  <c r="AL426" s="1"/>
      <c r="AM426" s="1"/>
      <c r="AN426" s="1"/>
      <c r="AO426" s="1"/>
      <c r="AP426" s="1"/>
      <c r="AQ426" s="1"/>
      <c r="AR426" s="1"/>
      <c r="AS426" s="1"/>
      <c r="AT426" s="1"/>
      <c r="AU426" s="1"/>
      <c r="AV426" s="1"/>
      <c r="AW426" s="1"/>
      <c r="AX426" s="1"/>
      <c r="AY426" s="1"/>
      <c r="AZ426" s="1"/>
      <c r="BA426" s="1"/>
      <c r="BB426" s="1"/>
      <c r="BC426" s="1"/>
      <c r="BD426" s="1"/>
      <c r="BE426" s="1"/>
      <c r="BF426" s="1"/>
      <c r="BG426" s="1"/>
      <c r="BH426" s="1"/>
      <c r="BI426" s="1"/>
      <c r="BJ426" s="1"/>
      <c r="BK426" s="1"/>
      <c r="BL426" s="1"/>
      <c r="BM426" s="1"/>
      <c r="BN426" s="1"/>
      <c r="BO426" s="1"/>
      <c r="BP426" s="1"/>
      <c r="BQ426" s="1"/>
      <c r="BR426" s="1"/>
    </row>
    <row r="427" spans="1:70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  <c r="AL427" s="1"/>
      <c r="AM427" s="1"/>
      <c r="AN427" s="1"/>
      <c r="AO427" s="1"/>
      <c r="AP427" s="1"/>
      <c r="AQ427" s="1"/>
      <c r="AR427" s="1"/>
      <c r="AS427" s="1"/>
      <c r="AT427" s="1"/>
      <c r="AU427" s="1"/>
      <c r="AV427" s="1"/>
      <c r="AW427" s="1"/>
      <c r="AX427" s="1"/>
      <c r="AY427" s="1"/>
      <c r="AZ427" s="1"/>
      <c r="BA427" s="1"/>
      <c r="BB427" s="1"/>
      <c r="BC427" s="1"/>
      <c r="BD427" s="1"/>
      <c r="BE427" s="1"/>
      <c r="BF427" s="1"/>
      <c r="BG427" s="1"/>
      <c r="BH427" s="1"/>
      <c r="BI427" s="1"/>
      <c r="BJ427" s="1"/>
      <c r="BK427" s="1"/>
      <c r="BL427" s="1"/>
      <c r="BM427" s="1"/>
      <c r="BN427" s="1"/>
      <c r="BO427" s="1"/>
      <c r="BP427" s="1"/>
      <c r="BQ427" s="1"/>
      <c r="BR427" s="1"/>
    </row>
    <row r="428" spans="1:70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  <c r="AL428" s="1"/>
      <c r="AM428" s="1"/>
      <c r="AN428" s="1"/>
      <c r="AO428" s="1"/>
      <c r="AP428" s="1"/>
      <c r="AQ428" s="1"/>
      <c r="AR428" s="1"/>
      <c r="AS428" s="1"/>
      <c r="AT428" s="1"/>
      <c r="AU428" s="1"/>
      <c r="AV428" s="1"/>
      <c r="AW428" s="1"/>
      <c r="AX428" s="1"/>
      <c r="AY428" s="1"/>
      <c r="AZ428" s="1"/>
      <c r="BA428" s="1"/>
      <c r="BB428" s="1"/>
      <c r="BC428" s="1"/>
      <c r="BD428" s="1"/>
      <c r="BE428" s="1"/>
      <c r="BF428" s="1"/>
      <c r="BG428" s="1"/>
      <c r="BH428" s="1"/>
      <c r="BI428" s="1"/>
      <c r="BJ428" s="1"/>
      <c r="BK428" s="1"/>
      <c r="BL428" s="1"/>
      <c r="BM428" s="1"/>
      <c r="BN428" s="1"/>
      <c r="BO428" s="1"/>
      <c r="BP428" s="1"/>
      <c r="BQ428" s="1"/>
      <c r="BR428" s="1"/>
    </row>
    <row r="429" spans="1:70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  <c r="AL429" s="1"/>
      <c r="AM429" s="1"/>
      <c r="AN429" s="1"/>
      <c r="AO429" s="1"/>
      <c r="AP429" s="1"/>
      <c r="AQ429" s="1"/>
      <c r="AR429" s="1"/>
      <c r="AS429" s="1"/>
      <c r="AT429" s="1"/>
      <c r="AU429" s="1"/>
      <c r="AV429" s="1"/>
      <c r="AW429" s="1"/>
      <c r="AX429" s="1"/>
      <c r="AY429" s="1"/>
      <c r="AZ429" s="1"/>
      <c r="BA429" s="1"/>
      <c r="BB429" s="1"/>
      <c r="BC429" s="1"/>
      <c r="BD429" s="1"/>
      <c r="BE429" s="1"/>
      <c r="BF429" s="1"/>
      <c r="BG429" s="1"/>
      <c r="BH429" s="1"/>
      <c r="BI429" s="1"/>
      <c r="BJ429" s="1"/>
      <c r="BK429" s="1"/>
      <c r="BL429" s="1"/>
      <c r="BM429" s="1"/>
      <c r="BN429" s="1"/>
      <c r="BO429" s="1"/>
      <c r="BP429" s="1"/>
      <c r="BQ429" s="1"/>
      <c r="BR429" s="1"/>
    </row>
    <row r="430" spans="1:70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  <c r="AL430" s="1"/>
      <c r="AM430" s="1"/>
      <c r="AN430" s="1"/>
      <c r="AO430" s="1"/>
      <c r="AP430" s="1"/>
      <c r="AQ430" s="1"/>
      <c r="AR430" s="1"/>
      <c r="AS430" s="1"/>
      <c r="AT430" s="1"/>
      <c r="AU430" s="1"/>
      <c r="AV430" s="1"/>
      <c r="AW430" s="1"/>
      <c r="AX430" s="1"/>
      <c r="AY430" s="1"/>
      <c r="AZ430" s="1"/>
      <c r="BA430" s="1"/>
      <c r="BB430" s="1"/>
      <c r="BC430" s="1"/>
      <c r="BD430" s="1"/>
      <c r="BE430" s="1"/>
      <c r="BF430" s="1"/>
      <c r="BG430" s="1"/>
      <c r="BH430" s="1"/>
      <c r="BI430" s="1"/>
      <c r="BJ430" s="1"/>
      <c r="BK430" s="1"/>
      <c r="BL430" s="1"/>
      <c r="BM430" s="1"/>
      <c r="BN430" s="1"/>
      <c r="BO430" s="1"/>
      <c r="BP430" s="1"/>
      <c r="BQ430" s="1"/>
      <c r="BR430" s="1"/>
    </row>
    <row r="431" spans="1:70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  <c r="AL431" s="1"/>
      <c r="AM431" s="1"/>
      <c r="AN431" s="1"/>
      <c r="AO431" s="1"/>
      <c r="AP431" s="1"/>
      <c r="AQ431" s="1"/>
      <c r="AR431" s="1"/>
      <c r="AS431" s="1"/>
      <c r="AT431" s="1"/>
      <c r="AU431" s="1"/>
      <c r="AV431" s="1"/>
      <c r="AW431" s="1"/>
      <c r="AX431" s="1"/>
      <c r="AY431" s="1"/>
      <c r="AZ431" s="1"/>
      <c r="BA431" s="1"/>
      <c r="BB431" s="1"/>
      <c r="BC431" s="1"/>
      <c r="BD431" s="1"/>
      <c r="BE431" s="1"/>
      <c r="BF431" s="1"/>
      <c r="BG431" s="1"/>
      <c r="BH431" s="1"/>
      <c r="BI431" s="1"/>
      <c r="BJ431" s="1"/>
      <c r="BK431" s="1"/>
      <c r="BL431" s="1"/>
      <c r="BM431" s="1"/>
      <c r="BN431" s="1"/>
      <c r="BO431" s="1"/>
      <c r="BP431" s="1"/>
      <c r="BQ431" s="1"/>
      <c r="BR431" s="1"/>
    </row>
    <row r="432" spans="1:70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  <c r="AL432" s="1"/>
      <c r="AM432" s="1"/>
      <c r="AN432" s="1"/>
      <c r="AO432" s="1"/>
      <c r="AP432" s="1"/>
      <c r="AQ432" s="1"/>
      <c r="AR432" s="1"/>
      <c r="AS432" s="1"/>
      <c r="AT432" s="1"/>
      <c r="AU432" s="1"/>
      <c r="AV432" s="1"/>
      <c r="AW432" s="1"/>
      <c r="AX432" s="1"/>
      <c r="AY432" s="1"/>
      <c r="AZ432" s="1"/>
      <c r="BA432" s="1"/>
      <c r="BB432" s="1"/>
      <c r="BC432" s="1"/>
      <c r="BD432" s="1"/>
      <c r="BE432" s="1"/>
      <c r="BF432" s="1"/>
      <c r="BG432" s="1"/>
      <c r="BH432" s="1"/>
      <c r="BI432" s="1"/>
      <c r="BJ432" s="1"/>
      <c r="BK432" s="1"/>
      <c r="BL432" s="1"/>
      <c r="BM432" s="1"/>
      <c r="BN432" s="1"/>
      <c r="BO432" s="1"/>
      <c r="BP432" s="1"/>
      <c r="BQ432" s="1"/>
      <c r="BR432" s="1"/>
    </row>
    <row r="433" spans="1:70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  <c r="AL433" s="1"/>
      <c r="AM433" s="1"/>
      <c r="AN433" s="1"/>
      <c r="AO433" s="1"/>
      <c r="AP433" s="1"/>
      <c r="AQ433" s="1"/>
      <c r="AR433" s="1"/>
      <c r="AS433" s="1"/>
      <c r="AT433" s="1"/>
      <c r="AU433" s="1"/>
      <c r="AV433" s="1"/>
      <c r="AW433" s="1"/>
      <c r="AX433" s="1"/>
      <c r="AY433" s="1"/>
      <c r="AZ433" s="1"/>
      <c r="BA433" s="1"/>
      <c r="BB433" s="1"/>
      <c r="BC433" s="1"/>
      <c r="BD433" s="1"/>
      <c r="BE433" s="1"/>
      <c r="BF433" s="1"/>
      <c r="BG433" s="1"/>
      <c r="BH433" s="1"/>
      <c r="BI433" s="1"/>
      <c r="BJ433" s="1"/>
      <c r="BK433" s="1"/>
      <c r="BL433" s="1"/>
      <c r="BM433" s="1"/>
      <c r="BN433" s="1"/>
      <c r="BO433" s="1"/>
      <c r="BP433" s="1"/>
      <c r="BQ433" s="1"/>
      <c r="BR433" s="1"/>
    </row>
    <row r="434" spans="1:70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  <c r="AL434" s="1"/>
      <c r="AM434" s="1"/>
      <c r="AN434" s="1"/>
      <c r="AO434" s="1"/>
      <c r="AP434" s="1"/>
      <c r="AQ434" s="1"/>
      <c r="AR434" s="1"/>
      <c r="AS434" s="1"/>
      <c r="AT434" s="1"/>
      <c r="AU434" s="1"/>
      <c r="AV434" s="1"/>
      <c r="AW434" s="1"/>
      <c r="AX434" s="1"/>
      <c r="AY434" s="1"/>
      <c r="AZ434" s="1"/>
      <c r="BA434" s="1"/>
      <c r="BB434" s="1"/>
      <c r="BC434" s="1"/>
      <c r="BD434" s="1"/>
      <c r="BE434" s="1"/>
      <c r="BF434" s="1"/>
      <c r="BG434" s="1"/>
      <c r="BH434" s="1"/>
      <c r="BI434" s="1"/>
      <c r="BJ434" s="1"/>
      <c r="BK434" s="1"/>
      <c r="BL434" s="1"/>
      <c r="BM434" s="1"/>
      <c r="BN434" s="1"/>
      <c r="BO434" s="1"/>
      <c r="BP434" s="1"/>
      <c r="BQ434" s="1"/>
      <c r="BR434" s="1"/>
    </row>
    <row r="435" spans="1:70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"/>
      <c r="AL435" s="1"/>
      <c r="AM435" s="1"/>
      <c r="AN435" s="1"/>
      <c r="AO435" s="1"/>
      <c r="AP435" s="1"/>
      <c r="AQ435" s="1"/>
      <c r="AR435" s="1"/>
      <c r="AS435" s="1"/>
      <c r="AT435" s="1"/>
      <c r="AU435" s="1"/>
      <c r="AV435" s="1"/>
      <c r="AW435" s="1"/>
      <c r="AX435" s="1"/>
      <c r="AY435" s="1"/>
      <c r="AZ435" s="1"/>
      <c r="BA435" s="1"/>
      <c r="BB435" s="1"/>
      <c r="BC435" s="1"/>
      <c r="BD435" s="1"/>
      <c r="BE435" s="1"/>
      <c r="BF435" s="1"/>
      <c r="BG435" s="1"/>
      <c r="BH435" s="1"/>
      <c r="BI435" s="1"/>
      <c r="BJ435" s="1"/>
      <c r="BK435" s="1"/>
      <c r="BL435" s="1"/>
      <c r="BM435" s="1"/>
      <c r="BN435" s="1"/>
      <c r="BO435" s="1"/>
      <c r="BP435" s="1"/>
      <c r="BQ435" s="1"/>
      <c r="BR435" s="1"/>
    </row>
    <row r="436" spans="1:70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  <c r="AL436" s="1"/>
      <c r="AM436" s="1"/>
      <c r="AN436" s="1"/>
      <c r="AO436" s="1"/>
      <c r="AP436" s="1"/>
      <c r="AQ436" s="1"/>
      <c r="AR436" s="1"/>
      <c r="AS436" s="1"/>
      <c r="AT436" s="1"/>
      <c r="AU436" s="1"/>
      <c r="AV436" s="1"/>
      <c r="AW436" s="1"/>
      <c r="AX436" s="1"/>
      <c r="AY436" s="1"/>
      <c r="AZ436" s="1"/>
      <c r="BA436" s="1"/>
      <c r="BB436" s="1"/>
      <c r="BC436" s="1"/>
      <c r="BD436" s="1"/>
      <c r="BE436" s="1"/>
      <c r="BF436" s="1"/>
      <c r="BG436" s="1"/>
      <c r="BH436" s="1"/>
      <c r="BI436" s="1"/>
      <c r="BJ436" s="1"/>
      <c r="BK436" s="1"/>
      <c r="BL436" s="1"/>
      <c r="BM436" s="1"/>
      <c r="BN436" s="1"/>
      <c r="BO436" s="1"/>
      <c r="BP436" s="1"/>
      <c r="BQ436" s="1"/>
      <c r="BR436" s="1"/>
    </row>
    <row r="437" spans="1:70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/>
      <c r="AL437" s="1"/>
      <c r="AM437" s="1"/>
      <c r="AN437" s="1"/>
      <c r="AO437" s="1"/>
      <c r="AP437" s="1"/>
      <c r="AQ437" s="1"/>
      <c r="AR437" s="1"/>
      <c r="AS437" s="1"/>
      <c r="AT437" s="1"/>
      <c r="AU437" s="1"/>
      <c r="AV437" s="1"/>
      <c r="AW437" s="1"/>
      <c r="AX437" s="1"/>
      <c r="AY437" s="1"/>
      <c r="AZ437" s="1"/>
      <c r="BA437" s="1"/>
      <c r="BB437" s="1"/>
      <c r="BC437" s="1"/>
      <c r="BD437" s="1"/>
      <c r="BE437" s="1"/>
      <c r="BF437" s="1"/>
      <c r="BG437" s="1"/>
      <c r="BH437" s="1"/>
      <c r="BI437" s="1"/>
      <c r="BJ437" s="1"/>
      <c r="BK437" s="1"/>
      <c r="BL437" s="1"/>
      <c r="BM437" s="1"/>
      <c r="BN437" s="1"/>
      <c r="BO437" s="1"/>
      <c r="BP437" s="1"/>
      <c r="BQ437" s="1"/>
      <c r="BR437" s="1"/>
    </row>
    <row r="438" spans="1:70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/>
      <c r="AL438" s="1"/>
      <c r="AM438" s="1"/>
      <c r="AN438" s="1"/>
      <c r="AO438" s="1"/>
      <c r="AP438" s="1"/>
      <c r="AQ438" s="1"/>
      <c r="AR438" s="1"/>
      <c r="AS438" s="1"/>
      <c r="AT438" s="1"/>
      <c r="AU438" s="1"/>
      <c r="AV438" s="1"/>
      <c r="AW438" s="1"/>
      <c r="AX438" s="1"/>
      <c r="AY438" s="1"/>
      <c r="AZ438" s="1"/>
      <c r="BA438" s="1"/>
      <c r="BB438" s="1"/>
      <c r="BC438" s="1"/>
      <c r="BD438" s="1"/>
      <c r="BE438" s="1"/>
      <c r="BF438" s="1"/>
      <c r="BG438" s="1"/>
      <c r="BH438" s="1"/>
      <c r="BI438" s="1"/>
      <c r="BJ438" s="1"/>
      <c r="BK438" s="1"/>
      <c r="BL438" s="1"/>
      <c r="BM438" s="1"/>
      <c r="BN438" s="1"/>
      <c r="BO438" s="1"/>
      <c r="BP438" s="1"/>
      <c r="BQ438" s="1"/>
      <c r="BR438" s="1"/>
    </row>
    <row r="439" spans="1:70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/>
      <c r="AL439" s="1"/>
      <c r="AM439" s="1"/>
      <c r="AN439" s="1"/>
      <c r="AO439" s="1"/>
      <c r="AP439" s="1"/>
      <c r="AQ439" s="1"/>
      <c r="AR439" s="1"/>
      <c r="AS439" s="1"/>
      <c r="AT439" s="1"/>
      <c r="AU439" s="1"/>
      <c r="AV439" s="1"/>
      <c r="AW439" s="1"/>
      <c r="AX439" s="1"/>
      <c r="AY439" s="1"/>
      <c r="AZ439" s="1"/>
      <c r="BA439" s="1"/>
      <c r="BB439" s="1"/>
      <c r="BC439" s="1"/>
      <c r="BD439" s="1"/>
      <c r="BE439" s="1"/>
      <c r="BF439" s="1"/>
      <c r="BG439" s="1"/>
      <c r="BH439" s="1"/>
      <c r="BI439" s="1"/>
      <c r="BJ439" s="1"/>
      <c r="BK439" s="1"/>
      <c r="BL439" s="1"/>
      <c r="BM439" s="1"/>
      <c r="BN439" s="1"/>
      <c r="BO439" s="1"/>
      <c r="BP439" s="1"/>
      <c r="BQ439" s="1"/>
      <c r="BR439" s="1"/>
    </row>
    <row r="440" spans="1:70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  <c r="AL440" s="1"/>
      <c r="AM440" s="1"/>
      <c r="AN440" s="1"/>
      <c r="AO440" s="1"/>
      <c r="AP440" s="1"/>
      <c r="AQ440" s="1"/>
      <c r="AR440" s="1"/>
      <c r="AS440" s="1"/>
      <c r="AT440" s="1"/>
      <c r="AU440" s="1"/>
      <c r="AV440" s="1"/>
      <c r="AW440" s="1"/>
      <c r="AX440" s="1"/>
      <c r="AY440" s="1"/>
      <c r="AZ440" s="1"/>
      <c r="BA440" s="1"/>
      <c r="BB440" s="1"/>
      <c r="BC440" s="1"/>
      <c r="BD440" s="1"/>
      <c r="BE440" s="1"/>
      <c r="BF440" s="1"/>
      <c r="BG440" s="1"/>
      <c r="BH440" s="1"/>
      <c r="BI440" s="1"/>
      <c r="BJ440" s="1"/>
      <c r="BK440" s="1"/>
      <c r="BL440" s="1"/>
      <c r="BM440" s="1"/>
      <c r="BN440" s="1"/>
      <c r="BO440" s="1"/>
      <c r="BP440" s="1"/>
      <c r="BQ440" s="1"/>
      <c r="BR440" s="1"/>
    </row>
    <row r="441" spans="1:70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  <c r="AL441" s="1"/>
      <c r="AM441" s="1"/>
      <c r="AN441" s="1"/>
      <c r="AO441" s="1"/>
      <c r="AP441" s="1"/>
      <c r="AQ441" s="1"/>
      <c r="AR441" s="1"/>
      <c r="AS441" s="1"/>
      <c r="AT441" s="1"/>
      <c r="AU441" s="1"/>
      <c r="AV441" s="1"/>
      <c r="AW441" s="1"/>
      <c r="AX441" s="1"/>
      <c r="AY441" s="1"/>
      <c r="AZ441" s="1"/>
      <c r="BA441" s="1"/>
      <c r="BB441" s="1"/>
      <c r="BC441" s="1"/>
      <c r="BD441" s="1"/>
      <c r="BE441" s="1"/>
      <c r="BF441" s="1"/>
      <c r="BG441" s="1"/>
      <c r="BH441" s="1"/>
      <c r="BI441" s="1"/>
      <c r="BJ441" s="1"/>
      <c r="BK441" s="1"/>
      <c r="BL441" s="1"/>
      <c r="BM441" s="1"/>
      <c r="BN441" s="1"/>
      <c r="BO441" s="1"/>
      <c r="BP441" s="1"/>
      <c r="BQ441" s="1"/>
      <c r="BR441" s="1"/>
    </row>
    <row r="442" spans="1:70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1"/>
      <c r="AL442" s="1"/>
      <c r="AM442" s="1"/>
      <c r="AN442" s="1"/>
      <c r="AO442" s="1"/>
      <c r="AP442" s="1"/>
      <c r="AQ442" s="1"/>
      <c r="AR442" s="1"/>
      <c r="AS442" s="1"/>
      <c r="AT442" s="1"/>
      <c r="AU442" s="1"/>
      <c r="AV442" s="1"/>
      <c r="AW442" s="1"/>
      <c r="AX442" s="1"/>
      <c r="AY442" s="1"/>
      <c r="AZ442" s="1"/>
      <c r="BA442" s="1"/>
      <c r="BB442" s="1"/>
      <c r="BC442" s="1"/>
      <c r="BD442" s="1"/>
      <c r="BE442" s="1"/>
      <c r="BF442" s="1"/>
      <c r="BG442" s="1"/>
      <c r="BH442" s="1"/>
      <c r="BI442" s="1"/>
      <c r="BJ442" s="1"/>
      <c r="BK442" s="1"/>
      <c r="BL442" s="1"/>
      <c r="BM442" s="1"/>
      <c r="BN442" s="1"/>
      <c r="BO442" s="1"/>
      <c r="BP442" s="1"/>
      <c r="BQ442" s="1"/>
      <c r="BR442" s="1"/>
    </row>
    <row r="443" spans="1:70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"/>
      <c r="AL443" s="1"/>
      <c r="AM443" s="1"/>
      <c r="AN443" s="1"/>
      <c r="AO443" s="1"/>
      <c r="AP443" s="1"/>
      <c r="AQ443" s="1"/>
      <c r="AR443" s="1"/>
      <c r="AS443" s="1"/>
      <c r="AT443" s="1"/>
      <c r="AU443" s="1"/>
      <c r="AV443" s="1"/>
      <c r="AW443" s="1"/>
      <c r="AX443" s="1"/>
      <c r="AY443" s="1"/>
      <c r="AZ443" s="1"/>
      <c r="BA443" s="1"/>
      <c r="BB443" s="1"/>
      <c r="BC443" s="1"/>
      <c r="BD443" s="1"/>
      <c r="BE443" s="1"/>
      <c r="BF443" s="1"/>
      <c r="BG443" s="1"/>
      <c r="BH443" s="1"/>
      <c r="BI443" s="1"/>
      <c r="BJ443" s="1"/>
      <c r="BK443" s="1"/>
      <c r="BL443" s="1"/>
      <c r="BM443" s="1"/>
      <c r="BN443" s="1"/>
      <c r="BO443" s="1"/>
      <c r="BP443" s="1"/>
      <c r="BQ443" s="1"/>
      <c r="BR443" s="1"/>
    </row>
    <row r="444" spans="1:70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"/>
      <c r="AL444" s="1"/>
      <c r="AM444" s="1"/>
      <c r="AN444" s="1"/>
      <c r="AO444" s="1"/>
      <c r="AP444" s="1"/>
      <c r="AQ444" s="1"/>
      <c r="AR444" s="1"/>
      <c r="AS444" s="1"/>
      <c r="AT444" s="1"/>
      <c r="AU444" s="1"/>
      <c r="AV444" s="1"/>
      <c r="AW444" s="1"/>
      <c r="AX444" s="1"/>
      <c r="AY444" s="1"/>
      <c r="AZ444" s="1"/>
      <c r="BA444" s="1"/>
      <c r="BB444" s="1"/>
      <c r="BC444" s="1"/>
      <c r="BD444" s="1"/>
      <c r="BE444" s="1"/>
      <c r="BF444" s="1"/>
      <c r="BG444" s="1"/>
      <c r="BH444" s="1"/>
      <c r="BI444" s="1"/>
      <c r="BJ444" s="1"/>
      <c r="BK444" s="1"/>
      <c r="BL444" s="1"/>
      <c r="BM444" s="1"/>
      <c r="BN444" s="1"/>
      <c r="BO444" s="1"/>
      <c r="BP444" s="1"/>
      <c r="BQ444" s="1"/>
      <c r="BR444" s="1"/>
    </row>
    <row r="445" spans="1:70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"/>
      <c r="AL445" s="1"/>
      <c r="AM445" s="1"/>
      <c r="AN445" s="1"/>
      <c r="AO445" s="1"/>
      <c r="AP445" s="1"/>
      <c r="AQ445" s="1"/>
      <c r="AR445" s="1"/>
      <c r="AS445" s="1"/>
      <c r="AT445" s="1"/>
      <c r="AU445" s="1"/>
      <c r="AV445" s="1"/>
      <c r="AW445" s="1"/>
      <c r="AX445" s="1"/>
      <c r="AY445" s="1"/>
      <c r="AZ445" s="1"/>
      <c r="BA445" s="1"/>
      <c r="BB445" s="1"/>
      <c r="BC445" s="1"/>
      <c r="BD445" s="1"/>
      <c r="BE445" s="1"/>
      <c r="BF445" s="1"/>
      <c r="BG445" s="1"/>
      <c r="BH445" s="1"/>
      <c r="BI445" s="1"/>
      <c r="BJ445" s="1"/>
      <c r="BK445" s="1"/>
      <c r="BL445" s="1"/>
      <c r="BM445" s="1"/>
      <c r="BN445" s="1"/>
      <c r="BO445" s="1"/>
      <c r="BP445" s="1"/>
      <c r="BQ445" s="1"/>
      <c r="BR445" s="1"/>
    </row>
    <row r="446" spans="1:70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/>
      <c r="AL446" s="1"/>
      <c r="AM446" s="1"/>
      <c r="AN446" s="1"/>
      <c r="AO446" s="1"/>
      <c r="AP446" s="1"/>
      <c r="AQ446" s="1"/>
      <c r="AR446" s="1"/>
      <c r="AS446" s="1"/>
      <c r="AT446" s="1"/>
      <c r="AU446" s="1"/>
      <c r="AV446" s="1"/>
      <c r="AW446" s="1"/>
      <c r="AX446" s="1"/>
      <c r="AY446" s="1"/>
      <c r="AZ446" s="1"/>
      <c r="BA446" s="1"/>
      <c r="BB446" s="1"/>
      <c r="BC446" s="1"/>
      <c r="BD446" s="1"/>
      <c r="BE446" s="1"/>
      <c r="BF446" s="1"/>
      <c r="BG446" s="1"/>
      <c r="BH446" s="1"/>
      <c r="BI446" s="1"/>
      <c r="BJ446" s="1"/>
      <c r="BK446" s="1"/>
      <c r="BL446" s="1"/>
      <c r="BM446" s="1"/>
      <c r="BN446" s="1"/>
      <c r="BO446" s="1"/>
      <c r="BP446" s="1"/>
      <c r="BQ446" s="1"/>
      <c r="BR446" s="1"/>
    </row>
    <row r="447" spans="1:70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  <c r="AL447" s="1"/>
      <c r="AM447" s="1"/>
      <c r="AN447" s="1"/>
      <c r="AO447" s="1"/>
      <c r="AP447" s="1"/>
      <c r="AQ447" s="1"/>
      <c r="AR447" s="1"/>
      <c r="AS447" s="1"/>
      <c r="AT447" s="1"/>
      <c r="AU447" s="1"/>
      <c r="AV447" s="1"/>
      <c r="AW447" s="1"/>
      <c r="AX447" s="1"/>
      <c r="AY447" s="1"/>
      <c r="AZ447" s="1"/>
      <c r="BA447" s="1"/>
      <c r="BB447" s="1"/>
      <c r="BC447" s="1"/>
      <c r="BD447" s="1"/>
      <c r="BE447" s="1"/>
      <c r="BF447" s="1"/>
      <c r="BG447" s="1"/>
      <c r="BH447" s="1"/>
      <c r="BI447" s="1"/>
      <c r="BJ447" s="1"/>
      <c r="BK447" s="1"/>
      <c r="BL447" s="1"/>
      <c r="BM447" s="1"/>
      <c r="BN447" s="1"/>
      <c r="BO447" s="1"/>
      <c r="BP447" s="1"/>
      <c r="BQ447" s="1"/>
      <c r="BR447" s="1"/>
    </row>
    <row r="448" spans="1:70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"/>
      <c r="AL448" s="1"/>
      <c r="AM448" s="1"/>
      <c r="AN448" s="1"/>
      <c r="AO448" s="1"/>
      <c r="AP448" s="1"/>
      <c r="AQ448" s="1"/>
      <c r="AR448" s="1"/>
      <c r="AS448" s="1"/>
      <c r="AT448" s="1"/>
      <c r="AU448" s="1"/>
      <c r="AV448" s="1"/>
      <c r="AW448" s="1"/>
      <c r="AX448" s="1"/>
      <c r="AY448" s="1"/>
      <c r="AZ448" s="1"/>
      <c r="BA448" s="1"/>
      <c r="BB448" s="1"/>
      <c r="BC448" s="1"/>
      <c r="BD448" s="1"/>
      <c r="BE448" s="1"/>
      <c r="BF448" s="1"/>
      <c r="BG448" s="1"/>
      <c r="BH448" s="1"/>
      <c r="BI448" s="1"/>
      <c r="BJ448" s="1"/>
      <c r="BK448" s="1"/>
      <c r="BL448" s="1"/>
      <c r="BM448" s="1"/>
      <c r="BN448" s="1"/>
      <c r="BO448" s="1"/>
      <c r="BP448" s="1"/>
      <c r="BQ448" s="1"/>
      <c r="BR448" s="1"/>
    </row>
    <row r="449" spans="1:70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"/>
      <c r="AL449" s="1"/>
      <c r="AM449" s="1"/>
      <c r="AN449" s="1"/>
      <c r="AO449" s="1"/>
      <c r="AP449" s="1"/>
      <c r="AQ449" s="1"/>
      <c r="AR449" s="1"/>
      <c r="AS449" s="1"/>
      <c r="AT449" s="1"/>
      <c r="AU449" s="1"/>
      <c r="AV449" s="1"/>
      <c r="AW449" s="1"/>
      <c r="AX449" s="1"/>
      <c r="AY449" s="1"/>
      <c r="AZ449" s="1"/>
      <c r="BA449" s="1"/>
      <c r="BB449" s="1"/>
      <c r="BC449" s="1"/>
      <c r="BD449" s="1"/>
      <c r="BE449" s="1"/>
      <c r="BF449" s="1"/>
      <c r="BG449" s="1"/>
      <c r="BH449" s="1"/>
      <c r="BI449" s="1"/>
      <c r="BJ449" s="1"/>
      <c r="BK449" s="1"/>
      <c r="BL449" s="1"/>
      <c r="BM449" s="1"/>
      <c r="BN449" s="1"/>
      <c r="BO449" s="1"/>
      <c r="BP449" s="1"/>
      <c r="BQ449" s="1"/>
      <c r="BR449" s="1"/>
    </row>
    <row r="450" spans="1:70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1"/>
      <c r="AL450" s="1"/>
      <c r="AM450" s="1"/>
      <c r="AN450" s="1"/>
      <c r="AO450" s="1"/>
      <c r="AP450" s="1"/>
      <c r="AQ450" s="1"/>
      <c r="AR450" s="1"/>
      <c r="AS450" s="1"/>
      <c r="AT450" s="1"/>
      <c r="AU450" s="1"/>
      <c r="AV450" s="1"/>
      <c r="AW450" s="1"/>
      <c r="AX450" s="1"/>
      <c r="AY450" s="1"/>
      <c r="AZ450" s="1"/>
      <c r="BA450" s="1"/>
      <c r="BB450" s="1"/>
      <c r="BC450" s="1"/>
      <c r="BD450" s="1"/>
      <c r="BE450" s="1"/>
      <c r="BF450" s="1"/>
      <c r="BG450" s="1"/>
      <c r="BH450" s="1"/>
      <c r="BI450" s="1"/>
      <c r="BJ450" s="1"/>
      <c r="BK450" s="1"/>
      <c r="BL450" s="1"/>
      <c r="BM450" s="1"/>
      <c r="BN450" s="1"/>
      <c r="BO450" s="1"/>
      <c r="BP450" s="1"/>
      <c r="BQ450" s="1"/>
      <c r="BR450" s="1"/>
    </row>
    <row r="451" spans="1:70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  <c r="AK451" s="1"/>
      <c r="AL451" s="1"/>
      <c r="AM451" s="1"/>
      <c r="AN451" s="1"/>
      <c r="AO451" s="1"/>
      <c r="AP451" s="1"/>
      <c r="AQ451" s="1"/>
      <c r="AR451" s="1"/>
      <c r="AS451" s="1"/>
      <c r="AT451" s="1"/>
      <c r="AU451" s="1"/>
      <c r="AV451" s="1"/>
      <c r="AW451" s="1"/>
      <c r="AX451" s="1"/>
      <c r="AY451" s="1"/>
      <c r="AZ451" s="1"/>
      <c r="BA451" s="1"/>
      <c r="BB451" s="1"/>
      <c r="BC451" s="1"/>
      <c r="BD451" s="1"/>
      <c r="BE451" s="1"/>
      <c r="BF451" s="1"/>
      <c r="BG451" s="1"/>
      <c r="BH451" s="1"/>
      <c r="BI451" s="1"/>
      <c r="BJ451" s="1"/>
      <c r="BK451" s="1"/>
      <c r="BL451" s="1"/>
      <c r="BM451" s="1"/>
      <c r="BN451" s="1"/>
      <c r="BO451" s="1"/>
      <c r="BP451" s="1"/>
      <c r="BQ451" s="1"/>
      <c r="BR451" s="1"/>
    </row>
    <row r="452" spans="1:70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  <c r="AK452" s="1"/>
      <c r="AL452" s="1"/>
      <c r="AM452" s="1"/>
      <c r="AN452" s="1"/>
      <c r="AO452" s="1"/>
      <c r="AP452" s="1"/>
      <c r="AQ452" s="1"/>
      <c r="AR452" s="1"/>
      <c r="AS452" s="1"/>
      <c r="AT452" s="1"/>
      <c r="AU452" s="1"/>
      <c r="AV452" s="1"/>
      <c r="AW452" s="1"/>
      <c r="AX452" s="1"/>
      <c r="AY452" s="1"/>
      <c r="AZ452" s="1"/>
      <c r="BA452" s="1"/>
      <c r="BB452" s="1"/>
      <c r="BC452" s="1"/>
      <c r="BD452" s="1"/>
      <c r="BE452" s="1"/>
      <c r="BF452" s="1"/>
      <c r="BG452" s="1"/>
      <c r="BH452" s="1"/>
      <c r="BI452" s="1"/>
      <c r="BJ452" s="1"/>
      <c r="BK452" s="1"/>
      <c r="BL452" s="1"/>
      <c r="BM452" s="1"/>
      <c r="BN452" s="1"/>
      <c r="BO452" s="1"/>
      <c r="BP452" s="1"/>
      <c r="BQ452" s="1"/>
      <c r="BR452" s="1"/>
    </row>
    <row r="453" spans="1:70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  <c r="AK453" s="1"/>
      <c r="AL453" s="1"/>
      <c r="AM453" s="1"/>
      <c r="AN453" s="1"/>
      <c r="AO453" s="1"/>
      <c r="AP453" s="1"/>
      <c r="AQ453" s="1"/>
      <c r="AR453" s="1"/>
      <c r="AS453" s="1"/>
      <c r="AT453" s="1"/>
      <c r="AU453" s="1"/>
      <c r="AV453" s="1"/>
      <c r="AW453" s="1"/>
      <c r="AX453" s="1"/>
      <c r="AY453" s="1"/>
      <c r="AZ453" s="1"/>
      <c r="BA453" s="1"/>
      <c r="BB453" s="1"/>
      <c r="BC453" s="1"/>
      <c r="BD453" s="1"/>
      <c r="BE453" s="1"/>
      <c r="BF453" s="1"/>
      <c r="BG453" s="1"/>
      <c r="BH453" s="1"/>
      <c r="BI453" s="1"/>
      <c r="BJ453" s="1"/>
      <c r="BK453" s="1"/>
      <c r="BL453" s="1"/>
      <c r="BM453" s="1"/>
      <c r="BN453" s="1"/>
      <c r="BO453" s="1"/>
      <c r="BP453" s="1"/>
      <c r="BQ453" s="1"/>
      <c r="BR453" s="1"/>
    </row>
    <row r="454" spans="1:70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  <c r="AK454" s="1"/>
      <c r="AL454" s="1"/>
      <c r="AM454" s="1"/>
      <c r="AN454" s="1"/>
      <c r="AO454" s="1"/>
      <c r="AP454" s="1"/>
      <c r="AQ454" s="1"/>
      <c r="AR454" s="1"/>
      <c r="AS454" s="1"/>
      <c r="AT454" s="1"/>
      <c r="AU454" s="1"/>
      <c r="AV454" s="1"/>
      <c r="AW454" s="1"/>
      <c r="AX454" s="1"/>
      <c r="AY454" s="1"/>
      <c r="AZ454" s="1"/>
      <c r="BA454" s="1"/>
      <c r="BB454" s="1"/>
      <c r="BC454" s="1"/>
      <c r="BD454" s="1"/>
      <c r="BE454" s="1"/>
      <c r="BF454" s="1"/>
      <c r="BG454" s="1"/>
      <c r="BH454" s="1"/>
      <c r="BI454" s="1"/>
      <c r="BJ454" s="1"/>
      <c r="BK454" s="1"/>
      <c r="BL454" s="1"/>
      <c r="BM454" s="1"/>
      <c r="BN454" s="1"/>
      <c r="BO454" s="1"/>
      <c r="BP454" s="1"/>
      <c r="BQ454" s="1"/>
      <c r="BR454" s="1"/>
    </row>
    <row r="455" spans="1:70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  <c r="AK455" s="1"/>
      <c r="AL455" s="1"/>
      <c r="AM455" s="1"/>
      <c r="AN455" s="1"/>
      <c r="AO455" s="1"/>
      <c r="AP455" s="1"/>
      <c r="AQ455" s="1"/>
      <c r="AR455" s="1"/>
      <c r="AS455" s="1"/>
      <c r="AT455" s="1"/>
      <c r="AU455" s="1"/>
      <c r="AV455" s="1"/>
      <c r="AW455" s="1"/>
      <c r="AX455" s="1"/>
      <c r="AY455" s="1"/>
      <c r="AZ455" s="1"/>
      <c r="BA455" s="1"/>
      <c r="BB455" s="1"/>
      <c r="BC455" s="1"/>
      <c r="BD455" s="1"/>
      <c r="BE455" s="1"/>
      <c r="BF455" s="1"/>
      <c r="BG455" s="1"/>
      <c r="BH455" s="1"/>
      <c r="BI455" s="1"/>
      <c r="BJ455" s="1"/>
      <c r="BK455" s="1"/>
      <c r="BL455" s="1"/>
      <c r="BM455" s="1"/>
      <c r="BN455" s="1"/>
      <c r="BO455" s="1"/>
      <c r="BP455" s="1"/>
      <c r="BQ455" s="1"/>
      <c r="BR455" s="1"/>
    </row>
    <row r="456" spans="1:70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  <c r="AK456" s="1"/>
      <c r="AL456" s="1"/>
      <c r="AM456" s="1"/>
      <c r="AN456" s="1"/>
      <c r="AO456" s="1"/>
      <c r="AP456" s="1"/>
      <c r="AQ456" s="1"/>
      <c r="AR456" s="1"/>
      <c r="AS456" s="1"/>
      <c r="AT456" s="1"/>
      <c r="AU456" s="1"/>
      <c r="AV456" s="1"/>
      <c r="AW456" s="1"/>
      <c r="AX456" s="1"/>
      <c r="AY456" s="1"/>
      <c r="AZ456" s="1"/>
      <c r="BA456" s="1"/>
      <c r="BB456" s="1"/>
      <c r="BC456" s="1"/>
      <c r="BD456" s="1"/>
      <c r="BE456" s="1"/>
      <c r="BF456" s="1"/>
      <c r="BG456" s="1"/>
      <c r="BH456" s="1"/>
      <c r="BI456" s="1"/>
      <c r="BJ456" s="1"/>
      <c r="BK456" s="1"/>
      <c r="BL456" s="1"/>
      <c r="BM456" s="1"/>
      <c r="BN456" s="1"/>
      <c r="BO456" s="1"/>
      <c r="BP456" s="1"/>
      <c r="BQ456" s="1"/>
      <c r="BR456" s="1"/>
    </row>
    <row r="457" spans="1:70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  <c r="AK457" s="1"/>
      <c r="AL457" s="1"/>
      <c r="AM457" s="1"/>
      <c r="AN457" s="1"/>
      <c r="AO457" s="1"/>
      <c r="AP457" s="1"/>
      <c r="AQ457" s="1"/>
      <c r="AR457" s="1"/>
      <c r="AS457" s="1"/>
      <c r="AT457" s="1"/>
      <c r="AU457" s="1"/>
      <c r="AV457" s="1"/>
      <c r="AW457" s="1"/>
      <c r="AX457" s="1"/>
      <c r="AY457" s="1"/>
      <c r="AZ457" s="1"/>
      <c r="BA457" s="1"/>
      <c r="BB457" s="1"/>
      <c r="BC457" s="1"/>
      <c r="BD457" s="1"/>
      <c r="BE457" s="1"/>
      <c r="BF457" s="1"/>
      <c r="BG457" s="1"/>
      <c r="BH457" s="1"/>
      <c r="BI457" s="1"/>
      <c r="BJ457" s="1"/>
      <c r="BK457" s="1"/>
      <c r="BL457" s="1"/>
      <c r="BM457" s="1"/>
      <c r="BN457" s="1"/>
      <c r="BO457" s="1"/>
      <c r="BP457" s="1"/>
      <c r="BQ457" s="1"/>
      <c r="BR457" s="1"/>
    </row>
    <row r="458" spans="1:70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  <c r="AK458" s="1"/>
      <c r="AL458" s="1"/>
      <c r="AM458" s="1"/>
      <c r="AN458" s="1"/>
      <c r="AO458" s="1"/>
      <c r="AP458" s="1"/>
      <c r="AQ458" s="1"/>
      <c r="AR458" s="1"/>
      <c r="AS458" s="1"/>
      <c r="AT458" s="1"/>
      <c r="AU458" s="1"/>
      <c r="AV458" s="1"/>
      <c r="AW458" s="1"/>
      <c r="AX458" s="1"/>
      <c r="AY458" s="1"/>
      <c r="AZ458" s="1"/>
      <c r="BA458" s="1"/>
      <c r="BB458" s="1"/>
      <c r="BC458" s="1"/>
      <c r="BD458" s="1"/>
      <c r="BE458" s="1"/>
      <c r="BF458" s="1"/>
      <c r="BG458" s="1"/>
      <c r="BH458" s="1"/>
      <c r="BI458" s="1"/>
      <c r="BJ458" s="1"/>
      <c r="BK458" s="1"/>
      <c r="BL458" s="1"/>
      <c r="BM458" s="1"/>
      <c r="BN458" s="1"/>
      <c r="BO458" s="1"/>
      <c r="BP458" s="1"/>
      <c r="BQ458" s="1"/>
      <c r="BR458" s="1"/>
    </row>
    <row r="459" spans="1:70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  <c r="AK459" s="1"/>
      <c r="AL459" s="1"/>
      <c r="AM459" s="1"/>
      <c r="AN459" s="1"/>
      <c r="AO459" s="1"/>
      <c r="AP459" s="1"/>
      <c r="AQ459" s="1"/>
      <c r="AR459" s="1"/>
      <c r="AS459" s="1"/>
      <c r="AT459" s="1"/>
      <c r="AU459" s="1"/>
      <c r="AV459" s="1"/>
      <c r="AW459" s="1"/>
      <c r="AX459" s="1"/>
      <c r="AY459" s="1"/>
      <c r="AZ459" s="1"/>
      <c r="BA459" s="1"/>
      <c r="BB459" s="1"/>
      <c r="BC459" s="1"/>
      <c r="BD459" s="1"/>
      <c r="BE459" s="1"/>
      <c r="BF459" s="1"/>
      <c r="BG459" s="1"/>
      <c r="BH459" s="1"/>
      <c r="BI459" s="1"/>
      <c r="BJ459" s="1"/>
      <c r="BK459" s="1"/>
      <c r="BL459" s="1"/>
      <c r="BM459" s="1"/>
      <c r="BN459" s="1"/>
      <c r="BO459" s="1"/>
      <c r="BP459" s="1"/>
      <c r="BQ459" s="1"/>
      <c r="BR459" s="1"/>
    </row>
    <row r="460" spans="1:70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  <c r="AK460" s="1"/>
      <c r="AL460" s="1"/>
      <c r="AM460" s="1"/>
      <c r="AN460" s="1"/>
      <c r="AO460" s="1"/>
      <c r="AP460" s="1"/>
      <c r="AQ460" s="1"/>
      <c r="AR460" s="1"/>
      <c r="AS460" s="1"/>
      <c r="AT460" s="1"/>
      <c r="AU460" s="1"/>
      <c r="AV460" s="1"/>
      <c r="AW460" s="1"/>
      <c r="AX460" s="1"/>
      <c r="AY460" s="1"/>
      <c r="AZ460" s="1"/>
      <c r="BA460" s="1"/>
      <c r="BB460" s="1"/>
      <c r="BC460" s="1"/>
      <c r="BD460" s="1"/>
      <c r="BE460" s="1"/>
      <c r="BF460" s="1"/>
      <c r="BG460" s="1"/>
      <c r="BH460" s="1"/>
      <c r="BI460" s="1"/>
      <c r="BJ460" s="1"/>
      <c r="BK460" s="1"/>
      <c r="BL460" s="1"/>
      <c r="BM460" s="1"/>
      <c r="BN460" s="1"/>
      <c r="BO460" s="1"/>
      <c r="BP460" s="1"/>
      <c r="BQ460" s="1"/>
      <c r="BR460" s="1"/>
    </row>
    <row r="461" spans="1:70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  <c r="AK461" s="1"/>
      <c r="AL461" s="1"/>
      <c r="AM461" s="1"/>
      <c r="AN461" s="1"/>
      <c r="AO461" s="1"/>
      <c r="AP461" s="1"/>
      <c r="AQ461" s="1"/>
      <c r="AR461" s="1"/>
      <c r="AS461" s="1"/>
      <c r="AT461" s="1"/>
      <c r="AU461" s="1"/>
      <c r="AV461" s="1"/>
      <c r="AW461" s="1"/>
      <c r="AX461" s="1"/>
      <c r="AY461" s="1"/>
      <c r="AZ461" s="1"/>
      <c r="BA461" s="1"/>
      <c r="BB461" s="1"/>
      <c r="BC461" s="1"/>
      <c r="BD461" s="1"/>
      <c r="BE461" s="1"/>
      <c r="BF461" s="1"/>
      <c r="BG461" s="1"/>
      <c r="BH461" s="1"/>
      <c r="BI461" s="1"/>
      <c r="BJ461" s="1"/>
      <c r="BK461" s="1"/>
      <c r="BL461" s="1"/>
      <c r="BM461" s="1"/>
      <c r="BN461" s="1"/>
      <c r="BO461" s="1"/>
      <c r="BP461" s="1"/>
      <c r="BQ461" s="1"/>
      <c r="BR461" s="1"/>
    </row>
    <row r="462" spans="1:70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  <c r="AK462" s="1"/>
      <c r="AL462" s="1"/>
      <c r="AM462" s="1"/>
      <c r="AN462" s="1"/>
      <c r="AO462" s="1"/>
      <c r="AP462" s="1"/>
      <c r="AQ462" s="1"/>
      <c r="AR462" s="1"/>
      <c r="AS462" s="1"/>
      <c r="AT462" s="1"/>
      <c r="AU462" s="1"/>
      <c r="AV462" s="1"/>
      <c r="AW462" s="1"/>
      <c r="AX462" s="1"/>
      <c r="AY462" s="1"/>
      <c r="AZ462" s="1"/>
      <c r="BA462" s="1"/>
      <c r="BB462" s="1"/>
      <c r="BC462" s="1"/>
      <c r="BD462" s="1"/>
      <c r="BE462" s="1"/>
      <c r="BF462" s="1"/>
      <c r="BG462" s="1"/>
      <c r="BH462" s="1"/>
      <c r="BI462" s="1"/>
      <c r="BJ462" s="1"/>
      <c r="BK462" s="1"/>
      <c r="BL462" s="1"/>
      <c r="BM462" s="1"/>
      <c r="BN462" s="1"/>
      <c r="BO462" s="1"/>
      <c r="BP462" s="1"/>
      <c r="BQ462" s="1"/>
      <c r="BR462" s="1"/>
    </row>
    <row r="463" spans="1:70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  <c r="AK463" s="1"/>
      <c r="AL463" s="1"/>
      <c r="AM463" s="1"/>
      <c r="AN463" s="1"/>
      <c r="AO463" s="1"/>
      <c r="AP463" s="1"/>
      <c r="AQ463" s="1"/>
      <c r="AR463" s="1"/>
      <c r="AS463" s="1"/>
      <c r="AT463" s="1"/>
      <c r="AU463" s="1"/>
      <c r="AV463" s="1"/>
      <c r="AW463" s="1"/>
      <c r="AX463" s="1"/>
      <c r="AY463" s="1"/>
      <c r="AZ463" s="1"/>
      <c r="BA463" s="1"/>
      <c r="BB463" s="1"/>
      <c r="BC463" s="1"/>
      <c r="BD463" s="1"/>
      <c r="BE463" s="1"/>
      <c r="BF463" s="1"/>
      <c r="BG463" s="1"/>
      <c r="BH463" s="1"/>
      <c r="BI463" s="1"/>
      <c r="BJ463" s="1"/>
      <c r="BK463" s="1"/>
      <c r="BL463" s="1"/>
      <c r="BM463" s="1"/>
      <c r="BN463" s="1"/>
      <c r="BO463" s="1"/>
      <c r="BP463" s="1"/>
      <c r="BQ463" s="1"/>
      <c r="BR463" s="1"/>
    </row>
    <row r="464" spans="1:70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  <c r="AK464" s="1"/>
      <c r="AL464" s="1"/>
      <c r="AM464" s="1"/>
      <c r="AN464" s="1"/>
      <c r="AO464" s="1"/>
      <c r="AP464" s="1"/>
      <c r="AQ464" s="1"/>
      <c r="AR464" s="1"/>
      <c r="AS464" s="1"/>
      <c r="AT464" s="1"/>
      <c r="AU464" s="1"/>
      <c r="AV464" s="1"/>
      <c r="AW464" s="1"/>
      <c r="AX464" s="1"/>
      <c r="AY464" s="1"/>
      <c r="AZ464" s="1"/>
      <c r="BA464" s="1"/>
      <c r="BB464" s="1"/>
      <c r="BC464" s="1"/>
      <c r="BD464" s="1"/>
      <c r="BE464" s="1"/>
      <c r="BF464" s="1"/>
      <c r="BG464" s="1"/>
      <c r="BH464" s="1"/>
      <c r="BI464" s="1"/>
      <c r="BJ464" s="1"/>
      <c r="BK464" s="1"/>
      <c r="BL464" s="1"/>
      <c r="BM464" s="1"/>
      <c r="BN464" s="1"/>
      <c r="BO464" s="1"/>
      <c r="BP464" s="1"/>
      <c r="BQ464" s="1"/>
      <c r="BR464" s="1"/>
    </row>
    <row r="465" spans="1:70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"/>
      <c r="AK465" s="1"/>
      <c r="AL465" s="1"/>
      <c r="AM465" s="1"/>
      <c r="AN465" s="1"/>
      <c r="AO465" s="1"/>
      <c r="AP465" s="1"/>
      <c r="AQ465" s="1"/>
      <c r="AR465" s="1"/>
      <c r="AS465" s="1"/>
      <c r="AT465" s="1"/>
      <c r="AU465" s="1"/>
      <c r="AV465" s="1"/>
      <c r="AW465" s="1"/>
      <c r="AX465" s="1"/>
      <c r="AY465" s="1"/>
      <c r="AZ465" s="1"/>
      <c r="BA465" s="1"/>
      <c r="BB465" s="1"/>
      <c r="BC465" s="1"/>
      <c r="BD465" s="1"/>
      <c r="BE465" s="1"/>
      <c r="BF465" s="1"/>
      <c r="BG465" s="1"/>
      <c r="BH465" s="1"/>
      <c r="BI465" s="1"/>
      <c r="BJ465" s="1"/>
      <c r="BK465" s="1"/>
      <c r="BL465" s="1"/>
      <c r="BM465" s="1"/>
      <c r="BN465" s="1"/>
      <c r="BO465" s="1"/>
      <c r="BP465" s="1"/>
      <c r="BQ465" s="1"/>
      <c r="BR465" s="1"/>
    </row>
    <row r="466" spans="1:70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"/>
      <c r="AK466" s="1"/>
      <c r="AL466" s="1"/>
      <c r="AM466" s="1"/>
      <c r="AN466" s="1"/>
      <c r="AO466" s="1"/>
      <c r="AP466" s="1"/>
      <c r="AQ466" s="1"/>
      <c r="AR466" s="1"/>
      <c r="AS466" s="1"/>
      <c r="AT466" s="1"/>
      <c r="AU466" s="1"/>
      <c r="AV466" s="1"/>
      <c r="AW466" s="1"/>
      <c r="AX466" s="1"/>
      <c r="AY466" s="1"/>
      <c r="AZ466" s="1"/>
      <c r="BA466" s="1"/>
      <c r="BB466" s="1"/>
      <c r="BC466" s="1"/>
      <c r="BD466" s="1"/>
      <c r="BE466" s="1"/>
      <c r="BF466" s="1"/>
      <c r="BG466" s="1"/>
      <c r="BH466" s="1"/>
      <c r="BI466" s="1"/>
      <c r="BJ466" s="1"/>
      <c r="BK466" s="1"/>
      <c r="BL466" s="1"/>
      <c r="BM466" s="1"/>
      <c r="BN466" s="1"/>
      <c r="BO466" s="1"/>
      <c r="BP466" s="1"/>
      <c r="BQ466" s="1"/>
      <c r="BR466" s="1"/>
    </row>
    <row r="467" spans="1:70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"/>
      <c r="AK467" s="1"/>
      <c r="AL467" s="1"/>
      <c r="AM467" s="1"/>
      <c r="AN467" s="1"/>
      <c r="AO467" s="1"/>
      <c r="AP467" s="1"/>
      <c r="AQ467" s="1"/>
      <c r="AR467" s="1"/>
      <c r="AS467" s="1"/>
      <c r="AT467" s="1"/>
      <c r="AU467" s="1"/>
      <c r="AV467" s="1"/>
      <c r="AW467" s="1"/>
      <c r="AX467" s="1"/>
      <c r="AY467" s="1"/>
      <c r="AZ467" s="1"/>
      <c r="BA467" s="1"/>
      <c r="BB467" s="1"/>
      <c r="BC467" s="1"/>
      <c r="BD467" s="1"/>
      <c r="BE467" s="1"/>
      <c r="BF467" s="1"/>
      <c r="BG467" s="1"/>
      <c r="BH467" s="1"/>
      <c r="BI467" s="1"/>
      <c r="BJ467" s="1"/>
      <c r="BK467" s="1"/>
      <c r="BL467" s="1"/>
      <c r="BM467" s="1"/>
      <c r="BN467" s="1"/>
      <c r="BO467" s="1"/>
      <c r="BP467" s="1"/>
      <c r="BQ467" s="1"/>
      <c r="BR467" s="1"/>
    </row>
    <row r="468" spans="1:70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  <c r="AK468" s="1"/>
      <c r="AL468" s="1"/>
      <c r="AM468" s="1"/>
      <c r="AN468" s="1"/>
      <c r="AO468" s="1"/>
      <c r="AP468" s="1"/>
      <c r="AQ468" s="1"/>
      <c r="AR468" s="1"/>
      <c r="AS468" s="1"/>
      <c r="AT468" s="1"/>
      <c r="AU468" s="1"/>
      <c r="AV468" s="1"/>
      <c r="AW468" s="1"/>
      <c r="AX468" s="1"/>
      <c r="AY468" s="1"/>
      <c r="AZ468" s="1"/>
      <c r="BA468" s="1"/>
      <c r="BB468" s="1"/>
      <c r="BC468" s="1"/>
      <c r="BD468" s="1"/>
      <c r="BE468" s="1"/>
      <c r="BF468" s="1"/>
      <c r="BG468" s="1"/>
      <c r="BH468" s="1"/>
      <c r="BI468" s="1"/>
      <c r="BJ468" s="1"/>
      <c r="BK468" s="1"/>
      <c r="BL468" s="1"/>
      <c r="BM468" s="1"/>
      <c r="BN468" s="1"/>
      <c r="BO468" s="1"/>
      <c r="BP468" s="1"/>
      <c r="BQ468" s="1"/>
      <c r="BR468" s="1"/>
    </row>
    <row r="469" spans="1:70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  <c r="AK469" s="1"/>
      <c r="AL469" s="1"/>
      <c r="AM469" s="1"/>
      <c r="AN469" s="1"/>
      <c r="AO469" s="1"/>
      <c r="AP469" s="1"/>
      <c r="AQ469" s="1"/>
      <c r="AR469" s="1"/>
      <c r="AS469" s="1"/>
      <c r="AT469" s="1"/>
      <c r="AU469" s="1"/>
      <c r="AV469" s="1"/>
      <c r="AW469" s="1"/>
      <c r="AX469" s="1"/>
      <c r="AY469" s="1"/>
      <c r="AZ469" s="1"/>
      <c r="BA469" s="1"/>
      <c r="BB469" s="1"/>
      <c r="BC469" s="1"/>
      <c r="BD469" s="1"/>
      <c r="BE469" s="1"/>
      <c r="BF469" s="1"/>
      <c r="BG469" s="1"/>
      <c r="BH469" s="1"/>
      <c r="BI469" s="1"/>
      <c r="BJ469" s="1"/>
      <c r="BK469" s="1"/>
      <c r="BL469" s="1"/>
      <c r="BM469" s="1"/>
      <c r="BN469" s="1"/>
      <c r="BO469" s="1"/>
      <c r="BP469" s="1"/>
      <c r="BQ469" s="1"/>
      <c r="BR469" s="1"/>
    </row>
    <row r="470" spans="1:70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  <c r="AK470" s="1"/>
      <c r="AL470" s="1"/>
      <c r="AM470" s="1"/>
      <c r="AN470" s="1"/>
      <c r="AO470" s="1"/>
      <c r="AP470" s="1"/>
      <c r="AQ470" s="1"/>
      <c r="AR470" s="1"/>
      <c r="AS470" s="1"/>
      <c r="AT470" s="1"/>
      <c r="AU470" s="1"/>
      <c r="AV470" s="1"/>
      <c r="AW470" s="1"/>
      <c r="AX470" s="1"/>
      <c r="AY470" s="1"/>
      <c r="AZ470" s="1"/>
      <c r="BA470" s="1"/>
      <c r="BB470" s="1"/>
      <c r="BC470" s="1"/>
      <c r="BD470" s="1"/>
      <c r="BE470" s="1"/>
      <c r="BF470" s="1"/>
      <c r="BG470" s="1"/>
      <c r="BH470" s="1"/>
      <c r="BI470" s="1"/>
      <c r="BJ470" s="1"/>
      <c r="BK470" s="1"/>
      <c r="BL470" s="1"/>
      <c r="BM470" s="1"/>
      <c r="BN470" s="1"/>
      <c r="BO470" s="1"/>
      <c r="BP470" s="1"/>
      <c r="BQ470" s="1"/>
      <c r="BR470" s="1"/>
    </row>
    <row r="471" spans="1:70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1"/>
      <c r="AK471" s="1"/>
      <c r="AL471" s="1"/>
      <c r="AM471" s="1"/>
      <c r="AN471" s="1"/>
      <c r="AO471" s="1"/>
      <c r="AP471" s="1"/>
      <c r="AQ471" s="1"/>
      <c r="AR471" s="1"/>
      <c r="AS471" s="1"/>
      <c r="AT471" s="1"/>
      <c r="AU471" s="1"/>
      <c r="AV471" s="1"/>
      <c r="AW471" s="1"/>
      <c r="AX471" s="1"/>
      <c r="AY471" s="1"/>
      <c r="AZ471" s="1"/>
      <c r="BA471" s="1"/>
      <c r="BB471" s="1"/>
      <c r="BC471" s="1"/>
      <c r="BD471" s="1"/>
      <c r="BE471" s="1"/>
      <c r="BF471" s="1"/>
      <c r="BG471" s="1"/>
      <c r="BH471" s="1"/>
      <c r="BI471" s="1"/>
      <c r="BJ471" s="1"/>
      <c r="BK471" s="1"/>
      <c r="BL471" s="1"/>
      <c r="BM471" s="1"/>
      <c r="BN471" s="1"/>
      <c r="BO471" s="1"/>
      <c r="BP471" s="1"/>
      <c r="BQ471" s="1"/>
      <c r="BR471" s="1"/>
    </row>
    <row r="472" spans="1:70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1"/>
      <c r="AK472" s="1"/>
      <c r="AL472" s="1"/>
      <c r="AM472" s="1"/>
      <c r="AN472" s="1"/>
      <c r="AO472" s="1"/>
      <c r="AP472" s="1"/>
      <c r="AQ472" s="1"/>
      <c r="AR472" s="1"/>
      <c r="AS472" s="1"/>
      <c r="AT472" s="1"/>
      <c r="AU472" s="1"/>
      <c r="AV472" s="1"/>
      <c r="AW472" s="1"/>
      <c r="AX472" s="1"/>
      <c r="AY472" s="1"/>
      <c r="AZ472" s="1"/>
      <c r="BA472" s="1"/>
      <c r="BB472" s="1"/>
      <c r="BC472" s="1"/>
      <c r="BD472" s="1"/>
      <c r="BE472" s="1"/>
      <c r="BF472" s="1"/>
      <c r="BG472" s="1"/>
      <c r="BH472" s="1"/>
      <c r="BI472" s="1"/>
      <c r="BJ472" s="1"/>
      <c r="BK472" s="1"/>
      <c r="BL472" s="1"/>
      <c r="BM472" s="1"/>
      <c r="BN472" s="1"/>
      <c r="BO472" s="1"/>
      <c r="BP472" s="1"/>
      <c r="BQ472" s="1"/>
      <c r="BR472" s="1"/>
    </row>
    <row r="473" spans="1:70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1"/>
      <c r="AK473" s="1"/>
      <c r="AL473" s="1"/>
      <c r="AM473" s="1"/>
      <c r="AN473" s="1"/>
      <c r="AO473" s="1"/>
      <c r="AP473" s="1"/>
      <c r="AQ473" s="1"/>
      <c r="AR473" s="1"/>
      <c r="AS473" s="1"/>
      <c r="AT473" s="1"/>
      <c r="AU473" s="1"/>
      <c r="AV473" s="1"/>
      <c r="AW473" s="1"/>
      <c r="AX473" s="1"/>
      <c r="AY473" s="1"/>
      <c r="AZ473" s="1"/>
      <c r="BA473" s="1"/>
      <c r="BB473" s="1"/>
      <c r="BC473" s="1"/>
      <c r="BD473" s="1"/>
      <c r="BE473" s="1"/>
      <c r="BF473" s="1"/>
      <c r="BG473" s="1"/>
      <c r="BH473" s="1"/>
      <c r="BI473" s="1"/>
      <c r="BJ473" s="1"/>
      <c r="BK473" s="1"/>
      <c r="BL473" s="1"/>
      <c r="BM473" s="1"/>
      <c r="BN473" s="1"/>
      <c r="BO473" s="1"/>
      <c r="BP473" s="1"/>
      <c r="BQ473" s="1"/>
      <c r="BR473" s="1"/>
    </row>
    <row r="474" spans="1:70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"/>
      <c r="AK474" s="1"/>
      <c r="AL474" s="1"/>
      <c r="AM474" s="1"/>
      <c r="AN474" s="1"/>
      <c r="AO474" s="1"/>
      <c r="AP474" s="1"/>
      <c r="AQ474" s="1"/>
      <c r="AR474" s="1"/>
      <c r="AS474" s="1"/>
      <c r="AT474" s="1"/>
      <c r="AU474" s="1"/>
      <c r="AV474" s="1"/>
      <c r="AW474" s="1"/>
      <c r="AX474" s="1"/>
      <c r="AY474" s="1"/>
      <c r="AZ474" s="1"/>
      <c r="BA474" s="1"/>
      <c r="BB474" s="1"/>
      <c r="BC474" s="1"/>
      <c r="BD474" s="1"/>
      <c r="BE474" s="1"/>
      <c r="BF474" s="1"/>
      <c r="BG474" s="1"/>
      <c r="BH474" s="1"/>
      <c r="BI474" s="1"/>
      <c r="BJ474" s="1"/>
      <c r="BK474" s="1"/>
      <c r="BL474" s="1"/>
      <c r="BM474" s="1"/>
      <c r="BN474" s="1"/>
      <c r="BO474" s="1"/>
      <c r="BP474" s="1"/>
      <c r="BQ474" s="1"/>
      <c r="BR474" s="1"/>
    </row>
    <row r="475" spans="1:70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/>
      <c r="AK475" s="1"/>
      <c r="AL475" s="1"/>
      <c r="AM475" s="1"/>
      <c r="AN475" s="1"/>
      <c r="AO475" s="1"/>
      <c r="AP475" s="1"/>
      <c r="AQ475" s="1"/>
      <c r="AR475" s="1"/>
      <c r="AS475" s="1"/>
      <c r="AT475" s="1"/>
      <c r="AU475" s="1"/>
      <c r="AV475" s="1"/>
      <c r="AW475" s="1"/>
      <c r="AX475" s="1"/>
      <c r="AY475" s="1"/>
      <c r="AZ475" s="1"/>
      <c r="BA475" s="1"/>
      <c r="BB475" s="1"/>
      <c r="BC475" s="1"/>
      <c r="BD475" s="1"/>
      <c r="BE475" s="1"/>
      <c r="BF475" s="1"/>
      <c r="BG475" s="1"/>
      <c r="BH475" s="1"/>
      <c r="BI475" s="1"/>
      <c r="BJ475" s="1"/>
      <c r="BK475" s="1"/>
      <c r="BL475" s="1"/>
      <c r="BM475" s="1"/>
      <c r="BN475" s="1"/>
      <c r="BO475" s="1"/>
      <c r="BP475" s="1"/>
      <c r="BQ475" s="1"/>
      <c r="BR475" s="1"/>
    </row>
    <row r="476" spans="1:70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  <c r="AK476" s="1"/>
      <c r="AL476" s="1"/>
      <c r="AM476" s="1"/>
      <c r="AN476" s="1"/>
      <c r="AO476" s="1"/>
      <c r="AP476" s="1"/>
      <c r="AQ476" s="1"/>
      <c r="AR476" s="1"/>
      <c r="AS476" s="1"/>
      <c r="AT476" s="1"/>
      <c r="AU476" s="1"/>
      <c r="AV476" s="1"/>
      <c r="AW476" s="1"/>
      <c r="AX476" s="1"/>
      <c r="AY476" s="1"/>
      <c r="AZ476" s="1"/>
      <c r="BA476" s="1"/>
      <c r="BB476" s="1"/>
      <c r="BC476" s="1"/>
      <c r="BD476" s="1"/>
      <c r="BE476" s="1"/>
      <c r="BF476" s="1"/>
      <c r="BG476" s="1"/>
      <c r="BH476" s="1"/>
      <c r="BI476" s="1"/>
      <c r="BJ476" s="1"/>
      <c r="BK476" s="1"/>
      <c r="BL476" s="1"/>
      <c r="BM476" s="1"/>
      <c r="BN476" s="1"/>
      <c r="BO476" s="1"/>
      <c r="BP476" s="1"/>
      <c r="BQ476" s="1"/>
      <c r="BR476" s="1"/>
    </row>
    <row r="477" spans="1:70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  <c r="AK477" s="1"/>
      <c r="AL477" s="1"/>
      <c r="AM477" s="1"/>
      <c r="AN477" s="1"/>
      <c r="AO477" s="1"/>
      <c r="AP477" s="1"/>
      <c r="AQ477" s="1"/>
      <c r="AR477" s="1"/>
      <c r="AS477" s="1"/>
      <c r="AT477" s="1"/>
      <c r="AU477" s="1"/>
      <c r="AV477" s="1"/>
      <c r="AW477" s="1"/>
      <c r="AX477" s="1"/>
      <c r="AY477" s="1"/>
      <c r="AZ477" s="1"/>
      <c r="BA477" s="1"/>
      <c r="BB477" s="1"/>
      <c r="BC477" s="1"/>
      <c r="BD477" s="1"/>
      <c r="BE477" s="1"/>
      <c r="BF477" s="1"/>
      <c r="BG477" s="1"/>
      <c r="BH477" s="1"/>
      <c r="BI477" s="1"/>
      <c r="BJ477" s="1"/>
      <c r="BK477" s="1"/>
      <c r="BL477" s="1"/>
      <c r="BM477" s="1"/>
      <c r="BN477" s="1"/>
      <c r="BO477" s="1"/>
      <c r="BP477" s="1"/>
      <c r="BQ477" s="1"/>
      <c r="BR477" s="1"/>
    </row>
    <row r="478" spans="1:70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  <c r="AK478" s="1"/>
      <c r="AL478" s="1"/>
      <c r="AM478" s="1"/>
      <c r="AN478" s="1"/>
      <c r="AO478" s="1"/>
      <c r="AP478" s="1"/>
      <c r="AQ478" s="1"/>
      <c r="AR478" s="1"/>
      <c r="AS478" s="1"/>
      <c r="AT478" s="1"/>
      <c r="AU478" s="1"/>
      <c r="AV478" s="1"/>
      <c r="AW478" s="1"/>
      <c r="AX478" s="1"/>
      <c r="AY478" s="1"/>
      <c r="AZ478" s="1"/>
      <c r="BA478" s="1"/>
      <c r="BB478" s="1"/>
      <c r="BC478" s="1"/>
      <c r="BD478" s="1"/>
      <c r="BE478" s="1"/>
      <c r="BF478" s="1"/>
      <c r="BG478" s="1"/>
      <c r="BH478" s="1"/>
      <c r="BI478" s="1"/>
      <c r="BJ478" s="1"/>
      <c r="BK478" s="1"/>
      <c r="BL478" s="1"/>
      <c r="BM478" s="1"/>
      <c r="BN478" s="1"/>
      <c r="BO478" s="1"/>
      <c r="BP478" s="1"/>
      <c r="BQ478" s="1"/>
      <c r="BR478" s="1"/>
    </row>
    <row r="479" spans="1:70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1"/>
      <c r="AK479" s="1"/>
      <c r="AL479" s="1"/>
      <c r="AM479" s="1"/>
      <c r="AN479" s="1"/>
      <c r="AO479" s="1"/>
      <c r="AP479" s="1"/>
      <c r="AQ479" s="1"/>
      <c r="AR479" s="1"/>
      <c r="AS479" s="1"/>
      <c r="AT479" s="1"/>
      <c r="AU479" s="1"/>
      <c r="AV479" s="1"/>
      <c r="AW479" s="1"/>
      <c r="AX479" s="1"/>
      <c r="AY479" s="1"/>
      <c r="AZ479" s="1"/>
      <c r="BA479" s="1"/>
      <c r="BB479" s="1"/>
      <c r="BC479" s="1"/>
      <c r="BD479" s="1"/>
      <c r="BE479" s="1"/>
      <c r="BF479" s="1"/>
      <c r="BG479" s="1"/>
      <c r="BH479" s="1"/>
      <c r="BI479" s="1"/>
      <c r="BJ479" s="1"/>
      <c r="BK479" s="1"/>
      <c r="BL479" s="1"/>
      <c r="BM479" s="1"/>
      <c r="BN479" s="1"/>
      <c r="BO479" s="1"/>
      <c r="BP479" s="1"/>
      <c r="BQ479" s="1"/>
      <c r="BR479" s="1"/>
    </row>
    <row r="480" spans="1:70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1"/>
      <c r="AK480" s="1"/>
      <c r="AL480" s="1"/>
      <c r="AM480" s="1"/>
      <c r="AN480" s="1"/>
      <c r="AO480" s="1"/>
      <c r="AP480" s="1"/>
      <c r="AQ480" s="1"/>
      <c r="AR480" s="1"/>
      <c r="AS480" s="1"/>
      <c r="AT480" s="1"/>
      <c r="AU480" s="1"/>
      <c r="AV480" s="1"/>
      <c r="AW480" s="1"/>
      <c r="AX480" s="1"/>
      <c r="AY480" s="1"/>
      <c r="AZ480" s="1"/>
      <c r="BA480" s="1"/>
      <c r="BB480" s="1"/>
      <c r="BC480" s="1"/>
      <c r="BD480" s="1"/>
      <c r="BE480" s="1"/>
      <c r="BF480" s="1"/>
      <c r="BG480" s="1"/>
      <c r="BH480" s="1"/>
      <c r="BI480" s="1"/>
      <c r="BJ480" s="1"/>
      <c r="BK480" s="1"/>
      <c r="BL480" s="1"/>
      <c r="BM480" s="1"/>
      <c r="BN480" s="1"/>
      <c r="BO480" s="1"/>
      <c r="BP480" s="1"/>
      <c r="BQ480" s="1"/>
      <c r="BR480" s="1"/>
    </row>
    <row r="481" spans="1:70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1"/>
      <c r="AK481" s="1"/>
      <c r="AL481" s="1"/>
      <c r="AM481" s="1"/>
      <c r="AN481" s="1"/>
      <c r="AO481" s="1"/>
      <c r="AP481" s="1"/>
      <c r="AQ481" s="1"/>
      <c r="AR481" s="1"/>
      <c r="AS481" s="1"/>
      <c r="AT481" s="1"/>
      <c r="AU481" s="1"/>
      <c r="AV481" s="1"/>
      <c r="AW481" s="1"/>
      <c r="AX481" s="1"/>
      <c r="AY481" s="1"/>
      <c r="AZ481" s="1"/>
      <c r="BA481" s="1"/>
      <c r="BB481" s="1"/>
      <c r="BC481" s="1"/>
      <c r="BD481" s="1"/>
      <c r="BE481" s="1"/>
      <c r="BF481" s="1"/>
      <c r="BG481" s="1"/>
      <c r="BH481" s="1"/>
      <c r="BI481" s="1"/>
      <c r="BJ481" s="1"/>
      <c r="BK481" s="1"/>
      <c r="BL481" s="1"/>
      <c r="BM481" s="1"/>
      <c r="BN481" s="1"/>
      <c r="BO481" s="1"/>
      <c r="BP481" s="1"/>
      <c r="BQ481" s="1"/>
      <c r="BR481" s="1"/>
    </row>
    <row r="482" spans="1:70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1"/>
      <c r="AK482" s="1"/>
      <c r="AL482" s="1"/>
      <c r="AM482" s="1"/>
      <c r="AN482" s="1"/>
      <c r="AO482" s="1"/>
      <c r="AP482" s="1"/>
      <c r="AQ482" s="1"/>
      <c r="AR482" s="1"/>
      <c r="AS482" s="1"/>
      <c r="AT482" s="1"/>
      <c r="AU482" s="1"/>
      <c r="AV482" s="1"/>
      <c r="AW482" s="1"/>
      <c r="AX482" s="1"/>
      <c r="AY482" s="1"/>
      <c r="AZ482" s="1"/>
      <c r="BA482" s="1"/>
      <c r="BB482" s="1"/>
      <c r="BC482" s="1"/>
      <c r="BD482" s="1"/>
      <c r="BE482" s="1"/>
      <c r="BF482" s="1"/>
      <c r="BG482" s="1"/>
      <c r="BH482" s="1"/>
      <c r="BI482" s="1"/>
      <c r="BJ482" s="1"/>
      <c r="BK482" s="1"/>
      <c r="BL482" s="1"/>
      <c r="BM482" s="1"/>
      <c r="BN482" s="1"/>
      <c r="BO482" s="1"/>
      <c r="BP482" s="1"/>
      <c r="BQ482" s="1"/>
      <c r="BR482" s="1"/>
    </row>
    <row r="483" spans="1:70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J483" s="1"/>
      <c r="AK483" s="1"/>
      <c r="AL483" s="1"/>
      <c r="AM483" s="1"/>
      <c r="AN483" s="1"/>
      <c r="AO483" s="1"/>
      <c r="AP483" s="1"/>
      <c r="AQ483" s="1"/>
      <c r="AR483" s="1"/>
      <c r="AS483" s="1"/>
      <c r="AT483" s="1"/>
      <c r="AU483" s="1"/>
      <c r="AV483" s="1"/>
      <c r="AW483" s="1"/>
      <c r="AX483" s="1"/>
      <c r="AY483" s="1"/>
      <c r="AZ483" s="1"/>
      <c r="BA483" s="1"/>
      <c r="BB483" s="1"/>
      <c r="BC483" s="1"/>
      <c r="BD483" s="1"/>
      <c r="BE483" s="1"/>
      <c r="BF483" s="1"/>
      <c r="BG483" s="1"/>
      <c r="BH483" s="1"/>
      <c r="BI483" s="1"/>
      <c r="BJ483" s="1"/>
      <c r="BK483" s="1"/>
      <c r="BL483" s="1"/>
      <c r="BM483" s="1"/>
      <c r="BN483" s="1"/>
      <c r="BO483" s="1"/>
      <c r="BP483" s="1"/>
      <c r="BQ483" s="1"/>
      <c r="BR483" s="1"/>
    </row>
    <row r="484" spans="1:70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J484" s="1"/>
      <c r="AK484" s="1"/>
      <c r="AL484" s="1"/>
      <c r="AM484" s="1"/>
      <c r="AN484" s="1"/>
      <c r="AO484" s="1"/>
      <c r="AP484" s="1"/>
      <c r="AQ484" s="1"/>
      <c r="AR484" s="1"/>
      <c r="AS484" s="1"/>
      <c r="AT484" s="1"/>
      <c r="AU484" s="1"/>
      <c r="AV484" s="1"/>
      <c r="AW484" s="1"/>
      <c r="AX484" s="1"/>
      <c r="AY484" s="1"/>
      <c r="AZ484" s="1"/>
      <c r="BA484" s="1"/>
      <c r="BB484" s="1"/>
      <c r="BC484" s="1"/>
      <c r="BD484" s="1"/>
      <c r="BE484" s="1"/>
      <c r="BF484" s="1"/>
      <c r="BG484" s="1"/>
      <c r="BH484" s="1"/>
      <c r="BI484" s="1"/>
      <c r="BJ484" s="1"/>
      <c r="BK484" s="1"/>
      <c r="BL484" s="1"/>
      <c r="BM484" s="1"/>
      <c r="BN484" s="1"/>
      <c r="BO484" s="1"/>
      <c r="BP484" s="1"/>
      <c r="BQ484" s="1"/>
      <c r="BR484" s="1"/>
    </row>
    <row r="485" spans="1:70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J485" s="1"/>
      <c r="AK485" s="1"/>
      <c r="AL485" s="1"/>
      <c r="AM485" s="1"/>
      <c r="AN485" s="1"/>
      <c r="AO485" s="1"/>
      <c r="AP485" s="1"/>
      <c r="AQ485" s="1"/>
      <c r="AR485" s="1"/>
      <c r="AS485" s="1"/>
      <c r="AT485" s="1"/>
      <c r="AU485" s="1"/>
      <c r="AV485" s="1"/>
      <c r="AW485" s="1"/>
      <c r="AX485" s="1"/>
      <c r="AY485" s="1"/>
      <c r="AZ485" s="1"/>
      <c r="BA485" s="1"/>
      <c r="BB485" s="1"/>
      <c r="BC485" s="1"/>
      <c r="BD485" s="1"/>
      <c r="BE485" s="1"/>
      <c r="BF485" s="1"/>
      <c r="BG485" s="1"/>
      <c r="BH485" s="1"/>
      <c r="BI485" s="1"/>
      <c r="BJ485" s="1"/>
      <c r="BK485" s="1"/>
      <c r="BL485" s="1"/>
      <c r="BM485" s="1"/>
      <c r="BN485" s="1"/>
      <c r="BO485" s="1"/>
      <c r="BP485" s="1"/>
      <c r="BQ485" s="1"/>
      <c r="BR485" s="1"/>
    </row>
    <row r="486" spans="1:70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  <c r="AJ486" s="1"/>
      <c r="AK486" s="1"/>
      <c r="AL486" s="1"/>
      <c r="AM486" s="1"/>
      <c r="AN486" s="1"/>
      <c r="AO486" s="1"/>
      <c r="AP486" s="1"/>
      <c r="AQ486" s="1"/>
      <c r="AR486" s="1"/>
      <c r="AS486" s="1"/>
      <c r="AT486" s="1"/>
      <c r="AU486" s="1"/>
      <c r="AV486" s="1"/>
      <c r="AW486" s="1"/>
      <c r="AX486" s="1"/>
      <c r="AY486" s="1"/>
      <c r="AZ486" s="1"/>
      <c r="BA486" s="1"/>
      <c r="BB486" s="1"/>
      <c r="BC486" s="1"/>
      <c r="BD486" s="1"/>
      <c r="BE486" s="1"/>
      <c r="BF486" s="1"/>
      <c r="BG486" s="1"/>
      <c r="BH486" s="1"/>
      <c r="BI486" s="1"/>
      <c r="BJ486" s="1"/>
      <c r="BK486" s="1"/>
      <c r="BL486" s="1"/>
      <c r="BM486" s="1"/>
      <c r="BN486" s="1"/>
      <c r="BO486" s="1"/>
      <c r="BP486" s="1"/>
      <c r="BQ486" s="1"/>
      <c r="BR486" s="1"/>
    </row>
    <row r="487" spans="1:70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  <c r="AJ487" s="1"/>
      <c r="AK487" s="1"/>
      <c r="AL487" s="1"/>
      <c r="AM487" s="1"/>
      <c r="AN487" s="1"/>
      <c r="AO487" s="1"/>
      <c r="AP487" s="1"/>
      <c r="AQ487" s="1"/>
      <c r="AR487" s="1"/>
      <c r="AS487" s="1"/>
      <c r="AT487" s="1"/>
      <c r="AU487" s="1"/>
      <c r="AV487" s="1"/>
      <c r="AW487" s="1"/>
      <c r="AX487" s="1"/>
      <c r="AY487" s="1"/>
      <c r="AZ487" s="1"/>
      <c r="BA487" s="1"/>
      <c r="BB487" s="1"/>
      <c r="BC487" s="1"/>
      <c r="BD487" s="1"/>
      <c r="BE487" s="1"/>
      <c r="BF487" s="1"/>
      <c r="BG487" s="1"/>
      <c r="BH487" s="1"/>
      <c r="BI487" s="1"/>
      <c r="BJ487" s="1"/>
      <c r="BK487" s="1"/>
      <c r="BL487" s="1"/>
      <c r="BM487" s="1"/>
      <c r="BN487" s="1"/>
      <c r="BO487" s="1"/>
      <c r="BP487" s="1"/>
      <c r="BQ487" s="1"/>
      <c r="BR487" s="1"/>
    </row>
    <row r="488" spans="1:70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  <c r="AJ488" s="1"/>
      <c r="AK488" s="1"/>
      <c r="AL488" s="1"/>
      <c r="AM488" s="1"/>
      <c r="AN488" s="1"/>
      <c r="AO488" s="1"/>
      <c r="AP488" s="1"/>
      <c r="AQ488" s="1"/>
      <c r="AR488" s="1"/>
      <c r="AS488" s="1"/>
      <c r="AT488" s="1"/>
      <c r="AU488" s="1"/>
      <c r="AV488" s="1"/>
      <c r="AW488" s="1"/>
      <c r="AX488" s="1"/>
      <c r="AY488" s="1"/>
      <c r="AZ488" s="1"/>
      <c r="BA488" s="1"/>
      <c r="BB488" s="1"/>
      <c r="BC488" s="1"/>
      <c r="BD488" s="1"/>
      <c r="BE488" s="1"/>
      <c r="BF488" s="1"/>
      <c r="BG488" s="1"/>
      <c r="BH488" s="1"/>
      <c r="BI488" s="1"/>
      <c r="BJ488" s="1"/>
      <c r="BK488" s="1"/>
      <c r="BL488" s="1"/>
      <c r="BM488" s="1"/>
      <c r="BN488" s="1"/>
      <c r="BO488" s="1"/>
      <c r="BP488" s="1"/>
      <c r="BQ488" s="1"/>
      <c r="BR488" s="1"/>
    </row>
    <row r="489" spans="1:70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  <c r="AJ489" s="1"/>
      <c r="AK489" s="1"/>
      <c r="AL489" s="1"/>
      <c r="AM489" s="1"/>
      <c r="AN489" s="1"/>
      <c r="AO489" s="1"/>
      <c r="AP489" s="1"/>
      <c r="AQ489" s="1"/>
      <c r="AR489" s="1"/>
      <c r="AS489" s="1"/>
      <c r="AT489" s="1"/>
      <c r="AU489" s="1"/>
      <c r="AV489" s="1"/>
      <c r="AW489" s="1"/>
      <c r="AX489" s="1"/>
      <c r="AY489" s="1"/>
      <c r="AZ489" s="1"/>
      <c r="BA489" s="1"/>
      <c r="BB489" s="1"/>
      <c r="BC489" s="1"/>
      <c r="BD489" s="1"/>
      <c r="BE489" s="1"/>
      <c r="BF489" s="1"/>
      <c r="BG489" s="1"/>
      <c r="BH489" s="1"/>
      <c r="BI489" s="1"/>
      <c r="BJ489" s="1"/>
      <c r="BK489" s="1"/>
      <c r="BL489" s="1"/>
      <c r="BM489" s="1"/>
      <c r="BN489" s="1"/>
      <c r="BO489" s="1"/>
      <c r="BP489" s="1"/>
      <c r="BQ489" s="1"/>
      <c r="BR489" s="1"/>
    </row>
    <row r="490" spans="1:70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  <c r="AJ490" s="1"/>
      <c r="AK490" s="1"/>
      <c r="AL490" s="1"/>
      <c r="AM490" s="1"/>
      <c r="AN490" s="1"/>
      <c r="AO490" s="1"/>
      <c r="AP490" s="1"/>
      <c r="AQ490" s="1"/>
      <c r="AR490" s="1"/>
      <c r="AS490" s="1"/>
      <c r="AT490" s="1"/>
      <c r="AU490" s="1"/>
      <c r="AV490" s="1"/>
      <c r="AW490" s="1"/>
      <c r="AX490" s="1"/>
      <c r="AY490" s="1"/>
      <c r="AZ490" s="1"/>
      <c r="BA490" s="1"/>
      <c r="BB490" s="1"/>
      <c r="BC490" s="1"/>
      <c r="BD490" s="1"/>
      <c r="BE490" s="1"/>
      <c r="BF490" s="1"/>
      <c r="BG490" s="1"/>
      <c r="BH490" s="1"/>
      <c r="BI490" s="1"/>
      <c r="BJ490" s="1"/>
      <c r="BK490" s="1"/>
      <c r="BL490" s="1"/>
      <c r="BM490" s="1"/>
      <c r="BN490" s="1"/>
      <c r="BO490" s="1"/>
      <c r="BP490" s="1"/>
      <c r="BQ490" s="1"/>
      <c r="BR490" s="1"/>
    </row>
    <row r="491" spans="1:70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  <c r="AJ491" s="1"/>
      <c r="AK491" s="1"/>
      <c r="AL491" s="1"/>
      <c r="AM491" s="1"/>
      <c r="AN491" s="1"/>
      <c r="AO491" s="1"/>
      <c r="AP491" s="1"/>
      <c r="AQ491" s="1"/>
      <c r="AR491" s="1"/>
      <c r="AS491" s="1"/>
      <c r="AT491" s="1"/>
      <c r="AU491" s="1"/>
      <c r="AV491" s="1"/>
      <c r="AW491" s="1"/>
      <c r="AX491" s="1"/>
      <c r="AY491" s="1"/>
      <c r="AZ491" s="1"/>
      <c r="BA491" s="1"/>
      <c r="BB491" s="1"/>
      <c r="BC491" s="1"/>
      <c r="BD491" s="1"/>
      <c r="BE491" s="1"/>
      <c r="BF491" s="1"/>
      <c r="BG491" s="1"/>
      <c r="BH491" s="1"/>
      <c r="BI491" s="1"/>
      <c r="BJ491" s="1"/>
      <c r="BK491" s="1"/>
      <c r="BL491" s="1"/>
      <c r="BM491" s="1"/>
      <c r="BN491" s="1"/>
      <c r="BO491" s="1"/>
      <c r="BP491" s="1"/>
      <c r="BQ491" s="1"/>
      <c r="BR491" s="1"/>
    </row>
    <row r="492" spans="1:70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  <c r="AJ492" s="1"/>
      <c r="AK492" s="1"/>
      <c r="AL492" s="1"/>
      <c r="AM492" s="1"/>
      <c r="AN492" s="1"/>
      <c r="AO492" s="1"/>
      <c r="AP492" s="1"/>
      <c r="AQ492" s="1"/>
      <c r="AR492" s="1"/>
      <c r="AS492" s="1"/>
      <c r="AT492" s="1"/>
      <c r="AU492" s="1"/>
      <c r="AV492" s="1"/>
      <c r="AW492" s="1"/>
      <c r="AX492" s="1"/>
      <c r="AY492" s="1"/>
      <c r="AZ492" s="1"/>
      <c r="BA492" s="1"/>
      <c r="BB492" s="1"/>
      <c r="BC492" s="1"/>
      <c r="BD492" s="1"/>
      <c r="BE492" s="1"/>
      <c r="BF492" s="1"/>
      <c r="BG492" s="1"/>
      <c r="BH492" s="1"/>
      <c r="BI492" s="1"/>
      <c r="BJ492" s="1"/>
      <c r="BK492" s="1"/>
      <c r="BL492" s="1"/>
      <c r="BM492" s="1"/>
      <c r="BN492" s="1"/>
      <c r="BO492" s="1"/>
      <c r="BP492" s="1"/>
      <c r="BQ492" s="1"/>
      <c r="BR492" s="1"/>
    </row>
    <row r="493" spans="1:70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  <c r="AJ493" s="1"/>
      <c r="AK493" s="1"/>
      <c r="AL493" s="1"/>
      <c r="AM493" s="1"/>
      <c r="AN493" s="1"/>
      <c r="AO493" s="1"/>
      <c r="AP493" s="1"/>
      <c r="AQ493" s="1"/>
      <c r="AR493" s="1"/>
      <c r="AS493" s="1"/>
      <c r="AT493" s="1"/>
      <c r="AU493" s="1"/>
      <c r="AV493" s="1"/>
      <c r="AW493" s="1"/>
      <c r="AX493" s="1"/>
      <c r="AY493" s="1"/>
      <c r="AZ493" s="1"/>
      <c r="BA493" s="1"/>
      <c r="BB493" s="1"/>
      <c r="BC493" s="1"/>
      <c r="BD493" s="1"/>
      <c r="BE493" s="1"/>
      <c r="BF493" s="1"/>
      <c r="BG493" s="1"/>
      <c r="BH493" s="1"/>
      <c r="BI493" s="1"/>
      <c r="BJ493" s="1"/>
      <c r="BK493" s="1"/>
      <c r="BL493" s="1"/>
      <c r="BM493" s="1"/>
      <c r="BN493" s="1"/>
      <c r="BO493" s="1"/>
      <c r="BP493" s="1"/>
      <c r="BQ493" s="1"/>
      <c r="BR493" s="1"/>
    </row>
    <row r="494" spans="1:70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  <c r="AJ494" s="1"/>
      <c r="AK494" s="1"/>
      <c r="AL494" s="1"/>
      <c r="AM494" s="1"/>
      <c r="AN494" s="1"/>
      <c r="AO494" s="1"/>
      <c r="AP494" s="1"/>
      <c r="AQ494" s="1"/>
      <c r="AR494" s="1"/>
      <c r="AS494" s="1"/>
      <c r="AT494" s="1"/>
      <c r="AU494" s="1"/>
      <c r="AV494" s="1"/>
      <c r="AW494" s="1"/>
      <c r="AX494" s="1"/>
      <c r="AY494" s="1"/>
      <c r="AZ494" s="1"/>
      <c r="BA494" s="1"/>
      <c r="BB494" s="1"/>
      <c r="BC494" s="1"/>
      <c r="BD494" s="1"/>
      <c r="BE494" s="1"/>
      <c r="BF494" s="1"/>
      <c r="BG494" s="1"/>
      <c r="BH494" s="1"/>
      <c r="BI494" s="1"/>
      <c r="BJ494" s="1"/>
      <c r="BK494" s="1"/>
      <c r="BL494" s="1"/>
      <c r="BM494" s="1"/>
      <c r="BN494" s="1"/>
      <c r="BO494" s="1"/>
      <c r="BP494" s="1"/>
      <c r="BQ494" s="1"/>
      <c r="BR494" s="1"/>
    </row>
    <row r="495" spans="1:70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1"/>
      <c r="AJ495" s="1"/>
      <c r="AK495" s="1"/>
      <c r="AL495" s="1"/>
      <c r="AM495" s="1"/>
      <c r="AN495" s="1"/>
      <c r="AO495" s="1"/>
      <c r="AP495" s="1"/>
      <c r="AQ495" s="1"/>
      <c r="AR495" s="1"/>
      <c r="AS495" s="1"/>
      <c r="AT495" s="1"/>
      <c r="AU495" s="1"/>
      <c r="AV495" s="1"/>
      <c r="AW495" s="1"/>
      <c r="AX495" s="1"/>
      <c r="AY495" s="1"/>
      <c r="AZ495" s="1"/>
      <c r="BA495" s="1"/>
      <c r="BB495" s="1"/>
      <c r="BC495" s="1"/>
      <c r="BD495" s="1"/>
      <c r="BE495" s="1"/>
      <c r="BF495" s="1"/>
      <c r="BG495" s="1"/>
      <c r="BH495" s="1"/>
      <c r="BI495" s="1"/>
      <c r="BJ495" s="1"/>
      <c r="BK495" s="1"/>
      <c r="BL495" s="1"/>
      <c r="BM495" s="1"/>
      <c r="BN495" s="1"/>
      <c r="BO495" s="1"/>
      <c r="BP495" s="1"/>
      <c r="BQ495" s="1"/>
      <c r="BR495" s="1"/>
    </row>
    <row r="496" spans="1:70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  <c r="AI496" s="1"/>
      <c r="AJ496" s="1"/>
      <c r="AK496" s="1"/>
      <c r="AL496" s="1"/>
      <c r="AM496" s="1"/>
      <c r="AN496" s="1"/>
      <c r="AO496" s="1"/>
      <c r="AP496" s="1"/>
      <c r="AQ496" s="1"/>
      <c r="AR496" s="1"/>
      <c r="AS496" s="1"/>
      <c r="AT496" s="1"/>
      <c r="AU496" s="1"/>
      <c r="AV496" s="1"/>
      <c r="AW496" s="1"/>
      <c r="AX496" s="1"/>
      <c r="AY496" s="1"/>
      <c r="AZ496" s="1"/>
      <c r="BA496" s="1"/>
      <c r="BB496" s="1"/>
      <c r="BC496" s="1"/>
      <c r="BD496" s="1"/>
      <c r="BE496" s="1"/>
      <c r="BF496" s="1"/>
      <c r="BG496" s="1"/>
      <c r="BH496" s="1"/>
      <c r="BI496" s="1"/>
      <c r="BJ496" s="1"/>
      <c r="BK496" s="1"/>
      <c r="BL496" s="1"/>
      <c r="BM496" s="1"/>
      <c r="BN496" s="1"/>
      <c r="BO496" s="1"/>
      <c r="BP496" s="1"/>
      <c r="BQ496" s="1"/>
      <c r="BR496" s="1"/>
    </row>
    <row r="497" spans="1:70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  <c r="AI497" s="1"/>
      <c r="AJ497" s="1"/>
      <c r="AK497" s="1"/>
      <c r="AL497" s="1"/>
      <c r="AM497" s="1"/>
      <c r="AN497" s="1"/>
      <c r="AO497" s="1"/>
      <c r="AP497" s="1"/>
      <c r="AQ497" s="1"/>
      <c r="AR497" s="1"/>
      <c r="AS497" s="1"/>
      <c r="AT497" s="1"/>
      <c r="AU497" s="1"/>
      <c r="AV497" s="1"/>
      <c r="AW497" s="1"/>
      <c r="AX497" s="1"/>
      <c r="AY497" s="1"/>
      <c r="AZ497" s="1"/>
      <c r="BA497" s="1"/>
      <c r="BB497" s="1"/>
      <c r="BC497" s="1"/>
      <c r="BD497" s="1"/>
      <c r="BE497" s="1"/>
      <c r="BF497" s="1"/>
      <c r="BG497" s="1"/>
      <c r="BH497" s="1"/>
      <c r="BI497" s="1"/>
      <c r="BJ497" s="1"/>
      <c r="BK497" s="1"/>
      <c r="BL497" s="1"/>
      <c r="BM497" s="1"/>
      <c r="BN497" s="1"/>
      <c r="BO497" s="1"/>
      <c r="BP497" s="1"/>
      <c r="BQ497" s="1"/>
      <c r="BR497" s="1"/>
    </row>
    <row r="498" spans="1:70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  <c r="AH498" s="1"/>
      <c r="AI498" s="1"/>
      <c r="AJ498" s="1"/>
      <c r="AK498" s="1"/>
      <c r="AL498" s="1"/>
      <c r="AM498" s="1"/>
      <c r="AN498" s="1"/>
      <c r="AO498" s="1"/>
      <c r="AP498" s="1"/>
      <c r="AQ498" s="1"/>
      <c r="AR498" s="1"/>
      <c r="AS498" s="1"/>
      <c r="AT498" s="1"/>
      <c r="AU498" s="1"/>
      <c r="AV498" s="1"/>
      <c r="AW498" s="1"/>
      <c r="AX498" s="1"/>
      <c r="AY498" s="1"/>
      <c r="AZ498" s="1"/>
      <c r="BA498" s="1"/>
      <c r="BB498" s="1"/>
      <c r="BC498" s="1"/>
      <c r="BD498" s="1"/>
      <c r="BE498" s="1"/>
      <c r="BF498" s="1"/>
      <c r="BG498" s="1"/>
      <c r="BH498" s="1"/>
      <c r="BI498" s="1"/>
      <c r="BJ498" s="1"/>
      <c r="BK498" s="1"/>
      <c r="BL498" s="1"/>
      <c r="BM498" s="1"/>
      <c r="BN498" s="1"/>
      <c r="BO498" s="1"/>
      <c r="BP498" s="1"/>
      <c r="BQ498" s="1"/>
      <c r="BR498" s="1"/>
    </row>
    <row r="499" spans="1:70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1"/>
      <c r="AH499" s="1"/>
      <c r="AI499" s="1"/>
      <c r="AJ499" s="1"/>
      <c r="AK499" s="1"/>
      <c r="AL499" s="1"/>
      <c r="AM499" s="1"/>
      <c r="AN499" s="1"/>
      <c r="AO499" s="1"/>
      <c r="AP499" s="1"/>
      <c r="AQ499" s="1"/>
      <c r="AR499" s="1"/>
      <c r="AS499" s="1"/>
      <c r="AT499" s="1"/>
      <c r="AU499" s="1"/>
      <c r="AV499" s="1"/>
      <c r="AW499" s="1"/>
      <c r="AX499" s="1"/>
      <c r="AY499" s="1"/>
      <c r="AZ499" s="1"/>
      <c r="BA499" s="1"/>
      <c r="BB499" s="1"/>
      <c r="BC499" s="1"/>
      <c r="BD499" s="1"/>
      <c r="BE499" s="1"/>
      <c r="BF499" s="1"/>
      <c r="BG499" s="1"/>
      <c r="BH499" s="1"/>
      <c r="BI499" s="1"/>
      <c r="BJ499" s="1"/>
      <c r="BK499" s="1"/>
      <c r="BL499" s="1"/>
      <c r="BM499" s="1"/>
      <c r="BN499" s="1"/>
      <c r="BO499" s="1"/>
      <c r="BP499" s="1"/>
      <c r="BQ499" s="1"/>
      <c r="BR499" s="1"/>
    </row>
    <row r="500" spans="1:70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  <c r="AE500" s="1"/>
      <c r="AF500" s="1"/>
      <c r="AG500" s="1"/>
      <c r="AH500" s="1"/>
      <c r="AI500" s="1"/>
      <c r="AJ500" s="1"/>
      <c r="AK500" s="1"/>
      <c r="AL500" s="1"/>
      <c r="AM500" s="1"/>
      <c r="AN500" s="1"/>
      <c r="AO500" s="1"/>
      <c r="AP500" s="1"/>
      <c r="AQ500" s="1"/>
      <c r="AR500" s="1"/>
      <c r="AS500" s="1"/>
      <c r="AT500" s="1"/>
      <c r="AU500" s="1"/>
      <c r="AV500" s="1"/>
      <c r="AW500" s="1"/>
      <c r="AX500" s="1"/>
      <c r="AY500" s="1"/>
      <c r="AZ500" s="1"/>
      <c r="BA500" s="1"/>
      <c r="BB500" s="1"/>
      <c r="BC500" s="1"/>
      <c r="BD500" s="1"/>
      <c r="BE500" s="1"/>
      <c r="BF500" s="1"/>
      <c r="BG500" s="1"/>
      <c r="BH500" s="1"/>
      <c r="BI500" s="1"/>
      <c r="BJ500" s="1"/>
      <c r="BK500" s="1"/>
      <c r="BL500" s="1"/>
      <c r="BM500" s="1"/>
      <c r="BN500" s="1"/>
      <c r="BO500" s="1"/>
      <c r="BP500" s="1"/>
      <c r="BQ500" s="1"/>
      <c r="BR500" s="1"/>
    </row>
  </sheetData>
  <mergeCells count="4">
    <mergeCell ref="A1:P2"/>
    <mergeCell ref="A3:P3"/>
    <mergeCell ref="A7:P7"/>
    <mergeCell ref="A25:P25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BR500"/>
  <sheetViews>
    <sheetView showGridLines="0" workbookViewId="0">
      <selection activeCell="M30" sqref="M30"/>
    </sheetView>
  </sheetViews>
  <sheetFormatPr defaultRowHeight="13.8"/>
  <cols>
    <col min="1" max="1" width="43" customWidth="1"/>
    <col min="2" max="61" width="11" customWidth="1"/>
  </cols>
  <sheetData>
    <row r="1" spans="1:70" ht="25.95" customHeight="1">
      <c r="A1" s="58" t="s">
        <v>508</v>
      </c>
      <c r="B1" s="58" t="s">
        <v>508</v>
      </c>
      <c r="C1" s="58" t="s">
        <v>508</v>
      </c>
      <c r="D1" s="58" t="s">
        <v>508</v>
      </c>
      <c r="E1" s="58" t="s">
        <v>508</v>
      </c>
      <c r="F1" s="58" t="s">
        <v>508</v>
      </c>
      <c r="G1" s="58" t="s">
        <v>508</v>
      </c>
      <c r="H1" s="58" t="s">
        <v>508</v>
      </c>
      <c r="I1" s="58" t="s">
        <v>508</v>
      </c>
      <c r="J1" s="58" t="s">
        <v>508</v>
      </c>
      <c r="K1" s="58" t="s">
        <v>508</v>
      </c>
      <c r="L1" s="58" t="s">
        <v>508</v>
      </c>
      <c r="M1" s="58" t="s">
        <v>508</v>
      </c>
      <c r="N1" s="58" t="s">
        <v>508</v>
      </c>
      <c r="O1" s="58" t="s">
        <v>508</v>
      </c>
      <c r="P1" s="58" t="s">
        <v>508</v>
      </c>
      <c r="Q1" s="58" t="s">
        <v>508</v>
      </c>
      <c r="R1" s="58" t="s">
        <v>508</v>
      </c>
      <c r="S1" s="58" t="s">
        <v>508</v>
      </c>
      <c r="T1" s="58" t="s">
        <v>508</v>
      </c>
      <c r="U1" s="58" t="s">
        <v>508</v>
      </c>
      <c r="V1" s="58" t="s">
        <v>508</v>
      </c>
      <c r="W1" s="58" t="s">
        <v>508</v>
      </c>
      <c r="X1" s="58" t="s">
        <v>508</v>
      </c>
      <c r="Y1" s="58" t="s">
        <v>508</v>
      </c>
      <c r="Z1" s="58" t="s">
        <v>508</v>
      </c>
      <c r="AA1" s="58" t="s">
        <v>508</v>
      </c>
      <c r="AB1" s="58" t="s">
        <v>508</v>
      </c>
      <c r="AC1" s="58" t="s">
        <v>508</v>
      </c>
      <c r="AD1" s="58" t="s">
        <v>508</v>
      </c>
      <c r="AE1" s="58" t="s">
        <v>508</v>
      </c>
      <c r="AF1" s="58" t="s">
        <v>508</v>
      </c>
      <c r="AG1" s="58" t="s">
        <v>508</v>
      </c>
      <c r="AH1" s="58" t="s">
        <v>508</v>
      </c>
      <c r="AI1" s="58" t="s">
        <v>508</v>
      </c>
      <c r="AJ1" s="58" t="s">
        <v>508</v>
      </c>
      <c r="AK1" s="58" t="s">
        <v>508</v>
      </c>
      <c r="AL1" s="58" t="s">
        <v>508</v>
      </c>
      <c r="AM1" s="58" t="s">
        <v>508</v>
      </c>
      <c r="AN1" s="58" t="s">
        <v>508</v>
      </c>
      <c r="AO1" s="58" t="s">
        <v>508</v>
      </c>
      <c r="AP1" s="58" t="s">
        <v>508</v>
      </c>
      <c r="AQ1" s="58" t="s">
        <v>508</v>
      </c>
      <c r="AR1" s="58" t="s">
        <v>508</v>
      </c>
      <c r="AS1" s="58" t="s">
        <v>508</v>
      </c>
      <c r="AT1" s="58" t="s">
        <v>508</v>
      </c>
      <c r="AU1" s="58" t="s">
        <v>508</v>
      </c>
      <c r="AV1" s="58" t="s">
        <v>508</v>
      </c>
      <c r="AW1" s="58" t="s">
        <v>508</v>
      </c>
      <c r="AX1" s="58" t="s">
        <v>508</v>
      </c>
      <c r="AY1" s="58" t="s">
        <v>508</v>
      </c>
      <c r="AZ1" s="58" t="s">
        <v>508</v>
      </c>
      <c r="BA1" s="58" t="s">
        <v>508</v>
      </c>
      <c r="BB1" s="58" t="s">
        <v>508</v>
      </c>
      <c r="BC1" s="58" t="s">
        <v>508</v>
      </c>
      <c r="BD1" s="58" t="s">
        <v>508</v>
      </c>
      <c r="BE1" s="58" t="s">
        <v>508</v>
      </c>
      <c r="BF1" s="58" t="s">
        <v>508</v>
      </c>
      <c r="BG1" s="58" t="s">
        <v>508</v>
      </c>
      <c r="BH1" s="58" t="s">
        <v>508</v>
      </c>
      <c r="BI1" s="58" t="s">
        <v>508</v>
      </c>
      <c r="BJ1" s="1"/>
      <c r="BK1" s="1"/>
      <c r="BL1" s="1"/>
      <c r="BM1" s="1"/>
      <c r="BN1" s="1"/>
      <c r="BO1" s="1"/>
      <c r="BP1" s="1"/>
      <c r="BQ1" s="1"/>
      <c r="BR1" s="1"/>
    </row>
    <row r="2" spans="1:70" ht="25.95" customHeight="1">
      <c r="A2" s="58" t="s">
        <v>508</v>
      </c>
      <c r="B2" s="58" t="s">
        <v>508</v>
      </c>
      <c r="C2" s="58" t="s">
        <v>508</v>
      </c>
      <c r="D2" s="58" t="s">
        <v>508</v>
      </c>
      <c r="E2" s="58" t="s">
        <v>508</v>
      </c>
      <c r="F2" s="58" t="s">
        <v>508</v>
      </c>
      <c r="G2" s="58" t="s">
        <v>508</v>
      </c>
      <c r="H2" s="58" t="s">
        <v>508</v>
      </c>
      <c r="I2" s="58" t="s">
        <v>508</v>
      </c>
      <c r="J2" s="58" t="s">
        <v>508</v>
      </c>
      <c r="K2" s="58" t="s">
        <v>508</v>
      </c>
      <c r="L2" s="58" t="s">
        <v>508</v>
      </c>
      <c r="M2" s="58" t="s">
        <v>508</v>
      </c>
      <c r="N2" s="58" t="s">
        <v>508</v>
      </c>
      <c r="O2" s="58" t="s">
        <v>508</v>
      </c>
      <c r="P2" s="58" t="s">
        <v>508</v>
      </c>
      <c r="Q2" s="58" t="s">
        <v>508</v>
      </c>
      <c r="R2" s="58" t="s">
        <v>508</v>
      </c>
      <c r="S2" s="58" t="s">
        <v>508</v>
      </c>
      <c r="T2" s="58" t="s">
        <v>508</v>
      </c>
      <c r="U2" s="58" t="s">
        <v>508</v>
      </c>
      <c r="V2" s="58" t="s">
        <v>508</v>
      </c>
      <c r="W2" s="58" t="s">
        <v>508</v>
      </c>
      <c r="X2" s="58" t="s">
        <v>508</v>
      </c>
      <c r="Y2" s="58" t="s">
        <v>508</v>
      </c>
      <c r="Z2" s="58" t="s">
        <v>508</v>
      </c>
      <c r="AA2" s="58" t="s">
        <v>508</v>
      </c>
      <c r="AB2" s="58" t="s">
        <v>508</v>
      </c>
      <c r="AC2" s="58" t="s">
        <v>508</v>
      </c>
      <c r="AD2" s="58" t="s">
        <v>508</v>
      </c>
      <c r="AE2" s="58" t="s">
        <v>508</v>
      </c>
      <c r="AF2" s="58" t="s">
        <v>508</v>
      </c>
      <c r="AG2" s="58" t="s">
        <v>508</v>
      </c>
      <c r="AH2" s="58" t="s">
        <v>508</v>
      </c>
      <c r="AI2" s="58" t="s">
        <v>508</v>
      </c>
      <c r="AJ2" s="58" t="s">
        <v>508</v>
      </c>
      <c r="AK2" s="58" t="s">
        <v>508</v>
      </c>
      <c r="AL2" s="58" t="s">
        <v>508</v>
      </c>
      <c r="AM2" s="58" t="s">
        <v>508</v>
      </c>
      <c r="AN2" s="58" t="s">
        <v>508</v>
      </c>
      <c r="AO2" s="58" t="s">
        <v>508</v>
      </c>
      <c r="AP2" s="58" t="s">
        <v>508</v>
      </c>
      <c r="AQ2" s="58" t="s">
        <v>508</v>
      </c>
      <c r="AR2" s="58" t="s">
        <v>508</v>
      </c>
      <c r="AS2" s="58" t="s">
        <v>508</v>
      </c>
      <c r="AT2" s="58" t="s">
        <v>508</v>
      </c>
      <c r="AU2" s="58" t="s">
        <v>508</v>
      </c>
      <c r="AV2" s="58" t="s">
        <v>508</v>
      </c>
      <c r="AW2" s="58" t="s">
        <v>508</v>
      </c>
      <c r="AX2" s="58" t="s">
        <v>508</v>
      </c>
      <c r="AY2" s="58" t="s">
        <v>508</v>
      </c>
      <c r="AZ2" s="58" t="s">
        <v>508</v>
      </c>
      <c r="BA2" s="58" t="s">
        <v>508</v>
      </c>
      <c r="BB2" s="58" t="s">
        <v>508</v>
      </c>
      <c r="BC2" s="58" t="s">
        <v>508</v>
      </c>
      <c r="BD2" s="58" t="s">
        <v>508</v>
      </c>
      <c r="BE2" s="58" t="s">
        <v>508</v>
      </c>
      <c r="BF2" s="58" t="s">
        <v>508</v>
      </c>
      <c r="BG2" s="58" t="s">
        <v>508</v>
      </c>
      <c r="BH2" s="58" t="s">
        <v>508</v>
      </c>
      <c r="BI2" s="58" t="s">
        <v>508</v>
      </c>
      <c r="BJ2" s="1"/>
      <c r="BK2" s="1"/>
      <c r="BL2" s="1"/>
      <c r="BM2" s="1"/>
      <c r="BN2" s="1"/>
      <c r="BO2" s="1"/>
      <c r="BP2" s="1"/>
      <c r="BQ2" s="1"/>
      <c r="BR2" s="1"/>
    </row>
    <row r="3" spans="1:70">
      <c r="A3" s="59" t="s">
        <v>509</v>
      </c>
      <c r="B3" s="59" t="s">
        <v>509</v>
      </c>
      <c r="C3" s="59" t="s">
        <v>509</v>
      </c>
      <c r="D3" s="59" t="s">
        <v>509</v>
      </c>
      <c r="E3" s="59" t="s">
        <v>509</v>
      </c>
      <c r="F3" s="59" t="s">
        <v>509</v>
      </c>
      <c r="G3" s="59" t="s">
        <v>509</v>
      </c>
      <c r="H3" s="59" t="s">
        <v>509</v>
      </c>
      <c r="I3" s="59" t="s">
        <v>509</v>
      </c>
      <c r="J3" s="59" t="s">
        <v>509</v>
      </c>
      <c r="K3" s="59" t="s">
        <v>509</v>
      </c>
      <c r="L3" s="59" t="s">
        <v>509</v>
      </c>
      <c r="M3" s="59" t="s">
        <v>509</v>
      </c>
      <c r="N3" s="59" t="s">
        <v>509</v>
      </c>
      <c r="O3" s="59" t="s">
        <v>509</v>
      </c>
      <c r="P3" s="59" t="s">
        <v>509</v>
      </c>
      <c r="Q3" s="59" t="s">
        <v>509</v>
      </c>
      <c r="R3" s="59" t="s">
        <v>509</v>
      </c>
      <c r="S3" s="59" t="s">
        <v>509</v>
      </c>
      <c r="T3" s="59" t="s">
        <v>509</v>
      </c>
      <c r="U3" s="59" t="s">
        <v>509</v>
      </c>
      <c r="V3" s="59" t="s">
        <v>509</v>
      </c>
      <c r="W3" s="59" t="s">
        <v>509</v>
      </c>
      <c r="X3" s="59" t="s">
        <v>509</v>
      </c>
      <c r="Y3" s="59" t="s">
        <v>509</v>
      </c>
      <c r="Z3" s="59" t="s">
        <v>509</v>
      </c>
      <c r="AA3" s="59" t="s">
        <v>509</v>
      </c>
      <c r="AB3" s="59" t="s">
        <v>509</v>
      </c>
      <c r="AC3" s="59" t="s">
        <v>509</v>
      </c>
      <c r="AD3" s="59" t="s">
        <v>509</v>
      </c>
      <c r="AE3" s="59" t="s">
        <v>509</v>
      </c>
      <c r="AF3" s="59" t="s">
        <v>509</v>
      </c>
      <c r="AG3" s="59" t="s">
        <v>509</v>
      </c>
      <c r="AH3" s="59" t="s">
        <v>509</v>
      </c>
      <c r="AI3" s="59" t="s">
        <v>509</v>
      </c>
      <c r="AJ3" s="59" t="s">
        <v>509</v>
      </c>
      <c r="AK3" s="59" t="s">
        <v>509</v>
      </c>
      <c r="AL3" s="59" t="s">
        <v>509</v>
      </c>
      <c r="AM3" s="59" t="s">
        <v>509</v>
      </c>
      <c r="AN3" s="59" t="s">
        <v>509</v>
      </c>
      <c r="AO3" s="59" t="s">
        <v>509</v>
      </c>
      <c r="AP3" s="59" t="s">
        <v>509</v>
      </c>
      <c r="AQ3" s="59" t="s">
        <v>509</v>
      </c>
      <c r="AR3" s="59" t="s">
        <v>509</v>
      </c>
      <c r="AS3" s="59" t="s">
        <v>509</v>
      </c>
      <c r="AT3" s="59" t="s">
        <v>509</v>
      </c>
      <c r="AU3" s="59" t="s">
        <v>509</v>
      </c>
      <c r="AV3" s="59" t="s">
        <v>509</v>
      </c>
      <c r="AW3" s="59" t="s">
        <v>509</v>
      </c>
      <c r="AX3" s="59" t="s">
        <v>509</v>
      </c>
      <c r="AY3" s="59" t="s">
        <v>509</v>
      </c>
      <c r="AZ3" s="59" t="s">
        <v>509</v>
      </c>
      <c r="BA3" s="59" t="s">
        <v>509</v>
      </c>
      <c r="BB3" s="59" t="s">
        <v>509</v>
      </c>
      <c r="BC3" s="59" t="s">
        <v>509</v>
      </c>
      <c r="BD3" s="59" t="s">
        <v>509</v>
      </c>
      <c r="BE3" s="59" t="s">
        <v>509</v>
      </c>
      <c r="BF3" s="59" t="s">
        <v>509</v>
      </c>
      <c r="BG3" s="59" t="s">
        <v>509</v>
      </c>
      <c r="BH3" s="59" t="s">
        <v>509</v>
      </c>
      <c r="BI3" s="59" t="s">
        <v>509</v>
      </c>
      <c r="BJ3" s="1"/>
      <c r="BK3" s="1"/>
      <c r="BL3" s="1"/>
      <c r="BM3" s="1"/>
      <c r="BN3" s="1"/>
      <c r="BO3" s="1"/>
      <c r="BP3" s="1"/>
      <c r="BQ3" s="1"/>
      <c r="BR3" s="1"/>
    </row>
    <row r="4" spans="1:70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/>
      <c r="BP4" s="1"/>
      <c r="BQ4" s="1"/>
      <c r="BR4" s="1"/>
    </row>
    <row r="5" spans="1:70">
      <c r="A5" s="61" t="s">
        <v>510</v>
      </c>
      <c r="B5" s="61" t="s">
        <v>510</v>
      </c>
      <c r="C5" s="61" t="s">
        <v>510</v>
      </c>
      <c r="D5" s="61" t="s">
        <v>510</v>
      </c>
      <c r="E5" s="61" t="s">
        <v>510</v>
      </c>
      <c r="F5" s="61" t="s">
        <v>510</v>
      </c>
      <c r="G5" s="61" t="s">
        <v>510</v>
      </c>
      <c r="H5" s="61" t="s">
        <v>510</v>
      </c>
      <c r="I5" s="61" t="s">
        <v>510</v>
      </c>
      <c r="J5" s="61" t="s">
        <v>510</v>
      </c>
      <c r="K5" s="61" t="s">
        <v>510</v>
      </c>
      <c r="L5" s="61" t="s">
        <v>510</v>
      </c>
      <c r="M5" s="61" t="s">
        <v>510</v>
      </c>
      <c r="N5" s="61" t="s">
        <v>510</v>
      </c>
      <c r="O5" s="61" t="s">
        <v>510</v>
      </c>
      <c r="P5" s="61" t="s">
        <v>510</v>
      </c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  <c r="BA5" s="1"/>
      <c r="BB5" s="1"/>
      <c r="BC5" s="1"/>
      <c r="BD5" s="1"/>
      <c r="BE5" s="1"/>
      <c r="BF5" s="1"/>
      <c r="BG5" s="1"/>
      <c r="BH5" s="1"/>
      <c r="BI5" s="1"/>
      <c r="BJ5" s="1"/>
      <c r="BK5" s="1"/>
      <c r="BL5" s="1"/>
      <c r="BM5" s="1"/>
      <c r="BN5" s="1"/>
      <c r="BO5" s="1"/>
      <c r="BP5" s="1"/>
      <c r="BQ5" s="1"/>
      <c r="BR5" s="1"/>
    </row>
    <row r="6" spans="1:70">
      <c r="A6" s="1"/>
      <c r="B6" s="9" t="s">
        <v>132</v>
      </c>
      <c r="C6" s="9" t="s">
        <v>133</v>
      </c>
      <c r="D6" s="9" t="s">
        <v>134</v>
      </c>
      <c r="E6" s="9" t="s">
        <v>135</v>
      </c>
      <c r="F6" s="9" t="s">
        <v>136</v>
      </c>
      <c r="G6" s="9" t="s">
        <v>137</v>
      </c>
      <c r="H6" s="9" t="s">
        <v>50</v>
      </c>
      <c r="I6" s="9" t="s">
        <v>51</v>
      </c>
      <c r="J6" s="9" t="s">
        <v>52</v>
      </c>
      <c r="K6" s="9" t="s">
        <v>53</v>
      </c>
      <c r="L6" s="9" t="s">
        <v>54</v>
      </c>
      <c r="M6" s="10" t="s">
        <v>55</v>
      </c>
      <c r="N6" s="10" t="s">
        <v>56</v>
      </c>
      <c r="O6" s="10" t="s">
        <v>57</v>
      </c>
      <c r="P6" s="10" t="s">
        <v>58</v>
      </c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</row>
    <row r="7" spans="1:70">
      <c r="A7" s="1" t="s">
        <v>511</v>
      </c>
      <c r="B7" s="11">
        <f>'Annual P&amp;L'!$B$6</f>
        <v>1086462.1000000001</v>
      </c>
      <c r="C7" s="11">
        <f>'Annual P&amp;L'!$C$6</f>
        <v>1179660</v>
      </c>
      <c r="D7" s="11">
        <f>'Annual P&amp;L'!$D$6</f>
        <v>1231040</v>
      </c>
      <c r="E7" s="11">
        <f>'Annual P&amp;L'!$E$6</f>
        <v>1464630</v>
      </c>
      <c r="F7" s="11">
        <f>'Annual P&amp;L'!$F$6</f>
        <v>1569490</v>
      </c>
      <c r="G7" s="11">
        <f>'Annual P&amp;L'!$G$6</f>
        <v>1641770</v>
      </c>
      <c r="H7" s="11">
        <f>'Annual P&amp;L'!$H$6</f>
        <v>1917540</v>
      </c>
      <c r="I7" s="11">
        <f>'Annual P&amp;L'!$I$6</f>
        <v>2254580</v>
      </c>
      <c r="J7" s="11">
        <f>'Annual P&amp;L'!$J$6</f>
        <v>2408930</v>
      </c>
      <c r="K7" s="11">
        <f>'Annual P&amp;L'!$K$6</f>
        <v>2553240</v>
      </c>
      <c r="L7" s="11">
        <f>'Annual P&amp;L'!$L$6</f>
        <v>2670210</v>
      </c>
      <c r="M7" s="37">
        <f>'Annual P&amp;L'!$M$6</f>
        <v>2755881.9321421809</v>
      </c>
      <c r="N7" s="37">
        <f>'Annual P&amp;L'!$N$6</f>
        <v>2901779.8410668718</v>
      </c>
      <c r="O7" s="37">
        <f>'Annual P&amp;L'!$O$6</f>
        <v>3046125.9852241497</v>
      </c>
      <c r="P7" s="37">
        <f>'Annual P&amp;L'!$P$6</f>
        <v>3195140.9302684031</v>
      </c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  <c r="AX7" s="1"/>
      <c r="AY7" s="1"/>
      <c r="AZ7" s="1"/>
      <c r="BA7" s="1"/>
      <c r="BB7" s="1"/>
      <c r="BC7" s="1"/>
      <c r="BD7" s="1"/>
      <c r="BE7" s="1"/>
      <c r="BF7" s="1"/>
      <c r="BG7" s="1"/>
      <c r="BH7" s="1"/>
      <c r="BI7" s="1"/>
      <c r="BJ7" s="1"/>
      <c r="BK7" s="1"/>
      <c r="BL7" s="1"/>
      <c r="BM7" s="1"/>
      <c r="BN7" s="1"/>
      <c r="BO7" s="1"/>
      <c r="BP7" s="1"/>
      <c r="BQ7" s="1"/>
      <c r="BR7" s="1"/>
    </row>
    <row r="8" spans="1:70">
      <c r="A8" s="1" t="s">
        <v>184</v>
      </c>
      <c r="B8" s="13">
        <f>'Raw Financials'!$B$147</f>
        <v>0.56992832141184779</v>
      </c>
      <c r="C8" s="13">
        <f>'Raw Financials'!$C$147</f>
        <v>0.56999999999999995</v>
      </c>
      <c r="D8" s="13">
        <f>'Raw Financials'!$D$147</f>
        <v>0.54579999999999995</v>
      </c>
      <c r="E8" s="13">
        <f>'Raw Financials'!$E$147</f>
        <v>0.53620000000000001</v>
      </c>
      <c r="F8" s="13">
        <f>'Raw Financials'!$F$147</f>
        <v>0.52990000000000004</v>
      </c>
      <c r="G8" s="13">
        <f>'Raw Financials'!$G$147</f>
        <v>0.52010000000000001</v>
      </c>
      <c r="H8" s="13">
        <f>'Raw Financials'!$H$147</f>
        <v>0.52969999999999995</v>
      </c>
      <c r="I8" s="13">
        <f>'Raw Financials'!$I$147</f>
        <v>0.5595</v>
      </c>
      <c r="J8" s="13">
        <f>'Raw Financials'!$J$147</f>
        <v>0.53300000000000003</v>
      </c>
      <c r="K8" s="13">
        <f>'Raw Financials'!$K$147</f>
        <v>0.49987499999999996</v>
      </c>
      <c r="L8" s="13">
        <f>'Raw Financials'!$L$147</f>
        <v>0.49451250000000002</v>
      </c>
      <c r="M8" s="25">
        <f>Assumptions!$M$65</f>
        <v>0.49199999999999999</v>
      </c>
      <c r="N8" s="25">
        <f>Assumptions!$N$65</f>
        <v>0.48799999999999999</v>
      </c>
      <c r="O8" s="25">
        <f>Assumptions!$O$65</f>
        <v>0.48399999999999999</v>
      </c>
      <c r="P8" s="25">
        <f>Assumptions!$P$65</f>
        <v>0.48</v>
      </c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  <c r="AX8" s="1"/>
      <c r="AY8" s="1"/>
      <c r="AZ8" s="1"/>
      <c r="BA8" s="1"/>
      <c r="BB8" s="1"/>
      <c r="BC8" s="1"/>
      <c r="BD8" s="1"/>
      <c r="BE8" s="1"/>
      <c r="BF8" s="1"/>
      <c r="BG8" s="1"/>
      <c r="BH8" s="1"/>
      <c r="BI8" s="1"/>
      <c r="BJ8" s="1"/>
      <c r="BK8" s="1"/>
      <c r="BL8" s="1"/>
      <c r="BM8" s="1"/>
      <c r="BN8" s="1"/>
      <c r="BO8" s="1"/>
      <c r="BP8" s="1"/>
      <c r="BQ8" s="1"/>
      <c r="BR8" s="1"/>
    </row>
    <row r="9" spans="1:70">
      <c r="A9" s="1" t="s">
        <v>512</v>
      </c>
      <c r="B9" s="11">
        <f t="shared" ref="B9:P9" si="0">B7*B8</f>
        <v>619205.52093059116</v>
      </c>
      <c r="C9" s="11">
        <f t="shared" si="0"/>
        <v>672406.2</v>
      </c>
      <c r="D9" s="11">
        <f t="shared" si="0"/>
        <v>671901.63199999998</v>
      </c>
      <c r="E9" s="11">
        <f t="shared" si="0"/>
        <v>785334.60600000003</v>
      </c>
      <c r="F9" s="11">
        <f t="shared" si="0"/>
        <v>831672.75100000005</v>
      </c>
      <c r="G9" s="11">
        <f t="shared" si="0"/>
        <v>853884.57700000005</v>
      </c>
      <c r="H9" s="11">
        <f t="shared" si="0"/>
        <v>1015720.9379999998</v>
      </c>
      <c r="I9" s="11">
        <f t="shared" si="0"/>
        <v>1261437.51</v>
      </c>
      <c r="J9" s="11">
        <f t="shared" si="0"/>
        <v>1283959.6900000002</v>
      </c>
      <c r="K9" s="11">
        <f t="shared" si="0"/>
        <v>1276300.845</v>
      </c>
      <c r="L9" s="11">
        <f t="shared" si="0"/>
        <v>1320452.2226250002</v>
      </c>
      <c r="M9" s="37">
        <f>M7*M8</f>
        <v>1355893.9106139529</v>
      </c>
      <c r="N9" s="37">
        <f t="shared" si="0"/>
        <v>1416068.5624406333</v>
      </c>
      <c r="O9" s="37">
        <f t="shared" si="0"/>
        <v>1474324.9768484884</v>
      </c>
      <c r="P9" s="37">
        <f t="shared" si="0"/>
        <v>1533667.6465288335</v>
      </c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  <c r="AW9" s="1"/>
      <c r="AX9" s="1"/>
      <c r="AY9" s="1"/>
      <c r="AZ9" s="1"/>
      <c r="BA9" s="1"/>
      <c r="BB9" s="1"/>
      <c r="BC9" s="1"/>
      <c r="BD9" s="1"/>
      <c r="BE9" s="1"/>
      <c r="BF9" s="1"/>
      <c r="BG9" s="1"/>
      <c r="BH9" s="1"/>
      <c r="BI9" s="1"/>
      <c r="BJ9" s="1"/>
      <c r="BK9" s="1"/>
      <c r="BL9" s="1"/>
      <c r="BM9" s="1"/>
      <c r="BN9" s="1"/>
      <c r="BO9" s="1"/>
      <c r="BP9" s="1"/>
      <c r="BQ9" s="1"/>
      <c r="BR9" s="1"/>
    </row>
    <row r="10" spans="1:70">
      <c r="A10" s="1" t="s">
        <v>513</v>
      </c>
      <c r="B10" s="11">
        <f t="shared" ref="B10:P10" si="1">IFERROR(B9/B24,"")</f>
        <v>9428.0941107057733</v>
      </c>
      <c r="C10" s="11">
        <f t="shared" si="1"/>
        <v>10016.364330124943</v>
      </c>
      <c r="D10" s="11">
        <f t="shared" si="1"/>
        <v>10418.694867421305</v>
      </c>
      <c r="E10" s="11">
        <f t="shared" si="1"/>
        <v>11207.857942057944</v>
      </c>
      <c r="F10" s="11">
        <f t="shared" si="1"/>
        <v>11675.87745332023</v>
      </c>
      <c r="G10" s="11">
        <f t="shared" si="1"/>
        <v>11529.632419659736</v>
      </c>
      <c r="H10" s="11">
        <f t="shared" si="1"/>
        <v>13613.737273823883</v>
      </c>
      <c r="I10" s="11">
        <f t="shared" si="1"/>
        <v>15623.451944513254</v>
      </c>
      <c r="J10" s="11">
        <f t="shared" si="1"/>
        <v>15501.143184836414</v>
      </c>
      <c r="K10" s="11">
        <f t="shared" si="1"/>
        <v>15088.08186546873</v>
      </c>
      <c r="L10" s="11">
        <f t="shared" si="1"/>
        <v>14846.550737856984</v>
      </c>
      <c r="M10" s="37">
        <f t="shared" si="1"/>
        <v>14424.403304403755</v>
      </c>
      <c r="N10" s="37">
        <f t="shared" si="1"/>
        <v>14905.98486779614</v>
      </c>
      <c r="O10" s="37">
        <f t="shared" si="1"/>
        <v>15357.551842171755</v>
      </c>
      <c r="P10" s="37">
        <f t="shared" si="1"/>
        <v>15811.006665245706</v>
      </c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  <c r="AX10" s="1"/>
      <c r="AY10" s="1"/>
      <c r="AZ10" s="1"/>
      <c r="BA10" s="1"/>
      <c r="BB10" s="1"/>
      <c r="BC10" s="1"/>
      <c r="BD10" s="1"/>
      <c r="BE10" s="1"/>
      <c r="BF10" s="1"/>
      <c r="BG10" s="1"/>
      <c r="BH10" s="1"/>
      <c r="BI10" s="1"/>
      <c r="BJ10" s="1"/>
      <c r="BK10" s="1"/>
      <c r="BL10" s="1"/>
      <c r="BM10" s="1"/>
      <c r="BN10" s="1"/>
      <c r="BO10" s="1"/>
      <c r="BP10" s="1"/>
      <c r="BQ10" s="1"/>
      <c r="BR10" s="1"/>
    </row>
    <row r="11" spans="1:70">
      <c r="A11" s="1" t="s">
        <v>514</v>
      </c>
      <c r="B11" s="13" t="str">
        <f>""</f>
        <v/>
      </c>
      <c r="C11" s="13">
        <f t="shared" ref="C11:P11" si="2">IFERROR(C10/B10-1,"")</f>
        <v>6.2395454745320933E-2</v>
      </c>
      <c r="D11" s="13">
        <f t="shared" si="2"/>
        <v>4.0167322596915023E-2</v>
      </c>
      <c r="E11" s="13">
        <f t="shared" si="2"/>
        <v>7.5744907080858015E-2</v>
      </c>
      <c r="F11" s="13">
        <f t="shared" si="2"/>
        <v>4.175815875627964E-2</v>
      </c>
      <c r="G11" s="13">
        <f t="shared" si="2"/>
        <v>-1.2525399846407881E-2</v>
      </c>
      <c r="H11" s="13">
        <f t="shared" si="2"/>
        <v>0.18076073705614748</v>
      </c>
      <c r="I11" s="13">
        <f t="shared" si="2"/>
        <v>0.14762402346000858</v>
      </c>
      <c r="J11" s="13">
        <f t="shared" si="2"/>
        <v>-7.8285362358599953E-3</v>
      </c>
      <c r="K11" s="13">
        <f t="shared" si="2"/>
        <v>-2.6647152048227651E-2</v>
      </c>
      <c r="L11" s="13">
        <f t="shared" si="2"/>
        <v>-1.6008073774077647E-2</v>
      </c>
      <c r="M11" s="25">
        <f t="shared" si="2"/>
        <v>-2.8434041071695004E-2</v>
      </c>
      <c r="N11" s="25">
        <f t="shared" si="2"/>
        <v>3.3386584750119797E-2</v>
      </c>
      <c r="O11" s="25">
        <f t="shared" si="2"/>
        <v>3.0294340050700752E-2</v>
      </c>
      <c r="P11" s="25">
        <f t="shared" si="2"/>
        <v>2.9526504467252801E-2</v>
      </c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  <c r="AX11" s="1"/>
      <c r="AY11" s="1"/>
      <c r="AZ11" s="1"/>
      <c r="BA11" s="1"/>
      <c r="BB11" s="1"/>
      <c r="BC11" s="1"/>
      <c r="BD11" s="1"/>
      <c r="BE11" s="1"/>
      <c r="BF11" s="1"/>
      <c r="BG11" s="1"/>
      <c r="BH11" s="1"/>
      <c r="BI11" s="1"/>
      <c r="BJ11" s="1"/>
      <c r="BK11" s="1"/>
      <c r="BL11" s="1"/>
      <c r="BM11" s="1"/>
      <c r="BN11" s="1"/>
      <c r="BO11" s="1"/>
      <c r="BP11" s="1"/>
      <c r="BQ11" s="1"/>
      <c r="BR11" s="1"/>
    </row>
    <row r="12" spans="1:70">
      <c r="A12" s="1" t="s">
        <v>185</v>
      </c>
      <c r="B12" s="13">
        <f>'Raw Financials'!$B$148</f>
        <v>0.13995193458665919</v>
      </c>
      <c r="C12" s="13">
        <f>'Raw Financials'!$C$148</f>
        <v>0.121</v>
      </c>
      <c r="D12" s="13">
        <f>'Raw Financials'!$D$148</f>
        <v>0.1241</v>
      </c>
      <c r="E12" s="13">
        <f>'Raw Financials'!$E$148</f>
        <v>0.1389</v>
      </c>
      <c r="F12" s="13">
        <f>'Raw Financials'!$F$148</f>
        <v>0.14030000000000001</v>
      </c>
      <c r="G12" s="13">
        <f>'Raw Financials'!$G$148</f>
        <v>0.1353</v>
      </c>
      <c r="H12" s="13">
        <f>'Raw Financials'!$H$148</f>
        <v>0.13639999999999999</v>
      </c>
      <c r="I12" s="13">
        <f>'Raw Financials'!$I$148</f>
        <v>0.12839999999999999</v>
      </c>
      <c r="J12" s="13">
        <f>'Raw Financials'!$J$148</f>
        <v>0.1439</v>
      </c>
      <c r="K12" s="13">
        <f>'Raw Financials'!$K$148</f>
        <v>0.14655000000000001</v>
      </c>
      <c r="L12" s="13">
        <f>'Raw Financials'!$L$148</f>
        <v>0.1522625</v>
      </c>
      <c r="M12" s="25">
        <f>Assumptions!$M$66</f>
        <v>0.153</v>
      </c>
      <c r="N12" s="25">
        <f>Assumptions!$N$66</f>
        <v>0.154</v>
      </c>
      <c r="O12" s="25">
        <f>Assumptions!$O$66</f>
        <v>0.155</v>
      </c>
      <c r="P12" s="25">
        <f>Assumptions!$P$66</f>
        <v>0.156</v>
      </c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  <c r="AX12" s="1"/>
      <c r="AY12" s="1"/>
      <c r="AZ12" s="1"/>
      <c r="BA12" s="1"/>
      <c r="BB12" s="1"/>
      <c r="BC12" s="1"/>
      <c r="BD12" s="1"/>
      <c r="BE12" s="1"/>
      <c r="BF12" s="1"/>
      <c r="BG12" s="1"/>
      <c r="BH12" s="1"/>
      <c r="BI12" s="1"/>
      <c r="BJ12" s="1"/>
      <c r="BK12" s="1"/>
      <c r="BL12" s="1"/>
      <c r="BM12" s="1"/>
      <c r="BN12" s="1"/>
      <c r="BO12" s="1"/>
      <c r="BP12" s="1"/>
      <c r="BQ12" s="1"/>
      <c r="BR12" s="1"/>
    </row>
    <row r="13" spans="1:70">
      <c r="A13" s="1" t="s">
        <v>515</v>
      </c>
      <c r="B13" s="11">
        <f t="shared" ref="B13:P13" si="3">B7*B12</f>
        <v>152052.47275008439</v>
      </c>
      <c r="C13" s="11">
        <f t="shared" si="3"/>
        <v>142738.85999999999</v>
      </c>
      <c r="D13" s="11">
        <f t="shared" si="3"/>
        <v>152772.06400000001</v>
      </c>
      <c r="E13" s="11">
        <f t="shared" si="3"/>
        <v>203437.10699999999</v>
      </c>
      <c r="F13" s="11">
        <f t="shared" si="3"/>
        <v>220199.44700000001</v>
      </c>
      <c r="G13" s="11">
        <f t="shared" si="3"/>
        <v>222131.481</v>
      </c>
      <c r="H13" s="11">
        <f t="shared" si="3"/>
        <v>261552.45599999998</v>
      </c>
      <c r="I13" s="11">
        <f t="shared" si="3"/>
        <v>289488.07199999999</v>
      </c>
      <c r="J13" s="11">
        <f t="shared" si="3"/>
        <v>346645.027</v>
      </c>
      <c r="K13" s="11">
        <f t="shared" si="3"/>
        <v>374177.32200000004</v>
      </c>
      <c r="L13" s="11">
        <f t="shared" si="3"/>
        <v>406572.850125</v>
      </c>
      <c r="M13" s="37">
        <f t="shared" si="3"/>
        <v>421649.93561775365</v>
      </c>
      <c r="N13" s="37">
        <f t="shared" si="3"/>
        <v>446874.09552429826</v>
      </c>
      <c r="O13" s="37">
        <f t="shared" si="3"/>
        <v>472149.52770974318</v>
      </c>
      <c r="P13" s="37">
        <f t="shared" si="3"/>
        <v>498441.98512187088</v>
      </c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  <c r="AX13" s="1"/>
      <c r="AY13" s="1"/>
      <c r="AZ13" s="1"/>
      <c r="BA13" s="1"/>
      <c r="BB13" s="1"/>
      <c r="BC13" s="1"/>
      <c r="BD13" s="1"/>
      <c r="BE13" s="1"/>
      <c r="BF13" s="1"/>
      <c r="BG13" s="1"/>
      <c r="BH13" s="1"/>
      <c r="BI13" s="1"/>
      <c r="BJ13" s="1"/>
      <c r="BK13" s="1"/>
      <c r="BL13" s="1"/>
      <c r="BM13" s="1"/>
      <c r="BN13" s="1"/>
      <c r="BO13" s="1"/>
      <c r="BP13" s="1"/>
      <c r="BQ13" s="1"/>
      <c r="BR13" s="1"/>
    </row>
    <row r="14" spans="1:70">
      <c r="A14" s="1" t="s">
        <v>516</v>
      </c>
      <c r="B14" s="11">
        <f t="shared" ref="B14:P14" si="4">IFERROR(B13/B25,"")</f>
        <v>1541.2052663090051</v>
      </c>
      <c r="C14" s="11">
        <f t="shared" si="4"/>
        <v>1634.1682044883953</v>
      </c>
      <c r="D14" s="11">
        <f t="shared" si="4"/>
        <v>1775.3871470075539</v>
      </c>
      <c r="E14" s="11">
        <f t="shared" si="4"/>
        <v>2220.9291157205239</v>
      </c>
      <c r="F14" s="11">
        <f t="shared" si="4"/>
        <v>2442.5895396561286</v>
      </c>
      <c r="G14" s="11">
        <f t="shared" si="4"/>
        <v>2282.4854192355119</v>
      </c>
      <c r="H14" s="11">
        <f t="shared" si="4"/>
        <v>2576.8714876847289</v>
      </c>
      <c r="I14" s="11">
        <f t="shared" si="4"/>
        <v>2985.0285832130335</v>
      </c>
      <c r="J14" s="11">
        <f t="shared" si="4"/>
        <v>3330.8833189199581</v>
      </c>
      <c r="K14" s="11">
        <f t="shared" si="4"/>
        <v>3456.2841492702755</v>
      </c>
      <c r="L14" s="11">
        <f t="shared" si="4"/>
        <v>3404.5624696449504</v>
      </c>
      <c r="M14" s="37">
        <f t="shared" si="4"/>
        <v>3346.4280604583623</v>
      </c>
      <c r="N14" s="37">
        <f t="shared" si="4"/>
        <v>3491.2038712835802</v>
      </c>
      <c r="O14" s="37">
        <f t="shared" si="4"/>
        <v>3631.9194439211014</v>
      </c>
      <c r="P14" s="37">
        <f t="shared" si="4"/>
        <v>3776.075644862658</v>
      </c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  <c r="AW14" s="1"/>
      <c r="AX14" s="1"/>
      <c r="AY14" s="1"/>
      <c r="AZ14" s="1"/>
      <c r="BA14" s="1"/>
      <c r="BB14" s="1"/>
      <c r="BC14" s="1"/>
      <c r="BD14" s="1"/>
      <c r="BE14" s="1"/>
      <c r="BF14" s="1"/>
      <c r="BG14" s="1"/>
      <c r="BH14" s="1"/>
      <c r="BI14" s="1"/>
      <c r="BJ14" s="1"/>
      <c r="BK14" s="1"/>
      <c r="BL14" s="1"/>
      <c r="BM14" s="1"/>
      <c r="BN14" s="1"/>
      <c r="BO14" s="1"/>
      <c r="BP14" s="1"/>
      <c r="BQ14" s="1"/>
      <c r="BR14" s="1"/>
    </row>
    <row r="15" spans="1:70">
      <c r="A15" s="1" t="s">
        <v>517</v>
      </c>
      <c r="B15" s="13" t="str">
        <f>""</f>
        <v/>
      </c>
      <c r="C15" s="13">
        <f t="shared" ref="C15:P15" si="5">IFERROR(C14/B14-1,"")</f>
        <v>6.0318336701525199E-2</v>
      </c>
      <c r="D15" s="13">
        <f t="shared" si="5"/>
        <v>8.6416405686567499E-2</v>
      </c>
      <c r="E15" s="13">
        <f t="shared" si="5"/>
        <v>0.25095482383317846</v>
      </c>
      <c r="F15" s="13">
        <f t="shared" si="5"/>
        <v>9.9805267249014618E-2</v>
      </c>
      <c r="G15" s="13">
        <f t="shared" si="5"/>
        <v>-6.5546878761773675E-2</v>
      </c>
      <c r="H15" s="13">
        <f t="shared" si="5"/>
        <v>0.1289761003370693</v>
      </c>
      <c r="I15" s="13">
        <f t="shared" si="5"/>
        <v>0.15839249162364166</v>
      </c>
      <c r="J15" s="13">
        <f t="shared" si="5"/>
        <v>0.11586312360689432</v>
      </c>
      <c r="K15" s="13">
        <f t="shared" si="5"/>
        <v>3.7647920489445097E-2</v>
      </c>
      <c r="L15" s="13">
        <f t="shared" si="5"/>
        <v>-1.4964533409744463E-2</v>
      </c>
      <c r="M15" s="25">
        <f t="shared" si="5"/>
        <v>-1.7075442058976487E-2</v>
      </c>
      <c r="N15" s="25">
        <f t="shared" si="5"/>
        <v>4.3262788922881601E-2</v>
      </c>
      <c r="O15" s="25">
        <f t="shared" si="5"/>
        <v>4.0305744902197738E-2</v>
      </c>
      <c r="P15" s="25">
        <f t="shared" si="5"/>
        <v>3.9691464297986201E-2</v>
      </c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  <c r="AX15" s="1"/>
      <c r="AY15" s="1"/>
      <c r="AZ15" s="1"/>
      <c r="BA15" s="1"/>
      <c r="BB15" s="1"/>
      <c r="BC15" s="1"/>
      <c r="BD15" s="1"/>
      <c r="BE15" s="1"/>
      <c r="BF15" s="1"/>
      <c r="BG15" s="1"/>
      <c r="BH15" s="1"/>
      <c r="BI15" s="1"/>
      <c r="BJ15" s="1"/>
      <c r="BK15" s="1"/>
      <c r="BL15" s="1"/>
      <c r="BM15" s="1"/>
      <c r="BN15" s="1"/>
      <c r="BO15" s="1"/>
      <c r="BP15" s="1"/>
      <c r="BQ15" s="1"/>
      <c r="BR15" s="1"/>
    </row>
    <row r="16" spans="1:70">
      <c r="A16" s="1" t="s">
        <v>186</v>
      </c>
      <c r="B16" s="13">
        <f>'Raw Financials'!$B$149</f>
        <v>7.672258652422452E-2</v>
      </c>
      <c r="C16" s="13">
        <f>'Raw Financials'!$C$149</f>
        <v>0.08</v>
      </c>
      <c r="D16" s="13">
        <f>'Raw Financials'!$D$149</f>
        <v>9.4200000000000006E-2</v>
      </c>
      <c r="E16" s="13">
        <f>'Raw Financials'!$E$149</f>
        <v>0.1009</v>
      </c>
      <c r="F16" s="13">
        <f>'Raw Financials'!$F$149</f>
        <v>0.1066</v>
      </c>
      <c r="G16" s="13">
        <f>'Raw Financials'!$G$149</f>
        <v>0.1202</v>
      </c>
      <c r="H16" s="13">
        <f>'Raw Financials'!$H$149</f>
        <v>0.1183</v>
      </c>
      <c r="I16" s="13">
        <f>'Raw Financials'!$I$149</f>
        <v>0.1076</v>
      </c>
      <c r="J16" s="13">
        <f>'Raw Financials'!$J$149</f>
        <v>0.1111</v>
      </c>
      <c r="K16" s="13">
        <f>'Raw Financials'!$K$149</f>
        <v>0.10945000000000001</v>
      </c>
      <c r="L16" s="13">
        <f>'Raw Financials'!$L$149</f>
        <v>0.11723</v>
      </c>
      <c r="M16" s="25">
        <f>Assumptions!$M$67</f>
        <v>0.11799999999999999</v>
      </c>
      <c r="N16" s="25">
        <f>Assumptions!$N$67</f>
        <v>0.12</v>
      </c>
      <c r="O16" s="25">
        <f>Assumptions!$O$67</f>
        <v>0.122</v>
      </c>
      <c r="P16" s="25">
        <f>Assumptions!$P$67</f>
        <v>0.124</v>
      </c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  <c r="AW16" s="1"/>
      <c r="AX16" s="1"/>
      <c r="AY16" s="1"/>
      <c r="AZ16" s="1"/>
      <c r="BA16" s="1"/>
      <c r="BB16" s="1"/>
      <c r="BC16" s="1"/>
      <c r="BD16" s="1"/>
      <c r="BE16" s="1"/>
      <c r="BF16" s="1"/>
      <c r="BG16" s="1"/>
      <c r="BH16" s="1"/>
      <c r="BI16" s="1"/>
      <c r="BJ16" s="1"/>
      <c r="BK16" s="1"/>
      <c r="BL16" s="1"/>
      <c r="BM16" s="1"/>
      <c r="BN16" s="1"/>
      <c r="BO16" s="1"/>
      <c r="BP16" s="1"/>
      <c r="BQ16" s="1"/>
      <c r="BR16" s="1"/>
    </row>
    <row r="17" spans="1:70">
      <c r="A17" s="1" t="s">
        <v>518</v>
      </c>
      <c r="B17" s="11">
        <f t="shared" ref="B17:P17" si="6">B7*B16</f>
        <v>83356.182472540677</v>
      </c>
      <c r="C17" s="11">
        <f t="shared" si="6"/>
        <v>94372.800000000003</v>
      </c>
      <c r="D17" s="11">
        <f t="shared" si="6"/>
        <v>115963.96800000001</v>
      </c>
      <c r="E17" s="11">
        <f t="shared" si="6"/>
        <v>147781.16700000002</v>
      </c>
      <c r="F17" s="11">
        <f t="shared" si="6"/>
        <v>167307.63399999999</v>
      </c>
      <c r="G17" s="11">
        <f t="shared" si="6"/>
        <v>197340.75400000002</v>
      </c>
      <c r="H17" s="11">
        <f t="shared" si="6"/>
        <v>226844.98200000002</v>
      </c>
      <c r="I17" s="11">
        <f t="shared" si="6"/>
        <v>242592.80799999999</v>
      </c>
      <c r="J17" s="11">
        <f t="shared" si="6"/>
        <v>267632.12300000002</v>
      </c>
      <c r="K17" s="11">
        <f t="shared" si="6"/>
        <v>279452.11800000002</v>
      </c>
      <c r="L17" s="11">
        <f t="shared" si="6"/>
        <v>313028.71830000001</v>
      </c>
      <c r="M17" s="37">
        <f t="shared" si="6"/>
        <v>325194.06799277733</v>
      </c>
      <c r="N17" s="37">
        <f t="shared" si="6"/>
        <v>348213.5809280246</v>
      </c>
      <c r="O17" s="37">
        <f t="shared" si="6"/>
        <v>371627.37019734626</v>
      </c>
      <c r="P17" s="37">
        <f t="shared" si="6"/>
        <v>396197.475353282</v>
      </c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  <c r="AW17" s="1"/>
      <c r="AX17" s="1"/>
      <c r="AY17" s="1"/>
      <c r="AZ17" s="1"/>
      <c r="BA17" s="1"/>
      <c r="BB17" s="1"/>
      <c r="BC17" s="1"/>
      <c r="BD17" s="1"/>
      <c r="BE17" s="1"/>
      <c r="BF17" s="1"/>
      <c r="BG17" s="1"/>
      <c r="BH17" s="1"/>
      <c r="BI17" s="1"/>
      <c r="BJ17" s="1"/>
      <c r="BK17" s="1"/>
      <c r="BL17" s="1"/>
      <c r="BM17" s="1"/>
      <c r="BN17" s="1"/>
      <c r="BO17" s="1"/>
      <c r="BP17" s="1"/>
      <c r="BQ17" s="1"/>
      <c r="BR17" s="1"/>
    </row>
    <row r="18" spans="1:70">
      <c r="A18" s="1" t="s">
        <v>519</v>
      </c>
      <c r="B18" s="11">
        <f t="shared" ref="B18:P18" si="7">IFERROR(B17/B26,"")</f>
        <v>1149.0926613722906</v>
      </c>
      <c r="C18" s="11">
        <f t="shared" si="7"/>
        <v>1288.0922320379148</v>
      </c>
      <c r="D18" s="11">
        <f t="shared" si="7"/>
        <v>1522.6361344537818</v>
      </c>
      <c r="E18" s="11">
        <f t="shared" si="7"/>
        <v>1828.5222345953975</v>
      </c>
      <c r="F18" s="11">
        <f t="shared" si="7"/>
        <v>2119.4278439321001</v>
      </c>
      <c r="G18" s="11">
        <f t="shared" si="7"/>
        <v>2276.3958242011768</v>
      </c>
      <c r="H18" s="11">
        <f t="shared" si="7"/>
        <v>2626.7367068087078</v>
      </c>
      <c r="I18" s="11">
        <f t="shared" si="7"/>
        <v>2887.6658493036539</v>
      </c>
      <c r="J18" s="11">
        <f t="shared" si="7"/>
        <v>2980.3131737193767</v>
      </c>
      <c r="K18" s="11">
        <f t="shared" si="7"/>
        <v>3077.3275850677237</v>
      </c>
      <c r="L18" s="11">
        <f t="shared" si="7"/>
        <v>3031.4615368971527</v>
      </c>
      <c r="M18" s="37">
        <f t="shared" si="7"/>
        <v>2956.3097090252486</v>
      </c>
      <c r="N18" s="37">
        <f t="shared" si="7"/>
        <v>3109.0498297145054</v>
      </c>
      <c r="O18" s="37">
        <f t="shared" si="7"/>
        <v>3259.8892122574234</v>
      </c>
      <c r="P18" s="37">
        <f t="shared" si="7"/>
        <v>3415.4954771834655</v>
      </c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  <c r="AX18" s="1"/>
      <c r="AY18" s="1"/>
      <c r="AZ18" s="1"/>
      <c r="BA18" s="1"/>
      <c r="BB18" s="1"/>
      <c r="BC18" s="1"/>
      <c r="BD18" s="1"/>
      <c r="BE18" s="1"/>
      <c r="BF18" s="1"/>
      <c r="BG18" s="1"/>
      <c r="BH18" s="1"/>
      <c r="BI18" s="1"/>
      <c r="BJ18" s="1"/>
      <c r="BK18" s="1"/>
      <c r="BL18" s="1"/>
      <c r="BM18" s="1"/>
      <c r="BN18" s="1"/>
      <c r="BO18" s="1"/>
      <c r="BP18" s="1"/>
      <c r="BQ18" s="1"/>
      <c r="BR18" s="1"/>
    </row>
    <row r="19" spans="1:70">
      <c r="A19" s="1" t="s">
        <v>520</v>
      </c>
      <c r="B19" s="13" t="str">
        <f>""</f>
        <v/>
      </c>
      <c r="C19" s="13">
        <f t="shared" ref="C19:P19" si="8">IFERROR(C18/B18-1,"")</f>
        <v>0.12096463178141392</v>
      </c>
      <c r="D19" s="13">
        <f t="shared" si="8"/>
        <v>0.18208626415267704</v>
      </c>
      <c r="E19" s="13">
        <f t="shared" si="8"/>
        <v>0.20089244778848414</v>
      </c>
      <c r="F19" s="13">
        <f t="shared" si="8"/>
        <v>0.15909328518560351</v>
      </c>
      <c r="G19" s="13">
        <f t="shared" si="8"/>
        <v>7.4061488207052717E-2</v>
      </c>
      <c r="H19" s="13">
        <f t="shared" si="8"/>
        <v>0.15390156618762529</v>
      </c>
      <c r="I19" s="13">
        <f t="shared" si="8"/>
        <v>9.9335857232511149E-2</v>
      </c>
      <c r="J19" s="13">
        <f t="shared" si="8"/>
        <v>3.2083810679848668E-2</v>
      </c>
      <c r="K19" s="13">
        <f t="shared" si="8"/>
        <v>3.2551750669636892E-2</v>
      </c>
      <c r="L19" s="13">
        <f t="shared" si="8"/>
        <v>-1.4904506232332637E-2</v>
      </c>
      <c r="M19" s="25">
        <f t="shared" si="8"/>
        <v>-2.4790625563676283E-2</v>
      </c>
      <c r="N19" s="25">
        <f t="shared" si="8"/>
        <v>5.1665804913118674E-2</v>
      </c>
      <c r="O19" s="25">
        <f t="shared" si="8"/>
        <v>4.8516231905092688E-2</v>
      </c>
      <c r="P19" s="25">
        <f t="shared" si="8"/>
        <v>4.7733605283563296E-2</v>
      </c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/>
      <c r="AX19" s="1"/>
      <c r="AY19" s="1"/>
      <c r="AZ19" s="1"/>
      <c r="BA19" s="1"/>
      <c r="BB19" s="1"/>
      <c r="BC19" s="1"/>
      <c r="BD19" s="1"/>
      <c r="BE19" s="1"/>
      <c r="BF19" s="1"/>
      <c r="BG19" s="1"/>
      <c r="BH19" s="1"/>
      <c r="BI19" s="1"/>
      <c r="BJ19" s="1"/>
      <c r="BK19" s="1"/>
      <c r="BL19" s="1"/>
      <c r="BM19" s="1"/>
      <c r="BN19" s="1"/>
      <c r="BO19" s="1"/>
      <c r="BP19" s="1"/>
      <c r="BQ19" s="1"/>
      <c r="BR19" s="1"/>
    </row>
    <row r="20" spans="1:70">
      <c r="A20" s="1" t="s">
        <v>521</v>
      </c>
      <c r="B20" s="13">
        <f>'Raw Financials'!$B$150</f>
        <v>0.21339715747726823</v>
      </c>
      <c r="C20" s="13">
        <f>'Raw Financials'!$C$150</f>
        <v>0.22900000000000009</v>
      </c>
      <c r="D20" s="13">
        <f>'Raw Financials'!$D$150</f>
        <v>0.23599999999999999</v>
      </c>
      <c r="E20" s="13">
        <f>'Raw Financials'!$E$150</f>
        <v>0.22399999999999998</v>
      </c>
      <c r="F20" s="13">
        <f>'Raw Financials'!$F$150</f>
        <v>0.22319999999999995</v>
      </c>
      <c r="G20" s="13">
        <f>'Raw Financials'!$G$150</f>
        <v>0.22440000000000004</v>
      </c>
      <c r="H20" s="13">
        <f>'Raw Financials'!$H$150</f>
        <v>0.21560000000000012</v>
      </c>
      <c r="I20" s="13">
        <f>'Raw Financials'!$I$150</f>
        <v>0.20452470221275235</v>
      </c>
      <c r="J20" s="13">
        <f>'Raw Financials'!$J$150</f>
        <v>0.21207335130266294</v>
      </c>
      <c r="K20" s="13">
        <f>'Raw Financials'!$K$150</f>
        <v>0.24414999999999998</v>
      </c>
      <c r="L20" s="13">
        <f>'Raw Financials'!$L$150</f>
        <v>0.23599999999999999</v>
      </c>
      <c r="M20" s="25">
        <f>Assumptions!$M$68</f>
        <v>0.23699999999999999</v>
      </c>
      <c r="N20" s="25">
        <f>Assumptions!$N$68</f>
        <v>0.23799999999999999</v>
      </c>
      <c r="O20" s="25">
        <f>Assumptions!$O$68</f>
        <v>0.23899999999999999</v>
      </c>
      <c r="P20" s="25">
        <f>Assumptions!$P$68</f>
        <v>0.24</v>
      </c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  <c r="AW20" s="1"/>
      <c r="AX20" s="1"/>
      <c r="AY20" s="1"/>
      <c r="AZ20" s="1"/>
      <c r="BA20" s="1"/>
      <c r="BB20" s="1"/>
      <c r="BC20" s="1"/>
      <c r="BD20" s="1"/>
      <c r="BE20" s="1"/>
      <c r="BF20" s="1"/>
      <c r="BG20" s="1"/>
      <c r="BH20" s="1"/>
      <c r="BI20" s="1"/>
      <c r="BJ20" s="1"/>
      <c r="BK20" s="1"/>
      <c r="BL20" s="1"/>
      <c r="BM20" s="1"/>
      <c r="BN20" s="1"/>
      <c r="BO20" s="1"/>
      <c r="BP20" s="1"/>
      <c r="BQ20" s="1"/>
      <c r="BR20" s="1"/>
    </row>
    <row r="21" spans="1:70">
      <c r="A21" s="1" t="s">
        <v>522</v>
      </c>
      <c r="B21" s="11">
        <f t="shared" ref="B21:P21" si="9">B7*B20</f>
        <v>231847.92384678355</v>
      </c>
      <c r="C21" s="11">
        <f t="shared" si="9"/>
        <v>270142.14000000013</v>
      </c>
      <c r="D21" s="11">
        <f t="shared" si="9"/>
        <v>290525.44</v>
      </c>
      <c r="E21" s="11">
        <f t="shared" si="9"/>
        <v>328077.11999999994</v>
      </c>
      <c r="F21" s="11">
        <f t="shared" si="9"/>
        <v>350310.16799999995</v>
      </c>
      <c r="G21" s="11">
        <f t="shared" si="9"/>
        <v>368413.18800000008</v>
      </c>
      <c r="H21" s="11">
        <f t="shared" si="9"/>
        <v>413421.62400000024</v>
      </c>
      <c r="I21" s="11">
        <f t="shared" si="9"/>
        <v>461117.3031148272</v>
      </c>
      <c r="J21" s="11">
        <f t="shared" si="9"/>
        <v>510869.85815352382</v>
      </c>
      <c r="K21" s="11">
        <f t="shared" si="9"/>
        <v>623373.54599999997</v>
      </c>
      <c r="L21" s="11">
        <f t="shared" si="9"/>
        <v>630169.55999999994</v>
      </c>
      <c r="M21" s="37">
        <f t="shared" si="9"/>
        <v>653144.01791769685</v>
      </c>
      <c r="N21" s="37">
        <f t="shared" si="9"/>
        <v>690623.60217391548</v>
      </c>
      <c r="O21" s="37">
        <f t="shared" si="9"/>
        <v>728024.11046857177</v>
      </c>
      <c r="P21" s="37">
        <f t="shared" si="9"/>
        <v>766833.82326441677</v>
      </c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  <c r="AW21" s="1"/>
      <c r="AX21" s="1"/>
      <c r="AY21" s="1"/>
      <c r="AZ21" s="1"/>
      <c r="BA21" s="1"/>
      <c r="BB21" s="1"/>
      <c r="BC21" s="1"/>
      <c r="BD21" s="1"/>
      <c r="BE21" s="1"/>
      <c r="BF21" s="1"/>
      <c r="BG21" s="1"/>
      <c r="BH21" s="1"/>
      <c r="BI21" s="1"/>
      <c r="BJ21" s="1"/>
      <c r="BK21" s="1"/>
      <c r="BL21" s="1"/>
      <c r="BM21" s="1"/>
      <c r="BN21" s="1"/>
      <c r="BO21" s="1"/>
      <c r="BP21" s="1"/>
      <c r="BQ21" s="1"/>
      <c r="BR21" s="1"/>
    </row>
    <row r="22" spans="1:70">
      <c r="A22" s="1" t="s">
        <v>523</v>
      </c>
      <c r="B22" s="13" t="str">
        <f>""</f>
        <v/>
      </c>
      <c r="C22" s="13">
        <f t="shared" ref="C22:P22" si="10">IFERROR(C21/B21-1,"")</f>
        <v>0.16516954526848937</v>
      </c>
      <c r="D22" s="13">
        <f t="shared" si="10"/>
        <v>7.5453981374397516E-2</v>
      </c>
      <c r="E22" s="13">
        <f t="shared" si="10"/>
        <v>0.12925436065082607</v>
      </c>
      <c r="F22" s="13">
        <f t="shared" si="10"/>
        <v>6.7767749241397945E-2</v>
      </c>
      <c r="G22" s="13">
        <f t="shared" si="10"/>
        <v>5.1677118318758319E-2</v>
      </c>
      <c r="H22" s="13">
        <f t="shared" si="10"/>
        <v>0.12216836276773058</v>
      </c>
      <c r="I22" s="13">
        <f t="shared" si="10"/>
        <v>0.11536812867540513</v>
      </c>
      <c r="J22" s="13">
        <f t="shared" si="10"/>
        <v>0.10789565844226678</v>
      </c>
      <c r="K22" s="13">
        <f t="shared" si="10"/>
        <v>0.220219858445176</v>
      </c>
      <c r="L22" s="13">
        <f t="shared" si="10"/>
        <v>1.0901992944050809E-2</v>
      </c>
      <c r="M22" s="25">
        <f t="shared" si="10"/>
        <v>3.6457581222579138E-2</v>
      </c>
      <c r="N22" s="25">
        <f t="shared" si="10"/>
        <v>5.7383338479785939E-2</v>
      </c>
      <c r="O22" s="25">
        <f t="shared" si="10"/>
        <v>5.4154691755289752E-2</v>
      </c>
      <c r="P22" s="25">
        <f t="shared" si="10"/>
        <v>5.3308279544294512E-2</v>
      </c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1"/>
      <c r="AW22" s="1"/>
      <c r="AX22" s="1"/>
      <c r="AY22" s="1"/>
      <c r="AZ22" s="1"/>
      <c r="BA22" s="1"/>
      <c r="BB22" s="1"/>
      <c r="BC22" s="1"/>
      <c r="BD22" s="1"/>
      <c r="BE22" s="1"/>
      <c r="BF22" s="1"/>
      <c r="BG22" s="1"/>
      <c r="BH22" s="1"/>
      <c r="BI22" s="1"/>
      <c r="BJ22" s="1"/>
      <c r="BK22" s="1"/>
      <c r="BL22" s="1"/>
      <c r="BM22" s="1"/>
      <c r="BN22" s="1"/>
      <c r="BO22" s="1"/>
      <c r="BP22" s="1"/>
      <c r="BQ22" s="1"/>
      <c r="BR22" s="1"/>
    </row>
    <row r="23" spans="1:70">
      <c r="A23" s="1" t="s">
        <v>524</v>
      </c>
      <c r="B23" s="13">
        <f t="shared" ref="B23:P23" si="11">SUM(B8,B12,B16,B20)-1</f>
        <v>0</v>
      </c>
      <c r="C23" s="13">
        <f t="shared" si="11"/>
        <v>0</v>
      </c>
      <c r="D23" s="13">
        <f t="shared" si="11"/>
        <v>9.9999999999988987E-5</v>
      </c>
      <c r="E23" s="13">
        <f t="shared" si="11"/>
        <v>0</v>
      </c>
      <c r="F23" s="13">
        <f t="shared" si="11"/>
        <v>0</v>
      </c>
      <c r="G23" s="13">
        <f t="shared" si="11"/>
        <v>0</v>
      </c>
      <c r="H23" s="13">
        <f t="shared" si="11"/>
        <v>0</v>
      </c>
      <c r="I23" s="13">
        <f t="shared" si="11"/>
        <v>2.4702212752414354E-5</v>
      </c>
      <c r="J23" s="13">
        <f t="shared" si="11"/>
        <v>7.3351302662949536E-5</v>
      </c>
      <c r="K23" s="13">
        <f t="shared" si="11"/>
        <v>2.4999999999941735E-5</v>
      </c>
      <c r="L23" s="13">
        <f t="shared" si="11"/>
        <v>5.000000000032756E-6</v>
      </c>
      <c r="M23" s="25">
        <f t="shared" si="11"/>
        <v>0</v>
      </c>
      <c r="N23" s="25">
        <f t="shared" si="11"/>
        <v>0</v>
      </c>
      <c r="O23" s="25">
        <f t="shared" si="11"/>
        <v>0</v>
      </c>
      <c r="P23" s="25">
        <f t="shared" si="11"/>
        <v>0</v>
      </c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  <c r="AV23" s="1"/>
      <c r="AW23" s="1"/>
      <c r="AX23" s="1"/>
      <c r="AY23" s="1"/>
      <c r="AZ23" s="1"/>
      <c r="BA23" s="1"/>
      <c r="BB23" s="1"/>
      <c r="BC23" s="1"/>
      <c r="BD23" s="1"/>
      <c r="BE23" s="1"/>
      <c r="BF23" s="1"/>
      <c r="BG23" s="1"/>
      <c r="BH23" s="1"/>
      <c r="BI23" s="1"/>
      <c r="BJ23" s="1"/>
      <c r="BK23" s="1"/>
      <c r="BL23" s="1"/>
      <c r="BM23" s="1"/>
      <c r="BN23" s="1"/>
      <c r="BO23" s="1"/>
      <c r="BP23" s="1"/>
      <c r="BQ23" s="1"/>
      <c r="BR23" s="1"/>
    </row>
    <row r="24" spans="1:70">
      <c r="A24" s="1" t="s">
        <v>525</v>
      </c>
      <c r="B24" s="15">
        <f>'Raw Financials'!$B$151</f>
        <v>65.676637680936167</v>
      </c>
      <c r="C24" s="15">
        <f>'Raw Financials'!$C$151</f>
        <v>67.130764999999997</v>
      </c>
      <c r="D24" s="15">
        <f>'Raw Financials'!$D$151</f>
        <v>64.489999999999995</v>
      </c>
      <c r="E24" s="15">
        <f>'Raw Financials'!$E$151</f>
        <v>70.069999999999993</v>
      </c>
      <c r="F24" s="15">
        <f>'Raw Financials'!$F$151</f>
        <v>71.23</v>
      </c>
      <c r="G24" s="15">
        <f>'Raw Financials'!$G$151</f>
        <v>74.06</v>
      </c>
      <c r="H24" s="15">
        <f>'Raw Financials'!$H$151</f>
        <v>74.61</v>
      </c>
      <c r="I24" s="15">
        <f>'Raw Financials'!$I$151</f>
        <v>80.739999999999995</v>
      </c>
      <c r="J24" s="15">
        <f>'Raw Financials'!$J$151</f>
        <v>82.83</v>
      </c>
      <c r="K24" s="15">
        <f>'Raw Financials'!$K$151</f>
        <v>84.59</v>
      </c>
      <c r="L24" s="15">
        <f>'Raw Financials'!$L$151</f>
        <v>88.94</v>
      </c>
      <c r="M24" s="40">
        <f>Assumptions!$M$15</f>
        <v>94</v>
      </c>
      <c r="N24" s="40">
        <f>Assumptions!$N$15</f>
        <v>95</v>
      </c>
      <c r="O24" s="40">
        <f>Assumptions!$O$15</f>
        <v>96</v>
      </c>
      <c r="P24" s="40">
        <f>Assumptions!$P$15</f>
        <v>97</v>
      </c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  <c r="AV24" s="1"/>
      <c r="AW24" s="1"/>
      <c r="AX24" s="1"/>
      <c r="AY24" s="1"/>
      <c r="AZ24" s="1"/>
      <c r="BA24" s="1"/>
      <c r="BB24" s="1"/>
      <c r="BC24" s="1"/>
      <c r="BD24" s="1"/>
      <c r="BE24" s="1"/>
      <c r="BF24" s="1"/>
      <c r="BG24" s="1"/>
      <c r="BH24" s="1"/>
      <c r="BI24" s="1"/>
      <c r="BJ24" s="1"/>
      <c r="BK24" s="1"/>
      <c r="BL24" s="1"/>
      <c r="BM24" s="1"/>
      <c r="BN24" s="1"/>
      <c r="BO24" s="1"/>
      <c r="BP24" s="1"/>
      <c r="BQ24" s="1"/>
      <c r="BR24" s="1"/>
    </row>
    <row r="25" spans="1:70">
      <c r="A25" s="1" t="s">
        <v>526</v>
      </c>
      <c r="B25" s="15">
        <f>'Raw Financials'!$B$152</f>
        <v>98.658158049401919</v>
      </c>
      <c r="C25" s="15">
        <f>'Raw Financials'!$C$152</f>
        <v>87.346491999999998</v>
      </c>
      <c r="D25" s="15">
        <f>'Raw Financials'!$D$152</f>
        <v>86.05</v>
      </c>
      <c r="E25" s="15">
        <f>'Raw Financials'!$E$152</f>
        <v>91.6</v>
      </c>
      <c r="F25" s="15">
        <f>'Raw Financials'!$F$152</f>
        <v>90.15</v>
      </c>
      <c r="G25" s="15">
        <f>'Raw Financials'!$G$152</f>
        <v>97.32</v>
      </c>
      <c r="H25" s="15">
        <f>'Raw Financials'!$H$152</f>
        <v>101.5</v>
      </c>
      <c r="I25" s="15">
        <f>'Raw Financials'!$I$152</f>
        <v>96.98</v>
      </c>
      <c r="J25" s="15">
        <f>'Raw Financials'!$J$152</f>
        <v>104.07</v>
      </c>
      <c r="K25" s="15">
        <f>'Raw Financials'!$K$152</f>
        <v>108.26</v>
      </c>
      <c r="L25" s="15">
        <f>'Raw Financials'!$L$152</f>
        <v>119.42</v>
      </c>
      <c r="M25" s="40">
        <f>Assumptions!$M$16</f>
        <v>126</v>
      </c>
      <c r="N25" s="40">
        <f>Assumptions!$N$16</f>
        <v>128</v>
      </c>
      <c r="O25" s="40">
        <f>Assumptions!$O$16</f>
        <v>130</v>
      </c>
      <c r="P25" s="40">
        <f>Assumptions!$P$16</f>
        <v>132</v>
      </c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  <c r="AV25" s="1"/>
      <c r="AW25" s="1"/>
      <c r="AX25" s="1"/>
      <c r="AY25" s="1"/>
      <c r="AZ25" s="1"/>
      <c r="BA25" s="1"/>
      <c r="BB25" s="1"/>
      <c r="BC25" s="1"/>
      <c r="BD25" s="1"/>
      <c r="BE25" s="1"/>
      <c r="BF25" s="1"/>
      <c r="BG25" s="1"/>
      <c r="BH25" s="1"/>
      <c r="BI25" s="1"/>
      <c r="BJ25" s="1"/>
      <c r="BK25" s="1"/>
      <c r="BL25" s="1"/>
      <c r="BM25" s="1"/>
      <c r="BN25" s="1"/>
      <c r="BO25" s="1"/>
      <c r="BP25" s="1"/>
      <c r="BQ25" s="1"/>
      <c r="BR25" s="1"/>
    </row>
    <row r="26" spans="1:70">
      <c r="A26" s="1" t="s">
        <v>527</v>
      </c>
      <c r="B26" s="15">
        <f>'Raw Financials'!$B$153</f>
        <v>72.54087096248054</v>
      </c>
      <c r="C26" s="15">
        <f>'Raw Financials'!$C$153</f>
        <v>73.265561000000005</v>
      </c>
      <c r="D26" s="15">
        <f>'Raw Financials'!$D$153</f>
        <v>76.16</v>
      </c>
      <c r="E26" s="15">
        <f>'Raw Financials'!$E$153</f>
        <v>80.819999999999993</v>
      </c>
      <c r="F26" s="15">
        <f>'Raw Financials'!$F$153</f>
        <v>78.94</v>
      </c>
      <c r="G26" s="15">
        <f>'Raw Financials'!$G$153</f>
        <v>86.69</v>
      </c>
      <c r="H26" s="15">
        <f>'Raw Financials'!$H$153</f>
        <v>86.36</v>
      </c>
      <c r="I26" s="15">
        <f>'Raw Financials'!$I$153</f>
        <v>84.01</v>
      </c>
      <c r="J26" s="15">
        <f>'Raw Financials'!$J$153</f>
        <v>89.8</v>
      </c>
      <c r="K26" s="15">
        <f>'Raw Financials'!$K$153</f>
        <v>90.81</v>
      </c>
      <c r="L26" s="15">
        <f>'Raw Financials'!$L$153</f>
        <v>103.26</v>
      </c>
      <c r="M26" s="40">
        <f>Assumptions!$M$17</f>
        <v>110</v>
      </c>
      <c r="N26" s="40">
        <f>Assumptions!$N$17</f>
        <v>112</v>
      </c>
      <c r="O26" s="40">
        <f>Assumptions!$O$17</f>
        <v>114</v>
      </c>
      <c r="P26" s="40">
        <f>Assumptions!$P$17</f>
        <v>116</v>
      </c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  <c r="AV26" s="1"/>
      <c r="AW26" s="1"/>
      <c r="AX26" s="1"/>
      <c r="AY26" s="1"/>
      <c r="AZ26" s="1"/>
      <c r="BA26" s="1"/>
      <c r="BB26" s="1"/>
      <c r="BC26" s="1"/>
      <c r="BD26" s="1"/>
      <c r="BE26" s="1"/>
      <c r="BF26" s="1"/>
      <c r="BG26" s="1"/>
      <c r="BH26" s="1"/>
      <c r="BI26" s="1"/>
      <c r="BJ26" s="1"/>
      <c r="BK26" s="1"/>
      <c r="BL26" s="1"/>
      <c r="BM26" s="1"/>
      <c r="BN26" s="1"/>
      <c r="BO26" s="1"/>
      <c r="BP26" s="1"/>
      <c r="BQ26" s="1"/>
      <c r="BR26" s="1"/>
    </row>
    <row r="27" spans="1:70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  <c r="AV27" s="1"/>
      <c r="AW27" s="1"/>
      <c r="AX27" s="1"/>
      <c r="AY27" s="1"/>
      <c r="AZ27" s="1"/>
      <c r="BA27" s="1"/>
      <c r="BB27" s="1"/>
      <c r="BC27" s="1"/>
      <c r="BD27" s="1"/>
      <c r="BE27" s="1"/>
      <c r="BF27" s="1"/>
      <c r="BG27" s="1"/>
      <c r="BH27" s="1"/>
      <c r="BI27" s="1"/>
      <c r="BJ27" s="1"/>
      <c r="BK27" s="1"/>
      <c r="BL27" s="1"/>
      <c r="BM27" s="1"/>
      <c r="BN27" s="1"/>
      <c r="BO27" s="1"/>
      <c r="BP27" s="1"/>
      <c r="BQ27" s="1"/>
      <c r="BR27" s="1"/>
    </row>
    <row r="28" spans="1:70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>
        <f>M9/L9-1</f>
        <v>2.6840568239944629E-2</v>
      </c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  <c r="AV28" s="1"/>
      <c r="AW28" s="1"/>
      <c r="AX28" s="1"/>
      <c r="AY28" s="1"/>
      <c r="AZ28" s="1"/>
      <c r="BA28" s="1"/>
      <c r="BB28" s="1"/>
      <c r="BC28" s="1"/>
      <c r="BD28" s="1"/>
      <c r="BE28" s="1"/>
      <c r="BF28" s="1"/>
      <c r="BG28" s="1"/>
      <c r="BH28" s="1"/>
      <c r="BI28" s="1"/>
      <c r="BJ28" s="1"/>
      <c r="BK28" s="1"/>
      <c r="BL28" s="1"/>
      <c r="BM28" s="1"/>
      <c r="BN28" s="1"/>
      <c r="BO28" s="1"/>
      <c r="BP28" s="1"/>
      <c r="BQ28" s="1"/>
      <c r="BR28" s="1"/>
    </row>
    <row r="29" spans="1:70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1"/>
      <c r="AW29" s="1"/>
      <c r="AX29" s="1"/>
      <c r="AY29" s="1"/>
      <c r="AZ29" s="1"/>
      <c r="BA29" s="1"/>
      <c r="BB29" s="1"/>
      <c r="BC29" s="1"/>
      <c r="BD29" s="1"/>
      <c r="BE29" s="1"/>
      <c r="BF29" s="1"/>
      <c r="BG29" s="1"/>
      <c r="BH29" s="1"/>
      <c r="BI29" s="1"/>
      <c r="BJ29" s="1"/>
      <c r="BK29" s="1"/>
      <c r="BL29" s="1"/>
      <c r="BM29" s="1"/>
      <c r="BN29" s="1"/>
      <c r="BO29" s="1"/>
      <c r="BP29" s="1"/>
      <c r="BQ29" s="1"/>
      <c r="BR29" s="1"/>
    </row>
    <row r="30" spans="1:70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>
        <f>M7/L7-1</f>
        <v>3.2084342483243322E-2</v>
      </c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  <c r="AV30" s="1"/>
      <c r="AW30" s="1"/>
      <c r="AX30" s="1"/>
      <c r="AY30" s="1"/>
      <c r="AZ30" s="1"/>
      <c r="BA30" s="1"/>
      <c r="BB30" s="1"/>
      <c r="BC30" s="1"/>
      <c r="BD30" s="1"/>
      <c r="BE30" s="1"/>
      <c r="BF30" s="1"/>
      <c r="BG30" s="1"/>
      <c r="BH30" s="1"/>
      <c r="BI30" s="1"/>
      <c r="BJ30" s="1"/>
      <c r="BK30" s="1"/>
      <c r="BL30" s="1"/>
      <c r="BM30" s="1"/>
      <c r="BN30" s="1"/>
      <c r="BO30" s="1"/>
      <c r="BP30" s="1"/>
      <c r="BQ30" s="1"/>
      <c r="BR30" s="1"/>
    </row>
    <row r="47" spans="1:70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  <c r="AV47" s="1"/>
      <c r="AW47" s="1"/>
      <c r="AX47" s="1"/>
      <c r="AY47" s="1"/>
      <c r="AZ47" s="1"/>
      <c r="BA47" s="1"/>
      <c r="BB47" s="1"/>
      <c r="BC47" s="1"/>
      <c r="BD47" s="1"/>
      <c r="BE47" s="1"/>
      <c r="BF47" s="1"/>
      <c r="BG47" s="1"/>
      <c r="BH47" s="1"/>
      <c r="BI47" s="1"/>
      <c r="BJ47" s="1"/>
      <c r="BK47" s="1"/>
      <c r="BL47" s="1"/>
      <c r="BM47" s="1"/>
      <c r="BN47" s="1"/>
      <c r="BO47" s="1"/>
      <c r="BP47" s="1"/>
      <c r="BQ47" s="1"/>
      <c r="BR47" s="1"/>
    </row>
    <row r="48" spans="1:70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  <c r="AV48" s="1"/>
      <c r="AW48" s="1"/>
      <c r="AX48" s="1"/>
      <c r="AY48" s="1"/>
      <c r="AZ48" s="1"/>
      <c r="BA48" s="1"/>
      <c r="BB48" s="1"/>
      <c r="BC48" s="1"/>
      <c r="BD48" s="1"/>
      <c r="BE48" s="1"/>
      <c r="BF48" s="1"/>
      <c r="BG48" s="1"/>
      <c r="BH48" s="1"/>
      <c r="BI48" s="1"/>
      <c r="BJ48" s="1"/>
      <c r="BK48" s="1"/>
      <c r="BL48" s="1"/>
      <c r="BM48" s="1"/>
      <c r="BN48" s="1"/>
      <c r="BO48" s="1"/>
      <c r="BP48" s="1"/>
      <c r="BQ48" s="1"/>
      <c r="BR48" s="1"/>
    </row>
    <row r="49" spans="1:70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  <c r="AW49" s="1"/>
      <c r="AX49" s="1"/>
      <c r="AY49" s="1"/>
      <c r="AZ49" s="1"/>
      <c r="BA49" s="1"/>
      <c r="BB49" s="1"/>
      <c r="BC49" s="1"/>
      <c r="BD49" s="1"/>
      <c r="BE49" s="1"/>
      <c r="BF49" s="1"/>
      <c r="BG49" s="1"/>
      <c r="BH49" s="1"/>
      <c r="BI49" s="1"/>
      <c r="BJ49" s="1"/>
      <c r="BK49" s="1"/>
      <c r="BL49" s="1"/>
      <c r="BM49" s="1"/>
      <c r="BN49" s="1"/>
      <c r="BO49" s="1"/>
      <c r="BP49" s="1"/>
      <c r="BQ49" s="1"/>
      <c r="BR49" s="1"/>
    </row>
    <row r="50" spans="1:70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  <c r="AW50" s="1"/>
      <c r="AX50" s="1"/>
      <c r="AY50" s="1"/>
      <c r="AZ50" s="1"/>
      <c r="BA50" s="1"/>
      <c r="BB50" s="1"/>
      <c r="BC50" s="1"/>
      <c r="BD50" s="1"/>
      <c r="BE50" s="1"/>
      <c r="BF50" s="1"/>
      <c r="BG50" s="1"/>
      <c r="BH50" s="1"/>
      <c r="BI50" s="1"/>
      <c r="BJ50" s="1"/>
      <c r="BK50" s="1"/>
      <c r="BL50" s="1"/>
      <c r="BM50" s="1"/>
      <c r="BN50" s="1"/>
      <c r="BO50" s="1"/>
      <c r="BP50" s="1"/>
      <c r="BQ50" s="1"/>
      <c r="BR50" s="1"/>
    </row>
    <row r="51" spans="1:70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  <c r="AV51" s="1"/>
      <c r="AW51" s="1"/>
      <c r="AX51" s="1"/>
      <c r="AY51" s="1"/>
      <c r="AZ51" s="1"/>
      <c r="BA51" s="1"/>
      <c r="BB51" s="1"/>
      <c r="BC51" s="1"/>
      <c r="BD51" s="1"/>
      <c r="BE51" s="1"/>
      <c r="BF51" s="1"/>
      <c r="BG51" s="1"/>
      <c r="BH51" s="1"/>
      <c r="BI51" s="1"/>
      <c r="BJ51" s="1"/>
      <c r="BK51" s="1"/>
      <c r="BL51" s="1"/>
      <c r="BM51" s="1"/>
      <c r="BN51" s="1"/>
      <c r="BO51" s="1"/>
      <c r="BP51" s="1"/>
      <c r="BQ51" s="1"/>
      <c r="BR51" s="1"/>
    </row>
    <row r="52" spans="1:70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  <c r="AV52" s="1"/>
      <c r="AW52" s="1"/>
      <c r="AX52" s="1"/>
      <c r="AY52" s="1"/>
      <c r="AZ52" s="1"/>
      <c r="BA52" s="1"/>
      <c r="BB52" s="1"/>
      <c r="BC52" s="1"/>
      <c r="BD52" s="1"/>
      <c r="BE52" s="1"/>
      <c r="BF52" s="1"/>
      <c r="BG52" s="1"/>
      <c r="BH52" s="1"/>
      <c r="BI52" s="1"/>
      <c r="BJ52" s="1"/>
      <c r="BK52" s="1"/>
      <c r="BL52" s="1"/>
      <c r="BM52" s="1"/>
      <c r="BN52" s="1"/>
      <c r="BO52" s="1"/>
      <c r="BP52" s="1"/>
      <c r="BQ52" s="1"/>
      <c r="BR52" s="1"/>
    </row>
    <row r="53" spans="1:70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  <c r="AV53" s="1"/>
      <c r="AW53" s="1"/>
      <c r="AX53" s="1"/>
      <c r="AY53" s="1"/>
      <c r="AZ53" s="1"/>
      <c r="BA53" s="1"/>
      <c r="BB53" s="1"/>
      <c r="BC53" s="1"/>
      <c r="BD53" s="1"/>
      <c r="BE53" s="1"/>
      <c r="BF53" s="1"/>
      <c r="BG53" s="1"/>
      <c r="BH53" s="1"/>
      <c r="BI53" s="1"/>
      <c r="BJ53" s="1"/>
      <c r="BK53" s="1"/>
      <c r="BL53" s="1"/>
      <c r="BM53" s="1"/>
      <c r="BN53" s="1"/>
      <c r="BO53" s="1"/>
      <c r="BP53" s="1"/>
      <c r="BQ53" s="1"/>
      <c r="BR53" s="1"/>
    </row>
    <row r="54" spans="1:70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  <c r="AV54" s="1"/>
      <c r="AW54" s="1"/>
      <c r="AX54" s="1"/>
      <c r="AY54" s="1"/>
      <c r="AZ54" s="1"/>
      <c r="BA54" s="1"/>
      <c r="BB54" s="1"/>
      <c r="BC54" s="1"/>
      <c r="BD54" s="1"/>
      <c r="BE54" s="1"/>
      <c r="BF54" s="1"/>
      <c r="BG54" s="1"/>
      <c r="BH54" s="1"/>
      <c r="BI54" s="1"/>
      <c r="BJ54" s="1"/>
      <c r="BK54" s="1"/>
      <c r="BL54" s="1"/>
      <c r="BM54" s="1"/>
      <c r="BN54" s="1"/>
      <c r="BO54" s="1"/>
      <c r="BP54" s="1"/>
      <c r="BQ54" s="1"/>
      <c r="BR54" s="1"/>
    </row>
    <row r="55" spans="1:70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  <c r="AV55" s="1"/>
      <c r="AW55" s="1"/>
      <c r="AX55" s="1"/>
      <c r="AY55" s="1"/>
      <c r="AZ55" s="1"/>
      <c r="BA55" s="1"/>
      <c r="BB55" s="1"/>
      <c r="BC55" s="1"/>
      <c r="BD55" s="1"/>
      <c r="BE55" s="1"/>
      <c r="BF55" s="1"/>
      <c r="BG55" s="1"/>
      <c r="BH55" s="1"/>
      <c r="BI55" s="1"/>
      <c r="BJ55" s="1"/>
      <c r="BK55" s="1"/>
      <c r="BL55" s="1"/>
      <c r="BM55" s="1"/>
      <c r="BN55" s="1"/>
      <c r="BO55" s="1"/>
      <c r="BP55" s="1"/>
      <c r="BQ55" s="1"/>
      <c r="BR55" s="1"/>
    </row>
    <row r="56" spans="1:70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  <c r="AV56" s="1"/>
      <c r="AW56" s="1"/>
      <c r="AX56" s="1"/>
      <c r="AY56" s="1"/>
      <c r="AZ56" s="1"/>
      <c r="BA56" s="1"/>
      <c r="BB56" s="1"/>
      <c r="BC56" s="1"/>
      <c r="BD56" s="1"/>
      <c r="BE56" s="1"/>
      <c r="BF56" s="1"/>
      <c r="BG56" s="1"/>
      <c r="BH56" s="1"/>
      <c r="BI56" s="1"/>
      <c r="BJ56" s="1"/>
      <c r="BK56" s="1"/>
      <c r="BL56" s="1"/>
      <c r="BM56" s="1"/>
      <c r="BN56" s="1"/>
      <c r="BO56" s="1"/>
      <c r="BP56" s="1"/>
      <c r="BQ56" s="1"/>
      <c r="BR56" s="1"/>
    </row>
    <row r="57" spans="1:70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  <c r="AX57" s="1"/>
      <c r="AY57" s="1"/>
      <c r="AZ57" s="1"/>
      <c r="BA57" s="1"/>
      <c r="BB57" s="1"/>
      <c r="BC57" s="1"/>
      <c r="BD57" s="1"/>
      <c r="BE57" s="1"/>
      <c r="BF57" s="1"/>
      <c r="BG57" s="1"/>
      <c r="BH57" s="1"/>
      <c r="BI57" s="1"/>
      <c r="BJ57" s="1"/>
      <c r="BK57" s="1"/>
      <c r="BL57" s="1"/>
      <c r="BM57" s="1"/>
      <c r="BN57" s="1"/>
      <c r="BO57" s="1"/>
      <c r="BP57" s="1"/>
      <c r="BQ57" s="1"/>
      <c r="BR57" s="1"/>
    </row>
    <row r="58" spans="1:70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  <c r="AW58" s="1"/>
      <c r="AX58" s="1"/>
      <c r="AY58" s="1"/>
      <c r="AZ58" s="1"/>
      <c r="BA58" s="1"/>
      <c r="BB58" s="1"/>
      <c r="BC58" s="1"/>
      <c r="BD58" s="1"/>
      <c r="BE58" s="1"/>
      <c r="BF58" s="1"/>
      <c r="BG58" s="1"/>
      <c r="BH58" s="1"/>
      <c r="BI58" s="1"/>
      <c r="BJ58" s="1"/>
      <c r="BK58" s="1"/>
      <c r="BL58" s="1"/>
      <c r="BM58" s="1"/>
      <c r="BN58" s="1"/>
      <c r="BO58" s="1"/>
      <c r="BP58" s="1"/>
      <c r="BQ58" s="1"/>
      <c r="BR58" s="1"/>
    </row>
    <row r="59" spans="1:70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  <c r="AW59" s="1"/>
      <c r="AX59" s="1"/>
      <c r="AY59" s="1"/>
      <c r="AZ59" s="1"/>
      <c r="BA59" s="1"/>
      <c r="BB59" s="1"/>
      <c r="BC59" s="1"/>
      <c r="BD59" s="1"/>
      <c r="BE59" s="1"/>
      <c r="BF59" s="1"/>
      <c r="BG59" s="1"/>
      <c r="BH59" s="1"/>
      <c r="BI59" s="1"/>
      <c r="BJ59" s="1"/>
      <c r="BK59" s="1"/>
      <c r="BL59" s="1"/>
      <c r="BM59" s="1"/>
      <c r="BN59" s="1"/>
      <c r="BO59" s="1"/>
      <c r="BP59" s="1"/>
      <c r="BQ59" s="1"/>
      <c r="BR59" s="1"/>
    </row>
    <row r="60" spans="1:70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  <c r="AW60" s="1"/>
      <c r="AX60" s="1"/>
      <c r="AY60" s="1"/>
      <c r="AZ60" s="1"/>
      <c r="BA60" s="1"/>
      <c r="BB60" s="1"/>
      <c r="BC60" s="1"/>
      <c r="BD60" s="1"/>
      <c r="BE60" s="1"/>
      <c r="BF60" s="1"/>
      <c r="BG60" s="1"/>
      <c r="BH60" s="1"/>
      <c r="BI60" s="1"/>
      <c r="BJ60" s="1"/>
      <c r="BK60" s="1"/>
      <c r="BL60" s="1"/>
      <c r="BM60" s="1"/>
      <c r="BN60" s="1"/>
      <c r="BO60" s="1"/>
      <c r="BP60" s="1"/>
      <c r="BQ60" s="1"/>
      <c r="BR60" s="1"/>
    </row>
    <row r="61" spans="1:70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  <c r="AW61" s="1"/>
      <c r="AX61" s="1"/>
      <c r="AY61" s="1"/>
      <c r="AZ61" s="1"/>
      <c r="BA61" s="1"/>
      <c r="BB61" s="1"/>
      <c r="BC61" s="1"/>
      <c r="BD61" s="1"/>
      <c r="BE61" s="1"/>
      <c r="BF61" s="1"/>
      <c r="BG61" s="1"/>
      <c r="BH61" s="1"/>
      <c r="BI61" s="1"/>
      <c r="BJ61" s="1"/>
      <c r="BK61" s="1"/>
      <c r="BL61" s="1"/>
      <c r="BM61" s="1"/>
      <c r="BN61" s="1"/>
      <c r="BO61" s="1"/>
      <c r="BP61" s="1"/>
      <c r="BQ61" s="1"/>
      <c r="BR61" s="1"/>
    </row>
    <row r="62" spans="1:70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  <c r="AX62" s="1"/>
      <c r="AY62" s="1"/>
      <c r="AZ62" s="1"/>
      <c r="BA62" s="1"/>
      <c r="BB62" s="1"/>
      <c r="BC62" s="1"/>
      <c r="BD62" s="1"/>
      <c r="BE62" s="1"/>
      <c r="BF62" s="1"/>
      <c r="BG62" s="1"/>
      <c r="BH62" s="1"/>
      <c r="BI62" s="1"/>
      <c r="BJ62" s="1"/>
      <c r="BK62" s="1"/>
      <c r="BL62" s="1"/>
      <c r="BM62" s="1"/>
      <c r="BN62" s="1"/>
      <c r="BO62" s="1"/>
      <c r="BP62" s="1"/>
      <c r="BQ62" s="1"/>
      <c r="BR62" s="1"/>
    </row>
    <row r="63" spans="1:70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  <c r="AX63" s="1"/>
      <c r="AY63" s="1"/>
      <c r="AZ63" s="1"/>
      <c r="BA63" s="1"/>
      <c r="BB63" s="1"/>
      <c r="BC63" s="1"/>
      <c r="BD63" s="1"/>
      <c r="BE63" s="1"/>
      <c r="BF63" s="1"/>
      <c r="BG63" s="1"/>
      <c r="BH63" s="1"/>
      <c r="BI63" s="1"/>
      <c r="BJ63" s="1"/>
      <c r="BK63" s="1"/>
      <c r="BL63" s="1"/>
      <c r="BM63" s="1"/>
      <c r="BN63" s="1"/>
      <c r="BO63" s="1"/>
      <c r="BP63" s="1"/>
      <c r="BQ63" s="1"/>
      <c r="BR63" s="1"/>
    </row>
    <row r="64" spans="1:70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  <c r="AW64" s="1"/>
      <c r="AX64" s="1"/>
      <c r="AY64" s="1"/>
      <c r="AZ64" s="1"/>
      <c r="BA64" s="1"/>
      <c r="BB64" s="1"/>
      <c r="BC64" s="1"/>
      <c r="BD64" s="1"/>
      <c r="BE64" s="1"/>
      <c r="BF64" s="1"/>
      <c r="BG64" s="1"/>
      <c r="BH64" s="1"/>
      <c r="BI64" s="1"/>
      <c r="BJ64" s="1"/>
      <c r="BK64" s="1"/>
      <c r="BL64" s="1"/>
      <c r="BM64" s="1"/>
      <c r="BN64" s="1"/>
      <c r="BO64" s="1"/>
      <c r="BP64" s="1"/>
      <c r="BQ64" s="1"/>
      <c r="BR64" s="1"/>
    </row>
    <row r="65" spans="1:70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  <c r="AX65" s="1"/>
      <c r="AY65" s="1"/>
      <c r="AZ65" s="1"/>
      <c r="BA65" s="1"/>
      <c r="BB65" s="1"/>
      <c r="BC65" s="1"/>
      <c r="BD65" s="1"/>
      <c r="BE65" s="1"/>
      <c r="BF65" s="1"/>
      <c r="BG65" s="1"/>
      <c r="BH65" s="1"/>
      <c r="BI65" s="1"/>
      <c r="BJ65" s="1"/>
      <c r="BK65" s="1"/>
      <c r="BL65" s="1"/>
      <c r="BM65" s="1"/>
      <c r="BN65" s="1"/>
      <c r="BO65" s="1"/>
      <c r="BP65" s="1"/>
      <c r="BQ65" s="1"/>
      <c r="BR65" s="1"/>
    </row>
    <row r="66" spans="1:70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  <c r="AX66" s="1"/>
      <c r="AY66" s="1"/>
      <c r="AZ66" s="1"/>
      <c r="BA66" s="1"/>
      <c r="BB66" s="1"/>
      <c r="BC66" s="1"/>
      <c r="BD66" s="1"/>
      <c r="BE66" s="1"/>
      <c r="BF66" s="1"/>
      <c r="BG66" s="1"/>
      <c r="BH66" s="1"/>
      <c r="BI66" s="1"/>
      <c r="BJ66" s="1"/>
      <c r="BK66" s="1"/>
      <c r="BL66" s="1"/>
      <c r="BM66" s="1"/>
      <c r="BN66" s="1"/>
      <c r="BO66" s="1"/>
      <c r="BP66" s="1"/>
      <c r="BQ66" s="1"/>
      <c r="BR66" s="1"/>
    </row>
    <row r="67" spans="1:70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  <c r="AV67" s="1"/>
      <c r="AW67" s="1"/>
      <c r="AX67" s="1"/>
      <c r="AY67" s="1"/>
      <c r="AZ67" s="1"/>
      <c r="BA67" s="1"/>
      <c r="BB67" s="1"/>
      <c r="BC67" s="1"/>
      <c r="BD67" s="1"/>
      <c r="BE67" s="1"/>
      <c r="BF67" s="1"/>
      <c r="BG67" s="1"/>
      <c r="BH67" s="1"/>
      <c r="BI67" s="1"/>
      <c r="BJ67" s="1"/>
      <c r="BK67" s="1"/>
      <c r="BL67" s="1"/>
      <c r="BM67" s="1"/>
      <c r="BN67" s="1"/>
      <c r="BO67" s="1"/>
      <c r="BP67" s="1"/>
      <c r="BQ67" s="1"/>
      <c r="BR67" s="1"/>
    </row>
    <row r="68" spans="1:70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  <c r="AV68" s="1"/>
      <c r="AW68" s="1"/>
      <c r="AX68" s="1"/>
      <c r="AY68" s="1"/>
      <c r="AZ68" s="1"/>
      <c r="BA68" s="1"/>
      <c r="BB68" s="1"/>
      <c r="BC68" s="1"/>
      <c r="BD68" s="1"/>
      <c r="BE68" s="1"/>
      <c r="BF68" s="1"/>
      <c r="BG68" s="1"/>
      <c r="BH68" s="1"/>
      <c r="BI68" s="1"/>
      <c r="BJ68" s="1"/>
      <c r="BK68" s="1"/>
      <c r="BL68" s="1"/>
      <c r="BM68" s="1"/>
      <c r="BN68" s="1"/>
      <c r="BO68" s="1"/>
      <c r="BP68" s="1"/>
      <c r="BQ68" s="1"/>
      <c r="BR68" s="1"/>
    </row>
    <row r="69" spans="1:70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  <c r="AV69" s="1"/>
      <c r="AW69" s="1"/>
      <c r="AX69" s="1"/>
      <c r="AY69" s="1"/>
      <c r="AZ69" s="1"/>
      <c r="BA69" s="1"/>
      <c r="BB69" s="1"/>
      <c r="BC69" s="1"/>
      <c r="BD69" s="1"/>
      <c r="BE69" s="1"/>
      <c r="BF69" s="1"/>
      <c r="BG69" s="1"/>
      <c r="BH69" s="1"/>
      <c r="BI69" s="1"/>
      <c r="BJ69" s="1"/>
      <c r="BK69" s="1"/>
      <c r="BL69" s="1"/>
      <c r="BM69" s="1"/>
      <c r="BN69" s="1"/>
      <c r="BO69" s="1"/>
      <c r="BP69" s="1"/>
      <c r="BQ69" s="1"/>
      <c r="BR69" s="1"/>
    </row>
    <row r="70" spans="1:70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  <c r="AV70" s="1"/>
      <c r="AW70" s="1"/>
      <c r="AX70" s="1"/>
      <c r="AY70" s="1"/>
      <c r="AZ70" s="1"/>
      <c r="BA70" s="1"/>
      <c r="BB70" s="1"/>
      <c r="BC70" s="1"/>
      <c r="BD70" s="1"/>
      <c r="BE70" s="1"/>
      <c r="BF70" s="1"/>
      <c r="BG70" s="1"/>
      <c r="BH70" s="1"/>
      <c r="BI70" s="1"/>
      <c r="BJ70" s="1"/>
      <c r="BK70" s="1"/>
      <c r="BL70" s="1"/>
      <c r="BM70" s="1"/>
      <c r="BN70" s="1"/>
      <c r="BO70" s="1"/>
      <c r="BP70" s="1"/>
      <c r="BQ70" s="1"/>
      <c r="BR70" s="1"/>
    </row>
    <row r="71" spans="1:70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  <c r="AV71" s="1"/>
      <c r="AW71" s="1"/>
      <c r="AX71" s="1"/>
      <c r="AY71" s="1"/>
      <c r="AZ71" s="1"/>
      <c r="BA71" s="1"/>
      <c r="BB71" s="1"/>
      <c r="BC71" s="1"/>
      <c r="BD71" s="1"/>
      <c r="BE71" s="1"/>
      <c r="BF71" s="1"/>
      <c r="BG71" s="1"/>
      <c r="BH71" s="1"/>
      <c r="BI71" s="1"/>
      <c r="BJ71" s="1"/>
      <c r="BK71" s="1"/>
      <c r="BL71" s="1"/>
      <c r="BM71" s="1"/>
      <c r="BN71" s="1"/>
      <c r="BO71" s="1"/>
      <c r="BP71" s="1"/>
      <c r="BQ71" s="1"/>
      <c r="BR71" s="1"/>
    </row>
    <row r="72" spans="1:70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1"/>
      <c r="AV72" s="1"/>
      <c r="AW72" s="1"/>
      <c r="AX72" s="1"/>
      <c r="AY72" s="1"/>
      <c r="AZ72" s="1"/>
      <c r="BA72" s="1"/>
      <c r="BB72" s="1"/>
      <c r="BC72" s="1"/>
      <c r="BD72" s="1"/>
      <c r="BE72" s="1"/>
      <c r="BF72" s="1"/>
      <c r="BG72" s="1"/>
      <c r="BH72" s="1"/>
      <c r="BI72" s="1"/>
      <c r="BJ72" s="1"/>
      <c r="BK72" s="1"/>
      <c r="BL72" s="1"/>
      <c r="BM72" s="1"/>
      <c r="BN72" s="1"/>
      <c r="BO72" s="1"/>
      <c r="BP72" s="1"/>
      <c r="BQ72" s="1"/>
      <c r="BR72" s="1"/>
    </row>
    <row r="73" spans="1:70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/>
      <c r="AV73" s="1"/>
      <c r="AW73" s="1"/>
      <c r="AX73" s="1"/>
      <c r="AY73" s="1"/>
      <c r="AZ73" s="1"/>
      <c r="BA73" s="1"/>
      <c r="BB73" s="1"/>
      <c r="BC73" s="1"/>
      <c r="BD73" s="1"/>
      <c r="BE73" s="1"/>
      <c r="BF73" s="1"/>
      <c r="BG73" s="1"/>
      <c r="BH73" s="1"/>
      <c r="BI73" s="1"/>
      <c r="BJ73" s="1"/>
      <c r="BK73" s="1"/>
      <c r="BL73" s="1"/>
      <c r="BM73" s="1"/>
      <c r="BN73" s="1"/>
      <c r="BO73" s="1"/>
      <c r="BP73" s="1"/>
      <c r="BQ73" s="1"/>
      <c r="BR73" s="1"/>
    </row>
    <row r="74" spans="1:70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  <c r="AU74" s="1"/>
      <c r="AV74" s="1"/>
      <c r="AW74" s="1"/>
      <c r="AX74" s="1"/>
      <c r="AY74" s="1"/>
      <c r="AZ74" s="1"/>
      <c r="BA74" s="1"/>
      <c r="BB74" s="1"/>
      <c r="BC74" s="1"/>
      <c r="BD74" s="1"/>
      <c r="BE74" s="1"/>
      <c r="BF74" s="1"/>
      <c r="BG74" s="1"/>
      <c r="BH74" s="1"/>
      <c r="BI74" s="1"/>
      <c r="BJ74" s="1"/>
      <c r="BK74" s="1"/>
      <c r="BL74" s="1"/>
      <c r="BM74" s="1"/>
      <c r="BN74" s="1"/>
      <c r="BO74" s="1"/>
      <c r="BP74" s="1"/>
      <c r="BQ74" s="1"/>
      <c r="BR74" s="1"/>
    </row>
    <row r="75" spans="1:70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  <c r="AM75" s="1"/>
      <c r="AN75" s="1"/>
      <c r="AO75" s="1"/>
      <c r="AP75" s="1"/>
      <c r="AQ75" s="1"/>
      <c r="AR75" s="1"/>
      <c r="AS75" s="1"/>
      <c r="AT75" s="1"/>
      <c r="AU75" s="1"/>
      <c r="AV75" s="1"/>
      <c r="AW75" s="1"/>
      <c r="AX75" s="1"/>
      <c r="AY75" s="1"/>
      <c r="AZ75" s="1"/>
      <c r="BA75" s="1"/>
      <c r="BB75" s="1"/>
      <c r="BC75" s="1"/>
      <c r="BD75" s="1"/>
      <c r="BE75" s="1"/>
      <c r="BF75" s="1"/>
      <c r="BG75" s="1"/>
      <c r="BH75" s="1"/>
      <c r="BI75" s="1"/>
      <c r="BJ75" s="1"/>
      <c r="BK75" s="1"/>
      <c r="BL75" s="1"/>
      <c r="BM75" s="1"/>
      <c r="BN75" s="1"/>
      <c r="BO75" s="1"/>
      <c r="BP75" s="1"/>
      <c r="BQ75" s="1"/>
      <c r="BR75" s="1"/>
    </row>
    <row r="76" spans="1:70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  <c r="AM76" s="1"/>
      <c r="AN76" s="1"/>
      <c r="AO76" s="1"/>
      <c r="AP76" s="1"/>
      <c r="AQ76" s="1"/>
      <c r="AR76" s="1"/>
      <c r="AS76" s="1"/>
      <c r="AT76" s="1"/>
      <c r="AU76" s="1"/>
      <c r="AV76" s="1"/>
      <c r="AW76" s="1"/>
      <c r="AX76" s="1"/>
      <c r="AY76" s="1"/>
      <c r="AZ76" s="1"/>
      <c r="BA76" s="1"/>
      <c r="BB76" s="1"/>
      <c r="BC76" s="1"/>
      <c r="BD76" s="1"/>
      <c r="BE76" s="1"/>
      <c r="BF76" s="1"/>
      <c r="BG76" s="1"/>
      <c r="BH76" s="1"/>
      <c r="BI76" s="1"/>
      <c r="BJ76" s="1"/>
      <c r="BK76" s="1"/>
      <c r="BL76" s="1"/>
      <c r="BM76" s="1"/>
      <c r="BN76" s="1"/>
      <c r="BO76" s="1"/>
      <c r="BP76" s="1"/>
      <c r="BQ76" s="1"/>
      <c r="BR76" s="1"/>
    </row>
    <row r="77" spans="1:70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1"/>
      <c r="AN77" s="1"/>
      <c r="AO77" s="1"/>
      <c r="AP77" s="1"/>
      <c r="AQ77" s="1"/>
      <c r="AR77" s="1"/>
      <c r="AS77" s="1"/>
      <c r="AT77" s="1"/>
      <c r="AU77" s="1"/>
      <c r="AV77" s="1"/>
      <c r="AW77" s="1"/>
      <c r="AX77" s="1"/>
      <c r="AY77" s="1"/>
      <c r="AZ77" s="1"/>
      <c r="BA77" s="1"/>
      <c r="BB77" s="1"/>
      <c r="BC77" s="1"/>
      <c r="BD77" s="1"/>
      <c r="BE77" s="1"/>
      <c r="BF77" s="1"/>
      <c r="BG77" s="1"/>
      <c r="BH77" s="1"/>
      <c r="BI77" s="1"/>
      <c r="BJ77" s="1"/>
      <c r="BK77" s="1"/>
      <c r="BL77" s="1"/>
      <c r="BM77" s="1"/>
      <c r="BN77" s="1"/>
      <c r="BO77" s="1"/>
      <c r="BP77" s="1"/>
      <c r="BQ77" s="1"/>
      <c r="BR77" s="1"/>
    </row>
    <row r="78" spans="1:70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  <c r="AM78" s="1"/>
      <c r="AN78" s="1"/>
      <c r="AO78" s="1"/>
      <c r="AP78" s="1"/>
      <c r="AQ78" s="1"/>
      <c r="AR78" s="1"/>
      <c r="AS78" s="1"/>
      <c r="AT78" s="1"/>
      <c r="AU78" s="1"/>
      <c r="AV78" s="1"/>
      <c r="AW78" s="1"/>
      <c r="AX78" s="1"/>
      <c r="AY78" s="1"/>
      <c r="AZ78" s="1"/>
      <c r="BA78" s="1"/>
      <c r="BB78" s="1"/>
      <c r="BC78" s="1"/>
      <c r="BD78" s="1"/>
      <c r="BE78" s="1"/>
      <c r="BF78" s="1"/>
      <c r="BG78" s="1"/>
      <c r="BH78" s="1"/>
      <c r="BI78" s="1"/>
      <c r="BJ78" s="1"/>
      <c r="BK78" s="1"/>
      <c r="BL78" s="1"/>
      <c r="BM78" s="1"/>
      <c r="BN78" s="1"/>
      <c r="BO78" s="1"/>
      <c r="BP78" s="1"/>
      <c r="BQ78" s="1"/>
      <c r="BR78" s="1"/>
    </row>
    <row r="79" spans="1:70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  <c r="AM79" s="1"/>
      <c r="AN79" s="1"/>
      <c r="AO79" s="1"/>
      <c r="AP79" s="1"/>
      <c r="AQ79" s="1"/>
      <c r="AR79" s="1"/>
      <c r="AS79" s="1"/>
      <c r="AT79" s="1"/>
      <c r="AU79" s="1"/>
      <c r="AV79" s="1"/>
      <c r="AW79" s="1"/>
      <c r="AX79" s="1"/>
      <c r="AY79" s="1"/>
      <c r="AZ79" s="1"/>
      <c r="BA79" s="1"/>
      <c r="BB79" s="1"/>
      <c r="BC79" s="1"/>
      <c r="BD79" s="1"/>
      <c r="BE79" s="1"/>
      <c r="BF79" s="1"/>
      <c r="BG79" s="1"/>
      <c r="BH79" s="1"/>
      <c r="BI79" s="1"/>
      <c r="BJ79" s="1"/>
      <c r="BK79" s="1"/>
      <c r="BL79" s="1"/>
      <c r="BM79" s="1"/>
      <c r="BN79" s="1"/>
      <c r="BO79" s="1"/>
      <c r="BP79" s="1"/>
      <c r="BQ79" s="1"/>
      <c r="BR79" s="1"/>
    </row>
    <row r="80" spans="1:70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1"/>
      <c r="AM80" s="1"/>
      <c r="AN80" s="1"/>
      <c r="AO80" s="1"/>
      <c r="AP80" s="1"/>
      <c r="AQ80" s="1"/>
      <c r="AR80" s="1"/>
      <c r="AS80" s="1"/>
      <c r="AT80" s="1"/>
      <c r="AU80" s="1"/>
      <c r="AV80" s="1"/>
      <c r="AW80" s="1"/>
      <c r="AX80" s="1"/>
      <c r="AY80" s="1"/>
      <c r="AZ80" s="1"/>
      <c r="BA80" s="1"/>
      <c r="BB80" s="1"/>
      <c r="BC80" s="1"/>
      <c r="BD80" s="1"/>
      <c r="BE80" s="1"/>
      <c r="BF80" s="1"/>
      <c r="BG80" s="1"/>
      <c r="BH80" s="1"/>
      <c r="BI80" s="1"/>
      <c r="BJ80" s="1"/>
      <c r="BK80" s="1"/>
      <c r="BL80" s="1"/>
      <c r="BM80" s="1"/>
      <c r="BN80" s="1"/>
      <c r="BO80" s="1"/>
      <c r="BP80" s="1"/>
      <c r="BQ80" s="1"/>
      <c r="BR80" s="1"/>
    </row>
    <row r="81" spans="1:70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  <c r="AM81" s="1"/>
      <c r="AN81" s="1"/>
      <c r="AO81" s="1"/>
      <c r="AP81" s="1"/>
      <c r="AQ81" s="1"/>
      <c r="AR81" s="1"/>
      <c r="AS81" s="1"/>
      <c r="AT81" s="1"/>
      <c r="AU81" s="1"/>
      <c r="AV81" s="1"/>
      <c r="AW81" s="1"/>
      <c r="AX81" s="1"/>
      <c r="AY81" s="1"/>
      <c r="AZ81" s="1"/>
      <c r="BA81" s="1"/>
      <c r="BB81" s="1"/>
      <c r="BC81" s="1"/>
      <c r="BD81" s="1"/>
      <c r="BE81" s="1"/>
      <c r="BF81" s="1"/>
      <c r="BG81" s="1"/>
      <c r="BH81" s="1"/>
      <c r="BI81" s="1"/>
      <c r="BJ81" s="1"/>
      <c r="BK81" s="1"/>
      <c r="BL81" s="1"/>
      <c r="BM81" s="1"/>
      <c r="BN81" s="1"/>
      <c r="BO81" s="1"/>
      <c r="BP81" s="1"/>
      <c r="BQ81" s="1"/>
      <c r="BR81" s="1"/>
    </row>
    <row r="82" spans="1:70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  <c r="AM82" s="1"/>
      <c r="AN82" s="1"/>
      <c r="AO82" s="1"/>
      <c r="AP82" s="1"/>
      <c r="AQ82" s="1"/>
      <c r="AR82" s="1"/>
      <c r="AS82" s="1"/>
      <c r="AT82" s="1"/>
      <c r="AU82" s="1"/>
      <c r="AV82" s="1"/>
      <c r="AW82" s="1"/>
      <c r="AX82" s="1"/>
      <c r="AY82" s="1"/>
      <c r="AZ82" s="1"/>
      <c r="BA82" s="1"/>
      <c r="BB82" s="1"/>
      <c r="BC82" s="1"/>
      <c r="BD82" s="1"/>
      <c r="BE82" s="1"/>
      <c r="BF82" s="1"/>
      <c r="BG82" s="1"/>
      <c r="BH82" s="1"/>
      <c r="BI82" s="1"/>
      <c r="BJ82" s="1"/>
      <c r="BK82" s="1"/>
      <c r="BL82" s="1"/>
      <c r="BM82" s="1"/>
      <c r="BN82" s="1"/>
      <c r="BO82" s="1"/>
      <c r="BP82" s="1"/>
      <c r="BQ82" s="1"/>
      <c r="BR82" s="1"/>
    </row>
    <row r="83" spans="1:70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1"/>
      <c r="AM83" s="1"/>
      <c r="AN83" s="1"/>
      <c r="AO83" s="1"/>
      <c r="AP83" s="1"/>
      <c r="AQ83" s="1"/>
      <c r="AR83" s="1"/>
      <c r="AS83" s="1"/>
      <c r="AT83" s="1"/>
      <c r="AU83" s="1"/>
      <c r="AV83" s="1"/>
      <c r="AW83" s="1"/>
      <c r="AX83" s="1"/>
      <c r="AY83" s="1"/>
      <c r="AZ83" s="1"/>
      <c r="BA83" s="1"/>
      <c r="BB83" s="1"/>
      <c r="BC83" s="1"/>
      <c r="BD83" s="1"/>
      <c r="BE83" s="1"/>
      <c r="BF83" s="1"/>
      <c r="BG83" s="1"/>
      <c r="BH83" s="1"/>
      <c r="BI83" s="1"/>
      <c r="BJ83" s="1"/>
      <c r="BK83" s="1"/>
      <c r="BL83" s="1"/>
      <c r="BM83" s="1"/>
      <c r="BN83" s="1"/>
      <c r="BO83" s="1"/>
      <c r="BP83" s="1"/>
      <c r="BQ83" s="1"/>
      <c r="BR83" s="1"/>
    </row>
    <row r="84" spans="1:70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  <c r="AL84" s="1"/>
      <c r="AM84" s="1"/>
      <c r="AN84" s="1"/>
      <c r="AO84" s="1"/>
      <c r="AP84" s="1"/>
      <c r="AQ84" s="1"/>
      <c r="AR84" s="1"/>
      <c r="AS84" s="1"/>
      <c r="AT84" s="1"/>
      <c r="AU84" s="1"/>
      <c r="AV84" s="1"/>
      <c r="AW84" s="1"/>
      <c r="AX84" s="1"/>
      <c r="AY84" s="1"/>
      <c r="AZ84" s="1"/>
      <c r="BA84" s="1"/>
      <c r="BB84" s="1"/>
      <c r="BC84" s="1"/>
      <c r="BD84" s="1"/>
      <c r="BE84" s="1"/>
      <c r="BF84" s="1"/>
      <c r="BG84" s="1"/>
      <c r="BH84" s="1"/>
      <c r="BI84" s="1"/>
      <c r="BJ84" s="1"/>
      <c r="BK84" s="1"/>
      <c r="BL84" s="1"/>
      <c r="BM84" s="1"/>
      <c r="BN84" s="1"/>
      <c r="BO84" s="1"/>
      <c r="BP84" s="1"/>
      <c r="BQ84" s="1"/>
      <c r="BR84" s="1"/>
    </row>
    <row r="85" spans="1:70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1"/>
      <c r="AM85" s="1"/>
      <c r="AN85" s="1"/>
      <c r="AO85" s="1"/>
      <c r="AP85" s="1"/>
      <c r="AQ85" s="1"/>
      <c r="AR85" s="1"/>
      <c r="AS85" s="1"/>
      <c r="AT85" s="1"/>
      <c r="AU85" s="1"/>
      <c r="AV85" s="1"/>
      <c r="AW85" s="1"/>
      <c r="AX85" s="1"/>
      <c r="AY85" s="1"/>
      <c r="AZ85" s="1"/>
      <c r="BA85" s="1"/>
      <c r="BB85" s="1"/>
      <c r="BC85" s="1"/>
      <c r="BD85" s="1"/>
      <c r="BE85" s="1"/>
      <c r="BF85" s="1"/>
      <c r="BG85" s="1"/>
      <c r="BH85" s="1"/>
      <c r="BI85" s="1"/>
      <c r="BJ85" s="1"/>
      <c r="BK85" s="1"/>
      <c r="BL85" s="1"/>
      <c r="BM85" s="1"/>
      <c r="BN85" s="1"/>
      <c r="BO85" s="1"/>
      <c r="BP85" s="1"/>
      <c r="BQ85" s="1"/>
      <c r="BR85" s="1"/>
    </row>
    <row r="86" spans="1:70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1"/>
      <c r="AM86" s="1"/>
      <c r="AN86" s="1"/>
      <c r="AO86" s="1"/>
      <c r="AP86" s="1"/>
      <c r="AQ86" s="1"/>
      <c r="AR86" s="1"/>
      <c r="AS86" s="1"/>
      <c r="AT86" s="1"/>
      <c r="AU86" s="1"/>
      <c r="AV86" s="1"/>
      <c r="AW86" s="1"/>
      <c r="AX86" s="1"/>
      <c r="AY86" s="1"/>
      <c r="AZ86" s="1"/>
      <c r="BA86" s="1"/>
      <c r="BB86" s="1"/>
      <c r="BC86" s="1"/>
      <c r="BD86" s="1"/>
      <c r="BE86" s="1"/>
      <c r="BF86" s="1"/>
      <c r="BG86" s="1"/>
      <c r="BH86" s="1"/>
      <c r="BI86" s="1"/>
      <c r="BJ86" s="1"/>
      <c r="BK86" s="1"/>
      <c r="BL86" s="1"/>
      <c r="BM86" s="1"/>
      <c r="BN86" s="1"/>
      <c r="BO86" s="1"/>
      <c r="BP86" s="1"/>
      <c r="BQ86" s="1"/>
      <c r="BR86" s="1"/>
    </row>
    <row r="87" spans="1:70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  <c r="AL87" s="1"/>
      <c r="AM87" s="1"/>
      <c r="AN87" s="1"/>
      <c r="AO87" s="1"/>
      <c r="AP87" s="1"/>
      <c r="AQ87" s="1"/>
      <c r="AR87" s="1"/>
      <c r="AS87" s="1"/>
      <c r="AT87" s="1"/>
      <c r="AU87" s="1"/>
      <c r="AV87" s="1"/>
      <c r="AW87" s="1"/>
      <c r="AX87" s="1"/>
      <c r="AY87" s="1"/>
      <c r="AZ87" s="1"/>
      <c r="BA87" s="1"/>
      <c r="BB87" s="1"/>
      <c r="BC87" s="1"/>
      <c r="BD87" s="1"/>
      <c r="BE87" s="1"/>
      <c r="BF87" s="1"/>
      <c r="BG87" s="1"/>
      <c r="BH87" s="1"/>
      <c r="BI87" s="1"/>
      <c r="BJ87" s="1"/>
      <c r="BK87" s="1"/>
      <c r="BL87" s="1"/>
      <c r="BM87" s="1"/>
      <c r="BN87" s="1"/>
      <c r="BO87" s="1"/>
      <c r="BP87" s="1"/>
      <c r="BQ87" s="1"/>
      <c r="BR87" s="1"/>
    </row>
    <row r="88" spans="1:70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  <c r="AL88" s="1"/>
      <c r="AM88" s="1"/>
      <c r="AN88" s="1"/>
      <c r="AO88" s="1"/>
      <c r="AP88" s="1"/>
      <c r="AQ88" s="1"/>
      <c r="AR88" s="1"/>
      <c r="AS88" s="1"/>
      <c r="AT88" s="1"/>
      <c r="AU88" s="1"/>
      <c r="AV88" s="1"/>
      <c r="AW88" s="1"/>
      <c r="AX88" s="1"/>
      <c r="AY88" s="1"/>
      <c r="AZ88" s="1"/>
      <c r="BA88" s="1"/>
      <c r="BB88" s="1"/>
      <c r="BC88" s="1"/>
      <c r="BD88" s="1"/>
      <c r="BE88" s="1"/>
      <c r="BF88" s="1"/>
      <c r="BG88" s="1"/>
      <c r="BH88" s="1"/>
      <c r="BI88" s="1"/>
      <c r="BJ88" s="1"/>
      <c r="BK88" s="1"/>
      <c r="BL88" s="1"/>
      <c r="BM88" s="1"/>
      <c r="BN88" s="1"/>
      <c r="BO88" s="1"/>
      <c r="BP88" s="1"/>
      <c r="BQ88" s="1"/>
      <c r="BR88" s="1"/>
    </row>
    <row r="89" spans="1:70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  <c r="AM89" s="1"/>
      <c r="AN89" s="1"/>
      <c r="AO89" s="1"/>
      <c r="AP89" s="1"/>
      <c r="AQ89" s="1"/>
      <c r="AR89" s="1"/>
      <c r="AS89" s="1"/>
      <c r="AT89" s="1"/>
      <c r="AU89" s="1"/>
      <c r="AV89" s="1"/>
      <c r="AW89" s="1"/>
      <c r="AX89" s="1"/>
      <c r="AY89" s="1"/>
      <c r="AZ89" s="1"/>
      <c r="BA89" s="1"/>
      <c r="BB89" s="1"/>
      <c r="BC89" s="1"/>
      <c r="BD89" s="1"/>
      <c r="BE89" s="1"/>
      <c r="BF89" s="1"/>
      <c r="BG89" s="1"/>
      <c r="BH89" s="1"/>
      <c r="BI89" s="1"/>
      <c r="BJ89" s="1"/>
      <c r="BK89" s="1"/>
      <c r="BL89" s="1"/>
      <c r="BM89" s="1"/>
      <c r="BN89" s="1"/>
      <c r="BO89" s="1"/>
      <c r="BP89" s="1"/>
      <c r="BQ89" s="1"/>
      <c r="BR89" s="1"/>
    </row>
    <row r="90" spans="1:70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  <c r="AL90" s="1"/>
      <c r="AM90" s="1"/>
      <c r="AN90" s="1"/>
      <c r="AO90" s="1"/>
      <c r="AP90" s="1"/>
      <c r="AQ90" s="1"/>
      <c r="AR90" s="1"/>
      <c r="AS90" s="1"/>
      <c r="AT90" s="1"/>
      <c r="AU90" s="1"/>
      <c r="AV90" s="1"/>
      <c r="AW90" s="1"/>
      <c r="AX90" s="1"/>
      <c r="AY90" s="1"/>
      <c r="AZ90" s="1"/>
      <c r="BA90" s="1"/>
      <c r="BB90" s="1"/>
      <c r="BC90" s="1"/>
      <c r="BD90" s="1"/>
      <c r="BE90" s="1"/>
      <c r="BF90" s="1"/>
      <c r="BG90" s="1"/>
      <c r="BH90" s="1"/>
      <c r="BI90" s="1"/>
      <c r="BJ90" s="1"/>
      <c r="BK90" s="1"/>
      <c r="BL90" s="1"/>
      <c r="BM90" s="1"/>
      <c r="BN90" s="1"/>
      <c r="BO90" s="1"/>
      <c r="BP90" s="1"/>
      <c r="BQ90" s="1"/>
      <c r="BR90" s="1"/>
    </row>
    <row r="91" spans="1:70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  <c r="AL91" s="1"/>
      <c r="AM91" s="1"/>
      <c r="AN91" s="1"/>
      <c r="AO91" s="1"/>
      <c r="AP91" s="1"/>
      <c r="AQ91" s="1"/>
      <c r="AR91" s="1"/>
      <c r="AS91" s="1"/>
      <c r="AT91" s="1"/>
      <c r="AU91" s="1"/>
      <c r="AV91" s="1"/>
      <c r="AW91" s="1"/>
      <c r="AX91" s="1"/>
      <c r="AY91" s="1"/>
      <c r="AZ91" s="1"/>
      <c r="BA91" s="1"/>
      <c r="BB91" s="1"/>
      <c r="BC91" s="1"/>
      <c r="BD91" s="1"/>
      <c r="BE91" s="1"/>
      <c r="BF91" s="1"/>
      <c r="BG91" s="1"/>
      <c r="BH91" s="1"/>
      <c r="BI91" s="1"/>
      <c r="BJ91" s="1"/>
      <c r="BK91" s="1"/>
      <c r="BL91" s="1"/>
      <c r="BM91" s="1"/>
      <c r="BN91" s="1"/>
      <c r="BO91" s="1"/>
      <c r="BP91" s="1"/>
      <c r="BQ91" s="1"/>
      <c r="BR91" s="1"/>
    </row>
    <row r="92" spans="1:70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  <c r="AL92" s="1"/>
      <c r="AM92" s="1"/>
      <c r="AN92" s="1"/>
      <c r="AO92" s="1"/>
      <c r="AP92" s="1"/>
      <c r="AQ92" s="1"/>
      <c r="AR92" s="1"/>
      <c r="AS92" s="1"/>
      <c r="AT92" s="1"/>
      <c r="AU92" s="1"/>
      <c r="AV92" s="1"/>
      <c r="AW92" s="1"/>
      <c r="AX92" s="1"/>
      <c r="AY92" s="1"/>
      <c r="AZ92" s="1"/>
      <c r="BA92" s="1"/>
      <c r="BB92" s="1"/>
      <c r="BC92" s="1"/>
      <c r="BD92" s="1"/>
      <c r="BE92" s="1"/>
      <c r="BF92" s="1"/>
      <c r="BG92" s="1"/>
      <c r="BH92" s="1"/>
      <c r="BI92" s="1"/>
      <c r="BJ92" s="1"/>
      <c r="BK92" s="1"/>
      <c r="BL92" s="1"/>
      <c r="BM92" s="1"/>
      <c r="BN92" s="1"/>
      <c r="BO92" s="1"/>
      <c r="BP92" s="1"/>
      <c r="BQ92" s="1"/>
      <c r="BR92" s="1"/>
    </row>
    <row r="93" spans="1:70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  <c r="AL93" s="1"/>
      <c r="AM93" s="1"/>
      <c r="AN93" s="1"/>
      <c r="AO93" s="1"/>
      <c r="AP93" s="1"/>
      <c r="AQ93" s="1"/>
      <c r="AR93" s="1"/>
      <c r="AS93" s="1"/>
      <c r="AT93" s="1"/>
      <c r="AU93" s="1"/>
      <c r="AV93" s="1"/>
      <c r="AW93" s="1"/>
      <c r="AX93" s="1"/>
      <c r="AY93" s="1"/>
      <c r="AZ93" s="1"/>
      <c r="BA93" s="1"/>
      <c r="BB93" s="1"/>
      <c r="BC93" s="1"/>
      <c r="BD93" s="1"/>
      <c r="BE93" s="1"/>
      <c r="BF93" s="1"/>
      <c r="BG93" s="1"/>
      <c r="BH93" s="1"/>
      <c r="BI93" s="1"/>
      <c r="BJ93" s="1"/>
      <c r="BK93" s="1"/>
      <c r="BL93" s="1"/>
      <c r="BM93" s="1"/>
      <c r="BN93" s="1"/>
      <c r="BO93" s="1"/>
      <c r="BP93" s="1"/>
      <c r="BQ93" s="1"/>
      <c r="BR93" s="1"/>
    </row>
    <row r="94" spans="1:70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  <c r="AL94" s="1"/>
      <c r="AM94" s="1"/>
      <c r="AN94" s="1"/>
      <c r="AO94" s="1"/>
      <c r="AP94" s="1"/>
      <c r="AQ94" s="1"/>
      <c r="AR94" s="1"/>
      <c r="AS94" s="1"/>
      <c r="AT94" s="1"/>
      <c r="AU94" s="1"/>
      <c r="AV94" s="1"/>
      <c r="AW94" s="1"/>
      <c r="AX94" s="1"/>
      <c r="AY94" s="1"/>
      <c r="AZ94" s="1"/>
      <c r="BA94" s="1"/>
      <c r="BB94" s="1"/>
      <c r="BC94" s="1"/>
      <c r="BD94" s="1"/>
      <c r="BE94" s="1"/>
      <c r="BF94" s="1"/>
      <c r="BG94" s="1"/>
      <c r="BH94" s="1"/>
      <c r="BI94" s="1"/>
      <c r="BJ94" s="1"/>
      <c r="BK94" s="1"/>
      <c r="BL94" s="1"/>
      <c r="BM94" s="1"/>
      <c r="BN94" s="1"/>
      <c r="BO94" s="1"/>
      <c r="BP94" s="1"/>
      <c r="BQ94" s="1"/>
      <c r="BR94" s="1"/>
    </row>
    <row r="95" spans="1:70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  <c r="AM95" s="1"/>
      <c r="AN95" s="1"/>
      <c r="AO95" s="1"/>
      <c r="AP95" s="1"/>
      <c r="AQ95" s="1"/>
      <c r="AR95" s="1"/>
      <c r="AS95" s="1"/>
      <c r="AT95" s="1"/>
      <c r="AU95" s="1"/>
      <c r="AV95" s="1"/>
      <c r="AW95" s="1"/>
      <c r="AX95" s="1"/>
      <c r="AY95" s="1"/>
      <c r="AZ95" s="1"/>
      <c r="BA95" s="1"/>
      <c r="BB95" s="1"/>
      <c r="BC95" s="1"/>
      <c r="BD95" s="1"/>
      <c r="BE95" s="1"/>
      <c r="BF95" s="1"/>
      <c r="BG95" s="1"/>
      <c r="BH95" s="1"/>
      <c r="BI95" s="1"/>
      <c r="BJ95" s="1"/>
      <c r="BK95" s="1"/>
      <c r="BL95" s="1"/>
      <c r="BM95" s="1"/>
      <c r="BN95" s="1"/>
      <c r="BO95" s="1"/>
      <c r="BP95" s="1"/>
      <c r="BQ95" s="1"/>
      <c r="BR95" s="1"/>
    </row>
    <row r="96" spans="1:70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1"/>
      <c r="AN96" s="1"/>
      <c r="AO96" s="1"/>
      <c r="AP96" s="1"/>
      <c r="AQ96" s="1"/>
      <c r="AR96" s="1"/>
      <c r="AS96" s="1"/>
      <c r="AT96" s="1"/>
      <c r="AU96" s="1"/>
      <c r="AV96" s="1"/>
      <c r="AW96" s="1"/>
      <c r="AX96" s="1"/>
      <c r="AY96" s="1"/>
      <c r="AZ96" s="1"/>
      <c r="BA96" s="1"/>
      <c r="BB96" s="1"/>
      <c r="BC96" s="1"/>
      <c r="BD96" s="1"/>
      <c r="BE96" s="1"/>
      <c r="BF96" s="1"/>
      <c r="BG96" s="1"/>
      <c r="BH96" s="1"/>
      <c r="BI96" s="1"/>
      <c r="BJ96" s="1"/>
      <c r="BK96" s="1"/>
      <c r="BL96" s="1"/>
      <c r="BM96" s="1"/>
      <c r="BN96" s="1"/>
      <c r="BO96" s="1"/>
      <c r="BP96" s="1"/>
      <c r="BQ96" s="1"/>
      <c r="BR96" s="1"/>
    </row>
    <row r="97" spans="1:70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1"/>
      <c r="AN97" s="1"/>
      <c r="AO97" s="1"/>
      <c r="AP97" s="1"/>
      <c r="AQ97" s="1"/>
      <c r="AR97" s="1"/>
      <c r="AS97" s="1"/>
      <c r="AT97" s="1"/>
      <c r="AU97" s="1"/>
      <c r="AV97" s="1"/>
      <c r="AW97" s="1"/>
      <c r="AX97" s="1"/>
      <c r="AY97" s="1"/>
      <c r="AZ97" s="1"/>
      <c r="BA97" s="1"/>
      <c r="BB97" s="1"/>
      <c r="BC97" s="1"/>
      <c r="BD97" s="1"/>
      <c r="BE97" s="1"/>
      <c r="BF97" s="1"/>
      <c r="BG97" s="1"/>
      <c r="BH97" s="1"/>
      <c r="BI97" s="1"/>
      <c r="BJ97" s="1"/>
      <c r="BK97" s="1"/>
      <c r="BL97" s="1"/>
      <c r="BM97" s="1"/>
      <c r="BN97" s="1"/>
      <c r="BO97" s="1"/>
      <c r="BP97" s="1"/>
      <c r="BQ97" s="1"/>
      <c r="BR97" s="1"/>
    </row>
    <row r="98" spans="1:70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"/>
      <c r="AN98" s="1"/>
      <c r="AO98" s="1"/>
      <c r="AP98" s="1"/>
      <c r="AQ98" s="1"/>
      <c r="AR98" s="1"/>
      <c r="AS98" s="1"/>
      <c r="AT98" s="1"/>
      <c r="AU98" s="1"/>
      <c r="AV98" s="1"/>
      <c r="AW98" s="1"/>
      <c r="AX98" s="1"/>
      <c r="AY98" s="1"/>
      <c r="AZ98" s="1"/>
      <c r="BA98" s="1"/>
      <c r="BB98" s="1"/>
      <c r="BC98" s="1"/>
      <c r="BD98" s="1"/>
      <c r="BE98" s="1"/>
      <c r="BF98" s="1"/>
      <c r="BG98" s="1"/>
      <c r="BH98" s="1"/>
      <c r="BI98" s="1"/>
      <c r="BJ98" s="1"/>
      <c r="BK98" s="1"/>
      <c r="BL98" s="1"/>
      <c r="BM98" s="1"/>
      <c r="BN98" s="1"/>
      <c r="BO98" s="1"/>
      <c r="BP98" s="1"/>
      <c r="BQ98" s="1"/>
      <c r="BR98" s="1"/>
    </row>
    <row r="99" spans="1:70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  <c r="AO99" s="1"/>
      <c r="AP99" s="1"/>
      <c r="AQ99" s="1"/>
      <c r="AR99" s="1"/>
      <c r="AS99" s="1"/>
      <c r="AT99" s="1"/>
      <c r="AU99" s="1"/>
      <c r="AV99" s="1"/>
      <c r="AW99" s="1"/>
      <c r="AX99" s="1"/>
      <c r="AY99" s="1"/>
      <c r="AZ99" s="1"/>
      <c r="BA99" s="1"/>
      <c r="BB99" s="1"/>
      <c r="BC99" s="1"/>
      <c r="BD99" s="1"/>
      <c r="BE99" s="1"/>
      <c r="BF99" s="1"/>
      <c r="BG99" s="1"/>
      <c r="BH99" s="1"/>
      <c r="BI99" s="1"/>
      <c r="BJ99" s="1"/>
      <c r="BK99" s="1"/>
      <c r="BL99" s="1"/>
      <c r="BM99" s="1"/>
      <c r="BN99" s="1"/>
      <c r="BO99" s="1"/>
      <c r="BP99" s="1"/>
      <c r="BQ99" s="1"/>
      <c r="BR99" s="1"/>
    </row>
    <row r="100" spans="1:70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  <c r="AO100" s="1"/>
      <c r="AP100" s="1"/>
      <c r="AQ100" s="1"/>
      <c r="AR100" s="1"/>
      <c r="AS100" s="1"/>
      <c r="AT100" s="1"/>
      <c r="AU100" s="1"/>
      <c r="AV100" s="1"/>
      <c r="AW100" s="1"/>
      <c r="AX100" s="1"/>
      <c r="AY100" s="1"/>
      <c r="AZ100" s="1"/>
      <c r="BA100" s="1"/>
      <c r="BB100" s="1"/>
      <c r="BC100" s="1"/>
      <c r="BD100" s="1"/>
      <c r="BE100" s="1"/>
      <c r="BF100" s="1"/>
      <c r="BG100" s="1"/>
      <c r="BH100" s="1"/>
      <c r="BI100" s="1"/>
      <c r="BJ100" s="1"/>
      <c r="BK100" s="1"/>
      <c r="BL100" s="1"/>
      <c r="BM100" s="1"/>
      <c r="BN100" s="1"/>
      <c r="BO100" s="1"/>
      <c r="BP100" s="1"/>
      <c r="BQ100" s="1"/>
      <c r="BR100" s="1"/>
    </row>
    <row r="101" spans="1:70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  <c r="AO101" s="1"/>
      <c r="AP101" s="1"/>
      <c r="AQ101" s="1"/>
      <c r="AR101" s="1"/>
      <c r="AS101" s="1"/>
      <c r="AT101" s="1"/>
      <c r="AU101" s="1"/>
      <c r="AV101" s="1"/>
      <c r="AW101" s="1"/>
      <c r="AX101" s="1"/>
      <c r="AY101" s="1"/>
      <c r="AZ101" s="1"/>
      <c r="BA101" s="1"/>
      <c r="BB101" s="1"/>
      <c r="BC101" s="1"/>
      <c r="BD101" s="1"/>
      <c r="BE101" s="1"/>
      <c r="BF101" s="1"/>
      <c r="BG101" s="1"/>
      <c r="BH101" s="1"/>
      <c r="BI101" s="1"/>
      <c r="BJ101" s="1"/>
      <c r="BK101" s="1"/>
      <c r="BL101" s="1"/>
      <c r="BM101" s="1"/>
      <c r="BN101" s="1"/>
      <c r="BO101" s="1"/>
      <c r="BP101" s="1"/>
      <c r="BQ101" s="1"/>
      <c r="BR101" s="1"/>
    </row>
    <row r="102" spans="1:70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1"/>
      <c r="AP102" s="1"/>
      <c r="AQ102" s="1"/>
      <c r="AR102" s="1"/>
      <c r="AS102" s="1"/>
      <c r="AT102" s="1"/>
      <c r="AU102" s="1"/>
      <c r="AV102" s="1"/>
      <c r="AW102" s="1"/>
      <c r="AX102" s="1"/>
      <c r="AY102" s="1"/>
      <c r="AZ102" s="1"/>
      <c r="BA102" s="1"/>
      <c r="BB102" s="1"/>
      <c r="BC102" s="1"/>
      <c r="BD102" s="1"/>
      <c r="BE102" s="1"/>
      <c r="BF102" s="1"/>
      <c r="BG102" s="1"/>
      <c r="BH102" s="1"/>
      <c r="BI102" s="1"/>
      <c r="BJ102" s="1"/>
      <c r="BK102" s="1"/>
      <c r="BL102" s="1"/>
      <c r="BM102" s="1"/>
      <c r="BN102" s="1"/>
      <c r="BO102" s="1"/>
      <c r="BP102" s="1"/>
      <c r="BQ102" s="1"/>
      <c r="BR102" s="1"/>
    </row>
    <row r="103" spans="1:70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/>
      <c r="AP103" s="1"/>
      <c r="AQ103" s="1"/>
      <c r="AR103" s="1"/>
      <c r="AS103" s="1"/>
      <c r="AT103" s="1"/>
      <c r="AU103" s="1"/>
      <c r="AV103" s="1"/>
      <c r="AW103" s="1"/>
      <c r="AX103" s="1"/>
      <c r="AY103" s="1"/>
      <c r="AZ103" s="1"/>
      <c r="BA103" s="1"/>
      <c r="BB103" s="1"/>
      <c r="BC103" s="1"/>
      <c r="BD103" s="1"/>
      <c r="BE103" s="1"/>
      <c r="BF103" s="1"/>
      <c r="BG103" s="1"/>
      <c r="BH103" s="1"/>
      <c r="BI103" s="1"/>
      <c r="BJ103" s="1"/>
      <c r="BK103" s="1"/>
      <c r="BL103" s="1"/>
      <c r="BM103" s="1"/>
      <c r="BN103" s="1"/>
      <c r="BO103" s="1"/>
      <c r="BP103" s="1"/>
      <c r="BQ103" s="1"/>
      <c r="BR103" s="1"/>
    </row>
    <row r="104" spans="1:70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1"/>
      <c r="AP104" s="1"/>
      <c r="AQ104" s="1"/>
      <c r="AR104" s="1"/>
      <c r="AS104" s="1"/>
      <c r="AT104" s="1"/>
      <c r="AU104" s="1"/>
      <c r="AV104" s="1"/>
      <c r="AW104" s="1"/>
      <c r="AX104" s="1"/>
      <c r="AY104" s="1"/>
      <c r="AZ104" s="1"/>
      <c r="BA104" s="1"/>
      <c r="BB104" s="1"/>
      <c r="BC104" s="1"/>
      <c r="BD104" s="1"/>
      <c r="BE104" s="1"/>
      <c r="BF104" s="1"/>
      <c r="BG104" s="1"/>
      <c r="BH104" s="1"/>
      <c r="BI104" s="1"/>
      <c r="BJ104" s="1"/>
      <c r="BK104" s="1"/>
      <c r="BL104" s="1"/>
      <c r="BM104" s="1"/>
      <c r="BN104" s="1"/>
      <c r="BO104" s="1"/>
      <c r="BP104" s="1"/>
      <c r="BQ104" s="1"/>
      <c r="BR104" s="1"/>
    </row>
    <row r="105" spans="1:70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1"/>
      <c r="AP105" s="1"/>
      <c r="AQ105" s="1"/>
      <c r="AR105" s="1"/>
      <c r="AS105" s="1"/>
      <c r="AT105" s="1"/>
      <c r="AU105" s="1"/>
      <c r="AV105" s="1"/>
      <c r="AW105" s="1"/>
      <c r="AX105" s="1"/>
      <c r="AY105" s="1"/>
      <c r="AZ105" s="1"/>
      <c r="BA105" s="1"/>
      <c r="BB105" s="1"/>
      <c r="BC105" s="1"/>
      <c r="BD105" s="1"/>
      <c r="BE105" s="1"/>
      <c r="BF105" s="1"/>
      <c r="BG105" s="1"/>
      <c r="BH105" s="1"/>
      <c r="BI105" s="1"/>
      <c r="BJ105" s="1"/>
      <c r="BK105" s="1"/>
      <c r="BL105" s="1"/>
      <c r="BM105" s="1"/>
      <c r="BN105" s="1"/>
      <c r="BO105" s="1"/>
      <c r="BP105" s="1"/>
      <c r="BQ105" s="1"/>
      <c r="BR105" s="1"/>
    </row>
    <row r="106" spans="1:70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/>
      <c r="AO106" s="1"/>
      <c r="AP106" s="1"/>
      <c r="AQ106" s="1"/>
      <c r="AR106" s="1"/>
      <c r="AS106" s="1"/>
      <c r="AT106" s="1"/>
      <c r="AU106" s="1"/>
      <c r="AV106" s="1"/>
      <c r="AW106" s="1"/>
      <c r="AX106" s="1"/>
      <c r="AY106" s="1"/>
      <c r="AZ106" s="1"/>
      <c r="BA106" s="1"/>
      <c r="BB106" s="1"/>
      <c r="BC106" s="1"/>
      <c r="BD106" s="1"/>
      <c r="BE106" s="1"/>
      <c r="BF106" s="1"/>
      <c r="BG106" s="1"/>
      <c r="BH106" s="1"/>
      <c r="BI106" s="1"/>
      <c r="BJ106" s="1"/>
      <c r="BK106" s="1"/>
      <c r="BL106" s="1"/>
      <c r="BM106" s="1"/>
      <c r="BN106" s="1"/>
      <c r="BO106" s="1"/>
      <c r="BP106" s="1"/>
      <c r="BQ106" s="1"/>
      <c r="BR106" s="1"/>
    </row>
    <row r="107" spans="1:70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1"/>
      <c r="AP107" s="1"/>
      <c r="AQ107" s="1"/>
      <c r="AR107" s="1"/>
      <c r="AS107" s="1"/>
      <c r="AT107" s="1"/>
      <c r="AU107" s="1"/>
      <c r="AV107" s="1"/>
      <c r="AW107" s="1"/>
      <c r="AX107" s="1"/>
      <c r="AY107" s="1"/>
      <c r="AZ107" s="1"/>
      <c r="BA107" s="1"/>
      <c r="BB107" s="1"/>
      <c r="BC107" s="1"/>
      <c r="BD107" s="1"/>
      <c r="BE107" s="1"/>
      <c r="BF107" s="1"/>
      <c r="BG107" s="1"/>
      <c r="BH107" s="1"/>
      <c r="BI107" s="1"/>
      <c r="BJ107" s="1"/>
      <c r="BK107" s="1"/>
      <c r="BL107" s="1"/>
      <c r="BM107" s="1"/>
      <c r="BN107" s="1"/>
      <c r="BO107" s="1"/>
      <c r="BP107" s="1"/>
      <c r="BQ107" s="1"/>
      <c r="BR107" s="1"/>
    </row>
    <row r="108" spans="1:70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1"/>
      <c r="AP108" s="1"/>
      <c r="AQ108" s="1"/>
      <c r="AR108" s="1"/>
      <c r="AS108" s="1"/>
      <c r="AT108" s="1"/>
      <c r="AU108" s="1"/>
      <c r="AV108" s="1"/>
      <c r="AW108" s="1"/>
      <c r="AX108" s="1"/>
      <c r="AY108" s="1"/>
      <c r="AZ108" s="1"/>
      <c r="BA108" s="1"/>
      <c r="BB108" s="1"/>
      <c r="BC108" s="1"/>
      <c r="BD108" s="1"/>
      <c r="BE108" s="1"/>
      <c r="BF108" s="1"/>
      <c r="BG108" s="1"/>
      <c r="BH108" s="1"/>
      <c r="BI108" s="1"/>
      <c r="BJ108" s="1"/>
      <c r="BK108" s="1"/>
      <c r="BL108" s="1"/>
      <c r="BM108" s="1"/>
      <c r="BN108" s="1"/>
      <c r="BO108" s="1"/>
      <c r="BP108" s="1"/>
      <c r="BQ108" s="1"/>
      <c r="BR108" s="1"/>
    </row>
    <row r="109" spans="1:70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1"/>
      <c r="AP109" s="1"/>
      <c r="AQ109" s="1"/>
      <c r="AR109" s="1"/>
      <c r="AS109" s="1"/>
      <c r="AT109" s="1"/>
      <c r="AU109" s="1"/>
      <c r="AV109" s="1"/>
      <c r="AW109" s="1"/>
      <c r="AX109" s="1"/>
      <c r="AY109" s="1"/>
      <c r="AZ109" s="1"/>
      <c r="BA109" s="1"/>
      <c r="BB109" s="1"/>
      <c r="BC109" s="1"/>
      <c r="BD109" s="1"/>
      <c r="BE109" s="1"/>
      <c r="BF109" s="1"/>
      <c r="BG109" s="1"/>
      <c r="BH109" s="1"/>
      <c r="BI109" s="1"/>
      <c r="BJ109" s="1"/>
      <c r="BK109" s="1"/>
      <c r="BL109" s="1"/>
      <c r="BM109" s="1"/>
      <c r="BN109" s="1"/>
      <c r="BO109" s="1"/>
      <c r="BP109" s="1"/>
      <c r="BQ109" s="1"/>
      <c r="BR109" s="1"/>
    </row>
    <row r="110" spans="1:70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  <c r="AP110" s="1"/>
      <c r="AQ110" s="1"/>
      <c r="AR110" s="1"/>
      <c r="AS110" s="1"/>
      <c r="AT110" s="1"/>
      <c r="AU110" s="1"/>
      <c r="AV110" s="1"/>
      <c r="AW110" s="1"/>
      <c r="AX110" s="1"/>
      <c r="AY110" s="1"/>
      <c r="AZ110" s="1"/>
      <c r="BA110" s="1"/>
      <c r="BB110" s="1"/>
      <c r="BC110" s="1"/>
      <c r="BD110" s="1"/>
      <c r="BE110" s="1"/>
      <c r="BF110" s="1"/>
      <c r="BG110" s="1"/>
      <c r="BH110" s="1"/>
      <c r="BI110" s="1"/>
      <c r="BJ110" s="1"/>
      <c r="BK110" s="1"/>
      <c r="BL110" s="1"/>
      <c r="BM110" s="1"/>
      <c r="BN110" s="1"/>
      <c r="BO110" s="1"/>
      <c r="BP110" s="1"/>
      <c r="BQ110" s="1"/>
      <c r="BR110" s="1"/>
    </row>
    <row r="111" spans="1:70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  <c r="AP111" s="1"/>
      <c r="AQ111" s="1"/>
      <c r="AR111" s="1"/>
      <c r="AS111" s="1"/>
      <c r="AT111" s="1"/>
      <c r="AU111" s="1"/>
      <c r="AV111" s="1"/>
      <c r="AW111" s="1"/>
      <c r="AX111" s="1"/>
      <c r="AY111" s="1"/>
      <c r="AZ111" s="1"/>
      <c r="BA111" s="1"/>
      <c r="BB111" s="1"/>
      <c r="BC111" s="1"/>
      <c r="BD111" s="1"/>
      <c r="BE111" s="1"/>
      <c r="BF111" s="1"/>
      <c r="BG111" s="1"/>
      <c r="BH111" s="1"/>
      <c r="BI111" s="1"/>
      <c r="BJ111" s="1"/>
      <c r="BK111" s="1"/>
      <c r="BL111" s="1"/>
      <c r="BM111" s="1"/>
      <c r="BN111" s="1"/>
      <c r="BO111" s="1"/>
      <c r="BP111" s="1"/>
      <c r="BQ111" s="1"/>
      <c r="BR111" s="1"/>
    </row>
    <row r="112" spans="1:70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1"/>
      <c r="AP112" s="1"/>
      <c r="AQ112" s="1"/>
      <c r="AR112" s="1"/>
      <c r="AS112" s="1"/>
      <c r="AT112" s="1"/>
      <c r="AU112" s="1"/>
      <c r="AV112" s="1"/>
      <c r="AW112" s="1"/>
      <c r="AX112" s="1"/>
      <c r="AY112" s="1"/>
      <c r="AZ112" s="1"/>
      <c r="BA112" s="1"/>
      <c r="BB112" s="1"/>
      <c r="BC112" s="1"/>
      <c r="BD112" s="1"/>
      <c r="BE112" s="1"/>
      <c r="BF112" s="1"/>
      <c r="BG112" s="1"/>
      <c r="BH112" s="1"/>
      <c r="BI112" s="1"/>
      <c r="BJ112" s="1"/>
      <c r="BK112" s="1"/>
      <c r="BL112" s="1"/>
      <c r="BM112" s="1"/>
      <c r="BN112" s="1"/>
      <c r="BO112" s="1"/>
      <c r="BP112" s="1"/>
      <c r="BQ112" s="1"/>
      <c r="BR112" s="1"/>
    </row>
    <row r="113" spans="1:70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1"/>
      <c r="AP113" s="1"/>
      <c r="AQ113" s="1"/>
      <c r="AR113" s="1"/>
      <c r="AS113" s="1"/>
      <c r="AT113" s="1"/>
      <c r="AU113" s="1"/>
      <c r="AV113" s="1"/>
      <c r="AW113" s="1"/>
      <c r="AX113" s="1"/>
      <c r="AY113" s="1"/>
      <c r="AZ113" s="1"/>
      <c r="BA113" s="1"/>
      <c r="BB113" s="1"/>
      <c r="BC113" s="1"/>
      <c r="BD113" s="1"/>
      <c r="BE113" s="1"/>
      <c r="BF113" s="1"/>
      <c r="BG113" s="1"/>
      <c r="BH113" s="1"/>
      <c r="BI113" s="1"/>
      <c r="BJ113" s="1"/>
      <c r="BK113" s="1"/>
      <c r="BL113" s="1"/>
      <c r="BM113" s="1"/>
      <c r="BN113" s="1"/>
      <c r="BO113" s="1"/>
      <c r="BP113" s="1"/>
      <c r="BQ113" s="1"/>
      <c r="BR113" s="1"/>
    </row>
    <row r="114" spans="1:70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  <c r="AP114" s="1"/>
      <c r="AQ114" s="1"/>
      <c r="AR114" s="1"/>
      <c r="AS114" s="1"/>
      <c r="AT114" s="1"/>
      <c r="AU114" s="1"/>
      <c r="AV114" s="1"/>
      <c r="AW114" s="1"/>
      <c r="AX114" s="1"/>
      <c r="AY114" s="1"/>
      <c r="AZ114" s="1"/>
      <c r="BA114" s="1"/>
      <c r="BB114" s="1"/>
      <c r="BC114" s="1"/>
      <c r="BD114" s="1"/>
      <c r="BE114" s="1"/>
      <c r="BF114" s="1"/>
      <c r="BG114" s="1"/>
      <c r="BH114" s="1"/>
      <c r="BI114" s="1"/>
      <c r="BJ114" s="1"/>
      <c r="BK114" s="1"/>
      <c r="BL114" s="1"/>
      <c r="BM114" s="1"/>
      <c r="BN114" s="1"/>
      <c r="BO114" s="1"/>
      <c r="BP114" s="1"/>
      <c r="BQ114" s="1"/>
      <c r="BR114" s="1"/>
    </row>
    <row r="115" spans="1:70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1"/>
      <c r="AP115" s="1"/>
      <c r="AQ115" s="1"/>
      <c r="AR115" s="1"/>
      <c r="AS115" s="1"/>
      <c r="AT115" s="1"/>
      <c r="AU115" s="1"/>
      <c r="AV115" s="1"/>
      <c r="AW115" s="1"/>
      <c r="AX115" s="1"/>
      <c r="AY115" s="1"/>
      <c r="AZ115" s="1"/>
      <c r="BA115" s="1"/>
      <c r="BB115" s="1"/>
      <c r="BC115" s="1"/>
      <c r="BD115" s="1"/>
      <c r="BE115" s="1"/>
      <c r="BF115" s="1"/>
      <c r="BG115" s="1"/>
      <c r="BH115" s="1"/>
      <c r="BI115" s="1"/>
      <c r="BJ115" s="1"/>
      <c r="BK115" s="1"/>
      <c r="BL115" s="1"/>
      <c r="BM115" s="1"/>
      <c r="BN115" s="1"/>
      <c r="BO115" s="1"/>
      <c r="BP115" s="1"/>
      <c r="BQ115" s="1"/>
      <c r="BR115" s="1"/>
    </row>
    <row r="116" spans="1:70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/>
      <c r="AP116" s="1"/>
      <c r="AQ116" s="1"/>
      <c r="AR116" s="1"/>
      <c r="AS116" s="1"/>
      <c r="AT116" s="1"/>
      <c r="AU116" s="1"/>
      <c r="AV116" s="1"/>
      <c r="AW116" s="1"/>
      <c r="AX116" s="1"/>
      <c r="AY116" s="1"/>
      <c r="AZ116" s="1"/>
      <c r="BA116" s="1"/>
      <c r="BB116" s="1"/>
      <c r="BC116" s="1"/>
      <c r="BD116" s="1"/>
      <c r="BE116" s="1"/>
      <c r="BF116" s="1"/>
      <c r="BG116" s="1"/>
      <c r="BH116" s="1"/>
      <c r="BI116" s="1"/>
      <c r="BJ116" s="1"/>
      <c r="BK116" s="1"/>
      <c r="BL116" s="1"/>
      <c r="BM116" s="1"/>
      <c r="BN116" s="1"/>
      <c r="BO116" s="1"/>
      <c r="BP116" s="1"/>
      <c r="BQ116" s="1"/>
      <c r="BR116" s="1"/>
    </row>
    <row r="117" spans="1:70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  <c r="AP117" s="1"/>
      <c r="AQ117" s="1"/>
      <c r="AR117" s="1"/>
      <c r="AS117" s="1"/>
      <c r="AT117" s="1"/>
      <c r="AU117" s="1"/>
      <c r="AV117" s="1"/>
      <c r="AW117" s="1"/>
      <c r="AX117" s="1"/>
      <c r="AY117" s="1"/>
      <c r="AZ117" s="1"/>
      <c r="BA117" s="1"/>
      <c r="BB117" s="1"/>
      <c r="BC117" s="1"/>
      <c r="BD117" s="1"/>
      <c r="BE117" s="1"/>
      <c r="BF117" s="1"/>
      <c r="BG117" s="1"/>
      <c r="BH117" s="1"/>
      <c r="BI117" s="1"/>
      <c r="BJ117" s="1"/>
      <c r="BK117" s="1"/>
      <c r="BL117" s="1"/>
      <c r="BM117" s="1"/>
      <c r="BN117" s="1"/>
      <c r="BO117" s="1"/>
      <c r="BP117" s="1"/>
      <c r="BQ117" s="1"/>
      <c r="BR117" s="1"/>
    </row>
    <row r="118" spans="1:70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P118" s="1"/>
      <c r="AQ118" s="1"/>
      <c r="AR118" s="1"/>
      <c r="AS118" s="1"/>
      <c r="AT118" s="1"/>
      <c r="AU118" s="1"/>
      <c r="AV118" s="1"/>
      <c r="AW118" s="1"/>
      <c r="AX118" s="1"/>
      <c r="AY118" s="1"/>
      <c r="AZ118" s="1"/>
      <c r="BA118" s="1"/>
      <c r="BB118" s="1"/>
      <c r="BC118" s="1"/>
      <c r="BD118" s="1"/>
      <c r="BE118" s="1"/>
      <c r="BF118" s="1"/>
      <c r="BG118" s="1"/>
      <c r="BH118" s="1"/>
      <c r="BI118" s="1"/>
      <c r="BJ118" s="1"/>
      <c r="BK118" s="1"/>
      <c r="BL118" s="1"/>
      <c r="BM118" s="1"/>
      <c r="BN118" s="1"/>
      <c r="BO118" s="1"/>
      <c r="BP118" s="1"/>
      <c r="BQ118" s="1"/>
      <c r="BR118" s="1"/>
    </row>
    <row r="119" spans="1:70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  <c r="AP119" s="1"/>
      <c r="AQ119" s="1"/>
      <c r="AR119" s="1"/>
      <c r="AS119" s="1"/>
      <c r="AT119" s="1"/>
      <c r="AU119" s="1"/>
      <c r="AV119" s="1"/>
      <c r="AW119" s="1"/>
      <c r="AX119" s="1"/>
      <c r="AY119" s="1"/>
      <c r="AZ119" s="1"/>
      <c r="BA119" s="1"/>
      <c r="BB119" s="1"/>
      <c r="BC119" s="1"/>
      <c r="BD119" s="1"/>
      <c r="BE119" s="1"/>
      <c r="BF119" s="1"/>
      <c r="BG119" s="1"/>
      <c r="BH119" s="1"/>
      <c r="BI119" s="1"/>
      <c r="BJ119" s="1"/>
      <c r="BK119" s="1"/>
      <c r="BL119" s="1"/>
      <c r="BM119" s="1"/>
      <c r="BN119" s="1"/>
      <c r="BO119" s="1"/>
      <c r="BP119" s="1"/>
      <c r="BQ119" s="1"/>
      <c r="BR119" s="1"/>
    </row>
    <row r="120" spans="1:70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1"/>
      <c r="AP120" s="1"/>
      <c r="AQ120" s="1"/>
      <c r="AR120" s="1"/>
      <c r="AS120" s="1"/>
      <c r="AT120" s="1"/>
      <c r="AU120" s="1"/>
      <c r="AV120" s="1"/>
      <c r="AW120" s="1"/>
      <c r="AX120" s="1"/>
      <c r="AY120" s="1"/>
      <c r="AZ120" s="1"/>
      <c r="BA120" s="1"/>
      <c r="BB120" s="1"/>
      <c r="BC120" s="1"/>
      <c r="BD120" s="1"/>
      <c r="BE120" s="1"/>
      <c r="BF120" s="1"/>
      <c r="BG120" s="1"/>
      <c r="BH120" s="1"/>
      <c r="BI120" s="1"/>
      <c r="BJ120" s="1"/>
      <c r="BK120" s="1"/>
      <c r="BL120" s="1"/>
      <c r="BM120" s="1"/>
      <c r="BN120" s="1"/>
      <c r="BO120" s="1"/>
      <c r="BP120" s="1"/>
      <c r="BQ120" s="1"/>
      <c r="BR120" s="1"/>
    </row>
    <row r="121" spans="1:70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  <c r="AP121" s="1"/>
      <c r="AQ121" s="1"/>
      <c r="AR121" s="1"/>
      <c r="AS121" s="1"/>
      <c r="AT121" s="1"/>
      <c r="AU121" s="1"/>
      <c r="AV121" s="1"/>
      <c r="AW121" s="1"/>
      <c r="AX121" s="1"/>
      <c r="AY121" s="1"/>
      <c r="AZ121" s="1"/>
      <c r="BA121" s="1"/>
      <c r="BB121" s="1"/>
      <c r="BC121" s="1"/>
      <c r="BD121" s="1"/>
      <c r="BE121" s="1"/>
      <c r="BF121" s="1"/>
      <c r="BG121" s="1"/>
      <c r="BH121" s="1"/>
      <c r="BI121" s="1"/>
      <c r="BJ121" s="1"/>
      <c r="BK121" s="1"/>
      <c r="BL121" s="1"/>
      <c r="BM121" s="1"/>
      <c r="BN121" s="1"/>
      <c r="BO121" s="1"/>
      <c r="BP121" s="1"/>
      <c r="BQ121" s="1"/>
      <c r="BR121" s="1"/>
    </row>
    <row r="122" spans="1:70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1"/>
      <c r="AP122" s="1"/>
      <c r="AQ122" s="1"/>
      <c r="AR122" s="1"/>
      <c r="AS122" s="1"/>
      <c r="AT122" s="1"/>
      <c r="AU122" s="1"/>
      <c r="AV122" s="1"/>
      <c r="AW122" s="1"/>
      <c r="AX122" s="1"/>
      <c r="AY122" s="1"/>
      <c r="AZ122" s="1"/>
      <c r="BA122" s="1"/>
      <c r="BB122" s="1"/>
      <c r="BC122" s="1"/>
      <c r="BD122" s="1"/>
      <c r="BE122" s="1"/>
      <c r="BF122" s="1"/>
      <c r="BG122" s="1"/>
      <c r="BH122" s="1"/>
      <c r="BI122" s="1"/>
      <c r="BJ122" s="1"/>
      <c r="BK122" s="1"/>
      <c r="BL122" s="1"/>
      <c r="BM122" s="1"/>
      <c r="BN122" s="1"/>
      <c r="BO122" s="1"/>
      <c r="BP122" s="1"/>
      <c r="BQ122" s="1"/>
      <c r="BR122" s="1"/>
    </row>
    <row r="123" spans="1:70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  <c r="AP123" s="1"/>
      <c r="AQ123" s="1"/>
      <c r="AR123" s="1"/>
      <c r="AS123" s="1"/>
      <c r="AT123" s="1"/>
      <c r="AU123" s="1"/>
      <c r="AV123" s="1"/>
      <c r="AW123" s="1"/>
      <c r="AX123" s="1"/>
      <c r="AY123" s="1"/>
      <c r="AZ123" s="1"/>
      <c r="BA123" s="1"/>
      <c r="BB123" s="1"/>
      <c r="BC123" s="1"/>
      <c r="BD123" s="1"/>
      <c r="BE123" s="1"/>
      <c r="BF123" s="1"/>
      <c r="BG123" s="1"/>
      <c r="BH123" s="1"/>
      <c r="BI123" s="1"/>
      <c r="BJ123" s="1"/>
      <c r="BK123" s="1"/>
      <c r="BL123" s="1"/>
      <c r="BM123" s="1"/>
      <c r="BN123" s="1"/>
      <c r="BO123" s="1"/>
      <c r="BP123" s="1"/>
      <c r="BQ123" s="1"/>
      <c r="BR123" s="1"/>
    </row>
    <row r="124" spans="1:70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  <c r="AP124" s="1"/>
      <c r="AQ124" s="1"/>
      <c r="AR124" s="1"/>
      <c r="AS124" s="1"/>
      <c r="AT124" s="1"/>
      <c r="AU124" s="1"/>
      <c r="AV124" s="1"/>
      <c r="AW124" s="1"/>
      <c r="AX124" s="1"/>
      <c r="AY124" s="1"/>
      <c r="AZ124" s="1"/>
      <c r="BA124" s="1"/>
      <c r="BB124" s="1"/>
      <c r="BC124" s="1"/>
      <c r="BD124" s="1"/>
      <c r="BE124" s="1"/>
      <c r="BF124" s="1"/>
      <c r="BG124" s="1"/>
      <c r="BH124" s="1"/>
      <c r="BI124" s="1"/>
      <c r="BJ124" s="1"/>
      <c r="BK124" s="1"/>
      <c r="BL124" s="1"/>
      <c r="BM124" s="1"/>
      <c r="BN124" s="1"/>
      <c r="BO124" s="1"/>
      <c r="BP124" s="1"/>
      <c r="BQ124" s="1"/>
      <c r="BR124" s="1"/>
    </row>
    <row r="125" spans="1:70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  <c r="AP125" s="1"/>
      <c r="AQ125" s="1"/>
      <c r="AR125" s="1"/>
      <c r="AS125" s="1"/>
      <c r="AT125" s="1"/>
      <c r="AU125" s="1"/>
      <c r="AV125" s="1"/>
      <c r="AW125" s="1"/>
      <c r="AX125" s="1"/>
      <c r="AY125" s="1"/>
      <c r="AZ125" s="1"/>
      <c r="BA125" s="1"/>
      <c r="BB125" s="1"/>
      <c r="BC125" s="1"/>
      <c r="BD125" s="1"/>
      <c r="BE125" s="1"/>
      <c r="BF125" s="1"/>
      <c r="BG125" s="1"/>
      <c r="BH125" s="1"/>
      <c r="BI125" s="1"/>
      <c r="BJ125" s="1"/>
      <c r="BK125" s="1"/>
      <c r="BL125" s="1"/>
      <c r="BM125" s="1"/>
      <c r="BN125" s="1"/>
      <c r="BO125" s="1"/>
      <c r="BP125" s="1"/>
      <c r="BQ125" s="1"/>
      <c r="BR125" s="1"/>
    </row>
    <row r="126" spans="1:70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  <c r="AP126" s="1"/>
      <c r="AQ126" s="1"/>
      <c r="AR126" s="1"/>
      <c r="AS126" s="1"/>
      <c r="AT126" s="1"/>
      <c r="AU126" s="1"/>
      <c r="AV126" s="1"/>
      <c r="AW126" s="1"/>
      <c r="AX126" s="1"/>
      <c r="AY126" s="1"/>
      <c r="AZ126" s="1"/>
      <c r="BA126" s="1"/>
      <c r="BB126" s="1"/>
      <c r="BC126" s="1"/>
      <c r="BD126" s="1"/>
      <c r="BE126" s="1"/>
      <c r="BF126" s="1"/>
      <c r="BG126" s="1"/>
      <c r="BH126" s="1"/>
      <c r="BI126" s="1"/>
      <c r="BJ126" s="1"/>
      <c r="BK126" s="1"/>
      <c r="BL126" s="1"/>
      <c r="BM126" s="1"/>
      <c r="BN126" s="1"/>
      <c r="BO126" s="1"/>
      <c r="BP126" s="1"/>
      <c r="BQ126" s="1"/>
      <c r="BR126" s="1"/>
    </row>
    <row r="127" spans="1:70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  <c r="AP127" s="1"/>
      <c r="AQ127" s="1"/>
      <c r="AR127" s="1"/>
      <c r="AS127" s="1"/>
      <c r="AT127" s="1"/>
      <c r="AU127" s="1"/>
      <c r="AV127" s="1"/>
      <c r="AW127" s="1"/>
      <c r="AX127" s="1"/>
      <c r="AY127" s="1"/>
      <c r="AZ127" s="1"/>
      <c r="BA127" s="1"/>
      <c r="BB127" s="1"/>
      <c r="BC127" s="1"/>
      <c r="BD127" s="1"/>
      <c r="BE127" s="1"/>
      <c r="BF127" s="1"/>
      <c r="BG127" s="1"/>
      <c r="BH127" s="1"/>
      <c r="BI127" s="1"/>
      <c r="BJ127" s="1"/>
      <c r="BK127" s="1"/>
      <c r="BL127" s="1"/>
      <c r="BM127" s="1"/>
      <c r="BN127" s="1"/>
      <c r="BO127" s="1"/>
      <c r="BP127" s="1"/>
      <c r="BQ127" s="1"/>
      <c r="BR127" s="1"/>
    </row>
    <row r="128" spans="1:70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  <c r="AP128" s="1"/>
      <c r="AQ128" s="1"/>
      <c r="AR128" s="1"/>
      <c r="AS128" s="1"/>
      <c r="AT128" s="1"/>
      <c r="AU128" s="1"/>
      <c r="AV128" s="1"/>
      <c r="AW128" s="1"/>
      <c r="AX128" s="1"/>
      <c r="AY128" s="1"/>
      <c r="AZ128" s="1"/>
      <c r="BA128" s="1"/>
      <c r="BB128" s="1"/>
      <c r="BC128" s="1"/>
      <c r="BD128" s="1"/>
      <c r="BE128" s="1"/>
      <c r="BF128" s="1"/>
      <c r="BG128" s="1"/>
      <c r="BH128" s="1"/>
      <c r="BI128" s="1"/>
      <c r="BJ128" s="1"/>
      <c r="BK128" s="1"/>
      <c r="BL128" s="1"/>
      <c r="BM128" s="1"/>
      <c r="BN128" s="1"/>
      <c r="BO128" s="1"/>
      <c r="BP128" s="1"/>
      <c r="BQ128" s="1"/>
      <c r="BR128" s="1"/>
    </row>
    <row r="129" spans="1:70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  <c r="AQ129" s="1"/>
      <c r="AR129" s="1"/>
      <c r="AS129" s="1"/>
      <c r="AT129" s="1"/>
      <c r="AU129" s="1"/>
      <c r="AV129" s="1"/>
      <c r="AW129" s="1"/>
      <c r="AX129" s="1"/>
      <c r="AY129" s="1"/>
      <c r="AZ129" s="1"/>
      <c r="BA129" s="1"/>
      <c r="BB129" s="1"/>
      <c r="BC129" s="1"/>
      <c r="BD129" s="1"/>
      <c r="BE129" s="1"/>
      <c r="BF129" s="1"/>
      <c r="BG129" s="1"/>
      <c r="BH129" s="1"/>
      <c r="BI129" s="1"/>
      <c r="BJ129" s="1"/>
      <c r="BK129" s="1"/>
      <c r="BL129" s="1"/>
      <c r="BM129" s="1"/>
      <c r="BN129" s="1"/>
      <c r="BO129" s="1"/>
      <c r="BP129" s="1"/>
      <c r="BQ129" s="1"/>
      <c r="BR129" s="1"/>
    </row>
    <row r="130" spans="1:70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  <c r="AR130" s="1"/>
      <c r="AS130" s="1"/>
      <c r="AT130" s="1"/>
      <c r="AU130" s="1"/>
      <c r="AV130" s="1"/>
      <c r="AW130" s="1"/>
      <c r="AX130" s="1"/>
      <c r="AY130" s="1"/>
      <c r="AZ130" s="1"/>
      <c r="BA130" s="1"/>
      <c r="BB130" s="1"/>
      <c r="BC130" s="1"/>
      <c r="BD130" s="1"/>
      <c r="BE130" s="1"/>
      <c r="BF130" s="1"/>
      <c r="BG130" s="1"/>
      <c r="BH130" s="1"/>
      <c r="BI130" s="1"/>
      <c r="BJ130" s="1"/>
      <c r="BK130" s="1"/>
      <c r="BL130" s="1"/>
      <c r="BM130" s="1"/>
      <c r="BN130" s="1"/>
      <c r="BO130" s="1"/>
      <c r="BP130" s="1"/>
      <c r="BQ130" s="1"/>
      <c r="BR130" s="1"/>
    </row>
    <row r="131" spans="1:70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  <c r="AQ131" s="1"/>
      <c r="AR131" s="1"/>
      <c r="AS131" s="1"/>
      <c r="AT131" s="1"/>
      <c r="AU131" s="1"/>
      <c r="AV131" s="1"/>
      <c r="AW131" s="1"/>
      <c r="AX131" s="1"/>
      <c r="AY131" s="1"/>
      <c r="AZ131" s="1"/>
      <c r="BA131" s="1"/>
      <c r="BB131" s="1"/>
      <c r="BC131" s="1"/>
      <c r="BD131" s="1"/>
      <c r="BE131" s="1"/>
      <c r="BF131" s="1"/>
      <c r="BG131" s="1"/>
      <c r="BH131" s="1"/>
      <c r="BI131" s="1"/>
      <c r="BJ131" s="1"/>
      <c r="BK131" s="1"/>
      <c r="BL131" s="1"/>
      <c r="BM131" s="1"/>
      <c r="BN131" s="1"/>
      <c r="BO131" s="1"/>
      <c r="BP131" s="1"/>
      <c r="BQ131" s="1"/>
      <c r="BR131" s="1"/>
    </row>
    <row r="132" spans="1:70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"/>
      <c r="AR132" s="1"/>
      <c r="AS132" s="1"/>
      <c r="AT132" s="1"/>
      <c r="AU132" s="1"/>
      <c r="AV132" s="1"/>
      <c r="AW132" s="1"/>
      <c r="AX132" s="1"/>
      <c r="AY132" s="1"/>
      <c r="AZ132" s="1"/>
      <c r="BA132" s="1"/>
      <c r="BB132" s="1"/>
      <c r="BC132" s="1"/>
      <c r="BD132" s="1"/>
      <c r="BE132" s="1"/>
      <c r="BF132" s="1"/>
      <c r="BG132" s="1"/>
      <c r="BH132" s="1"/>
      <c r="BI132" s="1"/>
      <c r="BJ132" s="1"/>
      <c r="BK132" s="1"/>
      <c r="BL132" s="1"/>
      <c r="BM132" s="1"/>
      <c r="BN132" s="1"/>
      <c r="BO132" s="1"/>
      <c r="BP132" s="1"/>
      <c r="BQ132" s="1"/>
      <c r="BR132" s="1"/>
    </row>
    <row r="133" spans="1:70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  <c r="AQ133" s="1"/>
      <c r="AR133" s="1"/>
      <c r="AS133" s="1"/>
      <c r="AT133" s="1"/>
      <c r="AU133" s="1"/>
      <c r="AV133" s="1"/>
      <c r="AW133" s="1"/>
      <c r="AX133" s="1"/>
      <c r="AY133" s="1"/>
      <c r="AZ133" s="1"/>
      <c r="BA133" s="1"/>
      <c r="BB133" s="1"/>
      <c r="BC133" s="1"/>
      <c r="BD133" s="1"/>
      <c r="BE133" s="1"/>
      <c r="BF133" s="1"/>
      <c r="BG133" s="1"/>
      <c r="BH133" s="1"/>
      <c r="BI133" s="1"/>
      <c r="BJ133" s="1"/>
      <c r="BK133" s="1"/>
      <c r="BL133" s="1"/>
      <c r="BM133" s="1"/>
      <c r="BN133" s="1"/>
      <c r="BO133" s="1"/>
      <c r="BP133" s="1"/>
      <c r="BQ133" s="1"/>
      <c r="BR133" s="1"/>
    </row>
    <row r="134" spans="1:70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1"/>
      <c r="AS134" s="1"/>
      <c r="AT134" s="1"/>
      <c r="AU134" s="1"/>
      <c r="AV134" s="1"/>
      <c r="AW134" s="1"/>
      <c r="AX134" s="1"/>
      <c r="AY134" s="1"/>
      <c r="AZ134" s="1"/>
      <c r="BA134" s="1"/>
      <c r="BB134" s="1"/>
      <c r="BC134" s="1"/>
      <c r="BD134" s="1"/>
      <c r="BE134" s="1"/>
      <c r="BF134" s="1"/>
      <c r="BG134" s="1"/>
      <c r="BH134" s="1"/>
      <c r="BI134" s="1"/>
      <c r="BJ134" s="1"/>
      <c r="BK134" s="1"/>
      <c r="BL134" s="1"/>
      <c r="BM134" s="1"/>
      <c r="BN134" s="1"/>
      <c r="BO134" s="1"/>
      <c r="BP134" s="1"/>
      <c r="BQ134" s="1"/>
      <c r="BR134" s="1"/>
    </row>
    <row r="135" spans="1:70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  <c r="AT135" s="1"/>
      <c r="AU135" s="1"/>
      <c r="AV135" s="1"/>
      <c r="AW135" s="1"/>
      <c r="AX135" s="1"/>
      <c r="AY135" s="1"/>
      <c r="AZ135" s="1"/>
      <c r="BA135" s="1"/>
      <c r="BB135" s="1"/>
      <c r="BC135" s="1"/>
      <c r="BD135" s="1"/>
      <c r="BE135" s="1"/>
      <c r="BF135" s="1"/>
      <c r="BG135" s="1"/>
      <c r="BH135" s="1"/>
      <c r="BI135" s="1"/>
      <c r="BJ135" s="1"/>
      <c r="BK135" s="1"/>
      <c r="BL135" s="1"/>
      <c r="BM135" s="1"/>
      <c r="BN135" s="1"/>
      <c r="BO135" s="1"/>
      <c r="BP135" s="1"/>
      <c r="BQ135" s="1"/>
      <c r="BR135" s="1"/>
    </row>
    <row r="136" spans="1:70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  <c r="AU136" s="1"/>
      <c r="AV136" s="1"/>
      <c r="AW136" s="1"/>
      <c r="AX136" s="1"/>
      <c r="AY136" s="1"/>
      <c r="AZ136" s="1"/>
      <c r="BA136" s="1"/>
      <c r="BB136" s="1"/>
      <c r="BC136" s="1"/>
      <c r="BD136" s="1"/>
      <c r="BE136" s="1"/>
      <c r="BF136" s="1"/>
      <c r="BG136" s="1"/>
      <c r="BH136" s="1"/>
      <c r="BI136" s="1"/>
      <c r="BJ136" s="1"/>
      <c r="BK136" s="1"/>
      <c r="BL136" s="1"/>
      <c r="BM136" s="1"/>
      <c r="BN136" s="1"/>
      <c r="BO136" s="1"/>
      <c r="BP136" s="1"/>
      <c r="BQ136" s="1"/>
      <c r="BR136" s="1"/>
    </row>
    <row r="137" spans="1:70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/>
      <c r="AS137" s="1"/>
      <c r="AT137" s="1"/>
      <c r="AU137" s="1"/>
      <c r="AV137" s="1"/>
      <c r="AW137" s="1"/>
      <c r="AX137" s="1"/>
      <c r="AY137" s="1"/>
      <c r="AZ137" s="1"/>
      <c r="BA137" s="1"/>
      <c r="BB137" s="1"/>
      <c r="BC137" s="1"/>
      <c r="BD137" s="1"/>
      <c r="BE137" s="1"/>
      <c r="BF137" s="1"/>
      <c r="BG137" s="1"/>
      <c r="BH137" s="1"/>
      <c r="BI137" s="1"/>
      <c r="BJ137" s="1"/>
      <c r="BK137" s="1"/>
      <c r="BL137" s="1"/>
      <c r="BM137" s="1"/>
      <c r="BN137" s="1"/>
      <c r="BO137" s="1"/>
      <c r="BP137" s="1"/>
      <c r="BQ137" s="1"/>
      <c r="BR137" s="1"/>
    </row>
    <row r="138" spans="1:70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  <c r="AU138" s="1"/>
      <c r="AV138" s="1"/>
      <c r="AW138" s="1"/>
      <c r="AX138" s="1"/>
      <c r="AY138" s="1"/>
      <c r="AZ138" s="1"/>
      <c r="BA138" s="1"/>
      <c r="BB138" s="1"/>
      <c r="BC138" s="1"/>
      <c r="BD138" s="1"/>
      <c r="BE138" s="1"/>
      <c r="BF138" s="1"/>
      <c r="BG138" s="1"/>
      <c r="BH138" s="1"/>
      <c r="BI138" s="1"/>
      <c r="BJ138" s="1"/>
      <c r="BK138" s="1"/>
      <c r="BL138" s="1"/>
      <c r="BM138" s="1"/>
      <c r="BN138" s="1"/>
      <c r="BO138" s="1"/>
      <c r="BP138" s="1"/>
      <c r="BQ138" s="1"/>
      <c r="BR138" s="1"/>
    </row>
    <row r="139" spans="1:70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  <c r="AU139" s="1"/>
      <c r="AV139" s="1"/>
      <c r="AW139" s="1"/>
      <c r="AX139" s="1"/>
      <c r="AY139" s="1"/>
      <c r="AZ139" s="1"/>
      <c r="BA139" s="1"/>
      <c r="BB139" s="1"/>
      <c r="BC139" s="1"/>
      <c r="BD139" s="1"/>
      <c r="BE139" s="1"/>
      <c r="BF139" s="1"/>
      <c r="BG139" s="1"/>
      <c r="BH139" s="1"/>
      <c r="BI139" s="1"/>
      <c r="BJ139" s="1"/>
      <c r="BK139" s="1"/>
      <c r="BL139" s="1"/>
      <c r="BM139" s="1"/>
      <c r="BN139" s="1"/>
      <c r="BO139" s="1"/>
      <c r="BP139" s="1"/>
      <c r="BQ139" s="1"/>
      <c r="BR139" s="1"/>
    </row>
    <row r="140" spans="1:70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  <c r="AT140" s="1"/>
      <c r="AU140" s="1"/>
      <c r="AV140" s="1"/>
      <c r="AW140" s="1"/>
      <c r="AX140" s="1"/>
      <c r="AY140" s="1"/>
      <c r="AZ140" s="1"/>
      <c r="BA140" s="1"/>
      <c r="BB140" s="1"/>
      <c r="BC140" s="1"/>
      <c r="BD140" s="1"/>
      <c r="BE140" s="1"/>
      <c r="BF140" s="1"/>
      <c r="BG140" s="1"/>
      <c r="BH140" s="1"/>
      <c r="BI140" s="1"/>
      <c r="BJ140" s="1"/>
      <c r="BK140" s="1"/>
      <c r="BL140" s="1"/>
      <c r="BM140" s="1"/>
      <c r="BN140" s="1"/>
      <c r="BO140" s="1"/>
      <c r="BP140" s="1"/>
      <c r="BQ140" s="1"/>
      <c r="BR140" s="1"/>
    </row>
    <row r="141" spans="1:70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1"/>
      <c r="AU141" s="1"/>
      <c r="AV141" s="1"/>
      <c r="AW141" s="1"/>
      <c r="AX141" s="1"/>
      <c r="AY141" s="1"/>
      <c r="AZ141" s="1"/>
      <c r="BA141" s="1"/>
      <c r="BB141" s="1"/>
      <c r="BC141" s="1"/>
      <c r="BD141" s="1"/>
      <c r="BE141" s="1"/>
      <c r="BF141" s="1"/>
      <c r="BG141" s="1"/>
      <c r="BH141" s="1"/>
      <c r="BI141" s="1"/>
      <c r="BJ141" s="1"/>
      <c r="BK141" s="1"/>
      <c r="BL141" s="1"/>
      <c r="BM141" s="1"/>
      <c r="BN141" s="1"/>
      <c r="BO141" s="1"/>
      <c r="BP141" s="1"/>
      <c r="BQ141" s="1"/>
      <c r="BR141" s="1"/>
    </row>
    <row r="142" spans="1:70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  <c r="AU142" s="1"/>
      <c r="AV142" s="1"/>
      <c r="AW142" s="1"/>
      <c r="AX142" s="1"/>
      <c r="AY142" s="1"/>
      <c r="AZ142" s="1"/>
      <c r="BA142" s="1"/>
      <c r="BB142" s="1"/>
      <c r="BC142" s="1"/>
      <c r="BD142" s="1"/>
      <c r="BE142" s="1"/>
      <c r="BF142" s="1"/>
      <c r="BG142" s="1"/>
      <c r="BH142" s="1"/>
      <c r="BI142" s="1"/>
      <c r="BJ142" s="1"/>
      <c r="BK142" s="1"/>
      <c r="BL142" s="1"/>
      <c r="BM142" s="1"/>
      <c r="BN142" s="1"/>
      <c r="BO142" s="1"/>
      <c r="BP142" s="1"/>
      <c r="BQ142" s="1"/>
      <c r="BR142" s="1"/>
    </row>
    <row r="143" spans="1:70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"/>
      <c r="AT143" s="1"/>
      <c r="AU143" s="1"/>
      <c r="AV143" s="1"/>
      <c r="AW143" s="1"/>
      <c r="AX143" s="1"/>
      <c r="AY143" s="1"/>
      <c r="AZ143" s="1"/>
      <c r="BA143" s="1"/>
      <c r="BB143" s="1"/>
      <c r="BC143" s="1"/>
      <c r="BD143" s="1"/>
      <c r="BE143" s="1"/>
      <c r="BF143" s="1"/>
      <c r="BG143" s="1"/>
      <c r="BH143" s="1"/>
      <c r="BI143" s="1"/>
      <c r="BJ143" s="1"/>
      <c r="BK143" s="1"/>
      <c r="BL143" s="1"/>
      <c r="BM143" s="1"/>
      <c r="BN143" s="1"/>
      <c r="BO143" s="1"/>
      <c r="BP143" s="1"/>
      <c r="BQ143" s="1"/>
      <c r="BR143" s="1"/>
    </row>
    <row r="144" spans="1:70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  <c r="AU144" s="1"/>
      <c r="AV144" s="1"/>
      <c r="AW144" s="1"/>
      <c r="AX144" s="1"/>
      <c r="AY144" s="1"/>
      <c r="AZ144" s="1"/>
      <c r="BA144" s="1"/>
      <c r="BB144" s="1"/>
      <c r="BC144" s="1"/>
      <c r="BD144" s="1"/>
      <c r="BE144" s="1"/>
      <c r="BF144" s="1"/>
      <c r="BG144" s="1"/>
      <c r="BH144" s="1"/>
      <c r="BI144" s="1"/>
      <c r="BJ144" s="1"/>
      <c r="BK144" s="1"/>
      <c r="BL144" s="1"/>
      <c r="BM144" s="1"/>
      <c r="BN144" s="1"/>
      <c r="BO144" s="1"/>
      <c r="BP144" s="1"/>
      <c r="BQ144" s="1"/>
      <c r="BR144" s="1"/>
    </row>
    <row r="145" spans="1:70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  <c r="AU145" s="1"/>
      <c r="AV145" s="1"/>
      <c r="AW145" s="1"/>
      <c r="AX145" s="1"/>
      <c r="AY145" s="1"/>
      <c r="AZ145" s="1"/>
      <c r="BA145" s="1"/>
      <c r="BB145" s="1"/>
      <c r="BC145" s="1"/>
      <c r="BD145" s="1"/>
      <c r="BE145" s="1"/>
      <c r="BF145" s="1"/>
      <c r="BG145" s="1"/>
      <c r="BH145" s="1"/>
      <c r="BI145" s="1"/>
      <c r="BJ145" s="1"/>
      <c r="BK145" s="1"/>
      <c r="BL145" s="1"/>
      <c r="BM145" s="1"/>
      <c r="BN145" s="1"/>
      <c r="BO145" s="1"/>
      <c r="BP145" s="1"/>
      <c r="BQ145" s="1"/>
      <c r="BR145" s="1"/>
    </row>
    <row r="146" spans="1:70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  <c r="AU146" s="1"/>
      <c r="AV146" s="1"/>
      <c r="AW146" s="1"/>
      <c r="AX146" s="1"/>
      <c r="AY146" s="1"/>
      <c r="AZ146" s="1"/>
      <c r="BA146" s="1"/>
      <c r="BB146" s="1"/>
      <c r="BC146" s="1"/>
      <c r="BD146" s="1"/>
      <c r="BE146" s="1"/>
      <c r="BF146" s="1"/>
      <c r="BG146" s="1"/>
      <c r="BH146" s="1"/>
      <c r="BI146" s="1"/>
      <c r="BJ146" s="1"/>
      <c r="BK146" s="1"/>
      <c r="BL146" s="1"/>
      <c r="BM146" s="1"/>
      <c r="BN146" s="1"/>
      <c r="BO146" s="1"/>
      <c r="BP146" s="1"/>
      <c r="BQ146" s="1"/>
      <c r="BR146" s="1"/>
    </row>
    <row r="147" spans="1:70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1"/>
      <c r="AT147" s="1"/>
      <c r="AU147" s="1"/>
      <c r="AV147" s="1"/>
      <c r="AW147" s="1"/>
      <c r="AX147" s="1"/>
      <c r="AY147" s="1"/>
      <c r="AZ147" s="1"/>
      <c r="BA147" s="1"/>
      <c r="BB147" s="1"/>
      <c r="BC147" s="1"/>
      <c r="BD147" s="1"/>
      <c r="BE147" s="1"/>
      <c r="BF147" s="1"/>
      <c r="BG147" s="1"/>
      <c r="BH147" s="1"/>
      <c r="BI147" s="1"/>
      <c r="BJ147" s="1"/>
      <c r="BK147" s="1"/>
      <c r="BL147" s="1"/>
      <c r="BM147" s="1"/>
      <c r="BN147" s="1"/>
      <c r="BO147" s="1"/>
      <c r="BP147" s="1"/>
      <c r="BQ147" s="1"/>
      <c r="BR147" s="1"/>
    </row>
    <row r="148" spans="1:70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  <c r="AT148" s="1"/>
      <c r="AU148" s="1"/>
      <c r="AV148" s="1"/>
      <c r="AW148" s="1"/>
      <c r="AX148" s="1"/>
      <c r="AY148" s="1"/>
      <c r="AZ148" s="1"/>
      <c r="BA148" s="1"/>
      <c r="BB148" s="1"/>
      <c r="BC148" s="1"/>
      <c r="BD148" s="1"/>
      <c r="BE148" s="1"/>
      <c r="BF148" s="1"/>
      <c r="BG148" s="1"/>
      <c r="BH148" s="1"/>
      <c r="BI148" s="1"/>
      <c r="BJ148" s="1"/>
      <c r="BK148" s="1"/>
      <c r="BL148" s="1"/>
      <c r="BM148" s="1"/>
      <c r="BN148" s="1"/>
      <c r="BO148" s="1"/>
      <c r="BP148" s="1"/>
      <c r="BQ148" s="1"/>
      <c r="BR148" s="1"/>
    </row>
    <row r="149" spans="1:70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  <c r="AU149" s="1"/>
      <c r="AV149" s="1"/>
      <c r="AW149" s="1"/>
      <c r="AX149" s="1"/>
      <c r="AY149" s="1"/>
      <c r="AZ149" s="1"/>
      <c r="BA149" s="1"/>
      <c r="BB149" s="1"/>
      <c r="BC149" s="1"/>
      <c r="BD149" s="1"/>
      <c r="BE149" s="1"/>
      <c r="BF149" s="1"/>
      <c r="BG149" s="1"/>
      <c r="BH149" s="1"/>
      <c r="BI149" s="1"/>
      <c r="BJ149" s="1"/>
      <c r="BK149" s="1"/>
      <c r="BL149" s="1"/>
      <c r="BM149" s="1"/>
      <c r="BN149" s="1"/>
      <c r="BO149" s="1"/>
      <c r="BP149" s="1"/>
      <c r="BQ149" s="1"/>
      <c r="BR149" s="1"/>
    </row>
    <row r="150" spans="1:70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  <c r="AT150" s="1"/>
      <c r="AU150" s="1"/>
      <c r="AV150" s="1"/>
      <c r="AW150" s="1"/>
      <c r="AX150" s="1"/>
      <c r="AY150" s="1"/>
      <c r="AZ150" s="1"/>
      <c r="BA150" s="1"/>
      <c r="BB150" s="1"/>
      <c r="BC150" s="1"/>
      <c r="BD150" s="1"/>
      <c r="BE150" s="1"/>
      <c r="BF150" s="1"/>
      <c r="BG150" s="1"/>
      <c r="BH150" s="1"/>
      <c r="BI150" s="1"/>
      <c r="BJ150" s="1"/>
      <c r="BK150" s="1"/>
      <c r="BL150" s="1"/>
      <c r="BM150" s="1"/>
      <c r="BN150" s="1"/>
      <c r="BO150" s="1"/>
      <c r="BP150" s="1"/>
      <c r="BQ150" s="1"/>
      <c r="BR150" s="1"/>
    </row>
    <row r="151" spans="1:70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1"/>
      <c r="AU151" s="1"/>
      <c r="AV151" s="1"/>
      <c r="AW151" s="1"/>
      <c r="AX151" s="1"/>
      <c r="AY151" s="1"/>
      <c r="AZ151" s="1"/>
      <c r="BA151" s="1"/>
      <c r="BB151" s="1"/>
      <c r="BC151" s="1"/>
      <c r="BD151" s="1"/>
      <c r="BE151" s="1"/>
      <c r="BF151" s="1"/>
      <c r="BG151" s="1"/>
      <c r="BH151" s="1"/>
      <c r="BI151" s="1"/>
      <c r="BJ151" s="1"/>
      <c r="BK151" s="1"/>
      <c r="BL151" s="1"/>
      <c r="BM151" s="1"/>
      <c r="BN151" s="1"/>
      <c r="BO151" s="1"/>
      <c r="BP151" s="1"/>
      <c r="BQ151" s="1"/>
      <c r="BR151" s="1"/>
    </row>
    <row r="152" spans="1:70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  <c r="AS152" s="1"/>
      <c r="AT152" s="1"/>
      <c r="AU152" s="1"/>
      <c r="AV152" s="1"/>
      <c r="AW152" s="1"/>
      <c r="AX152" s="1"/>
      <c r="AY152" s="1"/>
      <c r="AZ152" s="1"/>
      <c r="BA152" s="1"/>
      <c r="BB152" s="1"/>
      <c r="BC152" s="1"/>
      <c r="BD152" s="1"/>
      <c r="BE152" s="1"/>
      <c r="BF152" s="1"/>
      <c r="BG152" s="1"/>
      <c r="BH152" s="1"/>
      <c r="BI152" s="1"/>
      <c r="BJ152" s="1"/>
      <c r="BK152" s="1"/>
      <c r="BL152" s="1"/>
      <c r="BM152" s="1"/>
      <c r="BN152" s="1"/>
      <c r="BO152" s="1"/>
      <c r="BP152" s="1"/>
      <c r="BQ152" s="1"/>
      <c r="BR152" s="1"/>
    </row>
    <row r="153" spans="1:70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S153" s="1"/>
      <c r="AT153" s="1"/>
      <c r="AU153" s="1"/>
      <c r="AV153" s="1"/>
      <c r="AW153" s="1"/>
      <c r="AX153" s="1"/>
      <c r="AY153" s="1"/>
      <c r="AZ153" s="1"/>
      <c r="BA153" s="1"/>
      <c r="BB153" s="1"/>
      <c r="BC153" s="1"/>
      <c r="BD153" s="1"/>
      <c r="BE153" s="1"/>
      <c r="BF153" s="1"/>
      <c r="BG153" s="1"/>
      <c r="BH153" s="1"/>
      <c r="BI153" s="1"/>
      <c r="BJ153" s="1"/>
      <c r="BK153" s="1"/>
      <c r="BL153" s="1"/>
      <c r="BM153" s="1"/>
      <c r="BN153" s="1"/>
      <c r="BO153" s="1"/>
      <c r="BP153" s="1"/>
      <c r="BQ153" s="1"/>
      <c r="BR153" s="1"/>
    </row>
    <row r="154" spans="1:70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  <c r="AT154" s="1"/>
      <c r="AU154" s="1"/>
      <c r="AV154" s="1"/>
      <c r="AW154" s="1"/>
      <c r="AX154" s="1"/>
      <c r="AY154" s="1"/>
      <c r="AZ154" s="1"/>
      <c r="BA154" s="1"/>
      <c r="BB154" s="1"/>
      <c r="BC154" s="1"/>
      <c r="BD154" s="1"/>
      <c r="BE154" s="1"/>
      <c r="BF154" s="1"/>
      <c r="BG154" s="1"/>
      <c r="BH154" s="1"/>
      <c r="BI154" s="1"/>
      <c r="BJ154" s="1"/>
      <c r="BK154" s="1"/>
      <c r="BL154" s="1"/>
      <c r="BM154" s="1"/>
      <c r="BN154" s="1"/>
      <c r="BO154" s="1"/>
      <c r="BP154" s="1"/>
      <c r="BQ154" s="1"/>
      <c r="BR154" s="1"/>
    </row>
    <row r="155" spans="1:70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  <c r="AR155" s="1"/>
      <c r="AS155" s="1"/>
      <c r="AT155" s="1"/>
      <c r="AU155" s="1"/>
      <c r="AV155" s="1"/>
      <c r="AW155" s="1"/>
      <c r="AX155" s="1"/>
      <c r="AY155" s="1"/>
      <c r="AZ155" s="1"/>
      <c r="BA155" s="1"/>
      <c r="BB155" s="1"/>
      <c r="BC155" s="1"/>
      <c r="BD155" s="1"/>
      <c r="BE155" s="1"/>
      <c r="BF155" s="1"/>
      <c r="BG155" s="1"/>
      <c r="BH155" s="1"/>
      <c r="BI155" s="1"/>
      <c r="BJ155" s="1"/>
      <c r="BK155" s="1"/>
      <c r="BL155" s="1"/>
      <c r="BM155" s="1"/>
      <c r="BN155" s="1"/>
      <c r="BO155" s="1"/>
      <c r="BP155" s="1"/>
      <c r="BQ155" s="1"/>
      <c r="BR155" s="1"/>
    </row>
    <row r="156" spans="1:70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1"/>
      <c r="AU156" s="1"/>
      <c r="AV156" s="1"/>
      <c r="AW156" s="1"/>
      <c r="AX156" s="1"/>
      <c r="AY156" s="1"/>
      <c r="AZ156" s="1"/>
      <c r="BA156" s="1"/>
      <c r="BB156" s="1"/>
      <c r="BC156" s="1"/>
      <c r="BD156" s="1"/>
      <c r="BE156" s="1"/>
      <c r="BF156" s="1"/>
      <c r="BG156" s="1"/>
      <c r="BH156" s="1"/>
      <c r="BI156" s="1"/>
      <c r="BJ156" s="1"/>
      <c r="BK156" s="1"/>
      <c r="BL156" s="1"/>
      <c r="BM156" s="1"/>
      <c r="BN156" s="1"/>
      <c r="BO156" s="1"/>
      <c r="BP156" s="1"/>
      <c r="BQ156" s="1"/>
      <c r="BR156" s="1"/>
    </row>
    <row r="157" spans="1:70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  <c r="AR157" s="1"/>
      <c r="AS157" s="1"/>
      <c r="AT157" s="1"/>
      <c r="AU157" s="1"/>
      <c r="AV157" s="1"/>
      <c r="AW157" s="1"/>
      <c r="AX157" s="1"/>
      <c r="AY157" s="1"/>
      <c r="AZ157" s="1"/>
      <c r="BA157" s="1"/>
      <c r="BB157" s="1"/>
      <c r="BC157" s="1"/>
      <c r="BD157" s="1"/>
      <c r="BE157" s="1"/>
      <c r="BF157" s="1"/>
      <c r="BG157" s="1"/>
      <c r="BH157" s="1"/>
      <c r="BI157" s="1"/>
      <c r="BJ157" s="1"/>
      <c r="BK157" s="1"/>
      <c r="BL157" s="1"/>
      <c r="BM157" s="1"/>
      <c r="BN157" s="1"/>
      <c r="BO157" s="1"/>
      <c r="BP157" s="1"/>
      <c r="BQ157" s="1"/>
      <c r="BR157" s="1"/>
    </row>
    <row r="158" spans="1:70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  <c r="AR158" s="1"/>
      <c r="AS158" s="1"/>
      <c r="AT158" s="1"/>
      <c r="AU158" s="1"/>
      <c r="AV158" s="1"/>
      <c r="AW158" s="1"/>
      <c r="AX158" s="1"/>
      <c r="AY158" s="1"/>
      <c r="AZ158" s="1"/>
      <c r="BA158" s="1"/>
      <c r="BB158" s="1"/>
      <c r="BC158" s="1"/>
      <c r="BD158" s="1"/>
      <c r="BE158" s="1"/>
      <c r="BF158" s="1"/>
      <c r="BG158" s="1"/>
      <c r="BH158" s="1"/>
      <c r="BI158" s="1"/>
      <c r="BJ158" s="1"/>
      <c r="BK158" s="1"/>
      <c r="BL158" s="1"/>
      <c r="BM158" s="1"/>
      <c r="BN158" s="1"/>
      <c r="BO158" s="1"/>
      <c r="BP158" s="1"/>
      <c r="BQ158" s="1"/>
      <c r="BR158" s="1"/>
    </row>
    <row r="159" spans="1:70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  <c r="AU159" s="1"/>
      <c r="AV159" s="1"/>
      <c r="AW159" s="1"/>
      <c r="AX159" s="1"/>
      <c r="AY159" s="1"/>
      <c r="AZ159" s="1"/>
      <c r="BA159" s="1"/>
      <c r="BB159" s="1"/>
      <c r="BC159" s="1"/>
      <c r="BD159" s="1"/>
      <c r="BE159" s="1"/>
      <c r="BF159" s="1"/>
      <c r="BG159" s="1"/>
      <c r="BH159" s="1"/>
      <c r="BI159" s="1"/>
      <c r="BJ159" s="1"/>
      <c r="BK159" s="1"/>
      <c r="BL159" s="1"/>
      <c r="BM159" s="1"/>
      <c r="BN159" s="1"/>
      <c r="BO159" s="1"/>
      <c r="BP159" s="1"/>
      <c r="BQ159" s="1"/>
      <c r="BR159" s="1"/>
    </row>
    <row r="160" spans="1:70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  <c r="AT160" s="1"/>
      <c r="AU160" s="1"/>
      <c r="AV160" s="1"/>
      <c r="AW160" s="1"/>
      <c r="AX160" s="1"/>
      <c r="AY160" s="1"/>
      <c r="AZ160" s="1"/>
      <c r="BA160" s="1"/>
      <c r="BB160" s="1"/>
      <c r="BC160" s="1"/>
      <c r="BD160" s="1"/>
      <c r="BE160" s="1"/>
      <c r="BF160" s="1"/>
      <c r="BG160" s="1"/>
      <c r="BH160" s="1"/>
      <c r="BI160" s="1"/>
      <c r="BJ160" s="1"/>
      <c r="BK160" s="1"/>
      <c r="BL160" s="1"/>
      <c r="BM160" s="1"/>
      <c r="BN160" s="1"/>
      <c r="BO160" s="1"/>
      <c r="BP160" s="1"/>
      <c r="BQ160" s="1"/>
      <c r="BR160" s="1"/>
    </row>
    <row r="161" spans="1:70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  <c r="AT161" s="1"/>
      <c r="AU161" s="1"/>
      <c r="AV161" s="1"/>
      <c r="AW161" s="1"/>
      <c r="AX161" s="1"/>
      <c r="AY161" s="1"/>
      <c r="AZ161" s="1"/>
      <c r="BA161" s="1"/>
      <c r="BB161" s="1"/>
      <c r="BC161" s="1"/>
      <c r="BD161" s="1"/>
      <c r="BE161" s="1"/>
      <c r="BF161" s="1"/>
      <c r="BG161" s="1"/>
      <c r="BH161" s="1"/>
      <c r="BI161" s="1"/>
      <c r="BJ161" s="1"/>
      <c r="BK161" s="1"/>
      <c r="BL161" s="1"/>
      <c r="BM161" s="1"/>
      <c r="BN161" s="1"/>
      <c r="BO161" s="1"/>
      <c r="BP161" s="1"/>
      <c r="BQ161" s="1"/>
      <c r="BR161" s="1"/>
    </row>
    <row r="162" spans="1:70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S162" s="1"/>
      <c r="AT162" s="1"/>
      <c r="AU162" s="1"/>
      <c r="AV162" s="1"/>
      <c r="AW162" s="1"/>
      <c r="AX162" s="1"/>
      <c r="AY162" s="1"/>
      <c r="AZ162" s="1"/>
      <c r="BA162" s="1"/>
      <c r="BB162" s="1"/>
      <c r="BC162" s="1"/>
      <c r="BD162" s="1"/>
      <c r="BE162" s="1"/>
      <c r="BF162" s="1"/>
      <c r="BG162" s="1"/>
      <c r="BH162" s="1"/>
      <c r="BI162" s="1"/>
      <c r="BJ162" s="1"/>
      <c r="BK162" s="1"/>
      <c r="BL162" s="1"/>
      <c r="BM162" s="1"/>
      <c r="BN162" s="1"/>
      <c r="BO162" s="1"/>
      <c r="BP162" s="1"/>
      <c r="BQ162" s="1"/>
      <c r="BR162" s="1"/>
    </row>
    <row r="163" spans="1:70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  <c r="AT163" s="1"/>
      <c r="AU163" s="1"/>
      <c r="AV163" s="1"/>
      <c r="AW163" s="1"/>
      <c r="AX163" s="1"/>
      <c r="AY163" s="1"/>
      <c r="AZ163" s="1"/>
      <c r="BA163" s="1"/>
      <c r="BB163" s="1"/>
      <c r="BC163" s="1"/>
      <c r="BD163" s="1"/>
      <c r="BE163" s="1"/>
      <c r="BF163" s="1"/>
      <c r="BG163" s="1"/>
      <c r="BH163" s="1"/>
      <c r="BI163" s="1"/>
      <c r="BJ163" s="1"/>
      <c r="BK163" s="1"/>
      <c r="BL163" s="1"/>
      <c r="BM163" s="1"/>
      <c r="BN163" s="1"/>
      <c r="BO163" s="1"/>
      <c r="BP163" s="1"/>
      <c r="BQ163" s="1"/>
      <c r="BR163" s="1"/>
    </row>
    <row r="164" spans="1:70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  <c r="AU164" s="1"/>
      <c r="AV164" s="1"/>
      <c r="AW164" s="1"/>
      <c r="AX164" s="1"/>
      <c r="AY164" s="1"/>
      <c r="AZ164" s="1"/>
      <c r="BA164" s="1"/>
      <c r="BB164" s="1"/>
      <c r="BC164" s="1"/>
      <c r="BD164" s="1"/>
      <c r="BE164" s="1"/>
      <c r="BF164" s="1"/>
      <c r="BG164" s="1"/>
      <c r="BH164" s="1"/>
      <c r="BI164" s="1"/>
      <c r="BJ164" s="1"/>
      <c r="BK164" s="1"/>
      <c r="BL164" s="1"/>
      <c r="BM164" s="1"/>
      <c r="BN164" s="1"/>
      <c r="BO164" s="1"/>
      <c r="BP164" s="1"/>
      <c r="BQ164" s="1"/>
      <c r="BR164" s="1"/>
    </row>
    <row r="165" spans="1:70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  <c r="AR165" s="1"/>
      <c r="AS165" s="1"/>
      <c r="AT165" s="1"/>
      <c r="AU165" s="1"/>
      <c r="AV165" s="1"/>
      <c r="AW165" s="1"/>
      <c r="AX165" s="1"/>
      <c r="AY165" s="1"/>
      <c r="AZ165" s="1"/>
      <c r="BA165" s="1"/>
      <c r="BB165" s="1"/>
      <c r="BC165" s="1"/>
      <c r="BD165" s="1"/>
      <c r="BE165" s="1"/>
      <c r="BF165" s="1"/>
      <c r="BG165" s="1"/>
      <c r="BH165" s="1"/>
      <c r="BI165" s="1"/>
      <c r="BJ165" s="1"/>
      <c r="BK165" s="1"/>
      <c r="BL165" s="1"/>
      <c r="BM165" s="1"/>
      <c r="BN165" s="1"/>
      <c r="BO165" s="1"/>
      <c r="BP165" s="1"/>
      <c r="BQ165" s="1"/>
      <c r="BR165" s="1"/>
    </row>
    <row r="166" spans="1:70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  <c r="AS166" s="1"/>
      <c r="AT166" s="1"/>
      <c r="AU166" s="1"/>
      <c r="AV166" s="1"/>
      <c r="AW166" s="1"/>
      <c r="AX166" s="1"/>
      <c r="AY166" s="1"/>
      <c r="AZ166" s="1"/>
      <c r="BA166" s="1"/>
      <c r="BB166" s="1"/>
      <c r="BC166" s="1"/>
      <c r="BD166" s="1"/>
      <c r="BE166" s="1"/>
      <c r="BF166" s="1"/>
      <c r="BG166" s="1"/>
      <c r="BH166" s="1"/>
      <c r="BI166" s="1"/>
      <c r="BJ166" s="1"/>
      <c r="BK166" s="1"/>
      <c r="BL166" s="1"/>
      <c r="BM166" s="1"/>
      <c r="BN166" s="1"/>
      <c r="BO166" s="1"/>
      <c r="BP166" s="1"/>
      <c r="BQ166" s="1"/>
      <c r="BR166" s="1"/>
    </row>
    <row r="167" spans="1:70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  <c r="AT167" s="1"/>
      <c r="AU167" s="1"/>
      <c r="AV167" s="1"/>
      <c r="AW167" s="1"/>
      <c r="AX167" s="1"/>
      <c r="AY167" s="1"/>
      <c r="AZ167" s="1"/>
      <c r="BA167" s="1"/>
      <c r="BB167" s="1"/>
      <c r="BC167" s="1"/>
      <c r="BD167" s="1"/>
      <c r="BE167" s="1"/>
      <c r="BF167" s="1"/>
      <c r="BG167" s="1"/>
      <c r="BH167" s="1"/>
      <c r="BI167" s="1"/>
      <c r="BJ167" s="1"/>
      <c r="BK167" s="1"/>
      <c r="BL167" s="1"/>
      <c r="BM167" s="1"/>
      <c r="BN167" s="1"/>
      <c r="BO167" s="1"/>
      <c r="BP167" s="1"/>
      <c r="BQ167" s="1"/>
      <c r="BR167" s="1"/>
    </row>
    <row r="168" spans="1:70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  <c r="AS168" s="1"/>
      <c r="AT168" s="1"/>
      <c r="AU168" s="1"/>
      <c r="AV168" s="1"/>
      <c r="AW168" s="1"/>
      <c r="AX168" s="1"/>
      <c r="AY168" s="1"/>
      <c r="AZ168" s="1"/>
      <c r="BA168" s="1"/>
      <c r="BB168" s="1"/>
      <c r="BC168" s="1"/>
      <c r="BD168" s="1"/>
      <c r="BE168" s="1"/>
      <c r="BF168" s="1"/>
      <c r="BG168" s="1"/>
      <c r="BH168" s="1"/>
      <c r="BI168" s="1"/>
      <c r="BJ168" s="1"/>
      <c r="BK168" s="1"/>
      <c r="BL168" s="1"/>
      <c r="BM168" s="1"/>
      <c r="BN168" s="1"/>
      <c r="BO168" s="1"/>
      <c r="BP168" s="1"/>
      <c r="BQ168" s="1"/>
      <c r="BR168" s="1"/>
    </row>
    <row r="169" spans="1:70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  <c r="AR169" s="1"/>
      <c r="AS169" s="1"/>
      <c r="AT169" s="1"/>
      <c r="AU169" s="1"/>
      <c r="AV169" s="1"/>
      <c r="AW169" s="1"/>
      <c r="AX169" s="1"/>
      <c r="AY169" s="1"/>
      <c r="AZ169" s="1"/>
      <c r="BA169" s="1"/>
      <c r="BB169" s="1"/>
      <c r="BC169" s="1"/>
      <c r="BD169" s="1"/>
      <c r="BE169" s="1"/>
      <c r="BF169" s="1"/>
      <c r="BG169" s="1"/>
      <c r="BH169" s="1"/>
      <c r="BI169" s="1"/>
      <c r="BJ169" s="1"/>
      <c r="BK169" s="1"/>
      <c r="BL169" s="1"/>
      <c r="BM169" s="1"/>
      <c r="BN169" s="1"/>
      <c r="BO169" s="1"/>
      <c r="BP169" s="1"/>
      <c r="BQ169" s="1"/>
      <c r="BR169" s="1"/>
    </row>
    <row r="170" spans="1:70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  <c r="AT170" s="1"/>
      <c r="AU170" s="1"/>
      <c r="AV170" s="1"/>
      <c r="AW170" s="1"/>
      <c r="AX170" s="1"/>
      <c r="AY170" s="1"/>
      <c r="AZ170" s="1"/>
      <c r="BA170" s="1"/>
      <c r="BB170" s="1"/>
      <c r="BC170" s="1"/>
      <c r="BD170" s="1"/>
      <c r="BE170" s="1"/>
      <c r="BF170" s="1"/>
      <c r="BG170" s="1"/>
      <c r="BH170" s="1"/>
      <c r="BI170" s="1"/>
      <c r="BJ170" s="1"/>
      <c r="BK170" s="1"/>
      <c r="BL170" s="1"/>
      <c r="BM170" s="1"/>
      <c r="BN170" s="1"/>
      <c r="BO170" s="1"/>
      <c r="BP170" s="1"/>
      <c r="BQ170" s="1"/>
      <c r="BR170" s="1"/>
    </row>
    <row r="171" spans="1:70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  <c r="AS171" s="1"/>
      <c r="AT171" s="1"/>
      <c r="AU171" s="1"/>
      <c r="AV171" s="1"/>
      <c r="AW171" s="1"/>
      <c r="AX171" s="1"/>
      <c r="AY171" s="1"/>
      <c r="AZ171" s="1"/>
      <c r="BA171" s="1"/>
      <c r="BB171" s="1"/>
      <c r="BC171" s="1"/>
      <c r="BD171" s="1"/>
      <c r="BE171" s="1"/>
      <c r="BF171" s="1"/>
      <c r="BG171" s="1"/>
      <c r="BH171" s="1"/>
      <c r="BI171" s="1"/>
      <c r="BJ171" s="1"/>
      <c r="BK171" s="1"/>
      <c r="BL171" s="1"/>
      <c r="BM171" s="1"/>
      <c r="BN171" s="1"/>
      <c r="BO171" s="1"/>
      <c r="BP171" s="1"/>
      <c r="BQ171" s="1"/>
      <c r="BR171" s="1"/>
    </row>
    <row r="172" spans="1:70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  <c r="AS172" s="1"/>
      <c r="AT172" s="1"/>
      <c r="AU172" s="1"/>
      <c r="AV172" s="1"/>
      <c r="AW172" s="1"/>
      <c r="AX172" s="1"/>
      <c r="AY172" s="1"/>
      <c r="AZ172" s="1"/>
      <c r="BA172" s="1"/>
      <c r="BB172" s="1"/>
      <c r="BC172" s="1"/>
      <c r="BD172" s="1"/>
      <c r="BE172" s="1"/>
      <c r="BF172" s="1"/>
      <c r="BG172" s="1"/>
      <c r="BH172" s="1"/>
      <c r="BI172" s="1"/>
      <c r="BJ172" s="1"/>
      <c r="BK172" s="1"/>
      <c r="BL172" s="1"/>
      <c r="BM172" s="1"/>
      <c r="BN172" s="1"/>
      <c r="BO172" s="1"/>
      <c r="BP172" s="1"/>
      <c r="BQ172" s="1"/>
      <c r="BR172" s="1"/>
    </row>
    <row r="173" spans="1:70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  <c r="AS173" s="1"/>
      <c r="AT173" s="1"/>
      <c r="AU173" s="1"/>
      <c r="AV173" s="1"/>
      <c r="AW173" s="1"/>
      <c r="AX173" s="1"/>
      <c r="AY173" s="1"/>
      <c r="AZ173" s="1"/>
      <c r="BA173" s="1"/>
      <c r="BB173" s="1"/>
      <c r="BC173" s="1"/>
      <c r="BD173" s="1"/>
      <c r="BE173" s="1"/>
      <c r="BF173" s="1"/>
      <c r="BG173" s="1"/>
      <c r="BH173" s="1"/>
      <c r="BI173" s="1"/>
      <c r="BJ173" s="1"/>
      <c r="BK173" s="1"/>
      <c r="BL173" s="1"/>
      <c r="BM173" s="1"/>
      <c r="BN173" s="1"/>
      <c r="BO173" s="1"/>
      <c r="BP173" s="1"/>
      <c r="BQ173" s="1"/>
      <c r="BR173" s="1"/>
    </row>
    <row r="174" spans="1:70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  <c r="AS174" s="1"/>
      <c r="AT174" s="1"/>
      <c r="AU174" s="1"/>
      <c r="AV174" s="1"/>
      <c r="AW174" s="1"/>
      <c r="AX174" s="1"/>
      <c r="AY174" s="1"/>
      <c r="AZ174" s="1"/>
      <c r="BA174" s="1"/>
      <c r="BB174" s="1"/>
      <c r="BC174" s="1"/>
      <c r="BD174" s="1"/>
      <c r="BE174" s="1"/>
      <c r="BF174" s="1"/>
      <c r="BG174" s="1"/>
      <c r="BH174" s="1"/>
      <c r="BI174" s="1"/>
      <c r="BJ174" s="1"/>
      <c r="BK174" s="1"/>
      <c r="BL174" s="1"/>
      <c r="BM174" s="1"/>
      <c r="BN174" s="1"/>
      <c r="BO174" s="1"/>
      <c r="BP174" s="1"/>
      <c r="BQ174" s="1"/>
      <c r="BR174" s="1"/>
    </row>
    <row r="175" spans="1:70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  <c r="AR175" s="1"/>
      <c r="AS175" s="1"/>
      <c r="AT175" s="1"/>
      <c r="AU175" s="1"/>
      <c r="AV175" s="1"/>
      <c r="AW175" s="1"/>
      <c r="AX175" s="1"/>
      <c r="AY175" s="1"/>
      <c r="AZ175" s="1"/>
      <c r="BA175" s="1"/>
      <c r="BB175" s="1"/>
      <c r="BC175" s="1"/>
      <c r="BD175" s="1"/>
      <c r="BE175" s="1"/>
      <c r="BF175" s="1"/>
      <c r="BG175" s="1"/>
      <c r="BH175" s="1"/>
      <c r="BI175" s="1"/>
      <c r="BJ175" s="1"/>
      <c r="BK175" s="1"/>
      <c r="BL175" s="1"/>
      <c r="BM175" s="1"/>
      <c r="BN175" s="1"/>
      <c r="BO175" s="1"/>
      <c r="BP175" s="1"/>
      <c r="BQ175" s="1"/>
      <c r="BR175" s="1"/>
    </row>
    <row r="176" spans="1:70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1"/>
      <c r="AT176" s="1"/>
      <c r="AU176" s="1"/>
      <c r="AV176" s="1"/>
      <c r="AW176" s="1"/>
      <c r="AX176" s="1"/>
      <c r="AY176" s="1"/>
      <c r="AZ176" s="1"/>
      <c r="BA176" s="1"/>
      <c r="BB176" s="1"/>
      <c r="BC176" s="1"/>
      <c r="BD176" s="1"/>
      <c r="BE176" s="1"/>
      <c r="BF176" s="1"/>
      <c r="BG176" s="1"/>
      <c r="BH176" s="1"/>
      <c r="BI176" s="1"/>
      <c r="BJ176" s="1"/>
      <c r="BK176" s="1"/>
      <c r="BL176" s="1"/>
      <c r="BM176" s="1"/>
      <c r="BN176" s="1"/>
      <c r="BO176" s="1"/>
      <c r="BP176" s="1"/>
      <c r="BQ176" s="1"/>
      <c r="BR176" s="1"/>
    </row>
    <row r="177" spans="1:70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  <c r="AR177" s="1"/>
      <c r="AS177" s="1"/>
      <c r="AT177" s="1"/>
      <c r="AU177" s="1"/>
      <c r="AV177" s="1"/>
      <c r="AW177" s="1"/>
      <c r="AX177" s="1"/>
      <c r="AY177" s="1"/>
      <c r="AZ177" s="1"/>
      <c r="BA177" s="1"/>
      <c r="BB177" s="1"/>
      <c r="BC177" s="1"/>
      <c r="BD177" s="1"/>
      <c r="BE177" s="1"/>
      <c r="BF177" s="1"/>
      <c r="BG177" s="1"/>
      <c r="BH177" s="1"/>
      <c r="BI177" s="1"/>
      <c r="BJ177" s="1"/>
      <c r="BK177" s="1"/>
      <c r="BL177" s="1"/>
      <c r="BM177" s="1"/>
      <c r="BN177" s="1"/>
      <c r="BO177" s="1"/>
      <c r="BP177" s="1"/>
      <c r="BQ177" s="1"/>
      <c r="BR177" s="1"/>
    </row>
    <row r="178" spans="1:70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  <c r="AR178" s="1"/>
      <c r="AS178" s="1"/>
      <c r="AT178" s="1"/>
      <c r="AU178" s="1"/>
      <c r="AV178" s="1"/>
      <c r="AW178" s="1"/>
      <c r="AX178" s="1"/>
      <c r="AY178" s="1"/>
      <c r="AZ178" s="1"/>
      <c r="BA178" s="1"/>
      <c r="BB178" s="1"/>
      <c r="BC178" s="1"/>
      <c r="BD178" s="1"/>
      <c r="BE178" s="1"/>
      <c r="BF178" s="1"/>
      <c r="BG178" s="1"/>
      <c r="BH178" s="1"/>
      <c r="BI178" s="1"/>
      <c r="BJ178" s="1"/>
      <c r="BK178" s="1"/>
      <c r="BL178" s="1"/>
      <c r="BM178" s="1"/>
      <c r="BN178" s="1"/>
      <c r="BO178" s="1"/>
      <c r="BP178" s="1"/>
      <c r="BQ178" s="1"/>
      <c r="BR178" s="1"/>
    </row>
    <row r="179" spans="1:70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  <c r="AT179" s="1"/>
      <c r="AU179" s="1"/>
      <c r="AV179" s="1"/>
      <c r="AW179" s="1"/>
      <c r="AX179" s="1"/>
      <c r="AY179" s="1"/>
      <c r="AZ179" s="1"/>
      <c r="BA179" s="1"/>
      <c r="BB179" s="1"/>
      <c r="BC179" s="1"/>
      <c r="BD179" s="1"/>
      <c r="BE179" s="1"/>
      <c r="BF179" s="1"/>
      <c r="BG179" s="1"/>
      <c r="BH179" s="1"/>
      <c r="BI179" s="1"/>
      <c r="BJ179" s="1"/>
      <c r="BK179" s="1"/>
      <c r="BL179" s="1"/>
      <c r="BM179" s="1"/>
      <c r="BN179" s="1"/>
      <c r="BO179" s="1"/>
      <c r="BP179" s="1"/>
      <c r="BQ179" s="1"/>
      <c r="BR179" s="1"/>
    </row>
    <row r="180" spans="1:70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  <c r="AR180" s="1"/>
      <c r="AS180" s="1"/>
      <c r="AT180" s="1"/>
      <c r="AU180" s="1"/>
      <c r="AV180" s="1"/>
      <c r="AW180" s="1"/>
      <c r="AX180" s="1"/>
      <c r="AY180" s="1"/>
      <c r="AZ180" s="1"/>
      <c r="BA180" s="1"/>
      <c r="BB180" s="1"/>
      <c r="BC180" s="1"/>
      <c r="BD180" s="1"/>
      <c r="BE180" s="1"/>
      <c r="BF180" s="1"/>
      <c r="BG180" s="1"/>
      <c r="BH180" s="1"/>
      <c r="BI180" s="1"/>
      <c r="BJ180" s="1"/>
      <c r="BK180" s="1"/>
      <c r="BL180" s="1"/>
      <c r="BM180" s="1"/>
      <c r="BN180" s="1"/>
      <c r="BO180" s="1"/>
      <c r="BP180" s="1"/>
      <c r="BQ180" s="1"/>
      <c r="BR180" s="1"/>
    </row>
    <row r="181" spans="1:70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  <c r="AS181" s="1"/>
      <c r="AT181" s="1"/>
      <c r="AU181" s="1"/>
      <c r="AV181" s="1"/>
      <c r="AW181" s="1"/>
      <c r="AX181" s="1"/>
      <c r="AY181" s="1"/>
      <c r="AZ181" s="1"/>
      <c r="BA181" s="1"/>
      <c r="BB181" s="1"/>
      <c r="BC181" s="1"/>
      <c r="BD181" s="1"/>
      <c r="BE181" s="1"/>
      <c r="BF181" s="1"/>
      <c r="BG181" s="1"/>
      <c r="BH181" s="1"/>
      <c r="BI181" s="1"/>
      <c r="BJ181" s="1"/>
      <c r="BK181" s="1"/>
      <c r="BL181" s="1"/>
      <c r="BM181" s="1"/>
      <c r="BN181" s="1"/>
      <c r="BO181" s="1"/>
      <c r="BP181" s="1"/>
      <c r="BQ181" s="1"/>
      <c r="BR181" s="1"/>
    </row>
    <row r="182" spans="1:70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"/>
      <c r="AT182" s="1"/>
      <c r="AU182" s="1"/>
      <c r="AV182" s="1"/>
      <c r="AW182" s="1"/>
      <c r="AX182" s="1"/>
      <c r="AY182" s="1"/>
      <c r="AZ182" s="1"/>
      <c r="BA182" s="1"/>
      <c r="BB182" s="1"/>
      <c r="BC182" s="1"/>
      <c r="BD182" s="1"/>
      <c r="BE182" s="1"/>
      <c r="BF182" s="1"/>
      <c r="BG182" s="1"/>
      <c r="BH182" s="1"/>
      <c r="BI182" s="1"/>
      <c r="BJ182" s="1"/>
      <c r="BK182" s="1"/>
      <c r="BL182" s="1"/>
      <c r="BM182" s="1"/>
      <c r="BN182" s="1"/>
      <c r="BO182" s="1"/>
      <c r="BP182" s="1"/>
      <c r="BQ182" s="1"/>
      <c r="BR182" s="1"/>
    </row>
    <row r="183" spans="1:70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Q183" s="1"/>
      <c r="AR183" s="1"/>
      <c r="AS183" s="1"/>
      <c r="AT183" s="1"/>
      <c r="AU183" s="1"/>
      <c r="AV183" s="1"/>
      <c r="AW183" s="1"/>
      <c r="AX183" s="1"/>
      <c r="AY183" s="1"/>
      <c r="AZ183" s="1"/>
      <c r="BA183" s="1"/>
      <c r="BB183" s="1"/>
      <c r="BC183" s="1"/>
      <c r="BD183" s="1"/>
      <c r="BE183" s="1"/>
      <c r="BF183" s="1"/>
      <c r="BG183" s="1"/>
      <c r="BH183" s="1"/>
      <c r="BI183" s="1"/>
      <c r="BJ183" s="1"/>
      <c r="BK183" s="1"/>
      <c r="BL183" s="1"/>
      <c r="BM183" s="1"/>
      <c r="BN183" s="1"/>
      <c r="BO183" s="1"/>
      <c r="BP183" s="1"/>
      <c r="BQ183" s="1"/>
      <c r="BR183" s="1"/>
    </row>
    <row r="184" spans="1:70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  <c r="AS184" s="1"/>
      <c r="AT184" s="1"/>
      <c r="AU184" s="1"/>
      <c r="AV184" s="1"/>
      <c r="AW184" s="1"/>
      <c r="AX184" s="1"/>
      <c r="AY184" s="1"/>
      <c r="AZ184" s="1"/>
      <c r="BA184" s="1"/>
      <c r="BB184" s="1"/>
      <c r="BC184" s="1"/>
      <c r="BD184" s="1"/>
      <c r="BE184" s="1"/>
      <c r="BF184" s="1"/>
      <c r="BG184" s="1"/>
      <c r="BH184" s="1"/>
      <c r="BI184" s="1"/>
      <c r="BJ184" s="1"/>
      <c r="BK184" s="1"/>
      <c r="BL184" s="1"/>
      <c r="BM184" s="1"/>
      <c r="BN184" s="1"/>
      <c r="BO184" s="1"/>
      <c r="BP184" s="1"/>
      <c r="BQ184" s="1"/>
      <c r="BR184" s="1"/>
    </row>
    <row r="185" spans="1:70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1"/>
      <c r="AT185" s="1"/>
      <c r="AU185" s="1"/>
      <c r="AV185" s="1"/>
      <c r="AW185" s="1"/>
      <c r="AX185" s="1"/>
      <c r="AY185" s="1"/>
      <c r="AZ185" s="1"/>
      <c r="BA185" s="1"/>
      <c r="BB185" s="1"/>
      <c r="BC185" s="1"/>
      <c r="BD185" s="1"/>
      <c r="BE185" s="1"/>
      <c r="BF185" s="1"/>
      <c r="BG185" s="1"/>
      <c r="BH185" s="1"/>
      <c r="BI185" s="1"/>
      <c r="BJ185" s="1"/>
      <c r="BK185" s="1"/>
      <c r="BL185" s="1"/>
      <c r="BM185" s="1"/>
      <c r="BN185" s="1"/>
      <c r="BO185" s="1"/>
      <c r="BP185" s="1"/>
      <c r="BQ185" s="1"/>
      <c r="BR185" s="1"/>
    </row>
    <row r="186" spans="1:70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  <c r="AR186" s="1"/>
      <c r="AS186" s="1"/>
      <c r="AT186" s="1"/>
      <c r="AU186" s="1"/>
      <c r="AV186" s="1"/>
      <c r="AW186" s="1"/>
      <c r="AX186" s="1"/>
      <c r="AY186" s="1"/>
      <c r="AZ186" s="1"/>
      <c r="BA186" s="1"/>
      <c r="BB186" s="1"/>
      <c r="BC186" s="1"/>
      <c r="BD186" s="1"/>
      <c r="BE186" s="1"/>
      <c r="BF186" s="1"/>
      <c r="BG186" s="1"/>
      <c r="BH186" s="1"/>
      <c r="BI186" s="1"/>
      <c r="BJ186" s="1"/>
      <c r="BK186" s="1"/>
      <c r="BL186" s="1"/>
      <c r="BM186" s="1"/>
      <c r="BN186" s="1"/>
      <c r="BO186" s="1"/>
      <c r="BP186" s="1"/>
      <c r="BQ186" s="1"/>
      <c r="BR186" s="1"/>
    </row>
    <row r="187" spans="1:70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  <c r="AQ187" s="1"/>
      <c r="AR187" s="1"/>
      <c r="AS187" s="1"/>
      <c r="AT187" s="1"/>
      <c r="AU187" s="1"/>
      <c r="AV187" s="1"/>
      <c r="AW187" s="1"/>
      <c r="AX187" s="1"/>
      <c r="AY187" s="1"/>
      <c r="AZ187" s="1"/>
      <c r="BA187" s="1"/>
      <c r="BB187" s="1"/>
      <c r="BC187" s="1"/>
      <c r="BD187" s="1"/>
      <c r="BE187" s="1"/>
      <c r="BF187" s="1"/>
      <c r="BG187" s="1"/>
      <c r="BH187" s="1"/>
      <c r="BI187" s="1"/>
      <c r="BJ187" s="1"/>
      <c r="BK187" s="1"/>
      <c r="BL187" s="1"/>
      <c r="BM187" s="1"/>
      <c r="BN187" s="1"/>
      <c r="BO187" s="1"/>
      <c r="BP187" s="1"/>
      <c r="BQ187" s="1"/>
      <c r="BR187" s="1"/>
    </row>
    <row r="188" spans="1:70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/>
      <c r="AS188" s="1"/>
      <c r="AT188" s="1"/>
      <c r="AU188" s="1"/>
      <c r="AV188" s="1"/>
      <c r="AW188" s="1"/>
      <c r="AX188" s="1"/>
      <c r="AY188" s="1"/>
      <c r="AZ188" s="1"/>
      <c r="BA188" s="1"/>
      <c r="BB188" s="1"/>
      <c r="BC188" s="1"/>
      <c r="BD188" s="1"/>
      <c r="BE188" s="1"/>
      <c r="BF188" s="1"/>
      <c r="BG188" s="1"/>
      <c r="BH188" s="1"/>
      <c r="BI188" s="1"/>
      <c r="BJ188" s="1"/>
      <c r="BK188" s="1"/>
      <c r="BL188" s="1"/>
      <c r="BM188" s="1"/>
      <c r="BN188" s="1"/>
      <c r="BO188" s="1"/>
      <c r="BP188" s="1"/>
      <c r="BQ188" s="1"/>
      <c r="BR188" s="1"/>
    </row>
    <row r="189" spans="1:70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/>
      <c r="AS189" s="1"/>
      <c r="AT189" s="1"/>
      <c r="AU189" s="1"/>
      <c r="AV189" s="1"/>
      <c r="AW189" s="1"/>
      <c r="AX189" s="1"/>
      <c r="AY189" s="1"/>
      <c r="AZ189" s="1"/>
      <c r="BA189" s="1"/>
      <c r="BB189" s="1"/>
      <c r="BC189" s="1"/>
      <c r="BD189" s="1"/>
      <c r="BE189" s="1"/>
      <c r="BF189" s="1"/>
      <c r="BG189" s="1"/>
      <c r="BH189" s="1"/>
      <c r="BI189" s="1"/>
      <c r="BJ189" s="1"/>
      <c r="BK189" s="1"/>
      <c r="BL189" s="1"/>
      <c r="BM189" s="1"/>
      <c r="BN189" s="1"/>
      <c r="BO189" s="1"/>
      <c r="BP189" s="1"/>
      <c r="BQ189" s="1"/>
      <c r="BR189" s="1"/>
    </row>
    <row r="190" spans="1:70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  <c r="AQ190" s="1"/>
      <c r="AR190" s="1"/>
      <c r="AS190" s="1"/>
      <c r="AT190" s="1"/>
      <c r="AU190" s="1"/>
      <c r="AV190" s="1"/>
      <c r="AW190" s="1"/>
      <c r="AX190" s="1"/>
      <c r="AY190" s="1"/>
      <c r="AZ190" s="1"/>
      <c r="BA190" s="1"/>
      <c r="BB190" s="1"/>
      <c r="BC190" s="1"/>
      <c r="BD190" s="1"/>
      <c r="BE190" s="1"/>
      <c r="BF190" s="1"/>
      <c r="BG190" s="1"/>
      <c r="BH190" s="1"/>
      <c r="BI190" s="1"/>
      <c r="BJ190" s="1"/>
      <c r="BK190" s="1"/>
      <c r="BL190" s="1"/>
      <c r="BM190" s="1"/>
      <c r="BN190" s="1"/>
      <c r="BO190" s="1"/>
      <c r="BP190" s="1"/>
      <c r="BQ190" s="1"/>
      <c r="BR190" s="1"/>
    </row>
    <row r="191" spans="1:70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  <c r="AQ191" s="1"/>
      <c r="AR191" s="1"/>
      <c r="AS191" s="1"/>
      <c r="AT191" s="1"/>
      <c r="AU191" s="1"/>
      <c r="AV191" s="1"/>
      <c r="AW191" s="1"/>
      <c r="AX191" s="1"/>
      <c r="AY191" s="1"/>
      <c r="AZ191" s="1"/>
      <c r="BA191" s="1"/>
      <c r="BB191" s="1"/>
      <c r="BC191" s="1"/>
      <c r="BD191" s="1"/>
      <c r="BE191" s="1"/>
      <c r="BF191" s="1"/>
      <c r="BG191" s="1"/>
      <c r="BH191" s="1"/>
      <c r="BI191" s="1"/>
      <c r="BJ191" s="1"/>
      <c r="BK191" s="1"/>
      <c r="BL191" s="1"/>
      <c r="BM191" s="1"/>
      <c r="BN191" s="1"/>
      <c r="BO191" s="1"/>
      <c r="BP191" s="1"/>
      <c r="BQ191" s="1"/>
      <c r="BR191" s="1"/>
    </row>
    <row r="192" spans="1:70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  <c r="AS192" s="1"/>
      <c r="AT192" s="1"/>
      <c r="AU192" s="1"/>
      <c r="AV192" s="1"/>
      <c r="AW192" s="1"/>
      <c r="AX192" s="1"/>
      <c r="AY192" s="1"/>
      <c r="AZ192" s="1"/>
      <c r="BA192" s="1"/>
      <c r="BB192" s="1"/>
      <c r="BC192" s="1"/>
      <c r="BD192" s="1"/>
      <c r="BE192" s="1"/>
      <c r="BF192" s="1"/>
      <c r="BG192" s="1"/>
      <c r="BH192" s="1"/>
      <c r="BI192" s="1"/>
      <c r="BJ192" s="1"/>
      <c r="BK192" s="1"/>
      <c r="BL192" s="1"/>
      <c r="BM192" s="1"/>
      <c r="BN192" s="1"/>
      <c r="BO192" s="1"/>
      <c r="BP192" s="1"/>
      <c r="BQ192" s="1"/>
      <c r="BR192" s="1"/>
    </row>
    <row r="193" spans="1:70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  <c r="AR193" s="1"/>
      <c r="AS193" s="1"/>
      <c r="AT193" s="1"/>
      <c r="AU193" s="1"/>
      <c r="AV193" s="1"/>
      <c r="AW193" s="1"/>
      <c r="AX193" s="1"/>
      <c r="AY193" s="1"/>
      <c r="AZ193" s="1"/>
      <c r="BA193" s="1"/>
      <c r="BB193" s="1"/>
      <c r="BC193" s="1"/>
      <c r="BD193" s="1"/>
      <c r="BE193" s="1"/>
      <c r="BF193" s="1"/>
      <c r="BG193" s="1"/>
      <c r="BH193" s="1"/>
      <c r="BI193" s="1"/>
      <c r="BJ193" s="1"/>
      <c r="BK193" s="1"/>
      <c r="BL193" s="1"/>
      <c r="BM193" s="1"/>
      <c r="BN193" s="1"/>
      <c r="BO193" s="1"/>
      <c r="BP193" s="1"/>
      <c r="BQ193" s="1"/>
      <c r="BR193" s="1"/>
    </row>
    <row r="194" spans="1:70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  <c r="AR194" s="1"/>
      <c r="AS194" s="1"/>
      <c r="AT194" s="1"/>
      <c r="AU194" s="1"/>
      <c r="AV194" s="1"/>
      <c r="AW194" s="1"/>
      <c r="AX194" s="1"/>
      <c r="AY194" s="1"/>
      <c r="AZ194" s="1"/>
      <c r="BA194" s="1"/>
      <c r="BB194" s="1"/>
      <c r="BC194" s="1"/>
      <c r="BD194" s="1"/>
      <c r="BE194" s="1"/>
      <c r="BF194" s="1"/>
      <c r="BG194" s="1"/>
      <c r="BH194" s="1"/>
      <c r="BI194" s="1"/>
      <c r="BJ194" s="1"/>
      <c r="BK194" s="1"/>
      <c r="BL194" s="1"/>
      <c r="BM194" s="1"/>
      <c r="BN194" s="1"/>
      <c r="BO194" s="1"/>
      <c r="BP194" s="1"/>
      <c r="BQ194" s="1"/>
      <c r="BR194" s="1"/>
    </row>
    <row r="195" spans="1:70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  <c r="AS195" s="1"/>
      <c r="AT195" s="1"/>
      <c r="AU195" s="1"/>
      <c r="AV195" s="1"/>
      <c r="AW195" s="1"/>
      <c r="AX195" s="1"/>
      <c r="AY195" s="1"/>
      <c r="AZ195" s="1"/>
      <c r="BA195" s="1"/>
      <c r="BB195" s="1"/>
      <c r="BC195" s="1"/>
      <c r="BD195" s="1"/>
      <c r="BE195" s="1"/>
      <c r="BF195" s="1"/>
      <c r="BG195" s="1"/>
      <c r="BH195" s="1"/>
      <c r="BI195" s="1"/>
      <c r="BJ195" s="1"/>
      <c r="BK195" s="1"/>
      <c r="BL195" s="1"/>
      <c r="BM195" s="1"/>
      <c r="BN195" s="1"/>
      <c r="BO195" s="1"/>
      <c r="BP195" s="1"/>
      <c r="BQ195" s="1"/>
      <c r="BR195" s="1"/>
    </row>
    <row r="196" spans="1:70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  <c r="AR196" s="1"/>
      <c r="AS196" s="1"/>
      <c r="AT196" s="1"/>
      <c r="AU196" s="1"/>
      <c r="AV196" s="1"/>
      <c r="AW196" s="1"/>
      <c r="AX196" s="1"/>
      <c r="AY196" s="1"/>
      <c r="AZ196" s="1"/>
      <c r="BA196" s="1"/>
      <c r="BB196" s="1"/>
      <c r="BC196" s="1"/>
      <c r="BD196" s="1"/>
      <c r="BE196" s="1"/>
      <c r="BF196" s="1"/>
      <c r="BG196" s="1"/>
      <c r="BH196" s="1"/>
      <c r="BI196" s="1"/>
      <c r="BJ196" s="1"/>
      <c r="BK196" s="1"/>
      <c r="BL196" s="1"/>
      <c r="BM196" s="1"/>
      <c r="BN196" s="1"/>
      <c r="BO196" s="1"/>
      <c r="BP196" s="1"/>
      <c r="BQ196" s="1"/>
      <c r="BR196" s="1"/>
    </row>
    <row r="197" spans="1:70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  <c r="AR197" s="1"/>
      <c r="AS197" s="1"/>
      <c r="AT197" s="1"/>
      <c r="AU197" s="1"/>
      <c r="AV197" s="1"/>
      <c r="AW197" s="1"/>
      <c r="AX197" s="1"/>
      <c r="AY197" s="1"/>
      <c r="AZ197" s="1"/>
      <c r="BA197" s="1"/>
      <c r="BB197" s="1"/>
      <c r="BC197" s="1"/>
      <c r="BD197" s="1"/>
      <c r="BE197" s="1"/>
      <c r="BF197" s="1"/>
      <c r="BG197" s="1"/>
      <c r="BH197" s="1"/>
      <c r="BI197" s="1"/>
      <c r="BJ197" s="1"/>
      <c r="BK197" s="1"/>
      <c r="BL197" s="1"/>
      <c r="BM197" s="1"/>
      <c r="BN197" s="1"/>
      <c r="BO197" s="1"/>
      <c r="BP197" s="1"/>
      <c r="BQ197" s="1"/>
      <c r="BR197" s="1"/>
    </row>
    <row r="198" spans="1:70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  <c r="AS198" s="1"/>
      <c r="AT198" s="1"/>
      <c r="AU198" s="1"/>
      <c r="AV198" s="1"/>
      <c r="AW198" s="1"/>
      <c r="AX198" s="1"/>
      <c r="AY198" s="1"/>
      <c r="AZ198" s="1"/>
      <c r="BA198" s="1"/>
      <c r="BB198" s="1"/>
      <c r="BC198" s="1"/>
      <c r="BD198" s="1"/>
      <c r="BE198" s="1"/>
      <c r="BF198" s="1"/>
      <c r="BG198" s="1"/>
      <c r="BH198" s="1"/>
      <c r="BI198" s="1"/>
      <c r="BJ198" s="1"/>
      <c r="BK198" s="1"/>
      <c r="BL198" s="1"/>
      <c r="BM198" s="1"/>
      <c r="BN198" s="1"/>
      <c r="BO198" s="1"/>
      <c r="BP198" s="1"/>
      <c r="BQ198" s="1"/>
      <c r="BR198" s="1"/>
    </row>
    <row r="199" spans="1:70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  <c r="AQ199" s="1"/>
      <c r="AR199" s="1"/>
      <c r="AS199" s="1"/>
      <c r="AT199" s="1"/>
      <c r="AU199" s="1"/>
      <c r="AV199" s="1"/>
      <c r="AW199" s="1"/>
      <c r="AX199" s="1"/>
      <c r="AY199" s="1"/>
      <c r="AZ199" s="1"/>
      <c r="BA199" s="1"/>
      <c r="BB199" s="1"/>
      <c r="BC199" s="1"/>
      <c r="BD199" s="1"/>
      <c r="BE199" s="1"/>
      <c r="BF199" s="1"/>
      <c r="BG199" s="1"/>
      <c r="BH199" s="1"/>
      <c r="BI199" s="1"/>
      <c r="BJ199" s="1"/>
      <c r="BK199" s="1"/>
      <c r="BL199" s="1"/>
      <c r="BM199" s="1"/>
      <c r="BN199" s="1"/>
      <c r="BO199" s="1"/>
      <c r="BP199" s="1"/>
      <c r="BQ199" s="1"/>
      <c r="BR199" s="1"/>
    </row>
    <row r="200" spans="1:70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  <c r="AR200" s="1"/>
      <c r="AS200" s="1"/>
      <c r="AT200" s="1"/>
      <c r="AU200" s="1"/>
      <c r="AV200" s="1"/>
      <c r="AW200" s="1"/>
      <c r="AX200" s="1"/>
      <c r="AY200" s="1"/>
      <c r="AZ200" s="1"/>
      <c r="BA200" s="1"/>
      <c r="BB200" s="1"/>
      <c r="BC200" s="1"/>
      <c r="BD200" s="1"/>
      <c r="BE200" s="1"/>
      <c r="BF200" s="1"/>
      <c r="BG200" s="1"/>
      <c r="BH200" s="1"/>
      <c r="BI200" s="1"/>
      <c r="BJ200" s="1"/>
      <c r="BK200" s="1"/>
      <c r="BL200" s="1"/>
      <c r="BM200" s="1"/>
      <c r="BN200" s="1"/>
      <c r="BO200" s="1"/>
      <c r="BP200" s="1"/>
      <c r="BQ200" s="1"/>
      <c r="BR200" s="1"/>
    </row>
    <row r="201" spans="1:70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  <c r="AP201" s="1"/>
      <c r="AQ201" s="1"/>
      <c r="AR201" s="1"/>
      <c r="AS201" s="1"/>
      <c r="AT201" s="1"/>
      <c r="AU201" s="1"/>
      <c r="AV201" s="1"/>
      <c r="AW201" s="1"/>
      <c r="AX201" s="1"/>
      <c r="AY201" s="1"/>
      <c r="AZ201" s="1"/>
      <c r="BA201" s="1"/>
      <c r="BB201" s="1"/>
      <c r="BC201" s="1"/>
      <c r="BD201" s="1"/>
      <c r="BE201" s="1"/>
      <c r="BF201" s="1"/>
      <c r="BG201" s="1"/>
      <c r="BH201" s="1"/>
      <c r="BI201" s="1"/>
      <c r="BJ201" s="1"/>
      <c r="BK201" s="1"/>
      <c r="BL201" s="1"/>
      <c r="BM201" s="1"/>
      <c r="BN201" s="1"/>
      <c r="BO201" s="1"/>
      <c r="BP201" s="1"/>
      <c r="BQ201" s="1"/>
      <c r="BR201" s="1"/>
    </row>
    <row r="202" spans="1:70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  <c r="AQ202" s="1"/>
      <c r="AR202" s="1"/>
      <c r="AS202" s="1"/>
      <c r="AT202" s="1"/>
      <c r="AU202" s="1"/>
      <c r="AV202" s="1"/>
      <c r="AW202" s="1"/>
      <c r="AX202" s="1"/>
      <c r="AY202" s="1"/>
      <c r="AZ202" s="1"/>
      <c r="BA202" s="1"/>
      <c r="BB202" s="1"/>
      <c r="BC202" s="1"/>
      <c r="BD202" s="1"/>
      <c r="BE202" s="1"/>
      <c r="BF202" s="1"/>
      <c r="BG202" s="1"/>
      <c r="BH202" s="1"/>
      <c r="BI202" s="1"/>
      <c r="BJ202" s="1"/>
      <c r="BK202" s="1"/>
      <c r="BL202" s="1"/>
      <c r="BM202" s="1"/>
      <c r="BN202" s="1"/>
      <c r="BO202" s="1"/>
      <c r="BP202" s="1"/>
      <c r="BQ202" s="1"/>
      <c r="BR202" s="1"/>
    </row>
    <row r="203" spans="1:70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  <c r="AR203" s="1"/>
      <c r="AS203" s="1"/>
      <c r="AT203" s="1"/>
      <c r="AU203" s="1"/>
      <c r="AV203" s="1"/>
      <c r="AW203" s="1"/>
      <c r="AX203" s="1"/>
      <c r="AY203" s="1"/>
      <c r="AZ203" s="1"/>
      <c r="BA203" s="1"/>
      <c r="BB203" s="1"/>
      <c r="BC203" s="1"/>
      <c r="BD203" s="1"/>
      <c r="BE203" s="1"/>
      <c r="BF203" s="1"/>
      <c r="BG203" s="1"/>
      <c r="BH203" s="1"/>
      <c r="BI203" s="1"/>
      <c r="BJ203" s="1"/>
      <c r="BK203" s="1"/>
      <c r="BL203" s="1"/>
      <c r="BM203" s="1"/>
      <c r="BN203" s="1"/>
      <c r="BO203" s="1"/>
      <c r="BP203" s="1"/>
      <c r="BQ203" s="1"/>
      <c r="BR203" s="1"/>
    </row>
    <row r="204" spans="1:70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  <c r="AQ204" s="1"/>
      <c r="AR204" s="1"/>
      <c r="AS204" s="1"/>
      <c r="AT204" s="1"/>
      <c r="AU204" s="1"/>
      <c r="AV204" s="1"/>
      <c r="AW204" s="1"/>
      <c r="AX204" s="1"/>
      <c r="AY204" s="1"/>
      <c r="AZ204" s="1"/>
      <c r="BA204" s="1"/>
      <c r="BB204" s="1"/>
      <c r="BC204" s="1"/>
      <c r="BD204" s="1"/>
      <c r="BE204" s="1"/>
      <c r="BF204" s="1"/>
      <c r="BG204" s="1"/>
      <c r="BH204" s="1"/>
      <c r="BI204" s="1"/>
      <c r="BJ204" s="1"/>
      <c r="BK204" s="1"/>
      <c r="BL204" s="1"/>
      <c r="BM204" s="1"/>
      <c r="BN204" s="1"/>
      <c r="BO204" s="1"/>
      <c r="BP204" s="1"/>
      <c r="BQ204" s="1"/>
      <c r="BR204" s="1"/>
    </row>
    <row r="205" spans="1:70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  <c r="AQ205" s="1"/>
      <c r="AR205" s="1"/>
      <c r="AS205" s="1"/>
      <c r="AT205" s="1"/>
      <c r="AU205" s="1"/>
      <c r="AV205" s="1"/>
      <c r="AW205" s="1"/>
      <c r="AX205" s="1"/>
      <c r="AY205" s="1"/>
      <c r="AZ205" s="1"/>
      <c r="BA205" s="1"/>
      <c r="BB205" s="1"/>
      <c r="BC205" s="1"/>
      <c r="BD205" s="1"/>
      <c r="BE205" s="1"/>
      <c r="BF205" s="1"/>
      <c r="BG205" s="1"/>
      <c r="BH205" s="1"/>
      <c r="BI205" s="1"/>
      <c r="BJ205" s="1"/>
      <c r="BK205" s="1"/>
      <c r="BL205" s="1"/>
      <c r="BM205" s="1"/>
      <c r="BN205" s="1"/>
      <c r="BO205" s="1"/>
      <c r="BP205" s="1"/>
      <c r="BQ205" s="1"/>
      <c r="BR205" s="1"/>
    </row>
    <row r="206" spans="1:70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  <c r="AP206" s="1"/>
      <c r="AQ206" s="1"/>
      <c r="AR206" s="1"/>
      <c r="AS206" s="1"/>
      <c r="AT206" s="1"/>
      <c r="AU206" s="1"/>
      <c r="AV206" s="1"/>
      <c r="AW206" s="1"/>
      <c r="AX206" s="1"/>
      <c r="AY206" s="1"/>
      <c r="AZ206" s="1"/>
      <c r="BA206" s="1"/>
      <c r="BB206" s="1"/>
      <c r="BC206" s="1"/>
      <c r="BD206" s="1"/>
      <c r="BE206" s="1"/>
      <c r="BF206" s="1"/>
      <c r="BG206" s="1"/>
      <c r="BH206" s="1"/>
      <c r="BI206" s="1"/>
      <c r="BJ206" s="1"/>
      <c r="BK206" s="1"/>
      <c r="BL206" s="1"/>
      <c r="BM206" s="1"/>
      <c r="BN206" s="1"/>
      <c r="BO206" s="1"/>
      <c r="BP206" s="1"/>
      <c r="BQ206" s="1"/>
      <c r="BR206" s="1"/>
    </row>
    <row r="207" spans="1:70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  <c r="AP207" s="1"/>
      <c r="AQ207" s="1"/>
      <c r="AR207" s="1"/>
      <c r="AS207" s="1"/>
      <c r="AT207" s="1"/>
      <c r="AU207" s="1"/>
      <c r="AV207" s="1"/>
      <c r="AW207" s="1"/>
      <c r="AX207" s="1"/>
      <c r="AY207" s="1"/>
      <c r="AZ207" s="1"/>
      <c r="BA207" s="1"/>
      <c r="BB207" s="1"/>
      <c r="BC207" s="1"/>
      <c r="BD207" s="1"/>
      <c r="BE207" s="1"/>
      <c r="BF207" s="1"/>
      <c r="BG207" s="1"/>
      <c r="BH207" s="1"/>
      <c r="BI207" s="1"/>
      <c r="BJ207" s="1"/>
      <c r="BK207" s="1"/>
      <c r="BL207" s="1"/>
      <c r="BM207" s="1"/>
      <c r="BN207" s="1"/>
      <c r="BO207" s="1"/>
      <c r="BP207" s="1"/>
      <c r="BQ207" s="1"/>
      <c r="BR207" s="1"/>
    </row>
    <row r="208" spans="1:70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  <c r="AR208" s="1"/>
      <c r="AS208" s="1"/>
      <c r="AT208" s="1"/>
      <c r="AU208" s="1"/>
      <c r="AV208" s="1"/>
      <c r="AW208" s="1"/>
      <c r="AX208" s="1"/>
      <c r="AY208" s="1"/>
      <c r="AZ208" s="1"/>
      <c r="BA208" s="1"/>
      <c r="BB208" s="1"/>
      <c r="BC208" s="1"/>
      <c r="BD208" s="1"/>
      <c r="BE208" s="1"/>
      <c r="BF208" s="1"/>
      <c r="BG208" s="1"/>
      <c r="BH208" s="1"/>
      <c r="BI208" s="1"/>
      <c r="BJ208" s="1"/>
      <c r="BK208" s="1"/>
      <c r="BL208" s="1"/>
      <c r="BM208" s="1"/>
      <c r="BN208" s="1"/>
      <c r="BO208" s="1"/>
      <c r="BP208" s="1"/>
      <c r="BQ208" s="1"/>
      <c r="BR208" s="1"/>
    </row>
    <row r="209" spans="1:70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1"/>
      <c r="AR209" s="1"/>
      <c r="AS209" s="1"/>
      <c r="AT209" s="1"/>
      <c r="AU209" s="1"/>
      <c r="AV209" s="1"/>
      <c r="AW209" s="1"/>
      <c r="AX209" s="1"/>
      <c r="AY209" s="1"/>
      <c r="AZ209" s="1"/>
      <c r="BA209" s="1"/>
      <c r="BB209" s="1"/>
      <c r="BC209" s="1"/>
      <c r="BD209" s="1"/>
      <c r="BE209" s="1"/>
      <c r="BF209" s="1"/>
      <c r="BG209" s="1"/>
      <c r="BH209" s="1"/>
      <c r="BI209" s="1"/>
      <c r="BJ209" s="1"/>
      <c r="BK209" s="1"/>
      <c r="BL209" s="1"/>
      <c r="BM209" s="1"/>
      <c r="BN209" s="1"/>
      <c r="BO209" s="1"/>
      <c r="BP209" s="1"/>
      <c r="BQ209" s="1"/>
      <c r="BR209" s="1"/>
    </row>
    <row r="210" spans="1:70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"/>
      <c r="AQ210" s="1"/>
      <c r="AR210" s="1"/>
      <c r="AS210" s="1"/>
      <c r="AT210" s="1"/>
      <c r="AU210" s="1"/>
      <c r="AV210" s="1"/>
      <c r="AW210" s="1"/>
      <c r="AX210" s="1"/>
      <c r="AY210" s="1"/>
      <c r="AZ210" s="1"/>
      <c r="BA210" s="1"/>
      <c r="BB210" s="1"/>
      <c r="BC210" s="1"/>
      <c r="BD210" s="1"/>
      <c r="BE210" s="1"/>
      <c r="BF210" s="1"/>
      <c r="BG210" s="1"/>
      <c r="BH210" s="1"/>
      <c r="BI210" s="1"/>
      <c r="BJ210" s="1"/>
      <c r="BK210" s="1"/>
      <c r="BL210" s="1"/>
      <c r="BM210" s="1"/>
      <c r="BN210" s="1"/>
      <c r="BO210" s="1"/>
      <c r="BP210" s="1"/>
      <c r="BQ210" s="1"/>
      <c r="BR210" s="1"/>
    </row>
    <row r="211" spans="1:70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  <c r="AR211" s="1"/>
      <c r="AS211" s="1"/>
      <c r="AT211" s="1"/>
      <c r="AU211" s="1"/>
      <c r="AV211" s="1"/>
      <c r="AW211" s="1"/>
      <c r="AX211" s="1"/>
      <c r="AY211" s="1"/>
      <c r="AZ211" s="1"/>
      <c r="BA211" s="1"/>
      <c r="BB211" s="1"/>
      <c r="BC211" s="1"/>
      <c r="BD211" s="1"/>
      <c r="BE211" s="1"/>
      <c r="BF211" s="1"/>
      <c r="BG211" s="1"/>
      <c r="BH211" s="1"/>
      <c r="BI211" s="1"/>
      <c r="BJ211" s="1"/>
      <c r="BK211" s="1"/>
      <c r="BL211" s="1"/>
      <c r="BM211" s="1"/>
      <c r="BN211" s="1"/>
      <c r="BO211" s="1"/>
      <c r="BP211" s="1"/>
      <c r="BQ211" s="1"/>
      <c r="BR211" s="1"/>
    </row>
    <row r="212" spans="1:70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  <c r="AQ212" s="1"/>
      <c r="AR212" s="1"/>
      <c r="AS212" s="1"/>
      <c r="AT212" s="1"/>
      <c r="AU212" s="1"/>
      <c r="AV212" s="1"/>
      <c r="AW212" s="1"/>
      <c r="AX212" s="1"/>
      <c r="AY212" s="1"/>
      <c r="AZ212" s="1"/>
      <c r="BA212" s="1"/>
      <c r="BB212" s="1"/>
      <c r="BC212" s="1"/>
      <c r="BD212" s="1"/>
      <c r="BE212" s="1"/>
      <c r="BF212" s="1"/>
      <c r="BG212" s="1"/>
      <c r="BH212" s="1"/>
      <c r="BI212" s="1"/>
      <c r="BJ212" s="1"/>
      <c r="BK212" s="1"/>
      <c r="BL212" s="1"/>
      <c r="BM212" s="1"/>
      <c r="BN212" s="1"/>
      <c r="BO212" s="1"/>
      <c r="BP212" s="1"/>
      <c r="BQ212" s="1"/>
      <c r="BR212" s="1"/>
    </row>
    <row r="213" spans="1:70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  <c r="AQ213" s="1"/>
      <c r="AR213" s="1"/>
      <c r="AS213" s="1"/>
      <c r="AT213" s="1"/>
      <c r="AU213" s="1"/>
      <c r="AV213" s="1"/>
      <c r="AW213" s="1"/>
      <c r="AX213" s="1"/>
      <c r="AY213" s="1"/>
      <c r="AZ213" s="1"/>
      <c r="BA213" s="1"/>
      <c r="BB213" s="1"/>
      <c r="BC213" s="1"/>
      <c r="BD213" s="1"/>
      <c r="BE213" s="1"/>
      <c r="BF213" s="1"/>
      <c r="BG213" s="1"/>
      <c r="BH213" s="1"/>
      <c r="BI213" s="1"/>
      <c r="BJ213" s="1"/>
      <c r="BK213" s="1"/>
      <c r="BL213" s="1"/>
      <c r="BM213" s="1"/>
      <c r="BN213" s="1"/>
      <c r="BO213" s="1"/>
      <c r="BP213" s="1"/>
      <c r="BQ213" s="1"/>
      <c r="BR213" s="1"/>
    </row>
    <row r="214" spans="1:70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"/>
      <c r="AQ214" s="1"/>
      <c r="AR214" s="1"/>
      <c r="AS214" s="1"/>
      <c r="AT214" s="1"/>
      <c r="AU214" s="1"/>
      <c r="AV214" s="1"/>
      <c r="AW214" s="1"/>
      <c r="AX214" s="1"/>
      <c r="AY214" s="1"/>
      <c r="AZ214" s="1"/>
      <c r="BA214" s="1"/>
      <c r="BB214" s="1"/>
      <c r="BC214" s="1"/>
      <c r="BD214" s="1"/>
      <c r="BE214" s="1"/>
      <c r="BF214" s="1"/>
      <c r="BG214" s="1"/>
      <c r="BH214" s="1"/>
      <c r="BI214" s="1"/>
      <c r="BJ214" s="1"/>
      <c r="BK214" s="1"/>
      <c r="BL214" s="1"/>
      <c r="BM214" s="1"/>
      <c r="BN214" s="1"/>
      <c r="BO214" s="1"/>
      <c r="BP214" s="1"/>
      <c r="BQ214" s="1"/>
      <c r="BR214" s="1"/>
    </row>
    <row r="215" spans="1:70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  <c r="AQ215" s="1"/>
      <c r="AR215" s="1"/>
      <c r="AS215" s="1"/>
      <c r="AT215" s="1"/>
      <c r="AU215" s="1"/>
      <c r="AV215" s="1"/>
      <c r="AW215" s="1"/>
      <c r="AX215" s="1"/>
      <c r="AY215" s="1"/>
      <c r="AZ215" s="1"/>
      <c r="BA215" s="1"/>
      <c r="BB215" s="1"/>
      <c r="BC215" s="1"/>
      <c r="BD215" s="1"/>
      <c r="BE215" s="1"/>
      <c r="BF215" s="1"/>
      <c r="BG215" s="1"/>
      <c r="BH215" s="1"/>
      <c r="BI215" s="1"/>
      <c r="BJ215" s="1"/>
      <c r="BK215" s="1"/>
      <c r="BL215" s="1"/>
      <c r="BM215" s="1"/>
      <c r="BN215" s="1"/>
      <c r="BO215" s="1"/>
      <c r="BP215" s="1"/>
      <c r="BQ215" s="1"/>
      <c r="BR215" s="1"/>
    </row>
    <row r="216" spans="1:70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  <c r="AP216" s="1"/>
      <c r="AQ216" s="1"/>
      <c r="AR216" s="1"/>
      <c r="AS216" s="1"/>
      <c r="AT216" s="1"/>
      <c r="AU216" s="1"/>
      <c r="AV216" s="1"/>
      <c r="AW216" s="1"/>
      <c r="AX216" s="1"/>
      <c r="AY216" s="1"/>
      <c r="AZ216" s="1"/>
      <c r="BA216" s="1"/>
      <c r="BB216" s="1"/>
      <c r="BC216" s="1"/>
      <c r="BD216" s="1"/>
      <c r="BE216" s="1"/>
      <c r="BF216" s="1"/>
      <c r="BG216" s="1"/>
      <c r="BH216" s="1"/>
      <c r="BI216" s="1"/>
      <c r="BJ216" s="1"/>
      <c r="BK216" s="1"/>
      <c r="BL216" s="1"/>
      <c r="BM216" s="1"/>
      <c r="BN216" s="1"/>
      <c r="BO216" s="1"/>
      <c r="BP216" s="1"/>
      <c r="BQ216" s="1"/>
      <c r="BR216" s="1"/>
    </row>
    <row r="217" spans="1:70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  <c r="AQ217" s="1"/>
      <c r="AR217" s="1"/>
      <c r="AS217" s="1"/>
      <c r="AT217" s="1"/>
      <c r="AU217" s="1"/>
      <c r="AV217" s="1"/>
      <c r="AW217" s="1"/>
      <c r="AX217" s="1"/>
      <c r="AY217" s="1"/>
      <c r="AZ217" s="1"/>
      <c r="BA217" s="1"/>
      <c r="BB217" s="1"/>
      <c r="BC217" s="1"/>
      <c r="BD217" s="1"/>
      <c r="BE217" s="1"/>
      <c r="BF217" s="1"/>
      <c r="BG217" s="1"/>
      <c r="BH217" s="1"/>
      <c r="BI217" s="1"/>
      <c r="BJ217" s="1"/>
      <c r="BK217" s="1"/>
      <c r="BL217" s="1"/>
      <c r="BM217" s="1"/>
      <c r="BN217" s="1"/>
      <c r="BO217" s="1"/>
      <c r="BP217" s="1"/>
      <c r="BQ217" s="1"/>
      <c r="BR217" s="1"/>
    </row>
    <row r="218" spans="1:70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  <c r="AP218" s="1"/>
      <c r="AQ218" s="1"/>
      <c r="AR218" s="1"/>
      <c r="AS218" s="1"/>
      <c r="AT218" s="1"/>
      <c r="AU218" s="1"/>
      <c r="AV218" s="1"/>
      <c r="AW218" s="1"/>
      <c r="AX218" s="1"/>
      <c r="AY218" s="1"/>
      <c r="AZ218" s="1"/>
      <c r="BA218" s="1"/>
      <c r="BB218" s="1"/>
      <c r="BC218" s="1"/>
      <c r="BD218" s="1"/>
      <c r="BE218" s="1"/>
      <c r="BF218" s="1"/>
      <c r="BG218" s="1"/>
      <c r="BH218" s="1"/>
      <c r="BI218" s="1"/>
      <c r="BJ218" s="1"/>
      <c r="BK218" s="1"/>
      <c r="BL218" s="1"/>
      <c r="BM218" s="1"/>
      <c r="BN218" s="1"/>
      <c r="BO218" s="1"/>
      <c r="BP218" s="1"/>
      <c r="BQ218" s="1"/>
      <c r="BR218" s="1"/>
    </row>
    <row r="219" spans="1:70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  <c r="AR219" s="1"/>
      <c r="AS219" s="1"/>
      <c r="AT219" s="1"/>
      <c r="AU219" s="1"/>
      <c r="AV219" s="1"/>
      <c r="AW219" s="1"/>
      <c r="AX219" s="1"/>
      <c r="AY219" s="1"/>
      <c r="AZ219" s="1"/>
      <c r="BA219" s="1"/>
      <c r="BB219" s="1"/>
      <c r="BC219" s="1"/>
      <c r="BD219" s="1"/>
      <c r="BE219" s="1"/>
      <c r="BF219" s="1"/>
      <c r="BG219" s="1"/>
      <c r="BH219" s="1"/>
      <c r="BI219" s="1"/>
      <c r="BJ219" s="1"/>
      <c r="BK219" s="1"/>
      <c r="BL219" s="1"/>
      <c r="BM219" s="1"/>
      <c r="BN219" s="1"/>
      <c r="BO219" s="1"/>
      <c r="BP219" s="1"/>
      <c r="BQ219" s="1"/>
      <c r="BR219" s="1"/>
    </row>
    <row r="220" spans="1:70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1"/>
      <c r="AR220" s="1"/>
      <c r="AS220" s="1"/>
      <c r="AT220" s="1"/>
      <c r="AU220" s="1"/>
      <c r="AV220" s="1"/>
      <c r="AW220" s="1"/>
      <c r="AX220" s="1"/>
      <c r="AY220" s="1"/>
      <c r="AZ220" s="1"/>
      <c r="BA220" s="1"/>
      <c r="BB220" s="1"/>
      <c r="BC220" s="1"/>
      <c r="BD220" s="1"/>
      <c r="BE220" s="1"/>
      <c r="BF220" s="1"/>
      <c r="BG220" s="1"/>
      <c r="BH220" s="1"/>
      <c r="BI220" s="1"/>
      <c r="BJ220" s="1"/>
      <c r="BK220" s="1"/>
      <c r="BL220" s="1"/>
      <c r="BM220" s="1"/>
      <c r="BN220" s="1"/>
      <c r="BO220" s="1"/>
      <c r="BP220" s="1"/>
      <c r="BQ220" s="1"/>
      <c r="BR220" s="1"/>
    </row>
    <row r="221" spans="1:70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1"/>
      <c r="AR221" s="1"/>
      <c r="AS221" s="1"/>
      <c r="AT221" s="1"/>
      <c r="AU221" s="1"/>
      <c r="AV221" s="1"/>
      <c r="AW221" s="1"/>
      <c r="AX221" s="1"/>
      <c r="AY221" s="1"/>
      <c r="AZ221" s="1"/>
      <c r="BA221" s="1"/>
      <c r="BB221" s="1"/>
      <c r="BC221" s="1"/>
      <c r="BD221" s="1"/>
      <c r="BE221" s="1"/>
      <c r="BF221" s="1"/>
      <c r="BG221" s="1"/>
      <c r="BH221" s="1"/>
      <c r="BI221" s="1"/>
      <c r="BJ221" s="1"/>
      <c r="BK221" s="1"/>
      <c r="BL221" s="1"/>
      <c r="BM221" s="1"/>
      <c r="BN221" s="1"/>
      <c r="BO221" s="1"/>
      <c r="BP221" s="1"/>
      <c r="BQ221" s="1"/>
      <c r="BR221" s="1"/>
    </row>
    <row r="222" spans="1:70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  <c r="AP222" s="1"/>
      <c r="AQ222" s="1"/>
      <c r="AR222" s="1"/>
      <c r="AS222" s="1"/>
      <c r="AT222" s="1"/>
      <c r="AU222" s="1"/>
      <c r="AV222" s="1"/>
      <c r="AW222" s="1"/>
      <c r="AX222" s="1"/>
      <c r="AY222" s="1"/>
      <c r="AZ222" s="1"/>
      <c r="BA222" s="1"/>
      <c r="BB222" s="1"/>
      <c r="BC222" s="1"/>
      <c r="BD222" s="1"/>
      <c r="BE222" s="1"/>
      <c r="BF222" s="1"/>
      <c r="BG222" s="1"/>
      <c r="BH222" s="1"/>
      <c r="BI222" s="1"/>
      <c r="BJ222" s="1"/>
      <c r="BK222" s="1"/>
      <c r="BL222" s="1"/>
      <c r="BM222" s="1"/>
      <c r="BN222" s="1"/>
      <c r="BO222" s="1"/>
      <c r="BP222" s="1"/>
      <c r="BQ222" s="1"/>
      <c r="BR222" s="1"/>
    </row>
    <row r="223" spans="1:70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1"/>
      <c r="AR223" s="1"/>
      <c r="AS223" s="1"/>
      <c r="AT223" s="1"/>
      <c r="AU223" s="1"/>
      <c r="AV223" s="1"/>
      <c r="AW223" s="1"/>
      <c r="AX223" s="1"/>
      <c r="AY223" s="1"/>
      <c r="AZ223" s="1"/>
      <c r="BA223" s="1"/>
      <c r="BB223" s="1"/>
      <c r="BC223" s="1"/>
      <c r="BD223" s="1"/>
      <c r="BE223" s="1"/>
      <c r="BF223" s="1"/>
      <c r="BG223" s="1"/>
      <c r="BH223" s="1"/>
      <c r="BI223" s="1"/>
      <c r="BJ223" s="1"/>
      <c r="BK223" s="1"/>
      <c r="BL223" s="1"/>
      <c r="BM223" s="1"/>
      <c r="BN223" s="1"/>
      <c r="BO223" s="1"/>
      <c r="BP223" s="1"/>
      <c r="BQ223" s="1"/>
      <c r="BR223" s="1"/>
    </row>
    <row r="224" spans="1:70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  <c r="AQ224" s="1"/>
      <c r="AR224" s="1"/>
      <c r="AS224" s="1"/>
      <c r="AT224" s="1"/>
      <c r="AU224" s="1"/>
      <c r="AV224" s="1"/>
      <c r="AW224" s="1"/>
      <c r="AX224" s="1"/>
      <c r="AY224" s="1"/>
      <c r="AZ224" s="1"/>
      <c r="BA224" s="1"/>
      <c r="BB224" s="1"/>
      <c r="BC224" s="1"/>
      <c r="BD224" s="1"/>
      <c r="BE224" s="1"/>
      <c r="BF224" s="1"/>
      <c r="BG224" s="1"/>
      <c r="BH224" s="1"/>
      <c r="BI224" s="1"/>
      <c r="BJ224" s="1"/>
      <c r="BK224" s="1"/>
      <c r="BL224" s="1"/>
      <c r="BM224" s="1"/>
      <c r="BN224" s="1"/>
      <c r="BO224" s="1"/>
      <c r="BP224" s="1"/>
      <c r="BQ224" s="1"/>
      <c r="BR224" s="1"/>
    </row>
    <row r="225" spans="1:70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  <c r="AP225" s="1"/>
      <c r="AQ225" s="1"/>
      <c r="AR225" s="1"/>
      <c r="AS225" s="1"/>
      <c r="AT225" s="1"/>
      <c r="AU225" s="1"/>
      <c r="AV225" s="1"/>
      <c r="AW225" s="1"/>
      <c r="AX225" s="1"/>
      <c r="AY225" s="1"/>
      <c r="AZ225" s="1"/>
      <c r="BA225" s="1"/>
      <c r="BB225" s="1"/>
      <c r="BC225" s="1"/>
      <c r="BD225" s="1"/>
      <c r="BE225" s="1"/>
      <c r="BF225" s="1"/>
      <c r="BG225" s="1"/>
      <c r="BH225" s="1"/>
      <c r="BI225" s="1"/>
      <c r="BJ225" s="1"/>
      <c r="BK225" s="1"/>
      <c r="BL225" s="1"/>
      <c r="BM225" s="1"/>
      <c r="BN225" s="1"/>
      <c r="BO225" s="1"/>
      <c r="BP225" s="1"/>
      <c r="BQ225" s="1"/>
      <c r="BR225" s="1"/>
    </row>
    <row r="226" spans="1:70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  <c r="AP226" s="1"/>
      <c r="AQ226" s="1"/>
      <c r="AR226" s="1"/>
      <c r="AS226" s="1"/>
      <c r="AT226" s="1"/>
      <c r="AU226" s="1"/>
      <c r="AV226" s="1"/>
      <c r="AW226" s="1"/>
      <c r="AX226" s="1"/>
      <c r="AY226" s="1"/>
      <c r="AZ226" s="1"/>
      <c r="BA226" s="1"/>
      <c r="BB226" s="1"/>
      <c r="BC226" s="1"/>
      <c r="BD226" s="1"/>
      <c r="BE226" s="1"/>
      <c r="BF226" s="1"/>
      <c r="BG226" s="1"/>
      <c r="BH226" s="1"/>
      <c r="BI226" s="1"/>
      <c r="BJ226" s="1"/>
      <c r="BK226" s="1"/>
      <c r="BL226" s="1"/>
      <c r="BM226" s="1"/>
      <c r="BN226" s="1"/>
      <c r="BO226" s="1"/>
      <c r="BP226" s="1"/>
      <c r="BQ226" s="1"/>
      <c r="BR226" s="1"/>
    </row>
    <row r="227" spans="1:70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  <c r="AQ227" s="1"/>
      <c r="AR227" s="1"/>
      <c r="AS227" s="1"/>
      <c r="AT227" s="1"/>
      <c r="AU227" s="1"/>
      <c r="AV227" s="1"/>
      <c r="AW227" s="1"/>
      <c r="AX227" s="1"/>
      <c r="AY227" s="1"/>
      <c r="AZ227" s="1"/>
      <c r="BA227" s="1"/>
      <c r="BB227" s="1"/>
      <c r="BC227" s="1"/>
      <c r="BD227" s="1"/>
      <c r="BE227" s="1"/>
      <c r="BF227" s="1"/>
      <c r="BG227" s="1"/>
      <c r="BH227" s="1"/>
      <c r="BI227" s="1"/>
      <c r="BJ227" s="1"/>
      <c r="BK227" s="1"/>
      <c r="BL227" s="1"/>
      <c r="BM227" s="1"/>
      <c r="BN227" s="1"/>
      <c r="BO227" s="1"/>
      <c r="BP227" s="1"/>
      <c r="BQ227" s="1"/>
      <c r="BR227" s="1"/>
    </row>
    <row r="228" spans="1:70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  <c r="AP228" s="1"/>
      <c r="AQ228" s="1"/>
      <c r="AR228" s="1"/>
      <c r="AS228" s="1"/>
      <c r="AT228" s="1"/>
      <c r="AU228" s="1"/>
      <c r="AV228" s="1"/>
      <c r="AW228" s="1"/>
      <c r="AX228" s="1"/>
      <c r="AY228" s="1"/>
      <c r="AZ228" s="1"/>
      <c r="BA228" s="1"/>
      <c r="BB228" s="1"/>
      <c r="BC228" s="1"/>
      <c r="BD228" s="1"/>
      <c r="BE228" s="1"/>
      <c r="BF228" s="1"/>
      <c r="BG228" s="1"/>
      <c r="BH228" s="1"/>
      <c r="BI228" s="1"/>
      <c r="BJ228" s="1"/>
      <c r="BK228" s="1"/>
      <c r="BL228" s="1"/>
      <c r="BM228" s="1"/>
      <c r="BN228" s="1"/>
      <c r="BO228" s="1"/>
      <c r="BP228" s="1"/>
      <c r="BQ228" s="1"/>
      <c r="BR228" s="1"/>
    </row>
    <row r="229" spans="1:70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  <c r="AP229" s="1"/>
      <c r="AQ229" s="1"/>
      <c r="AR229" s="1"/>
      <c r="AS229" s="1"/>
      <c r="AT229" s="1"/>
      <c r="AU229" s="1"/>
      <c r="AV229" s="1"/>
      <c r="AW229" s="1"/>
      <c r="AX229" s="1"/>
      <c r="AY229" s="1"/>
      <c r="AZ229" s="1"/>
      <c r="BA229" s="1"/>
      <c r="BB229" s="1"/>
      <c r="BC229" s="1"/>
      <c r="BD229" s="1"/>
      <c r="BE229" s="1"/>
      <c r="BF229" s="1"/>
      <c r="BG229" s="1"/>
      <c r="BH229" s="1"/>
      <c r="BI229" s="1"/>
      <c r="BJ229" s="1"/>
      <c r="BK229" s="1"/>
      <c r="BL229" s="1"/>
      <c r="BM229" s="1"/>
      <c r="BN229" s="1"/>
      <c r="BO229" s="1"/>
      <c r="BP229" s="1"/>
      <c r="BQ229" s="1"/>
      <c r="BR229" s="1"/>
    </row>
    <row r="230" spans="1:70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  <c r="AQ230" s="1"/>
      <c r="AR230" s="1"/>
      <c r="AS230" s="1"/>
      <c r="AT230" s="1"/>
      <c r="AU230" s="1"/>
      <c r="AV230" s="1"/>
      <c r="AW230" s="1"/>
      <c r="AX230" s="1"/>
      <c r="AY230" s="1"/>
      <c r="AZ230" s="1"/>
      <c r="BA230" s="1"/>
      <c r="BB230" s="1"/>
      <c r="BC230" s="1"/>
      <c r="BD230" s="1"/>
      <c r="BE230" s="1"/>
      <c r="BF230" s="1"/>
      <c r="BG230" s="1"/>
      <c r="BH230" s="1"/>
      <c r="BI230" s="1"/>
      <c r="BJ230" s="1"/>
      <c r="BK230" s="1"/>
      <c r="BL230" s="1"/>
      <c r="BM230" s="1"/>
      <c r="BN230" s="1"/>
      <c r="BO230" s="1"/>
      <c r="BP230" s="1"/>
      <c r="BQ230" s="1"/>
      <c r="BR230" s="1"/>
    </row>
    <row r="231" spans="1:70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  <c r="AP231" s="1"/>
      <c r="AQ231" s="1"/>
      <c r="AR231" s="1"/>
      <c r="AS231" s="1"/>
      <c r="AT231" s="1"/>
      <c r="AU231" s="1"/>
      <c r="AV231" s="1"/>
      <c r="AW231" s="1"/>
      <c r="AX231" s="1"/>
      <c r="AY231" s="1"/>
      <c r="AZ231" s="1"/>
      <c r="BA231" s="1"/>
      <c r="BB231" s="1"/>
      <c r="BC231" s="1"/>
      <c r="BD231" s="1"/>
      <c r="BE231" s="1"/>
      <c r="BF231" s="1"/>
      <c r="BG231" s="1"/>
      <c r="BH231" s="1"/>
      <c r="BI231" s="1"/>
      <c r="BJ231" s="1"/>
      <c r="BK231" s="1"/>
      <c r="BL231" s="1"/>
      <c r="BM231" s="1"/>
      <c r="BN231" s="1"/>
      <c r="BO231" s="1"/>
      <c r="BP231" s="1"/>
      <c r="BQ231" s="1"/>
      <c r="BR231" s="1"/>
    </row>
    <row r="232" spans="1:70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  <c r="AP232" s="1"/>
      <c r="AQ232" s="1"/>
      <c r="AR232" s="1"/>
      <c r="AS232" s="1"/>
      <c r="AT232" s="1"/>
      <c r="AU232" s="1"/>
      <c r="AV232" s="1"/>
      <c r="AW232" s="1"/>
      <c r="AX232" s="1"/>
      <c r="AY232" s="1"/>
      <c r="AZ232" s="1"/>
      <c r="BA232" s="1"/>
      <c r="BB232" s="1"/>
      <c r="BC232" s="1"/>
      <c r="BD232" s="1"/>
      <c r="BE232" s="1"/>
      <c r="BF232" s="1"/>
      <c r="BG232" s="1"/>
      <c r="BH232" s="1"/>
      <c r="BI232" s="1"/>
      <c r="BJ232" s="1"/>
      <c r="BK232" s="1"/>
      <c r="BL232" s="1"/>
      <c r="BM232" s="1"/>
      <c r="BN232" s="1"/>
      <c r="BO232" s="1"/>
      <c r="BP232" s="1"/>
      <c r="BQ232" s="1"/>
      <c r="BR232" s="1"/>
    </row>
    <row r="233" spans="1:70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  <c r="AP233" s="1"/>
      <c r="AQ233" s="1"/>
      <c r="AR233" s="1"/>
      <c r="AS233" s="1"/>
      <c r="AT233" s="1"/>
      <c r="AU233" s="1"/>
      <c r="AV233" s="1"/>
      <c r="AW233" s="1"/>
      <c r="AX233" s="1"/>
      <c r="AY233" s="1"/>
      <c r="AZ233" s="1"/>
      <c r="BA233" s="1"/>
      <c r="BB233" s="1"/>
      <c r="BC233" s="1"/>
      <c r="BD233" s="1"/>
      <c r="BE233" s="1"/>
      <c r="BF233" s="1"/>
      <c r="BG233" s="1"/>
      <c r="BH233" s="1"/>
      <c r="BI233" s="1"/>
      <c r="BJ233" s="1"/>
      <c r="BK233" s="1"/>
      <c r="BL233" s="1"/>
      <c r="BM233" s="1"/>
      <c r="BN233" s="1"/>
      <c r="BO233" s="1"/>
      <c r="BP233" s="1"/>
      <c r="BQ233" s="1"/>
      <c r="BR233" s="1"/>
    </row>
    <row r="234" spans="1:70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  <c r="AQ234" s="1"/>
      <c r="AR234" s="1"/>
      <c r="AS234" s="1"/>
      <c r="AT234" s="1"/>
      <c r="AU234" s="1"/>
      <c r="AV234" s="1"/>
      <c r="AW234" s="1"/>
      <c r="AX234" s="1"/>
      <c r="AY234" s="1"/>
      <c r="AZ234" s="1"/>
      <c r="BA234" s="1"/>
      <c r="BB234" s="1"/>
      <c r="BC234" s="1"/>
      <c r="BD234" s="1"/>
      <c r="BE234" s="1"/>
      <c r="BF234" s="1"/>
      <c r="BG234" s="1"/>
      <c r="BH234" s="1"/>
      <c r="BI234" s="1"/>
      <c r="BJ234" s="1"/>
      <c r="BK234" s="1"/>
      <c r="BL234" s="1"/>
      <c r="BM234" s="1"/>
      <c r="BN234" s="1"/>
      <c r="BO234" s="1"/>
      <c r="BP234" s="1"/>
      <c r="BQ234" s="1"/>
      <c r="BR234" s="1"/>
    </row>
    <row r="235" spans="1:70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  <c r="AP235" s="1"/>
      <c r="AQ235" s="1"/>
      <c r="AR235" s="1"/>
      <c r="AS235" s="1"/>
      <c r="AT235" s="1"/>
      <c r="AU235" s="1"/>
      <c r="AV235" s="1"/>
      <c r="AW235" s="1"/>
      <c r="AX235" s="1"/>
      <c r="AY235" s="1"/>
      <c r="AZ235" s="1"/>
      <c r="BA235" s="1"/>
      <c r="BB235" s="1"/>
      <c r="BC235" s="1"/>
      <c r="BD235" s="1"/>
      <c r="BE235" s="1"/>
      <c r="BF235" s="1"/>
      <c r="BG235" s="1"/>
      <c r="BH235" s="1"/>
      <c r="BI235" s="1"/>
      <c r="BJ235" s="1"/>
      <c r="BK235" s="1"/>
      <c r="BL235" s="1"/>
      <c r="BM235" s="1"/>
      <c r="BN235" s="1"/>
      <c r="BO235" s="1"/>
      <c r="BP235" s="1"/>
      <c r="BQ235" s="1"/>
      <c r="BR235" s="1"/>
    </row>
    <row r="236" spans="1:70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  <c r="AQ236" s="1"/>
      <c r="AR236" s="1"/>
      <c r="AS236" s="1"/>
      <c r="AT236" s="1"/>
      <c r="AU236" s="1"/>
      <c r="AV236" s="1"/>
      <c r="AW236" s="1"/>
      <c r="AX236" s="1"/>
      <c r="AY236" s="1"/>
      <c r="AZ236" s="1"/>
      <c r="BA236" s="1"/>
      <c r="BB236" s="1"/>
      <c r="BC236" s="1"/>
      <c r="BD236" s="1"/>
      <c r="BE236" s="1"/>
      <c r="BF236" s="1"/>
      <c r="BG236" s="1"/>
      <c r="BH236" s="1"/>
      <c r="BI236" s="1"/>
      <c r="BJ236" s="1"/>
      <c r="BK236" s="1"/>
      <c r="BL236" s="1"/>
      <c r="BM236" s="1"/>
      <c r="BN236" s="1"/>
      <c r="BO236" s="1"/>
      <c r="BP236" s="1"/>
      <c r="BQ236" s="1"/>
      <c r="BR236" s="1"/>
    </row>
    <row r="237" spans="1:70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  <c r="AP237" s="1"/>
      <c r="AQ237" s="1"/>
      <c r="AR237" s="1"/>
      <c r="AS237" s="1"/>
      <c r="AT237" s="1"/>
      <c r="AU237" s="1"/>
      <c r="AV237" s="1"/>
      <c r="AW237" s="1"/>
      <c r="AX237" s="1"/>
      <c r="AY237" s="1"/>
      <c r="AZ237" s="1"/>
      <c r="BA237" s="1"/>
      <c r="BB237" s="1"/>
      <c r="BC237" s="1"/>
      <c r="BD237" s="1"/>
      <c r="BE237" s="1"/>
      <c r="BF237" s="1"/>
      <c r="BG237" s="1"/>
      <c r="BH237" s="1"/>
      <c r="BI237" s="1"/>
      <c r="BJ237" s="1"/>
      <c r="BK237" s="1"/>
      <c r="BL237" s="1"/>
      <c r="BM237" s="1"/>
      <c r="BN237" s="1"/>
      <c r="BO237" s="1"/>
      <c r="BP237" s="1"/>
      <c r="BQ237" s="1"/>
      <c r="BR237" s="1"/>
    </row>
    <row r="238" spans="1:70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  <c r="AQ238" s="1"/>
      <c r="AR238" s="1"/>
      <c r="AS238" s="1"/>
      <c r="AT238" s="1"/>
      <c r="AU238" s="1"/>
      <c r="AV238" s="1"/>
      <c r="AW238" s="1"/>
      <c r="AX238" s="1"/>
      <c r="AY238" s="1"/>
      <c r="AZ238" s="1"/>
      <c r="BA238" s="1"/>
      <c r="BB238" s="1"/>
      <c r="BC238" s="1"/>
      <c r="BD238" s="1"/>
      <c r="BE238" s="1"/>
      <c r="BF238" s="1"/>
      <c r="BG238" s="1"/>
      <c r="BH238" s="1"/>
      <c r="BI238" s="1"/>
      <c r="BJ238" s="1"/>
      <c r="BK238" s="1"/>
      <c r="BL238" s="1"/>
      <c r="BM238" s="1"/>
      <c r="BN238" s="1"/>
      <c r="BO238" s="1"/>
      <c r="BP238" s="1"/>
      <c r="BQ238" s="1"/>
      <c r="BR238" s="1"/>
    </row>
    <row r="239" spans="1:70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  <c r="AP239" s="1"/>
      <c r="AQ239" s="1"/>
      <c r="AR239" s="1"/>
      <c r="AS239" s="1"/>
      <c r="AT239" s="1"/>
      <c r="AU239" s="1"/>
      <c r="AV239" s="1"/>
      <c r="AW239" s="1"/>
      <c r="AX239" s="1"/>
      <c r="AY239" s="1"/>
      <c r="AZ239" s="1"/>
      <c r="BA239" s="1"/>
      <c r="BB239" s="1"/>
      <c r="BC239" s="1"/>
      <c r="BD239" s="1"/>
      <c r="BE239" s="1"/>
      <c r="BF239" s="1"/>
      <c r="BG239" s="1"/>
      <c r="BH239" s="1"/>
      <c r="BI239" s="1"/>
      <c r="BJ239" s="1"/>
      <c r="BK239" s="1"/>
      <c r="BL239" s="1"/>
      <c r="BM239" s="1"/>
      <c r="BN239" s="1"/>
      <c r="BO239" s="1"/>
      <c r="BP239" s="1"/>
      <c r="BQ239" s="1"/>
      <c r="BR239" s="1"/>
    </row>
    <row r="240" spans="1:70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  <c r="AQ240" s="1"/>
      <c r="AR240" s="1"/>
      <c r="AS240" s="1"/>
      <c r="AT240" s="1"/>
      <c r="AU240" s="1"/>
      <c r="AV240" s="1"/>
      <c r="AW240" s="1"/>
      <c r="AX240" s="1"/>
      <c r="AY240" s="1"/>
      <c r="AZ240" s="1"/>
      <c r="BA240" s="1"/>
      <c r="BB240" s="1"/>
      <c r="BC240" s="1"/>
      <c r="BD240" s="1"/>
      <c r="BE240" s="1"/>
      <c r="BF240" s="1"/>
      <c r="BG240" s="1"/>
      <c r="BH240" s="1"/>
      <c r="BI240" s="1"/>
      <c r="BJ240" s="1"/>
      <c r="BK240" s="1"/>
      <c r="BL240" s="1"/>
      <c r="BM240" s="1"/>
      <c r="BN240" s="1"/>
      <c r="BO240" s="1"/>
      <c r="BP240" s="1"/>
      <c r="BQ240" s="1"/>
      <c r="BR240" s="1"/>
    </row>
    <row r="241" spans="1:70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  <c r="AP241" s="1"/>
      <c r="AQ241" s="1"/>
      <c r="AR241" s="1"/>
      <c r="AS241" s="1"/>
      <c r="AT241" s="1"/>
      <c r="AU241" s="1"/>
      <c r="AV241" s="1"/>
      <c r="AW241" s="1"/>
      <c r="AX241" s="1"/>
      <c r="AY241" s="1"/>
      <c r="AZ241" s="1"/>
      <c r="BA241" s="1"/>
      <c r="BB241" s="1"/>
      <c r="BC241" s="1"/>
      <c r="BD241" s="1"/>
      <c r="BE241" s="1"/>
      <c r="BF241" s="1"/>
      <c r="BG241" s="1"/>
      <c r="BH241" s="1"/>
      <c r="BI241" s="1"/>
      <c r="BJ241" s="1"/>
      <c r="BK241" s="1"/>
      <c r="BL241" s="1"/>
      <c r="BM241" s="1"/>
      <c r="BN241" s="1"/>
      <c r="BO241" s="1"/>
      <c r="BP241" s="1"/>
      <c r="BQ241" s="1"/>
      <c r="BR241" s="1"/>
    </row>
    <row r="242" spans="1:70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  <c r="AQ242" s="1"/>
      <c r="AR242" s="1"/>
      <c r="AS242" s="1"/>
      <c r="AT242" s="1"/>
      <c r="AU242" s="1"/>
      <c r="AV242" s="1"/>
      <c r="AW242" s="1"/>
      <c r="AX242" s="1"/>
      <c r="AY242" s="1"/>
      <c r="AZ242" s="1"/>
      <c r="BA242" s="1"/>
      <c r="BB242" s="1"/>
      <c r="BC242" s="1"/>
      <c r="BD242" s="1"/>
      <c r="BE242" s="1"/>
      <c r="BF242" s="1"/>
      <c r="BG242" s="1"/>
      <c r="BH242" s="1"/>
      <c r="BI242" s="1"/>
      <c r="BJ242" s="1"/>
      <c r="BK242" s="1"/>
      <c r="BL242" s="1"/>
      <c r="BM242" s="1"/>
      <c r="BN242" s="1"/>
      <c r="BO242" s="1"/>
      <c r="BP242" s="1"/>
      <c r="BQ242" s="1"/>
      <c r="BR242" s="1"/>
    </row>
    <row r="243" spans="1:70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  <c r="AP243" s="1"/>
      <c r="AQ243" s="1"/>
      <c r="AR243" s="1"/>
      <c r="AS243" s="1"/>
      <c r="AT243" s="1"/>
      <c r="AU243" s="1"/>
      <c r="AV243" s="1"/>
      <c r="AW243" s="1"/>
      <c r="AX243" s="1"/>
      <c r="AY243" s="1"/>
      <c r="AZ243" s="1"/>
      <c r="BA243" s="1"/>
      <c r="BB243" s="1"/>
      <c r="BC243" s="1"/>
      <c r="BD243" s="1"/>
      <c r="BE243" s="1"/>
      <c r="BF243" s="1"/>
      <c r="BG243" s="1"/>
      <c r="BH243" s="1"/>
      <c r="BI243" s="1"/>
      <c r="BJ243" s="1"/>
      <c r="BK243" s="1"/>
      <c r="BL243" s="1"/>
      <c r="BM243" s="1"/>
      <c r="BN243" s="1"/>
      <c r="BO243" s="1"/>
      <c r="BP243" s="1"/>
      <c r="BQ243" s="1"/>
      <c r="BR243" s="1"/>
    </row>
    <row r="244" spans="1:70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"/>
      <c r="AQ244" s="1"/>
      <c r="AR244" s="1"/>
      <c r="AS244" s="1"/>
      <c r="AT244" s="1"/>
      <c r="AU244" s="1"/>
      <c r="AV244" s="1"/>
      <c r="AW244" s="1"/>
      <c r="AX244" s="1"/>
      <c r="AY244" s="1"/>
      <c r="AZ244" s="1"/>
      <c r="BA244" s="1"/>
      <c r="BB244" s="1"/>
      <c r="BC244" s="1"/>
      <c r="BD244" s="1"/>
      <c r="BE244" s="1"/>
      <c r="BF244" s="1"/>
      <c r="BG244" s="1"/>
      <c r="BH244" s="1"/>
      <c r="BI244" s="1"/>
      <c r="BJ244" s="1"/>
      <c r="BK244" s="1"/>
      <c r="BL244" s="1"/>
      <c r="BM244" s="1"/>
      <c r="BN244" s="1"/>
      <c r="BO244" s="1"/>
      <c r="BP244" s="1"/>
      <c r="BQ244" s="1"/>
      <c r="BR244" s="1"/>
    </row>
    <row r="245" spans="1:70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"/>
      <c r="AQ245" s="1"/>
      <c r="AR245" s="1"/>
      <c r="AS245" s="1"/>
      <c r="AT245" s="1"/>
      <c r="AU245" s="1"/>
      <c r="AV245" s="1"/>
      <c r="AW245" s="1"/>
      <c r="AX245" s="1"/>
      <c r="AY245" s="1"/>
      <c r="AZ245" s="1"/>
      <c r="BA245" s="1"/>
      <c r="BB245" s="1"/>
      <c r="BC245" s="1"/>
      <c r="BD245" s="1"/>
      <c r="BE245" s="1"/>
      <c r="BF245" s="1"/>
      <c r="BG245" s="1"/>
      <c r="BH245" s="1"/>
      <c r="BI245" s="1"/>
      <c r="BJ245" s="1"/>
      <c r="BK245" s="1"/>
      <c r="BL245" s="1"/>
      <c r="BM245" s="1"/>
      <c r="BN245" s="1"/>
      <c r="BO245" s="1"/>
      <c r="BP245" s="1"/>
      <c r="BQ245" s="1"/>
      <c r="BR245" s="1"/>
    </row>
    <row r="246" spans="1:70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  <c r="AP246" s="1"/>
      <c r="AQ246" s="1"/>
      <c r="AR246" s="1"/>
      <c r="AS246" s="1"/>
      <c r="AT246" s="1"/>
      <c r="AU246" s="1"/>
      <c r="AV246" s="1"/>
      <c r="AW246" s="1"/>
      <c r="AX246" s="1"/>
      <c r="AY246" s="1"/>
      <c r="AZ246" s="1"/>
      <c r="BA246" s="1"/>
      <c r="BB246" s="1"/>
      <c r="BC246" s="1"/>
      <c r="BD246" s="1"/>
      <c r="BE246" s="1"/>
      <c r="BF246" s="1"/>
      <c r="BG246" s="1"/>
      <c r="BH246" s="1"/>
      <c r="BI246" s="1"/>
      <c r="BJ246" s="1"/>
      <c r="BK246" s="1"/>
      <c r="BL246" s="1"/>
      <c r="BM246" s="1"/>
      <c r="BN246" s="1"/>
      <c r="BO246" s="1"/>
      <c r="BP246" s="1"/>
      <c r="BQ246" s="1"/>
      <c r="BR246" s="1"/>
    </row>
    <row r="247" spans="1:70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  <c r="AP247" s="1"/>
      <c r="AQ247" s="1"/>
      <c r="AR247" s="1"/>
      <c r="AS247" s="1"/>
      <c r="AT247" s="1"/>
      <c r="AU247" s="1"/>
      <c r="AV247" s="1"/>
      <c r="AW247" s="1"/>
      <c r="AX247" s="1"/>
      <c r="AY247" s="1"/>
      <c r="AZ247" s="1"/>
      <c r="BA247" s="1"/>
      <c r="BB247" s="1"/>
      <c r="BC247" s="1"/>
      <c r="BD247" s="1"/>
      <c r="BE247" s="1"/>
      <c r="BF247" s="1"/>
      <c r="BG247" s="1"/>
      <c r="BH247" s="1"/>
      <c r="BI247" s="1"/>
      <c r="BJ247" s="1"/>
      <c r="BK247" s="1"/>
      <c r="BL247" s="1"/>
      <c r="BM247" s="1"/>
      <c r="BN247" s="1"/>
      <c r="BO247" s="1"/>
      <c r="BP247" s="1"/>
      <c r="BQ247" s="1"/>
      <c r="BR247" s="1"/>
    </row>
    <row r="248" spans="1:70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  <c r="AQ248" s="1"/>
      <c r="AR248" s="1"/>
      <c r="AS248" s="1"/>
      <c r="AT248" s="1"/>
      <c r="AU248" s="1"/>
      <c r="AV248" s="1"/>
      <c r="AW248" s="1"/>
      <c r="AX248" s="1"/>
      <c r="AY248" s="1"/>
      <c r="AZ248" s="1"/>
      <c r="BA248" s="1"/>
      <c r="BB248" s="1"/>
      <c r="BC248" s="1"/>
      <c r="BD248" s="1"/>
      <c r="BE248" s="1"/>
      <c r="BF248" s="1"/>
      <c r="BG248" s="1"/>
      <c r="BH248" s="1"/>
      <c r="BI248" s="1"/>
      <c r="BJ248" s="1"/>
      <c r="BK248" s="1"/>
      <c r="BL248" s="1"/>
      <c r="BM248" s="1"/>
      <c r="BN248" s="1"/>
      <c r="BO248" s="1"/>
      <c r="BP248" s="1"/>
      <c r="BQ248" s="1"/>
      <c r="BR248" s="1"/>
    </row>
    <row r="249" spans="1:70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"/>
      <c r="AQ249" s="1"/>
      <c r="AR249" s="1"/>
      <c r="AS249" s="1"/>
      <c r="AT249" s="1"/>
      <c r="AU249" s="1"/>
      <c r="AV249" s="1"/>
      <c r="AW249" s="1"/>
      <c r="AX249" s="1"/>
      <c r="AY249" s="1"/>
      <c r="AZ249" s="1"/>
      <c r="BA249" s="1"/>
      <c r="BB249" s="1"/>
      <c r="BC249" s="1"/>
      <c r="BD249" s="1"/>
      <c r="BE249" s="1"/>
      <c r="BF249" s="1"/>
      <c r="BG249" s="1"/>
      <c r="BH249" s="1"/>
      <c r="BI249" s="1"/>
      <c r="BJ249" s="1"/>
      <c r="BK249" s="1"/>
      <c r="BL249" s="1"/>
      <c r="BM249" s="1"/>
      <c r="BN249" s="1"/>
      <c r="BO249" s="1"/>
      <c r="BP249" s="1"/>
      <c r="BQ249" s="1"/>
      <c r="BR249" s="1"/>
    </row>
    <row r="250" spans="1:70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  <c r="AQ250" s="1"/>
      <c r="AR250" s="1"/>
      <c r="AS250" s="1"/>
      <c r="AT250" s="1"/>
      <c r="AU250" s="1"/>
      <c r="AV250" s="1"/>
      <c r="AW250" s="1"/>
      <c r="AX250" s="1"/>
      <c r="AY250" s="1"/>
      <c r="AZ250" s="1"/>
      <c r="BA250" s="1"/>
      <c r="BB250" s="1"/>
      <c r="BC250" s="1"/>
      <c r="BD250" s="1"/>
      <c r="BE250" s="1"/>
      <c r="BF250" s="1"/>
      <c r="BG250" s="1"/>
      <c r="BH250" s="1"/>
      <c r="BI250" s="1"/>
      <c r="BJ250" s="1"/>
      <c r="BK250" s="1"/>
      <c r="BL250" s="1"/>
      <c r="BM250" s="1"/>
      <c r="BN250" s="1"/>
      <c r="BO250" s="1"/>
      <c r="BP250" s="1"/>
      <c r="BQ250" s="1"/>
      <c r="BR250" s="1"/>
    </row>
    <row r="251" spans="1:70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"/>
      <c r="AQ251" s="1"/>
      <c r="AR251" s="1"/>
      <c r="AS251" s="1"/>
      <c r="AT251" s="1"/>
      <c r="AU251" s="1"/>
      <c r="AV251" s="1"/>
      <c r="AW251" s="1"/>
      <c r="AX251" s="1"/>
      <c r="AY251" s="1"/>
      <c r="AZ251" s="1"/>
      <c r="BA251" s="1"/>
      <c r="BB251" s="1"/>
      <c r="BC251" s="1"/>
      <c r="BD251" s="1"/>
      <c r="BE251" s="1"/>
      <c r="BF251" s="1"/>
      <c r="BG251" s="1"/>
      <c r="BH251" s="1"/>
      <c r="BI251" s="1"/>
      <c r="BJ251" s="1"/>
      <c r="BK251" s="1"/>
      <c r="BL251" s="1"/>
      <c r="BM251" s="1"/>
      <c r="BN251" s="1"/>
      <c r="BO251" s="1"/>
      <c r="BP251" s="1"/>
      <c r="BQ251" s="1"/>
      <c r="BR251" s="1"/>
    </row>
    <row r="252" spans="1:70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  <c r="AP252" s="1"/>
      <c r="AQ252" s="1"/>
      <c r="AR252" s="1"/>
      <c r="AS252" s="1"/>
      <c r="AT252" s="1"/>
      <c r="AU252" s="1"/>
      <c r="AV252" s="1"/>
      <c r="AW252" s="1"/>
      <c r="AX252" s="1"/>
      <c r="AY252" s="1"/>
      <c r="AZ252" s="1"/>
      <c r="BA252" s="1"/>
      <c r="BB252" s="1"/>
      <c r="BC252" s="1"/>
      <c r="BD252" s="1"/>
      <c r="BE252" s="1"/>
      <c r="BF252" s="1"/>
      <c r="BG252" s="1"/>
      <c r="BH252" s="1"/>
      <c r="BI252" s="1"/>
      <c r="BJ252" s="1"/>
      <c r="BK252" s="1"/>
      <c r="BL252" s="1"/>
      <c r="BM252" s="1"/>
      <c r="BN252" s="1"/>
      <c r="BO252" s="1"/>
      <c r="BP252" s="1"/>
      <c r="BQ252" s="1"/>
      <c r="BR252" s="1"/>
    </row>
    <row r="253" spans="1:70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  <c r="AP253" s="1"/>
      <c r="AQ253" s="1"/>
      <c r="AR253" s="1"/>
      <c r="AS253" s="1"/>
      <c r="AT253" s="1"/>
      <c r="AU253" s="1"/>
      <c r="AV253" s="1"/>
      <c r="AW253" s="1"/>
      <c r="AX253" s="1"/>
      <c r="AY253" s="1"/>
      <c r="AZ253" s="1"/>
      <c r="BA253" s="1"/>
      <c r="BB253" s="1"/>
      <c r="BC253" s="1"/>
      <c r="BD253" s="1"/>
      <c r="BE253" s="1"/>
      <c r="BF253" s="1"/>
      <c r="BG253" s="1"/>
      <c r="BH253" s="1"/>
      <c r="BI253" s="1"/>
      <c r="BJ253" s="1"/>
      <c r="BK253" s="1"/>
      <c r="BL253" s="1"/>
      <c r="BM253" s="1"/>
      <c r="BN253" s="1"/>
      <c r="BO253" s="1"/>
      <c r="BP253" s="1"/>
      <c r="BQ253" s="1"/>
      <c r="BR253" s="1"/>
    </row>
    <row r="254" spans="1:70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1"/>
      <c r="AP254" s="1"/>
      <c r="AQ254" s="1"/>
      <c r="AR254" s="1"/>
      <c r="AS254" s="1"/>
      <c r="AT254" s="1"/>
      <c r="AU254" s="1"/>
      <c r="AV254" s="1"/>
      <c r="AW254" s="1"/>
      <c r="AX254" s="1"/>
      <c r="AY254" s="1"/>
      <c r="AZ254" s="1"/>
      <c r="BA254" s="1"/>
      <c r="BB254" s="1"/>
      <c r="BC254" s="1"/>
      <c r="BD254" s="1"/>
      <c r="BE254" s="1"/>
      <c r="BF254" s="1"/>
      <c r="BG254" s="1"/>
      <c r="BH254" s="1"/>
      <c r="BI254" s="1"/>
      <c r="BJ254" s="1"/>
      <c r="BK254" s="1"/>
      <c r="BL254" s="1"/>
      <c r="BM254" s="1"/>
      <c r="BN254" s="1"/>
      <c r="BO254" s="1"/>
      <c r="BP254" s="1"/>
      <c r="BQ254" s="1"/>
      <c r="BR254" s="1"/>
    </row>
    <row r="255" spans="1:70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  <c r="AP255" s="1"/>
      <c r="AQ255" s="1"/>
      <c r="AR255" s="1"/>
      <c r="AS255" s="1"/>
      <c r="AT255" s="1"/>
      <c r="AU255" s="1"/>
      <c r="AV255" s="1"/>
      <c r="AW255" s="1"/>
      <c r="AX255" s="1"/>
      <c r="AY255" s="1"/>
      <c r="AZ255" s="1"/>
      <c r="BA255" s="1"/>
      <c r="BB255" s="1"/>
      <c r="BC255" s="1"/>
      <c r="BD255" s="1"/>
      <c r="BE255" s="1"/>
      <c r="BF255" s="1"/>
      <c r="BG255" s="1"/>
      <c r="BH255" s="1"/>
      <c r="BI255" s="1"/>
      <c r="BJ255" s="1"/>
      <c r="BK255" s="1"/>
      <c r="BL255" s="1"/>
      <c r="BM255" s="1"/>
      <c r="BN255" s="1"/>
      <c r="BO255" s="1"/>
      <c r="BP255" s="1"/>
      <c r="BQ255" s="1"/>
      <c r="BR255" s="1"/>
    </row>
    <row r="256" spans="1:70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  <c r="AP256" s="1"/>
      <c r="AQ256" s="1"/>
      <c r="AR256" s="1"/>
      <c r="AS256" s="1"/>
      <c r="AT256" s="1"/>
      <c r="AU256" s="1"/>
      <c r="AV256" s="1"/>
      <c r="AW256" s="1"/>
      <c r="AX256" s="1"/>
      <c r="AY256" s="1"/>
      <c r="AZ256" s="1"/>
      <c r="BA256" s="1"/>
      <c r="BB256" s="1"/>
      <c r="BC256" s="1"/>
      <c r="BD256" s="1"/>
      <c r="BE256" s="1"/>
      <c r="BF256" s="1"/>
      <c r="BG256" s="1"/>
      <c r="BH256" s="1"/>
      <c r="BI256" s="1"/>
      <c r="BJ256" s="1"/>
      <c r="BK256" s="1"/>
      <c r="BL256" s="1"/>
      <c r="BM256" s="1"/>
      <c r="BN256" s="1"/>
      <c r="BO256" s="1"/>
      <c r="BP256" s="1"/>
      <c r="BQ256" s="1"/>
      <c r="BR256" s="1"/>
    </row>
    <row r="257" spans="1:70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1"/>
      <c r="AP257" s="1"/>
      <c r="AQ257" s="1"/>
      <c r="AR257" s="1"/>
      <c r="AS257" s="1"/>
      <c r="AT257" s="1"/>
      <c r="AU257" s="1"/>
      <c r="AV257" s="1"/>
      <c r="AW257" s="1"/>
      <c r="AX257" s="1"/>
      <c r="AY257" s="1"/>
      <c r="AZ257" s="1"/>
      <c r="BA257" s="1"/>
      <c r="BB257" s="1"/>
      <c r="BC257" s="1"/>
      <c r="BD257" s="1"/>
      <c r="BE257" s="1"/>
      <c r="BF257" s="1"/>
      <c r="BG257" s="1"/>
      <c r="BH257" s="1"/>
      <c r="BI257" s="1"/>
      <c r="BJ257" s="1"/>
      <c r="BK257" s="1"/>
      <c r="BL257" s="1"/>
      <c r="BM257" s="1"/>
      <c r="BN257" s="1"/>
      <c r="BO257" s="1"/>
      <c r="BP257" s="1"/>
      <c r="BQ257" s="1"/>
      <c r="BR257" s="1"/>
    </row>
    <row r="258" spans="1:70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  <c r="AP258" s="1"/>
      <c r="AQ258" s="1"/>
      <c r="AR258" s="1"/>
      <c r="AS258" s="1"/>
      <c r="AT258" s="1"/>
      <c r="AU258" s="1"/>
      <c r="AV258" s="1"/>
      <c r="AW258" s="1"/>
      <c r="AX258" s="1"/>
      <c r="AY258" s="1"/>
      <c r="AZ258" s="1"/>
      <c r="BA258" s="1"/>
      <c r="BB258" s="1"/>
      <c r="BC258" s="1"/>
      <c r="BD258" s="1"/>
      <c r="BE258" s="1"/>
      <c r="BF258" s="1"/>
      <c r="BG258" s="1"/>
      <c r="BH258" s="1"/>
      <c r="BI258" s="1"/>
      <c r="BJ258" s="1"/>
      <c r="BK258" s="1"/>
      <c r="BL258" s="1"/>
      <c r="BM258" s="1"/>
      <c r="BN258" s="1"/>
      <c r="BO258" s="1"/>
      <c r="BP258" s="1"/>
      <c r="BQ258" s="1"/>
      <c r="BR258" s="1"/>
    </row>
    <row r="259" spans="1:70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1"/>
      <c r="AP259" s="1"/>
      <c r="AQ259" s="1"/>
      <c r="AR259" s="1"/>
      <c r="AS259" s="1"/>
      <c r="AT259" s="1"/>
      <c r="AU259" s="1"/>
      <c r="AV259" s="1"/>
      <c r="AW259" s="1"/>
      <c r="AX259" s="1"/>
      <c r="AY259" s="1"/>
      <c r="AZ259" s="1"/>
      <c r="BA259" s="1"/>
      <c r="BB259" s="1"/>
      <c r="BC259" s="1"/>
      <c r="BD259" s="1"/>
      <c r="BE259" s="1"/>
      <c r="BF259" s="1"/>
      <c r="BG259" s="1"/>
      <c r="BH259" s="1"/>
      <c r="BI259" s="1"/>
      <c r="BJ259" s="1"/>
      <c r="BK259" s="1"/>
      <c r="BL259" s="1"/>
      <c r="BM259" s="1"/>
      <c r="BN259" s="1"/>
      <c r="BO259" s="1"/>
      <c r="BP259" s="1"/>
      <c r="BQ259" s="1"/>
      <c r="BR259" s="1"/>
    </row>
    <row r="260" spans="1:70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1"/>
      <c r="AP260" s="1"/>
      <c r="AQ260" s="1"/>
      <c r="AR260" s="1"/>
      <c r="AS260" s="1"/>
      <c r="AT260" s="1"/>
      <c r="AU260" s="1"/>
      <c r="AV260" s="1"/>
      <c r="AW260" s="1"/>
      <c r="AX260" s="1"/>
      <c r="AY260" s="1"/>
      <c r="AZ260" s="1"/>
      <c r="BA260" s="1"/>
      <c r="BB260" s="1"/>
      <c r="BC260" s="1"/>
      <c r="BD260" s="1"/>
      <c r="BE260" s="1"/>
      <c r="BF260" s="1"/>
      <c r="BG260" s="1"/>
      <c r="BH260" s="1"/>
      <c r="BI260" s="1"/>
      <c r="BJ260" s="1"/>
      <c r="BK260" s="1"/>
      <c r="BL260" s="1"/>
      <c r="BM260" s="1"/>
      <c r="BN260" s="1"/>
      <c r="BO260" s="1"/>
      <c r="BP260" s="1"/>
      <c r="BQ260" s="1"/>
      <c r="BR260" s="1"/>
    </row>
    <row r="261" spans="1:70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  <c r="AP261" s="1"/>
      <c r="AQ261" s="1"/>
      <c r="AR261" s="1"/>
      <c r="AS261" s="1"/>
      <c r="AT261" s="1"/>
      <c r="AU261" s="1"/>
      <c r="AV261" s="1"/>
      <c r="AW261" s="1"/>
      <c r="AX261" s="1"/>
      <c r="AY261" s="1"/>
      <c r="AZ261" s="1"/>
      <c r="BA261" s="1"/>
      <c r="BB261" s="1"/>
      <c r="BC261" s="1"/>
      <c r="BD261" s="1"/>
      <c r="BE261" s="1"/>
      <c r="BF261" s="1"/>
      <c r="BG261" s="1"/>
      <c r="BH261" s="1"/>
      <c r="BI261" s="1"/>
      <c r="BJ261" s="1"/>
      <c r="BK261" s="1"/>
      <c r="BL261" s="1"/>
      <c r="BM261" s="1"/>
      <c r="BN261" s="1"/>
      <c r="BO261" s="1"/>
      <c r="BP261" s="1"/>
      <c r="BQ261" s="1"/>
      <c r="BR261" s="1"/>
    </row>
    <row r="262" spans="1:70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  <c r="AP262" s="1"/>
      <c r="AQ262" s="1"/>
      <c r="AR262" s="1"/>
      <c r="AS262" s="1"/>
      <c r="AT262" s="1"/>
      <c r="AU262" s="1"/>
      <c r="AV262" s="1"/>
      <c r="AW262" s="1"/>
      <c r="AX262" s="1"/>
      <c r="AY262" s="1"/>
      <c r="AZ262" s="1"/>
      <c r="BA262" s="1"/>
      <c r="BB262" s="1"/>
      <c r="BC262" s="1"/>
      <c r="BD262" s="1"/>
      <c r="BE262" s="1"/>
      <c r="BF262" s="1"/>
      <c r="BG262" s="1"/>
      <c r="BH262" s="1"/>
      <c r="BI262" s="1"/>
      <c r="BJ262" s="1"/>
      <c r="BK262" s="1"/>
      <c r="BL262" s="1"/>
      <c r="BM262" s="1"/>
      <c r="BN262" s="1"/>
      <c r="BO262" s="1"/>
      <c r="BP262" s="1"/>
      <c r="BQ262" s="1"/>
      <c r="BR262" s="1"/>
    </row>
    <row r="263" spans="1:70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  <c r="AP263" s="1"/>
      <c r="AQ263" s="1"/>
      <c r="AR263" s="1"/>
      <c r="AS263" s="1"/>
      <c r="AT263" s="1"/>
      <c r="AU263" s="1"/>
      <c r="AV263" s="1"/>
      <c r="AW263" s="1"/>
      <c r="AX263" s="1"/>
      <c r="AY263" s="1"/>
      <c r="AZ263" s="1"/>
      <c r="BA263" s="1"/>
      <c r="BB263" s="1"/>
      <c r="BC263" s="1"/>
      <c r="BD263" s="1"/>
      <c r="BE263" s="1"/>
      <c r="BF263" s="1"/>
      <c r="BG263" s="1"/>
      <c r="BH263" s="1"/>
      <c r="BI263" s="1"/>
      <c r="BJ263" s="1"/>
      <c r="BK263" s="1"/>
      <c r="BL263" s="1"/>
      <c r="BM263" s="1"/>
      <c r="BN263" s="1"/>
      <c r="BO263" s="1"/>
      <c r="BP263" s="1"/>
      <c r="BQ263" s="1"/>
      <c r="BR263" s="1"/>
    </row>
    <row r="264" spans="1:70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1"/>
      <c r="AP264" s="1"/>
      <c r="AQ264" s="1"/>
      <c r="AR264" s="1"/>
      <c r="AS264" s="1"/>
      <c r="AT264" s="1"/>
      <c r="AU264" s="1"/>
      <c r="AV264" s="1"/>
      <c r="AW264" s="1"/>
      <c r="AX264" s="1"/>
      <c r="AY264" s="1"/>
      <c r="AZ264" s="1"/>
      <c r="BA264" s="1"/>
      <c r="BB264" s="1"/>
      <c r="BC264" s="1"/>
      <c r="BD264" s="1"/>
      <c r="BE264" s="1"/>
      <c r="BF264" s="1"/>
      <c r="BG264" s="1"/>
      <c r="BH264" s="1"/>
      <c r="BI264" s="1"/>
      <c r="BJ264" s="1"/>
      <c r="BK264" s="1"/>
      <c r="BL264" s="1"/>
      <c r="BM264" s="1"/>
      <c r="BN264" s="1"/>
      <c r="BO264" s="1"/>
      <c r="BP264" s="1"/>
      <c r="BQ264" s="1"/>
      <c r="BR264" s="1"/>
    </row>
    <row r="265" spans="1:70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1"/>
      <c r="AP265" s="1"/>
      <c r="AQ265" s="1"/>
      <c r="AR265" s="1"/>
      <c r="AS265" s="1"/>
      <c r="AT265" s="1"/>
      <c r="AU265" s="1"/>
      <c r="AV265" s="1"/>
      <c r="AW265" s="1"/>
      <c r="AX265" s="1"/>
      <c r="AY265" s="1"/>
      <c r="AZ265" s="1"/>
      <c r="BA265" s="1"/>
      <c r="BB265" s="1"/>
      <c r="BC265" s="1"/>
      <c r="BD265" s="1"/>
      <c r="BE265" s="1"/>
      <c r="BF265" s="1"/>
      <c r="BG265" s="1"/>
      <c r="BH265" s="1"/>
      <c r="BI265" s="1"/>
      <c r="BJ265" s="1"/>
      <c r="BK265" s="1"/>
      <c r="BL265" s="1"/>
      <c r="BM265" s="1"/>
      <c r="BN265" s="1"/>
      <c r="BO265" s="1"/>
      <c r="BP265" s="1"/>
      <c r="BQ265" s="1"/>
      <c r="BR265" s="1"/>
    </row>
    <row r="266" spans="1:70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  <c r="AP266" s="1"/>
      <c r="AQ266" s="1"/>
      <c r="AR266" s="1"/>
      <c r="AS266" s="1"/>
      <c r="AT266" s="1"/>
      <c r="AU266" s="1"/>
      <c r="AV266" s="1"/>
      <c r="AW266" s="1"/>
      <c r="AX266" s="1"/>
      <c r="AY266" s="1"/>
      <c r="AZ266" s="1"/>
      <c r="BA266" s="1"/>
      <c r="BB266" s="1"/>
      <c r="BC266" s="1"/>
      <c r="BD266" s="1"/>
      <c r="BE266" s="1"/>
      <c r="BF266" s="1"/>
      <c r="BG266" s="1"/>
      <c r="BH266" s="1"/>
      <c r="BI266" s="1"/>
      <c r="BJ266" s="1"/>
      <c r="BK266" s="1"/>
      <c r="BL266" s="1"/>
      <c r="BM266" s="1"/>
      <c r="BN266" s="1"/>
      <c r="BO266" s="1"/>
      <c r="BP266" s="1"/>
      <c r="BQ266" s="1"/>
      <c r="BR266" s="1"/>
    </row>
    <row r="267" spans="1:70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  <c r="AP267" s="1"/>
      <c r="AQ267" s="1"/>
      <c r="AR267" s="1"/>
      <c r="AS267" s="1"/>
      <c r="AT267" s="1"/>
      <c r="AU267" s="1"/>
      <c r="AV267" s="1"/>
      <c r="AW267" s="1"/>
      <c r="AX267" s="1"/>
      <c r="AY267" s="1"/>
      <c r="AZ267" s="1"/>
      <c r="BA267" s="1"/>
      <c r="BB267" s="1"/>
      <c r="BC267" s="1"/>
      <c r="BD267" s="1"/>
      <c r="BE267" s="1"/>
      <c r="BF267" s="1"/>
      <c r="BG267" s="1"/>
      <c r="BH267" s="1"/>
      <c r="BI267" s="1"/>
      <c r="BJ267" s="1"/>
      <c r="BK267" s="1"/>
      <c r="BL267" s="1"/>
      <c r="BM267" s="1"/>
      <c r="BN267" s="1"/>
      <c r="BO267" s="1"/>
      <c r="BP267" s="1"/>
      <c r="BQ267" s="1"/>
      <c r="BR267" s="1"/>
    </row>
    <row r="268" spans="1:70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1"/>
      <c r="AP268" s="1"/>
      <c r="AQ268" s="1"/>
      <c r="AR268" s="1"/>
      <c r="AS268" s="1"/>
      <c r="AT268" s="1"/>
      <c r="AU268" s="1"/>
      <c r="AV268" s="1"/>
      <c r="AW268" s="1"/>
      <c r="AX268" s="1"/>
      <c r="AY268" s="1"/>
      <c r="AZ268" s="1"/>
      <c r="BA268" s="1"/>
      <c r="BB268" s="1"/>
      <c r="BC268" s="1"/>
      <c r="BD268" s="1"/>
      <c r="BE268" s="1"/>
      <c r="BF268" s="1"/>
      <c r="BG268" s="1"/>
      <c r="BH268" s="1"/>
      <c r="BI268" s="1"/>
      <c r="BJ268" s="1"/>
      <c r="BK268" s="1"/>
      <c r="BL268" s="1"/>
      <c r="BM268" s="1"/>
      <c r="BN268" s="1"/>
      <c r="BO268" s="1"/>
      <c r="BP268" s="1"/>
      <c r="BQ268" s="1"/>
      <c r="BR268" s="1"/>
    </row>
    <row r="269" spans="1:70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  <c r="AO269" s="1"/>
      <c r="AP269" s="1"/>
      <c r="AQ269" s="1"/>
      <c r="AR269" s="1"/>
      <c r="AS269" s="1"/>
      <c r="AT269" s="1"/>
      <c r="AU269" s="1"/>
      <c r="AV269" s="1"/>
      <c r="AW269" s="1"/>
      <c r="AX269" s="1"/>
      <c r="AY269" s="1"/>
      <c r="AZ269" s="1"/>
      <c r="BA269" s="1"/>
      <c r="BB269" s="1"/>
      <c r="BC269" s="1"/>
      <c r="BD269" s="1"/>
      <c r="BE269" s="1"/>
      <c r="BF269" s="1"/>
      <c r="BG269" s="1"/>
      <c r="BH269" s="1"/>
      <c r="BI269" s="1"/>
      <c r="BJ269" s="1"/>
      <c r="BK269" s="1"/>
      <c r="BL269" s="1"/>
      <c r="BM269" s="1"/>
      <c r="BN269" s="1"/>
      <c r="BO269" s="1"/>
      <c r="BP269" s="1"/>
      <c r="BQ269" s="1"/>
      <c r="BR269" s="1"/>
    </row>
    <row r="270" spans="1:70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  <c r="AP270" s="1"/>
      <c r="AQ270" s="1"/>
      <c r="AR270" s="1"/>
      <c r="AS270" s="1"/>
      <c r="AT270" s="1"/>
      <c r="AU270" s="1"/>
      <c r="AV270" s="1"/>
      <c r="AW270" s="1"/>
      <c r="AX270" s="1"/>
      <c r="AY270" s="1"/>
      <c r="AZ270" s="1"/>
      <c r="BA270" s="1"/>
      <c r="BB270" s="1"/>
      <c r="BC270" s="1"/>
      <c r="BD270" s="1"/>
      <c r="BE270" s="1"/>
      <c r="BF270" s="1"/>
      <c r="BG270" s="1"/>
      <c r="BH270" s="1"/>
      <c r="BI270" s="1"/>
      <c r="BJ270" s="1"/>
      <c r="BK270" s="1"/>
      <c r="BL270" s="1"/>
      <c r="BM270" s="1"/>
      <c r="BN270" s="1"/>
      <c r="BO270" s="1"/>
      <c r="BP270" s="1"/>
      <c r="BQ270" s="1"/>
      <c r="BR270" s="1"/>
    </row>
    <row r="271" spans="1:70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  <c r="AO271" s="1"/>
      <c r="AP271" s="1"/>
      <c r="AQ271" s="1"/>
      <c r="AR271" s="1"/>
      <c r="AS271" s="1"/>
      <c r="AT271" s="1"/>
      <c r="AU271" s="1"/>
      <c r="AV271" s="1"/>
      <c r="AW271" s="1"/>
      <c r="AX271" s="1"/>
      <c r="AY271" s="1"/>
      <c r="AZ271" s="1"/>
      <c r="BA271" s="1"/>
      <c r="BB271" s="1"/>
      <c r="BC271" s="1"/>
      <c r="BD271" s="1"/>
      <c r="BE271" s="1"/>
      <c r="BF271" s="1"/>
      <c r="BG271" s="1"/>
      <c r="BH271" s="1"/>
      <c r="BI271" s="1"/>
      <c r="BJ271" s="1"/>
      <c r="BK271" s="1"/>
      <c r="BL271" s="1"/>
      <c r="BM271" s="1"/>
      <c r="BN271" s="1"/>
      <c r="BO271" s="1"/>
      <c r="BP271" s="1"/>
      <c r="BQ271" s="1"/>
      <c r="BR271" s="1"/>
    </row>
    <row r="272" spans="1:70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  <c r="AO272" s="1"/>
      <c r="AP272" s="1"/>
      <c r="AQ272" s="1"/>
      <c r="AR272" s="1"/>
      <c r="AS272" s="1"/>
      <c r="AT272" s="1"/>
      <c r="AU272" s="1"/>
      <c r="AV272" s="1"/>
      <c r="AW272" s="1"/>
      <c r="AX272" s="1"/>
      <c r="AY272" s="1"/>
      <c r="AZ272" s="1"/>
      <c r="BA272" s="1"/>
      <c r="BB272" s="1"/>
      <c r="BC272" s="1"/>
      <c r="BD272" s="1"/>
      <c r="BE272" s="1"/>
      <c r="BF272" s="1"/>
      <c r="BG272" s="1"/>
      <c r="BH272" s="1"/>
      <c r="BI272" s="1"/>
      <c r="BJ272" s="1"/>
      <c r="BK272" s="1"/>
      <c r="BL272" s="1"/>
      <c r="BM272" s="1"/>
      <c r="BN272" s="1"/>
      <c r="BO272" s="1"/>
      <c r="BP272" s="1"/>
      <c r="BQ272" s="1"/>
      <c r="BR272" s="1"/>
    </row>
    <row r="273" spans="1:70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  <c r="AO273" s="1"/>
      <c r="AP273" s="1"/>
      <c r="AQ273" s="1"/>
      <c r="AR273" s="1"/>
      <c r="AS273" s="1"/>
      <c r="AT273" s="1"/>
      <c r="AU273" s="1"/>
      <c r="AV273" s="1"/>
      <c r="AW273" s="1"/>
      <c r="AX273" s="1"/>
      <c r="AY273" s="1"/>
      <c r="AZ273" s="1"/>
      <c r="BA273" s="1"/>
      <c r="BB273" s="1"/>
      <c r="BC273" s="1"/>
      <c r="BD273" s="1"/>
      <c r="BE273" s="1"/>
      <c r="BF273" s="1"/>
      <c r="BG273" s="1"/>
      <c r="BH273" s="1"/>
      <c r="BI273" s="1"/>
      <c r="BJ273" s="1"/>
      <c r="BK273" s="1"/>
      <c r="BL273" s="1"/>
      <c r="BM273" s="1"/>
      <c r="BN273" s="1"/>
      <c r="BO273" s="1"/>
      <c r="BP273" s="1"/>
      <c r="BQ273" s="1"/>
      <c r="BR273" s="1"/>
    </row>
    <row r="274" spans="1:70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  <c r="AO274" s="1"/>
      <c r="AP274" s="1"/>
      <c r="AQ274" s="1"/>
      <c r="AR274" s="1"/>
      <c r="AS274" s="1"/>
      <c r="AT274" s="1"/>
      <c r="AU274" s="1"/>
      <c r="AV274" s="1"/>
      <c r="AW274" s="1"/>
      <c r="AX274" s="1"/>
      <c r="AY274" s="1"/>
      <c r="AZ274" s="1"/>
      <c r="BA274" s="1"/>
      <c r="BB274" s="1"/>
      <c r="BC274" s="1"/>
      <c r="BD274" s="1"/>
      <c r="BE274" s="1"/>
      <c r="BF274" s="1"/>
      <c r="BG274" s="1"/>
      <c r="BH274" s="1"/>
      <c r="BI274" s="1"/>
      <c r="BJ274" s="1"/>
      <c r="BK274" s="1"/>
      <c r="BL274" s="1"/>
      <c r="BM274" s="1"/>
      <c r="BN274" s="1"/>
      <c r="BO274" s="1"/>
      <c r="BP274" s="1"/>
      <c r="BQ274" s="1"/>
      <c r="BR274" s="1"/>
    </row>
    <row r="275" spans="1:70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1"/>
      <c r="AP275" s="1"/>
      <c r="AQ275" s="1"/>
      <c r="AR275" s="1"/>
      <c r="AS275" s="1"/>
      <c r="AT275" s="1"/>
      <c r="AU275" s="1"/>
      <c r="AV275" s="1"/>
      <c r="AW275" s="1"/>
      <c r="AX275" s="1"/>
      <c r="AY275" s="1"/>
      <c r="AZ275" s="1"/>
      <c r="BA275" s="1"/>
      <c r="BB275" s="1"/>
      <c r="BC275" s="1"/>
      <c r="BD275" s="1"/>
      <c r="BE275" s="1"/>
      <c r="BF275" s="1"/>
      <c r="BG275" s="1"/>
      <c r="BH275" s="1"/>
      <c r="BI275" s="1"/>
      <c r="BJ275" s="1"/>
      <c r="BK275" s="1"/>
      <c r="BL275" s="1"/>
      <c r="BM275" s="1"/>
      <c r="BN275" s="1"/>
      <c r="BO275" s="1"/>
      <c r="BP275" s="1"/>
      <c r="BQ275" s="1"/>
      <c r="BR275" s="1"/>
    </row>
    <row r="276" spans="1:70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  <c r="AO276" s="1"/>
      <c r="AP276" s="1"/>
      <c r="AQ276" s="1"/>
      <c r="AR276" s="1"/>
      <c r="AS276" s="1"/>
      <c r="AT276" s="1"/>
      <c r="AU276" s="1"/>
      <c r="AV276" s="1"/>
      <c r="AW276" s="1"/>
      <c r="AX276" s="1"/>
      <c r="AY276" s="1"/>
      <c r="AZ276" s="1"/>
      <c r="BA276" s="1"/>
      <c r="BB276" s="1"/>
      <c r="BC276" s="1"/>
      <c r="BD276" s="1"/>
      <c r="BE276" s="1"/>
      <c r="BF276" s="1"/>
      <c r="BG276" s="1"/>
      <c r="BH276" s="1"/>
      <c r="BI276" s="1"/>
      <c r="BJ276" s="1"/>
      <c r="BK276" s="1"/>
      <c r="BL276" s="1"/>
      <c r="BM276" s="1"/>
      <c r="BN276" s="1"/>
      <c r="BO276" s="1"/>
      <c r="BP276" s="1"/>
      <c r="BQ276" s="1"/>
      <c r="BR276" s="1"/>
    </row>
    <row r="277" spans="1:70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  <c r="AO277" s="1"/>
      <c r="AP277" s="1"/>
      <c r="AQ277" s="1"/>
      <c r="AR277" s="1"/>
      <c r="AS277" s="1"/>
      <c r="AT277" s="1"/>
      <c r="AU277" s="1"/>
      <c r="AV277" s="1"/>
      <c r="AW277" s="1"/>
      <c r="AX277" s="1"/>
      <c r="AY277" s="1"/>
      <c r="AZ277" s="1"/>
      <c r="BA277" s="1"/>
      <c r="BB277" s="1"/>
      <c r="BC277" s="1"/>
      <c r="BD277" s="1"/>
      <c r="BE277" s="1"/>
      <c r="BF277" s="1"/>
      <c r="BG277" s="1"/>
      <c r="BH277" s="1"/>
      <c r="BI277" s="1"/>
      <c r="BJ277" s="1"/>
      <c r="BK277" s="1"/>
      <c r="BL277" s="1"/>
      <c r="BM277" s="1"/>
      <c r="BN277" s="1"/>
      <c r="BO277" s="1"/>
      <c r="BP277" s="1"/>
      <c r="BQ277" s="1"/>
      <c r="BR277" s="1"/>
    </row>
    <row r="278" spans="1:70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O278" s="1"/>
      <c r="AP278" s="1"/>
      <c r="AQ278" s="1"/>
      <c r="AR278" s="1"/>
      <c r="AS278" s="1"/>
      <c r="AT278" s="1"/>
      <c r="AU278" s="1"/>
      <c r="AV278" s="1"/>
      <c r="AW278" s="1"/>
      <c r="AX278" s="1"/>
      <c r="AY278" s="1"/>
      <c r="AZ278" s="1"/>
      <c r="BA278" s="1"/>
      <c r="BB278" s="1"/>
      <c r="BC278" s="1"/>
      <c r="BD278" s="1"/>
      <c r="BE278" s="1"/>
      <c r="BF278" s="1"/>
      <c r="BG278" s="1"/>
      <c r="BH278" s="1"/>
      <c r="BI278" s="1"/>
      <c r="BJ278" s="1"/>
      <c r="BK278" s="1"/>
      <c r="BL278" s="1"/>
      <c r="BM278" s="1"/>
      <c r="BN278" s="1"/>
      <c r="BO278" s="1"/>
      <c r="BP278" s="1"/>
      <c r="BQ278" s="1"/>
      <c r="BR278" s="1"/>
    </row>
    <row r="279" spans="1:70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  <c r="AO279" s="1"/>
      <c r="AP279" s="1"/>
      <c r="AQ279" s="1"/>
      <c r="AR279" s="1"/>
      <c r="AS279" s="1"/>
      <c r="AT279" s="1"/>
      <c r="AU279" s="1"/>
      <c r="AV279" s="1"/>
      <c r="AW279" s="1"/>
      <c r="AX279" s="1"/>
      <c r="AY279" s="1"/>
      <c r="AZ279" s="1"/>
      <c r="BA279" s="1"/>
      <c r="BB279" s="1"/>
      <c r="BC279" s="1"/>
      <c r="BD279" s="1"/>
      <c r="BE279" s="1"/>
      <c r="BF279" s="1"/>
      <c r="BG279" s="1"/>
      <c r="BH279" s="1"/>
      <c r="BI279" s="1"/>
      <c r="BJ279" s="1"/>
      <c r="BK279" s="1"/>
      <c r="BL279" s="1"/>
      <c r="BM279" s="1"/>
      <c r="BN279" s="1"/>
      <c r="BO279" s="1"/>
      <c r="BP279" s="1"/>
      <c r="BQ279" s="1"/>
      <c r="BR279" s="1"/>
    </row>
    <row r="280" spans="1:70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  <c r="AO280" s="1"/>
      <c r="AP280" s="1"/>
      <c r="AQ280" s="1"/>
      <c r="AR280" s="1"/>
      <c r="AS280" s="1"/>
      <c r="AT280" s="1"/>
      <c r="AU280" s="1"/>
      <c r="AV280" s="1"/>
      <c r="AW280" s="1"/>
      <c r="AX280" s="1"/>
      <c r="AY280" s="1"/>
      <c r="AZ280" s="1"/>
      <c r="BA280" s="1"/>
      <c r="BB280" s="1"/>
      <c r="BC280" s="1"/>
      <c r="BD280" s="1"/>
      <c r="BE280" s="1"/>
      <c r="BF280" s="1"/>
      <c r="BG280" s="1"/>
      <c r="BH280" s="1"/>
      <c r="BI280" s="1"/>
      <c r="BJ280" s="1"/>
      <c r="BK280" s="1"/>
      <c r="BL280" s="1"/>
      <c r="BM280" s="1"/>
      <c r="BN280" s="1"/>
      <c r="BO280" s="1"/>
      <c r="BP280" s="1"/>
      <c r="BQ280" s="1"/>
      <c r="BR280" s="1"/>
    </row>
    <row r="281" spans="1:70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  <c r="AO281" s="1"/>
      <c r="AP281" s="1"/>
      <c r="AQ281" s="1"/>
      <c r="AR281" s="1"/>
      <c r="AS281" s="1"/>
      <c r="AT281" s="1"/>
      <c r="AU281" s="1"/>
      <c r="AV281" s="1"/>
      <c r="AW281" s="1"/>
      <c r="AX281" s="1"/>
      <c r="AY281" s="1"/>
      <c r="AZ281" s="1"/>
      <c r="BA281" s="1"/>
      <c r="BB281" s="1"/>
      <c r="BC281" s="1"/>
      <c r="BD281" s="1"/>
      <c r="BE281" s="1"/>
      <c r="BF281" s="1"/>
      <c r="BG281" s="1"/>
      <c r="BH281" s="1"/>
      <c r="BI281" s="1"/>
      <c r="BJ281" s="1"/>
      <c r="BK281" s="1"/>
      <c r="BL281" s="1"/>
      <c r="BM281" s="1"/>
      <c r="BN281" s="1"/>
      <c r="BO281" s="1"/>
      <c r="BP281" s="1"/>
      <c r="BQ281" s="1"/>
      <c r="BR281" s="1"/>
    </row>
    <row r="282" spans="1:70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  <c r="AO282" s="1"/>
      <c r="AP282" s="1"/>
      <c r="AQ282" s="1"/>
      <c r="AR282" s="1"/>
      <c r="AS282" s="1"/>
      <c r="AT282" s="1"/>
      <c r="AU282" s="1"/>
      <c r="AV282" s="1"/>
      <c r="AW282" s="1"/>
      <c r="AX282" s="1"/>
      <c r="AY282" s="1"/>
      <c r="AZ282" s="1"/>
      <c r="BA282" s="1"/>
      <c r="BB282" s="1"/>
      <c r="BC282" s="1"/>
      <c r="BD282" s="1"/>
      <c r="BE282" s="1"/>
      <c r="BF282" s="1"/>
      <c r="BG282" s="1"/>
      <c r="BH282" s="1"/>
      <c r="BI282" s="1"/>
      <c r="BJ282" s="1"/>
      <c r="BK282" s="1"/>
      <c r="BL282" s="1"/>
      <c r="BM282" s="1"/>
      <c r="BN282" s="1"/>
      <c r="BO282" s="1"/>
      <c r="BP282" s="1"/>
      <c r="BQ282" s="1"/>
      <c r="BR282" s="1"/>
    </row>
    <row r="283" spans="1:70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  <c r="AO283" s="1"/>
      <c r="AP283" s="1"/>
      <c r="AQ283" s="1"/>
      <c r="AR283" s="1"/>
      <c r="AS283" s="1"/>
      <c r="AT283" s="1"/>
      <c r="AU283" s="1"/>
      <c r="AV283" s="1"/>
      <c r="AW283" s="1"/>
      <c r="AX283" s="1"/>
      <c r="AY283" s="1"/>
      <c r="AZ283" s="1"/>
      <c r="BA283" s="1"/>
      <c r="BB283" s="1"/>
      <c r="BC283" s="1"/>
      <c r="BD283" s="1"/>
      <c r="BE283" s="1"/>
      <c r="BF283" s="1"/>
      <c r="BG283" s="1"/>
      <c r="BH283" s="1"/>
      <c r="BI283" s="1"/>
      <c r="BJ283" s="1"/>
      <c r="BK283" s="1"/>
      <c r="BL283" s="1"/>
      <c r="BM283" s="1"/>
      <c r="BN283" s="1"/>
      <c r="BO283" s="1"/>
      <c r="BP283" s="1"/>
      <c r="BQ283" s="1"/>
      <c r="BR283" s="1"/>
    </row>
    <row r="284" spans="1:70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  <c r="AO284" s="1"/>
      <c r="AP284" s="1"/>
      <c r="AQ284" s="1"/>
      <c r="AR284" s="1"/>
      <c r="AS284" s="1"/>
      <c r="AT284" s="1"/>
      <c r="AU284" s="1"/>
      <c r="AV284" s="1"/>
      <c r="AW284" s="1"/>
      <c r="AX284" s="1"/>
      <c r="AY284" s="1"/>
      <c r="AZ284" s="1"/>
      <c r="BA284" s="1"/>
      <c r="BB284" s="1"/>
      <c r="BC284" s="1"/>
      <c r="BD284" s="1"/>
      <c r="BE284" s="1"/>
      <c r="BF284" s="1"/>
      <c r="BG284" s="1"/>
      <c r="BH284" s="1"/>
      <c r="BI284" s="1"/>
      <c r="BJ284" s="1"/>
      <c r="BK284" s="1"/>
      <c r="BL284" s="1"/>
      <c r="BM284" s="1"/>
      <c r="BN284" s="1"/>
      <c r="BO284" s="1"/>
      <c r="BP284" s="1"/>
      <c r="BQ284" s="1"/>
      <c r="BR284" s="1"/>
    </row>
    <row r="285" spans="1:70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  <c r="AO285" s="1"/>
      <c r="AP285" s="1"/>
      <c r="AQ285" s="1"/>
      <c r="AR285" s="1"/>
      <c r="AS285" s="1"/>
      <c r="AT285" s="1"/>
      <c r="AU285" s="1"/>
      <c r="AV285" s="1"/>
      <c r="AW285" s="1"/>
      <c r="AX285" s="1"/>
      <c r="AY285" s="1"/>
      <c r="AZ285" s="1"/>
      <c r="BA285" s="1"/>
      <c r="BB285" s="1"/>
      <c r="BC285" s="1"/>
      <c r="BD285" s="1"/>
      <c r="BE285" s="1"/>
      <c r="BF285" s="1"/>
      <c r="BG285" s="1"/>
      <c r="BH285" s="1"/>
      <c r="BI285" s="1"/>
      <c r="BJ285" s="1"/>
      <c r="BK285" s="1"/>
      <c r="BL285" s="1"/>
      <c r="BM285" s="1"/>
      <c r="BN285" s="1"/>
      <c r="BO285" s="1"/>
      <c r="BP285" s="1"/>
      <c r="BQ285" s="1"/>
      <c r="BR285" s="1"/>
    </row>
    <row r="286" spans="1:70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  <c r="AO286" s="1"/>
      <c r="AP286" s="1"/>
      <c r="AQ286" s="1"/>
      <c r="AR286" s="1"/>
      <c r="AS286" s="1"/>
      <c r="AT286" s="1"/>
      <c r="AU286" s="1"/>
      <c r="AV286" s="1"/>
      <c r="AW286" s="1"/>
      <c r="AX286" s="1"/>
      <c r="AY286" s="1"/>
      <c r="AZ286" s="1"/>
      <c r="BA286" s="1"/>
      <c r="BB286" s="1"/>
      <c r="BC286" s="1"/>
      <c r="BD286" s="1"/>
      <c r="BE286" s="1"/>
      <c r="BF286" s="1"/>
      <c r="BG286" s="1"/>
      <c r="BH286" s="1"/>
      <c r="BI286" s="1"/>
      <c r="BJ286" s="1"/>
      <c r="BK286" s="1"/>
      <c r="BL286" s="1"/>
      <c r="BM286" s="1"/>
      <c r="BN286" s="1"/>
      <c r="BO286" s="1"/>
      <c r="BP286" s="1"/>
      <c r="BQ286" s="1"/>
      <c r="BR286" s="1"/>
    </row>
    <row r="287" spans="1:70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  <c r="AO287" s="1"/>
      <c r="AP287" s="1"/>
      <c r="AQ287" s="1"/>
      <c r="AR287" s="1"/>
      <c r="AS287" s="1"/>
      <c r="AT287" s="1"/>
      <c r="AU287" s="1"/>
      <c r="AV287" s="1"/>
      <c r="AW287" s="1"/>
      <c r="AX287" s="1"/>
      <c r="AY287" s="1"/>
      <c r="AZ287" s="1"/>
      <c r="BA287" s="1"/>
      <c r="BB287" s="1"/>
      <c r="BC287" s="1"/>
      <c r="BD287" s="1"/>
      <c r="BE287" s="1"/>
      <c r="BF287" s="1"/>
      <c r="BG287" s="1"/>
      <c r="BH287" s="1"/>
      <c r="BI287" s="1"/>
      <c r="BJ287" s="1"/>
      <c r="BK287" s="1"/>
      <c r="BL287" s="1"/>
      <c r="BM287" s="1"/>
      <c r="BN287" s="1"/>
      <c r="BO287" s="1"/>
      <c r="BP287" s="1"/>
      <c r="BQ287" s="1"/>
      <c r="BR287" s="1"/>
    </row>
    <row r="288" spans="1:70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1"/>
      <c r="AP288" s="1"/>
      <c r="AQ288" s="1"/>
      <c r="AR288" s="1"/>
      <c r="AS288" s="1"/>
      <c r="AT288" s="1"/>
      <c r="AU288" s="1"/>
      <c r="AV288" s="1"/>
      <c r="AW288" s="1"/>
      <c r="AX288" s="1"/>
      <c r="AY288" s="1"/>
      <c r="AZ288" s="1"/>
      <c r="BA288" s="1"/>
      <c r="BB288" s="1"/>
      <c r="BC288" s="1"/>
      <c r="BD288" s="1"/>
      <c r="BE288" s="1"/>
      <c r="BF288" s="1"/>
      <c r="BG288" s="1"/>
      <c r="BH288" s="1"/>
      <c r="BI288" s="1"/>
      <c r="BJ288" s="1"/>
      <c r="BK288" s="1"/>
      <c r="BL288" s="1"/>
      <c r="BM288" s="1"/>
      <c r="BN288" s="1"/>
      <c r="BO288" s="1"/>
      <c r="BP288" s="1"/>
      <c r="BQ288" s="1"/>
      <c r="BR288" s="1"/>
    </row>
    <row r="289" spans="1:70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  <c r="AO289" s="1"/>
      <c r="AP289" s="1"/>
      <c r="AQ289" s="1"/>
      <c r="AR289" s="1"/>
      <c r="AS289" s="1"/>
      <c r="AT289" s="1"/>
      <c r="AU289" s="1"/>
      <c r="AV289" s="1"/>
      <c r="AW289" s="1"/>
      <c r="AX289" s="1"/>
      <c r="AY289" s="1"/>
      <c r="AZ289" s="1"/>
      <c r="BA289" s="1"/>
      <c r="BB289" s="1"/>
      <c r="BC289" s="1"/>
      <c r="BD289" s="1"/>
      <c r="BE289" s="1"/>
      <c r="BF289" s="1"/>
      <c r="BG289" s="1"/>
      <c r="BH289" s="1"/>
      <c r="BI289" s="1"/>
      <c r="BJ289" s="1"/>
      <c r="BK289" s="1"/>
      <c r="BL289" s="1"/>
      <c r="BM289" s="1"/>
      <c r="BN289" s="1"/>
      <c r="BO289" s="1"/>
      <c r="BP289" s="1"/>
      <c r="BQ289" s="1"/>
      <c r="BR289" s="1"/>
    </row>
    <row r="290" spans="1:70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  <c r="AO290" s="1"/>
      <c r="AP290" s="1"/>
      <c r="AQ290" s="1"/>
      <c r="AR290" s="1"/>
      <c r="AS290" s="1"/>
      <c r="AT290" s="1"/>
      <c r="AU290" s="1"/>
      <c r="AV290" s="1"/>
      <c r="AW290" s="1"/>
      <c r="AX290" s="1"/>
      <c r="AY290" s="1"/>
      <c r="AZ290" s="1"/>
      <c r="BA290" s="1"/>
      <c r="BB290" s="1"/>
      <c r="BC290" s="1"/>
      <c r="BD290" s="1"/>
      <c r="BE290" s="1"/>
      <c r="BF290" s="1"/>
      <c r="BG290" s="1"/>
      <c r="BH290" s="1"/>
      <c r="BI290" s="1"/>
      <c r="BJ290" s="1"/>
      <c r="BK290" s="1"/>
      <c r="BL290" s="1"/>
      <c r="BM290" s="1"/>
      <c r="BN290" s="1"/>
      <c r="BO290" s="1"/>
      <c r="BP290" s="1"/>
      <c r="BQ290" s="1"/>
      <c r="BR290" s="1"/>
    </row>
    <row r="291" spans="1:70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  <c r="AO291" s="1"/>
      <c r="AP291" s="1"/>
      <c r="AQ291" s="1"/>
      <c r="AR291" s="1"/>
      <c r="AS291" s="1"/>
      <c r="AT291" s="1"/>
      <c r="AU291" s="1"/>
      <c r="AV291" s="1"/>
      <c r="AW291" s="1"/>
      <c r="AX291" s="1"/>
      <c r="AY291" s="1"/>
      <c r="AZ291" s="1"/>
      <c r="BA291" s="1"/>
      <c r="BB291" s="1"/>
      <c r="BC291" s="1"/>
      <c r="BD291" s="1"/>
      <c r="BE291" s="1"/>
      <c r="BF291" s="1"/>
      <c r="BG291" s="1"/>
      <c r="BH291" s="1"/>
      <c r="BI291" s="1"/>
      <c r="BJ291" s="1"/>
      <c r="BK291" s="1"/>
      <c r="BL291" s="1"/>
      <c r="BM291" s="1"/>
      <c r="BN291" s="1"/>
      <c r="BO291" s="1"/>
      <c r="BP291" s="1"/>
      <c r="BQ291" s="1"/>
      <c r="BR291" s="1"/>
    </row>
    <row r="292" spans="1:70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  <c r="AO292" s="1"/>
      <c r="AP292" s="1"/>
      <c r="AQ292" s="1"/>
      <c r="AR292" s="1"/>
      <c r="AS292" s="1"/>
      <c r="AT292" s="1"/>
      <c r="AU292" s="1"/>
      <c r="AV292" s="1"/>
      <c r="AW292" s="1"/>
      <c r="AX292" s="1"/>
      <c r="AY292" s="1"/>
      <c r="AZ292" s="1"/>
      <c r="BA292" s="1"/>
      <c r="BB292" s="1"/>
      <c r="BC292" s="1"/>
      <c r="BD292" s="1"/>
      <c r="BE292" s="1"/>
      <c r="BF292" s="1"/>
      <c r="BG292" s="1"/>
      <c r="BH292" s="1"/>
      <c r="BI292" s="1"/>
      <c r="BJ292" s="1"/>
      <c r="BK292" s="1"/>
      <c r="BL292" s="1"/>
      <c r="BM292" s="1"/>
      <c r="BN292" s="1"/>
      <c r="BO292" s="1"/>
      <c r="BP292" s="1"/>
      <c r="BQ292" s="1"/>
      <c r="BR292" s="1"/>
    </row>
    <row r="293" spans="1:70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  <c r="AO293" s="1"/>
      <c r="AP293" s="1"/>
      <c r="AQ293" s="1"/>
      <c r="AR293" s="1"/>
      <c r="AS293" s="1"/>
      <c r="AT293" s="1"/>
      <c r="AU293" s="1"/>
      <c r="AV293" s="1"/>
      <c r="AW293" s="1"/>
      <c r="AX293" s="1"/>
      <c r="AY293" s="1"/>
      <c r="AZ293" s="1"/>
      <c r="BA293" s="1"/>
      <c r="BB293" s="1"/>
      <c r="BC293" s="1"/>
      <c r="BD293" s="1"/>
      <c r="BE293" s="1"/>
      <c r="BF293" s="1"/>
      <c r="BG293" s="1"/>
      <c r="BH293" s="1"/>
      <c r="BI293" s="1"/>
      <c r="BJ293" s="1"/>
      <c r="BK293" s="1"/>
      <c r="BL293" s="1"/>
      <c r="BM293" s="1"/>
      <c r="BN293" s="1"/>
      <c r="BO293" s="1"/>
      <c r="BP293" s="1"/>
      <c r="BQ293" s="1"/>
      <c r="BR293" s="1"/>
    </row>
    <row r="294" spans="1:70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  <c r="AO294" s="1"/>
      <c r="AP294" s="1"/>
      <c r="AQ294" s="1"/>
      <c r="AR294" s="1"/>
      <c r="AS294" s="1"/>
      <c r="AT294" s="1"/>
      <c r="AU294" s="1"/>
      <c r="AV294" s="1"/>
      <c r="AW294" s="1"/>
      <c r="AX294" s="1"/>
      <c r="AY294" s="1"/>
      <c r="AZ294" s="1"/>
      <c r="BA294" s="1"/>
      <c r="BB294" s="1"/>
      <c r="BC294" s="1"/>
      <c r="BD294" s="1"/>
      <c r="BE294" s="1"/>
      <c r="BF294" s="1"/>
      <c r="BG294" s="1"/>
      <c r="BH294" s="1"/>
      <c r="BI294" s="1"/>
      <c r="BJ294" s="1"/>
      <c r="BK294" s="1"/>
      <c r="BL294" s="1"/>
      <c r="BM294" s="1"/>
      <c r="BN294" s="1"/>
      <c r="BO294" s="1"/>
      <c r="BP294" s="1"/>
      <c r="BQ294" s="1"/>
      <c r="BR294" s="1"/>
    </row>
    <row r="295" spans="1:70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  <c r="AO295" s="1"/>
      <c r="AP295" s="1"/>
      <c r="AQ295" s="1"/>
      <c r="AR295" s="1"/>
      <c r="AS295" s="1"/>
      <c r="AT295" s="1"/>
      <c r="AU295" s="1"/>
      <c r="AV295" s="1"/>
      <c r="AW295" s="1"/>
      <c r="AX295" s="1"/>
      <c r="AY295" s="1"/>
      <c r="AZ295" s="1"/>
      <c r="BA295" s="1"/>
      <c r="BB295" s="1"/>
      <c r="BC295" s="1"/>
      <c r="BD295" s="1"/>
      <c r="BE295" s="1"/>
      <c r="BF295" s="1"/>
      <c r="BG295" s="1"/>
      <c r="BH295" s="1"/>
      <c r="BI295" s="1"/>
      <c r="BJ295" s="1"/>
      <c r="BK295" s="1"/>
      <c r="BL295" s="1"/>
      <c r="BM295" s="1"/>
      <c r="BN295" s="1"/>
      <c r="BO295" s="1"/>
      <c r="BP295" s="1"/>
      <c r="BQ295" s="1"/>
      <c r="BR295" s="1"/>
    </row>
    <row r="296" spans="1:70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  <c r="AP296" s="1"/>
      <c r="AQ296" s="1"/>
      <c r="AR296" s="1"/>
      <c r="AS296" s="1"/>
      <c r="AT296" s="1"/>
      <c r="AU296" s="1"/>
      <c r="AV296" s="1"/>
      <c r="AW296" s="1"/>
      <c r="AX296" s="1"/>
      <c r="AY296" s="1"/>
      <c r="AZ296" s="1"/>
      <c r="BA296" s="1"/>
      <c r="BB296" s="1"/>
      <c r="BC296" s="1"/>
      <c r="BD296" s="1"/>
      <c r="BE296" s="1"/>
      <c r="BF296" s="1"/>
      <c r="BG296" s="1"/>
      <c r="BH296" s="1"/>
      <c r="BI296" s="1"/>
      <c r="BJ296" s="1"/>
      <c r="BK296" s="1"/>
      <c r="BL296" s="1"/>
      <c r="BM296" s="1"/>
      <c r="BN296" s="1"/>
      <c r="BO296" s="1"/>
      <c r="BP296" s="1"/>
      <c r="BQ296" s="1"/>
      <c r="BR296" s="1"/>
    </row>
    <row r="297" spans="1:70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  <c r="AO297" s="1"/>
      <c r="AP297" s="1"/>
      <c r="AQ297" s="1"/>
      <c r="AR297" s="1"/>
      <c r="AS297" s="1"/>
      <c r="AT297" s="1"/>
      <c r="AU297" s="1"/>
      <c r="AV297" s="1"/>
      <c r="AW297" s="1"/>
      <c r="AX297" s="1"/>
      <c r="AY297" s="1"/>
      <c r="AZ297" s="1"/>
      <c r="BA297" s="1"/>
      <c r="BB297" s="1"/>
      <c r="BC297" s="1"/>
      <c r="BD297" s="1"/>
      <c r="BE297" s="1"/>
      <c r="BF297" s="1"/>
      <c r="BG297" s="1"/>
      <c r="BH297" s="1"/>
      <c r="BI297" s="1"/>
      <c r="BJ297" s="1"/>
      <c r="BK297" s="1"/>
      <c r="BL297" s="1"/>
      <c r="BM297" s="1"/>
      <c r="BN297" s="1"/>
      <c r="BO297" s="1"/>
      <c r="BP297" s="1"/>
      <c r="BQ297" s="1"/>
      <c r="BR297" s="1"/>
    </row>
    <row r="298" spans="1:70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  <c r="AO298" s="1"/>
      <c r="AP298" s="1"/>
      <c r="AQ298" s="1"/>
      <c r="AR298" s="1"/>
      <c r="AS298" s="1"/>
      <c r="AT298" s="1"/>
      <c r="AU298" s="1"/>
      <c r="AV298" s="1"/>
      <c r="AW298" s="1"/>
      <c r="AX298" s="1"/>
      <c r="AY298" s="1"/>
      <c r="AZ298" s="1"/>
      <c r="BA298" s="1"/>
      <c r="BB298" s="1"/>
      <c r="BC298" s="1"/>
      <c r="BD298" s="1"/>
      <c r="BE298" s="1"/>
      <c r="BF298" s="1"/>
      <c r="BG298" s="1"/>
      <c r="BH298" s="1"/>
      <c r="BI298" s="1"/>
      <c r="BJ298" s="1"/>
      <c r="BK298" s="1"/>
      <c r="BL298" s="1"/>
      <c r="BM298" s="1"/>
      <c r="BN298" s="1"/>
      <c r="BO298" s="1"/>
      <c r="BP298" s="1"/>
      <c r="BQ298" s="1"/>
      <c r="BR298" s="1"/>
    </row>
    <row r="299" spans="1:70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  <c r="AO299" s="1"/>
      <c r="AP299" s="1"/>
      <c r="AQ299" s="1"/>
      <c r="AR299" s="1"/>
      <c r="AS299" s="1"/>
      <c r="AT299" s="1"/>
      <c r="AU299" s="1"/>
      <c r="AV299" s="1"/>
      <c r="AW299" s="1"/>
      <c r="AX299" s="1"/>
      <c r="AY299" s="1"/>
      <c r="AZ299" s="1"/>
      <c r="BA299" s="1"/>
      <c r="BB299" s="1"/>
      <c r="BC299" s="1"/>
      <c r="BD299" s="1"/>
      <c r="BE299" s="1"/>
      <c r="BF299" s="1"/>
      <c r="BG299" s="1"/>
      <c r="BH299" s="1"/>
      <c r="BI299" s="1"/>
      <c r="BJ299" s="1"/>
      <c r="BK299" s="1"/>
      <c r="BL299" s="1"/>
      <c r="BM299" s="1"/>
      <c r="BN299" s="1"/>
      <c r="BO299" s="1"/>
      <c r="BP299" s="1"/>
      <c r="BQ299" s="1"/>
      <c r="BR299" s="1"/>
    </row>
    <row r="300" spans="1:70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  <c r="AO300" s="1"/>
      <c r="AP300" s="1"/>
      <c r="AQ300" s="1"/>
      <c r="AR300" s="1"/>
      <c r="AS300" s="1"/>
      <c r="AT300" s="1"/>
      <c r="AU300" s="1"/>
      <c r="AV300" s="1"/>
      <c r="AW300" s="1"/>
      <c r="AX300" s="1"/>
      <c r="AY300" s="1"/>
      <c r="AZ300" s="1"/>
      <c r="BA300" s="1"/>
      <c r="BB300" s="1"/>
      <c r="BC300" s="1"/>
      <c r="BD300" s="1"/>
      <c r="BE300" s="1"/>
      <c r="BF300" s="1"/>
      <c r="BG300" s="1"/>
      <c r="BH300" s="1"/>
      <c r="BI300" s="1"/>
      <c r="BJ300" s="1"/>
      <c r="BK300" s="1"/>
      <c r="BL300" s="1"/>
      <c r="BM300" s="1"/>
      <c r="BN300" s="1"/>
      <c r="BO300" s="1"/>
      <c r="BP300" s="1"/>
      <c r="BQ300" s="1"/>
      <c r="BR300" s="1"/>
    </row>
    <row r="301" spans="1:70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  <c r="AM301" s="1"/>
      <c r="AN301" s="1"/>
      <c r="AO301" s="1"/>
      <c r="AP301" s="1"/>
      <c r="AQ301" s="1"/>
      <c r="AR301" s="1"/>
      <c r="AS301" s="1"/>
      <c r="AT301" s="1"/>
      <c r="AU301" s="1"/>
      <c r="AV301" s="1"/>
      <c r="AW301" s="1"/>
      <c r="AX301" s="1"/>
      <c r="AY301" s="1"/>
      <c r="AZ301" s="1"/>
      <c r="BA301" s="1"/>
      <c r="BB301" s="1"/>
      <c r="BC301" s="1"/>
      <c r="BD301" s="1"/>
      <c r="BE301" s="1"/>
      <c r="BF301" s="1"/>
      <c r="BG301" s="1"/>
      <c r="BH301" s="1"/>
      <c r="BI301" s="1"/>
      <c r="BJ301" s="1"/>
      <c r="BK301" s="1"/>
      <c r="BL301" s="1"/>
      <c r="BM301" s="1"/>
      <c r="BN301" s="1"/>
      <c r="BO301" s="1"/>
      <c r="BP301" s="1"/>
      <c r="BQ301" s="1"/>
      <c r="BR301" s="1"/>
    </row>
    <row r="302" spans="1:70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  <c r="AM302" s="1"/>
      <c r="AN302" s="1"/>
      <c r="AO302" s="1"/>
      <c r="AP302" s="1"/>
      <c r="AQ302" s="1"/>
      <c r="AR302" s="1"/>
      <c r="AS302" s="1"/>
      <c r="AT302" s="1"/>
      <c r="AU302" s="1"/>
      <c r="AV302" s="1"/>
      <c r="AW302" s="1"/>
      <c r="AX302" s="1"/>
      <c r="AY302" s="1"/>
      <c r="AZ302" s="1"/>
      <c r="BA302" s="1"/>
      <c r="BB302" s="1"/>
      <c r="BC302" s="1"/>
      <c r="BD302" s="1"/>
      <c r="BE302" s="1"/>
      <c r="BF302" s="1"/>
      <c r="BG302" s="1"/>
      <c r="BH302" s="1"/>
      <c r="BI302" s="1"/>
      <c r="BJ302" s="1"/>
      <c r="BK302" s="1"/>
      <c r="BL302" s="1"/>
      <c r="BM302" s="1"/>
      <c r="BN302" s="1"/>
      <c r="BO302" s="1"/>
      <c r="BP302" s="1"/>
      <c r="BQ302" s="1"/>
      <c r="BR302" s="1"/>
    </row>
    <row r="303" spans="1:70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  <c r="AM303" s="1"/>
      <c r="AN303" s="1"/>
      <c r="AO303" s="1"/>
      <c r="AP303" s="1"/>
      <c r="AQ303" s="1"/>
      <c r="AR303" s="1"/>
      <c r="AS303" s="1"/>
      <c r="AT303" s="1"/>
      <c r="AU303" s="1"/>
      <c r="AV303" s="1"/>
      <c r="AW303" s="1"/>
      <c r="AX303" s="1"/>
      <c r="AY303" s="1"/>
      <c r="AZ303" s="1"/>
      <c r="BA303" s="1"/>
      <c r="BB303" s="1"/>
      <c r="BC303" s="1"/>
      <c r="BD303" s="1"/>
      <c r="BE303" s="1"/>
      <c r="BF303" s="1"/>
      <c r="BG303" s="1"/>
      <c r="BH303" s="1"/>
      <c r="BI303" s="1"/>
      <c r="BJ303" s="1"/>
      <c r="BK303" s="1"/>
      <c r="BL303" s="1"/>
      <c r="BM303" s="1"/>
      <c r="BN303" s="1"/>
      <c r="BO303" s="1"/>
      <c r="BP303" s="1"/>
      <c r="BQ303" s="1"/>
      <c r="BR303" s="1"/>
    </row>
    <row r="304" spans="1:70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  <c r="AM304" s="1"/>
      <c r="AN304" s="1"/>
      <c r="AO304" s="1"/>
      <c r="AP304" s="1"/>
      <c r="AQ304" s="1"/>
      <c r="AR304" s="1"/>
      <c r="AS304" s="1"/>
      <c r="AT304" s="1"/>
      <c r="AU304" s="1"/>
      <c r="AV304" s="1"/>
      <c r="AW304" s="1"/>
      <c r="AX304" s="1"/>
      <c r="AY304" s="1"/>
      <c r="AZ304" s="1"/>
      <c r="BA304" s="1"/>
      <c r="BB304" s="1"/>
      <c r="BC304" s="1"/>
      <c r="BD304" s="1"/>
      <c r="BE304" s="1"/>
      <c r="BF304" s="1"/>
      <c r="BG304" s="1"/>
      <c r="BH304" s="1"/>
      <c r="BI304" s="1"/>
      <c r="BJ304" s="1"/>
      <c r="BK304" s="1"/>
      <c r="BL304" s="1"/>
      <c r="BM304" s="1"/>
      <c r="BN304" s="1"/>
      <c r="BO304" s="1"/>
      <c r="BP304" s="1"/>
      <c r="BQ304" s="1"/>
      <c r="BR304" s="1"/>
    </row>
    <row r="305" spans="1:70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  <c r="AM305" s="1"/>
      <c r="AN305" s="1"/>
      <c r="AO305" s="1"/>
      <c r="AP305" s="1"/>
      <c r="AQ305" s="1"/>
      <c r="AR305" s="1"/>
      <c r="AS305" s="1"/>
      <c r="AT305" s="1"/>
      <c r="AU305" s="1"/>
      <c r="AV305" s="1"/>
      <c r="AW305" s="1"/>
      <c r="AX305" s="1"/>
      <c r="AY305" s="1"/>
      <c r="AZ305" s="1"/>
      <c r="BA305" s="1"/>
      <c r="BB305" s="1"/>
      <c r="BC305" s="1"/>
      <c r="BD305" s="1"/>
      <c r="BE305" s="1"/>
      <c r="BF305" s="1"/>
      <c r="BG305" s="1"/>
      <c r="BH305" s="1"/>
      <c r="BI305" s="1"/>
      <c r="BJ305" s="1"/>
      <c r="BK305" s="1"/>
      <c r="BL305" s="1"/>
      <c r="BM305" s="1"/>
      <c r="BN305" s="1"/>
      <c r="BO305" s="1"/>
      <c r="BP305" s="1"/>
      <c r="BQ305" s="1"/>
      <c r="BR305" s="1"/>
    </row>
    <row r="306" spans="1:70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  <c r="AM306" s="1"/>
      <c r="AN306" s="1"/>
      <c r="AO306" s="1"/>
      <c r="AP306" s="1"/>
      <c r="AQ306" s="1"/>
      <c r="AR306" s="1"/>
      <c r="AS306" s="1"/>
      <c r="AT306" s="1"/>
      <c r="AU306" s="1"/>
      <c r="AV306" s="1"/>
      <c r="AW306" s="1"/>
      <c r="AX306" s="1"/>
      <c r="AY306" s="1"/>
      <c r="AZ306" s="1"/>
      <c r="BA306" s="1"/>
      <c r="BB306" s="1"/>
      <c r="BC306" s="1"/>
      <c r="BD306" s="1"/>
      <c r="BE306" s="1"/>
      <c r="BF306" s="1"/>
      <c r="BG306" s="1"/>
      <c r="BH306" s="1"/>
      <c r="BI306" s="1"/>
      <c r="BJ306" s="1"/>
      <c r="BK306" s="1"/>
      <c r="BL306" s="1"/>
      <c r="BM306" s="1"/>
      <c r="BN306" s="1"/>
      <c r="BO306" s="1"/>
      <c r="BP306" s="1"/>
      <c r="BQ306" s="1"/>
      <c r="BR306" s="1"/>
    </row>
    <row r="307" spans="1:70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  <c r="AM307" s="1"/>
      <c r="AN307" s="1"/>
      <c r="AO307" s="1"/>
      <c r="AP307" s="1"/>
      <c r="AQ307" s="1"/>
      <c r="AR307" s="1"/>
      <c r="AS307" s="1"/>
      <c r="AT307" s="1"/>
      <c r="AU307" s="1"/>
      <c r="AV307" s="1"/>
      <c r="AW307" s="1"/>
      <c r="AX307" s="1"/>
      <c r="AY307" s="1"/>
      <c r="AZ307" s="1"/>
      <c r="BA307" s="1"/>
      <c r="BB307" s="1"/>
      <c r="BC307" s="1"/>
      <c r="BD307" s="1"/>
      <c r="BE307" s="1"/>
      <c r="BF307" s="1"/>
      <c r="BG307" s="1"/>
      <c r="BH307" s="1"/>
      <c r="BI307" s="1"/>
      <c r="BJ307" s="1"/>
      <c r="BK307" s="1"/>
      <c r="BL307" s="1"/>
      <c r="BM307" s="1"/>
      <c r="BN307" s="1"/>
      <c r="BO307" s="1"/>
      <c r="BP307" s="1"/>
      <c r="BQ307" s="1"/>
      <c r="BR307" s="1"/>
    </row>
    <row r="308" spans="1:70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  <c r="AM308" s="1"/>
      <c r="AN308" s="1"/>
      <c r="AO308" s="1"/>
      <c r="AP308" s="1"/>
      <c r="AQ308" s="1"/>
      <c r="AR308" s="1"/>
      <c r="AS308" s="1"/>
      <c r="AT308" s="1"/>
      <c r="AU308" s="1"/>
      <c r="AV308" s="1"/>
      <c r="AW308" s="1"/>
      <c r="AX308" s="1"/>
      <c r="AY308" s="1"/>
      <c r="AZ308" s="1"/>
      <c r="BA308" s="1"/>
      <c r="BB308" s="1"/>
      <c r="BC308" s="1"/>
      <c r="BD308" s="1"/>
      <c r="BE308" s="1"/>
      <c r="BF308" s="1"/>
      <c r="BG308" s="1"/>
      <c r="BH308" s="1"/>
      <c r="BI308" s="1"/>
      <c r="BJ308" s="1"/>
      <c r="BK308" s="1"/>
      <c r="BL308" s="1"/>
      <c r="BM308" s="1"/>
      <c r="BN308" s="1"/>
      <c r="BO308" s="1"/>
      <c r="BP308" s="1"/>
      <c r="BQ308" s="1"/>
      <c r="BR308" s="1"/>
    </row>
    <row r="309" spans="1:70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  <c r="AM309" s="1"/>
      <c r="AN309" s="1"/>
      <c r="AO309" s="1"/>
      <c r="AP309" s="1"/>
      <c r="AQ309" s="1"/>
      <c r="AR309" s="1"/>
      <c r="AS309" s="1"/>
      <c r="AT309" s="1"/>
      <c r="AU309" s="1"/>
      <c r="AV309" s="1"/>
      <c r="AW309" s="1"/>
      <c r="AX309" s="1"/>
      <c r="AY309" s="1"/>
      <c r="AZ309" s="1"/>
      <c r="BA309" s="1"/>
      <c r="BB309" s="1"/>
      <c r="BC309" s="1"/>
      <c r="BD309" s="1"/>
      <c r="BE309" s="1"/>
      <c r="BF309" s="1"/>
      <c r="BG309" s="1"/>
      <c r="BH309" s="1"/>
      <c r="BI309" s="1"/>
      <c r="BJ309" s="1"/>
      <c r="BK309" s="1"/>
      <c r="BL309" s="1"/>
      <c r="BM309" s="1"/>
      <c r="BN309" s="1"/>
      <c r="BO309" s="1"/>
      <c r="BP309" s="1"/>
      <c r="BQ309" s="1"/>
      <c r="BR309" s="1"/>
    </row>
    <row r="310" spans="1:70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  <c r="AM310" s="1"/>
      <c r="AN310" s="1"/>
      <c r="AO310" s="1"/>
      <c r="AP310" s="1"/>
      <c r="AQ310" s="1"/>
      <c r="AR310" s="1"/>
      <c r="AS310" s="1"/>
      <c r="AT310" s="1"/>
      <c r="AU310" s="1"/>
      <c r="AV310" s="1"/>
      <c r="AW310" s="1"/>
      <c r="AX310" s="1"/>
      <c r="AY310" s="1"/>
      <c r="AZ310" s="1"/>
      <c r="BA310" s="1"/>
      <c r="BB310" s="1"/>
      <c r="BC310" s="1"/>
      <c r="BD310" s="1"/>
      <c r="BE310" s="1"/>
      <c r="BF310" s="1"/>
      <c r="BG310" s="1"/>
      <c r="BH310" s="1"/>
      <c r="BI310" s="1"/>
      <c r="BJ310" s="1"/>
      <c r="BK310" s="1"/>
      <c r="BL310" s="1"/>
      <c r="BM310" s="1"/>
      <c r="BN310" s="1"/>
      <c r="BO310" s="1"/>
      <c r="BP310" s="1"/>
      <c r="BQ310" s="1"/>
      <c r="BR310" s="1"/>
    </row>
    <row r="311" spans="1:70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  <c r="AM311" s="1"/>
      <c r="AN311" s="1"/>
      <c r="AO311" s="1"/>
      <c r="AP311" s="1"/>
      <c r="AQ311" s="1"/>
      <c r="AR311" s="1"/>
      <c r="AS311" s="1"/>
      <c r="AT311" s="1"/>
      <c r="AU311" s="1"/>
      <c r="AV311" s="1"/>
      <c r="AW311" s="1"/>
      <c r="AX311" s="1"/>
      <c r="AY311" s="1"/>
      <c r="AZ311" s="1"/>
      <c r="BA311" s="1"/>
      <c r="BB311" s="1"/>
      <c r="BC311" s="1"/>
      <c r="BD311" s="1"/>
      <c r="BE311" s="1"/>
      <c r="BF311" s="1"/>
      <c r="BG311" s="1"/>
      <c r="BH311" s="1"/>
      <c r="BI311" s="1"/>
      <c r="BJ311" s="1"/>
      <c r="BK311" s="1"/>
      <c r="BL311" s="1"/>
      <c r="BM311" s="1"/>
      <c r="BN311" s="1"/>
      <c r="BO311" s="1"/>
      <c r="BP311" s="1"/>
      <c r="BQ311" s="1"/>
      <c r="BR311" s="1"/>
    </row>
    <row r="312" spans="1:70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  <c r="AM312" s="1"/>
      <c r="AN312" s="1"/>
      <c r="AO312" s="1"/>
      <c r="AP312" s="1"/>
      <c r="AQ312" s="1"/>
      <c r="AR312" s="1"/>
      <c r="AS312" s="1"/>
      <c r="AT312" s="1"/>
      <c r="AU312" s="1"/>
      <c r="AV312" s="1"/>
      <c r="AW312" s="1"/>
      <c r="AX312" s="1"/>
      <c r="AY312" s="1"/>
      <c r="AZ312" s="1"/>
      <c r="BA312" s="1"/>
      <c r="BB312" s="1"/>
      <c r="BC312" s="1"/>
      <c r="BD312" s="1"/>
      <c r="BE312" s="1"/>
      <c r="BF312" s="1"/>
      <c r="BG312" s="1"/>
      <c r="BH312" s="1"/>
      <c r="BI312" s="1"/>
      <c r="BJ312" s="1"/>
      <c r="BK312" s="1"/>
      <c r="BL312" s="1"/>
      <c r="BM312" s="1"/>
      <c r="BN312" s="1"/>
      <c r="BO312" s="1"/>
      <c r="BP312" s="1"/>
      <c r="BQ312" s="1"/>
      <c r="BR312" s="1"/>
    </row>
    <row r="313" spans="1:70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  <c r="AM313" s="1"/>
      <c r="AN313" s="1"/>
      <c r="AO313" s="1"/>
      <c r="AP313" s="1"/>
      <c r="AQ313" s="1"/>
      <c r="AR313" s="1"/>
      <c r="AS313" s="1"/>
      <c r="AT313" s="1"/>
      <c r="AU313" s="1"/>
      <c r="AV313" s="1"/>
      <c r="AW313" s="1"/>
      <c r="AX313" s="1"/>
      <c r="AY313" s="1"/>
      <c r="AZ313" s="1"/>
      <c r="BA313" s="1"/>
      <c r="BB313" s="1"/>
      <c r="BC313" s="1"/>
      <c r="BD313" s="1"/>
      <c r="BE313" s="1"/>
      <c r="BF313" s="1"/>
      <c r="BG313" s="1"/>
      <c r="BH313" s="1"/>
      <c r="BI313" s="1"/>
      <c r="BJ313" s="1"/>
      <c r="BK313" s="1"/>
      <c r="BL313" s="1"/>
      <c r="BM313" s="1"/>
      <c r="BN313" s="1"/>
      <c r="BO313" s="1"/>
      <c r="BP313" s="1"/>
      <c r="BQ313" s="1"/>
      <c r="BR313" s="1"/>
    </row>
    <row r="314" spans="1:70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  <c r="AM314" s="1"/>
      <c r="AN314" s="1"/>
      <c r="AO314" s="1"/>
      <c r="AP314" s="1"/>
      <c r="AQ314" s="1"/>
      <c r="AR314" s="1"/>
      <c r="AS314" s="1"/>
      <c r="AT314" s="1"/>
      <c r="AU314" s="1"/>
      <c r="AV314" s="1"/>
      <c r="AW314" s="1"/>
      <c r="AX314" s="1"/>
      <c r="AY314" s="1"/>
      <c r="AZ314" s="1"/>
      <c r="BA314" s="1"/>
      <c r="BB314" s="1"/>
      <c r="BC314" s="1"/>
      <c r="BD314" s="1"/>
      <c r="BE314" s="1"/>
      <c r="BF314" s="1"/>
      <c r="BG314" s="1"/>
      <c r="BH314" s="1"/>
      <c r="BI314" s="1"/>
      <c r="BJ314" s="1"/>
      <c r="BK314" s="1"/>
      <c r="BL314" s="1"/>
      <c r="BM314" s="1"/>
      <c r="BN314" s="1"/>
      <c r="BO314" s="1"/>
      <c r="BP314" s="1"/>
      <c r="BQ314" s="1"/>
      <c r="BR314" s="1"/>
    </row>
    <row r="315" spans="1:70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  <c r="AM315" s="1"/>
      <c r="AN315" s="1"/>
      <c r="AO315" s="1"/>
      <c r="AP315" s="1"/>
      <c r="AQ315" s="1"/>
      <c r="AR315" s="1"/>
      <c r="AS315" s="1"/>
      <c r="AT315" s="1"/>
      <c r="AU315" s="1"/>
      <c r="AV315" s="1"/>
      <c r="AW315" s="1"/>
      <c r="AX315" s="1"/>
      <c r="AY315" s="1"/>
      <c r="AZ315" s="1"/>
      <c r="BA315" s="1"/>
      <c r="BB315" s="1"/>
      <c r="BC315" s="1"/>
      <c r="BD315" s="1"/>
      <c r="BE315" s="1"/>
      <c r="BF315" s="1"/>
      <c r="BG315" s="1"/>
      <c r="BH315" s="1"/>
      <c r="BI315" s="1"/>
      <c r="BJ315" s="1"/>
      <c r="BK315" s="1"/>
      <c r="BL315" s="1"/>
      <c r="BM315" s="1"/>
      <c r="BN315" s="1"/>
      <c r="BO315" s="1"/>
      <c r="BP315" s="1"/>
      <c r="BQ315" s="1"/>
      <c r="BR315" s="1"/>
    </row>
    <row r="316" spans="1:70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  <c r="AM316" s="1"/>
      <c r="AN316" s="1"/>
      <c r="AO316" s="1"/>
      <c r="AP316" s="1"/>
      <c r="AQ316" s="1"/>
      <c r="AR316" s="1"/>
      <c r="AS316" s="1"/>
      <c r="AT316" s="1"/>
      <c r="AU316" s="1"/>
      <c r="AV316" s="1"/>
      <c r="AW316" s="1"/>
      <c r="AX316" s="1"/>
      <c r="AY316" s="1"/>
      <c r="AZ316" s="1"/>
      <c r="BA316" s="1"/>
      <c r="BB316" s="1"/>
      <c r="BC316" s="1"/>
      <c r="BD316" s="1"/>
      <c r="BE316" s="1"/>
      <c r="BF316" s="1"/>
      <c r="BG316" s="1"/>
      <c r="BH316" s="1"/>
      <c r="BI316" s="1"/>
      <c r="BJ316" s="1"/>
      <c r="BK316" s="1"/>
      <c r="BL316" s="1"/>
      <c r="BM316" s="1"/>
      <c r="BN316" s="1"/>
      <c r="BO316" s="1"/>
      <c r="BP316" s="1"/>
      <c r="BQ316" s="1"/>
      <c r="BR316" s="1"/>
    </row>
    <row r="317" spans="1:70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  <c r="AM317" s="1"/>
      <c r="AN317" s="1"/>
      <c r="AO317" s="1"/>
      <c r="AP317" s="1"/>
      <c r="AQ317" s="1"/>
      <c r="AR317" s="1"/>
      <c r="AS317" s="1"/>
      <c r="AT317" s="1"/>
      <c r="AU317" s="1"/>
      <c r="AV317" s="1"/>
      <c r="AW317" s="1"/>
      <c r="AX317" s="1"/>
      <c r="AY317" s="1"/>
      <c r="AZ317" s="1"/>
      <c r="BA317" s="1"/>
      <c r="BB317" s="1"/>
      <c r="BC317" s="1"/>
      <c r="BD317" s="1"/>
      <c r="BE317" s="1"/>
      <c r="BF317" s="1"/>
      <c r="BG317" s="1"/>
      <c r="BH317" s="1"/>
      <c r="BI317" s="1"/>
      <c r="BJ317" s="1"/>
      <c r="BK317" s="1"/>
      <c r="BL317" s="1"/>
      <c r="BM317" s="1"/>
      <c r="BN317" s="1"/>
      <c r="BO317" s="1"/>
      <c r="BP317" s="1"/>
      <c r="BQ317" s="1"/>
      <c r="BR317" s="1"/>
    </row>
    <row r="318" spans="1:70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  <c r="AM318" s="1"/>
      <c r="AN318" s="1"/>
      <c r="AO318" s="1"/>
      <c r="AP318" s="1"/>
      <c r="AQ318" s="1"/>
      <c r="AR318" s="1"/>
      <c r="AS318" s="1"/>
      <c r="AT318" s="1"/>
      <c r="AU318" s="1"/>
      <c r="AV318" s="1"/>
      <c r="AW318" s="1"/>
      <c r="AX318" s="1"/>
      <c r="AY318" s="1"/>
      <c r="AZ318" s="1"/>
      <c r="BA318" s="1"/>
      <c r="BB318" s="1"/>
      <c r="BC318" s="1"/>
      <c r="BD318" s="1"/>
      <c r="BE318" s="1"/>
      <c r="BF318" s="1"/>
      <c r="BG318" s="1"/>
      <c r="BH318" s="1"/>
      <c r="BI318" s="1"/>
      <c r="BJ318" s="1"/>
      <c r="BK318" s="1"/>
      <c r="BL318" s="1"/>
      <c r="BM318" s="1"/>
      <c r="BN318" s="1"/>
      <c r="BO318" s="1"/>
      <c r="BP318" s="1"/>
      <c r="BQ318" s="1"/>
      <c r="BR318" s="1"/>
    </row>
    <row r="319" spans="1:70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  <c r="AM319" s="1"/>
      <c r="AN319" s="1"/>
      <c r="AO319" s="1"/>
      <c r="AP319" s="1"/>
      <c r="AQ319" s="1"/>
      <c r="AR319" s="1"/>
      <c r="AS319" s="1"/>
      <c r="AT319" s="1"/>
      <c r="AU319" s="1"/>
      <c r="AV319" s="1"/>
      <c r="AW319" s="1"/>
      <c r="AX319" s="1"/>
      <c r="AY319" s="1"/>
      <c r="AZ319" s="1"/>
      <c r="BA319" s="1"/>
      <c r="BB319" s="1"/>
      <c r="BC319" s="1"/>
      <c r="BD319" s="1"/>
      <c r="BE319" s="1"/>
      <c r="BF319" s="1"/>
      <c r="BG319" s="1"/>
      <c r="BH319" s="1"/>
      <c r="BI319" s="1"/>
      <c r="BJ319" s="1"/>
      <c r="BK319" s="1"/>
      <c r="BL319" s="1"/>
      <c r="BM319" s="1"/>
      <c r="BN319" s="1"/>
      <c r="BO319" s="1"/>
      <c r="BP319" s="1"/>
      <c r="BQ319" s="1"/>
      <c r="BR319" s="1"/>
    </row>
    <row r="320" spans="1:70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  <c r="AM320" s="1"/>
      <c r="AN320" s="1"/>
      <c r="AO320" s="1"/>
      <c r="AP320" s="1"/>
      <c r="AQ320" s="1"/>
      <c r="AR320" s="1"/>
      <c r="AS320" s="1"/>
      <c r="AT320" s="1"/>
      <c r="AU320" s="1"/>
      <c r="AV320" s="1"/>
      <c r="AW320" s="1"/>
      <c r="AX320" s="1"/>
      <c r="AY320" s="1"/>
      <c r="AZ320" s="1"/>
      <c r="BA320" s="1"/>
      <c r="BB320" s="1"/>
      <c r="BC320" s="1"/>
      <c r="BD320" s="1"/>
      <c r="BE320" s="1"/>
      <c r="BF320" s="1"/>
      <c r="BG320" s="1"/>
      <c r="BH320" s="1"/>
      <c r="BI320" s="1"/>
      <c r="BJ320" s="1"/>
      <c r="BK320" s="1"/>
      <c r="BL320" s="1"/>
      <c r="BM320" s="1"/>
      <c r="BN320" s="1"/>
      <c r="BO320" s="1"/>
      <c r="BP320" s="1"/>
      <c r="BQ320" s="1"/>
      <c r="BR320" s="1"/>
    </row>
    <row r="321" spans="1:70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  <c r="AM321" s="1"/>
      <c r="AN321" s="1"/>
      <c r="AO321" s="1"/>
      <c r="AP321" s="1"/>
      <c r="AQ321" s="1"/>
      <c r="AR321" s="1"/>
      <c r="AS321" s="1"/>
      <c r="AT321" s="1"/>
      <c r="AU321" s="1"/>
      <c r="AV321" s="1"/>
      <c r="AW321" s="1"/>
      <c r="AX321" s="1"/>
      <c r="AY321" s="1"/>
      <c r="AZ321" s="1"/>
      <c r="BA321" s="1"/>
      <c r="BB321" s="1"/>
      <c r="BC321" s="1"/>
      <c r="BD321" s="1"/>
      <c r="BE321" s="1"/>
      <c r="BF321" s="1"/>
      <c r="BG321" s="1"/>
      <c r="BH321" s="1"/>
      <c r="BI321" s="1"/>
      <c r="BJ321" s="1"/>
      <c r="BK321" s="1"/>
      <c r="BL321" s="1"/>
      <c r="BM321" s="1"/>
      <c r="BN321" s="1"/>
      <c r="BO321" s="1"/>
      <c r="BP321" s="1"/>
      <c r="BQ321" s="1"/>
      <c r="BR321" s="1"/>
    </row>
    <row r="322" spans="1:70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  <c r="AM322" s="1"/>
      <c r="AN322" s="1"/>
      <c r="AO322" s="1"/>
      <c r="AP322" s="1"/>
      <c r="AQ322" s="1"/>
      <c r="AR322" s="1"/>
      <c r="AS322" s="1"/>
      <c r="AT322" s="1"/>
      <c r="AU322" s="1"/>
      <c r="AV322" s="1"/>
      <c r="AW322" s="1"/>
      <c r="AX322" s="1"/>
      <c r="AY322" s="1"/>
      <c r="AZ322" s="1"/>
      <c r="BA322" s="1"/>
      <c r="BB322" s="1"/>
      <c r="BC322" s="1"/>
      <c r="BD322" s="1"/>
      <c r="BE322" s="1"/>
      <c r="BF322" s="1"/>
      <c r="BG322" s="1"/>
      <c r="BH322" s="1"/>
      <c r="BI322" s="1"/>
      <c r="BJ322" s="1"/>
      <c r="BK322" s="1"/>
      <c r="BL322" s="1"/>
      <c r="BM322" s="1"/>
      <c r="BN322" s="1"/>
      <c r="BO322" s="1"/>
      <c r="BP322" s="1"/>
      <c r="BQ322" s="1"/>
      <c r="BR322" s="1"/>
    </row>
    <row r="323" spans="1:70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  <c r="AM323" s="1"/>
      <c r="AN323" s="1"/>
      <c r="AO323" s="1"/>
      <c r="AP323" s="1"/>
      <c r="AQ323" s="1"/>
      <c r="AR323" s="1"/>
      <c r="AS323" s="1"/>
      <c r="AT323" s="1"/>
      <c r="AU323" s="1"/>
      <c r="AV323" s="1"/>
      <c r="AW323" s="1"/>
      <c r="AX323" s="1"/>
      <c r="AY323" s="1"/>
      <c r="AZ323" s="1"/>
      <c r="BA323" s="1"/>
      <c r="BB323" s="1"/>
      <c r="BC323" s="1"/>
      <c r="BD323" s="1"/>
      <c r="BE323" s="1"/>
      <c r="BF323" s="1"/>
      <c r="BG323" s="1"/>
      <c r="BH323" s="1"/>
      <c r="BI323" s="1"/>
      <c r="BJ323" s="1"/>
      <c r="BK323" s="1"/>
      <c r="BL323" s="1"/>
      <c r="BM323" s="1"/>
      <c r="BN323" s="1"/>
      <c r="BO323" s="1"/>
      <c r="BP323" s="1"/>
      <c r="BQ323" s="1"/>
      <c r="BR323" s="1"/>
    </row>
    <row r="324" spans="1:70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  <c r="AM324" s="1"/>
      <c r="AN324" s="1"/>
      <c r="AO324" s="1"/>
      <c r="AP324" s="1"/>
      <c r="AQ324" s="1"/>
      <c r="AR324" s="1"/>
      <c r="AS324" s="1"/>
      <c r="AT324" s="1"/>
      <c r="AU324" s="1"/>
      <c r="AV324" s="1"/>
      <c r="AW324" s="1"/>
      <c r="AX324" s="1"/>
      <c r="AY324" s="1"/>
      <c r="AZ324" s="1"/>
      <c r="BA324" s="1"/>
      <c r="BB324" s="1"/>
      <c r="BC324" s="1"/>
      <c r="BD324" s="1"/>
      <c r="BE324" s="1"/>
      <c r="BF324" s="1"/>
      <c r="BG324" s="1"/>
      <c r="BH324" s="1"/>
      <c r="BI324" s="1"/>
      <c r="BJ324" s="1"/>
      <c r="BK324" s="1"/>
      <c r="BL324" s="1"/>
      <c r="BM324" s="1"/>
      <c r="BN324" s="1"/>
      <c r="BO324" s="1"/>
      <c r="BP324" s="1"/>
      <c r="BQ324" s="1"/>
      <c r="BR324" s="1"/>
    </row>
    <row r="325" spans="1:70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  <c r="AM325" s="1"/>
      <c r="AN325" s="1"/>
      <c r="AO325" s="1"/>
      <c r="AP325" s="1"/>
      <c r="AQ325" s="1"/>
      <c r="AR325" s="1"/>
      <c r="AS325" s="1"/>
      <c r="AT325" s="1"/>
      <c r="AU325" s="1"/>
      <c r="AV325" s="1"/>
      <c r="AW325" s="1"/>
      <c r="AX325" s="1"/>
      <c r="AY325" s="1"/>
      <c r="AZ325" s="1"/>
      <c r="BA325" s="1"/>
      <c r="BB325" s="1"/>
      <c r="BC325" s="1"/>
      <c r="BD325" s="1"/>
      <c r="BE325" s="1"/>
      <c r="BF325" s="1"/>
      <c r="BG325" s="1"/>
      <c r="BH325" s="1"/>
      <c r="BI325" s="1"/>
      <c r="BJ325" s="1"/>
      <c r="BK325" s="1"/>
      <c r="BL325" s="1"/>
      <c r="BM325" s="1"/>
      <c r="BN325" s="1"/>
      <c r="BO325" s="1"/>
      <c r="BP325" s="1"/>
      <c r="BQ325" s="1"/>
      <c r="BR325" s="1"/>
    </row>
    <row r="326" spans="1:70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  <c r="AM326" s="1"/>
      <c r="AN326" s="1"/>
      <c r="AO326" s="1"/>
      <c r="AP326" s="1"/>
      <c r="AQ326" s="1"/>
      <c r="AR326" s="1"/>
      <c r="AS326" s="1"/>
      <c r="AT326" s="1"/>
      <c r="AU326" s="1"/>
      <c r="AV326" s="1"/>
      <c r="AW326" s="1"/>
      <c r="AX326" s="1"/>
      <c r="AY326" s="1"/>
      <c r="AZ326" s="1"/>
      <c r="BA326" s="1"/>
      <c r="BB326" s="1"/>
      <c r="BC326" s="1"/>
      <c r="BD326" s="1"/>
      <c r="BE326" s="1"/>
      <c r="BF326" s="1"/>
      <c r="BG326" s="1"/>
      <c r="BH326" s="1"/>
      <c r="BI326" s="1"/>
      <c r="BJ326" s="1"/>
      <c r="BK326" s="1"/>
      <c r="BL326" s="1"/>
      <c r="BM326" s="1"/>
      <c r="BN326" s="1"/>
      <c r="BO326" s="1"/>
      <c r="BP326" s="1"/>
      <c r="BQ326" s="1"/>
      <c r="BR326" s="1"/>
    </row>
    <row r="327" spans="1:70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  <c r="AM327" s="1"/>
      <c r="AN327" s="1"/>
      <c r="AO327" s="1"/>
      <c r="AP327" s="1"/>
      <c r="AQ327" s="1"/>
      <c r="AR327" s="1"/>
      <c r="AS327" s="1"/>
      <c r="AT327" s="1"/>
      <c r="AU327" s="1"/>
      <c r="AV327" s="1"/>
      <c r="AW327" s="1"/>
      <c r="AX327" s="1"/>
      <c r="AY327" s="1"/>
      <c r="AZ327" s="1"/>
      <c r="BA327" s="1"/>
      <c r="BB327" s="1"/>
      <c r="BC327" s="1"/>
      <c r="BD327" s="1"/>
      <c r="BE327" s="1"/>
      <c r="BF327" s="1"/>
      <c r="BG327" s="1"/>
      <c r="BH327" s="1"/>
      <c r="BI327" s="1"/>
      <c r="BJ327" s="1"/>
      <c r="BK327" s="1"/>
      <c r="BL327" s="1"/>
      <c r="BM327" s="1"/>
      <c r="BN327" s="1"/>
      <c r="BO327" s="1"/>
      <c r="BP327" s="1"/>
      <c r="BQ327" s="1"/>
      <c r="BR327" s="1"/>
    </row>
    <row r="328" spans="1:70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  <c r="AM328" s="1"/>
      <c r="AN328" s="1"/>
      <c r="AO328" s="1"/>
      <c r="AP328" s="1"/>
      <c r="AQ328" s="1"/>
      <c r="AR328" s="1"/>
      <c r="AS328" s="1"/>
      <c r="AT328" s="1"/>
      <c r="AU328" s="1"/>
      <c r="AV328" s="1"/>
      <c r="AW328" s="1"/>
      <c r="AX328" s="1"/>
      <c r="AY328" s="1"/>
      <c r="AZ328" s="1"/>
      <c r="BA328" s="1"/>
      <c r="BB328" s="1"/>
      <c r="BC328" s="1"/>
      <c r="BD328" s="1"/>
      <c r="BE328" s="1"/>
      <c r="BF328" s="1"/>
      <c r="BG328" s="1"/>
      <c r="BH328" s="1"/>
      <c r="BI328" s="1"/>
      <c r="BJ328" s="1"/>
      <c r="BK328" s="1"/>
      <c r="BL328" s="1"/>
      <c r="BM328" s="1"/>
      <c r="BN328" s="1"/>
      <c r="BO328" s="1"/>
      <c r="BP328" s="1"/>
      <c r="BQ328" s="1"/>
      <c r="BR328" s="1"/>
    </row>
    <row r="329" spans="1:70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  <c r="AM329" s="1"/>
      <c r="AN329" s="1"/>
      <c r="AO329" s="1"/>
      <c r="AP329" s="1"/>
      <c r="AQ329" s="1"/>
      <c r="AR329" s="1"/>
      <c r="AS329" s="1"/>
      <c r="AT329" s="1"/>
      <c r="AU329" s="1"/>
      <c r="AV329" s="1"/>
      <c r="AW329" s="1"/>
      <c r="AX329" s="1"/>
      <c r="AY329" s="1"/>
      <c r="AZ329" s="1"/>
      <c r="BA329" s="1"/>
      <c r="BB329" s="1"/>
      <c r="BC329" s="1"/>
      <c r="BD329" s="1"/>
      <c r="BE329" s="1"/>
      <c r="BF329" s="1"/>
      <c r="BG329" s="1"/>
      <c r="BH329" s="1"/>
      <c r="BI329" s="1"/>
      <c r="BJ329" s="1"/>
      <c r="BK329" s="1"/>
      <c r="BL329" s="1"/>
      <c r="BM329" s="1"/>
      <c r="BN329" s="1"/>
      <c r="BO329" s="1"/>
      <c r="BP329" s="1"/>
      <c r="BQ329" s="1"/>
      <c r="BR329" s="1"/>
    </row>
    <row r="330" spans="1:70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  <c r="AM330" s="1"/>
      <c r="AN330" s="1"/>
      <c r="AO330" s="1"/>
      <c r="AP330" s="1"/>
      <c r="AQ330" s="1"/>
      <c r="AR330" s="1"/>
      <c r="AS330" s="1"/>
      <c r="AT330" s="1"/>
      <c r="AU330" s="1"/>
      <c r="AV330" s="1"/>
      <c r="AW330" s="1"/>
      <c r="AX330" s="1"/>
      <c r="AY330" s="1"/>
      <c r="AZ330" s="1"/>
      <c r="BA330" s="1"/>
      <c r="BB330" s="1"/>
      <c r="BC330" s="1"/>
      <c r="BD330" s="1"/>
      <c r="BE330" s="1"/>
      <c r="BF330" s="1"/>
      <c r="BG330" s="1"/>
      <c r="BH330" s="1"/>
      <c r="BI330" s="1"/>
      <c r="BJ330" s="1"/>
      <c r="BK330" s="1"/>
      <c r="BL330" s="1"/>
      <c r="BM330" s="1"/>
      <c r="BN330" s="1"/>
      <c r="BO330" s="1"/>
      <c r="BP330" s="1"/>
      <c r="BQ330" s="1"/>
      <c r="BR330" s="1"/>
    </row>
    <row r="331" spans="1:70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  <c r="AM331" s="1"/>
      <c r="AN331" s="1"/>
      <c r="AO331" s="1"/>
      <c r="AP331" s="1"/>
      <c r="AQ331" s="1"/>
      <c r="AR331" s="1"/>
      <c r="AS331" s="1"/>
      <c r="AT331" s="1"/>
      <c r="AU331" s="1"/>
      <c r="AV331" s="1"/>
      <c r="AW331" s="1"/>
      <c r="AX331" s="1"/>
      <c r="AY331" s="1"/>
      <c r="AZ331" s="1"/>
      <c r="BA331" s="1"/>
      <c r="BB331" s="1"/>
      <c r="BC331" s="1"/>
      <c r="BD331" s="1"/>
      <c r="BE331" s="1"/>
      <c r="BF331" s="1"/>
      <c r="BG331" s="1"/>
      <c r="BH331" s="1"/>
      <c r="BI331" s="1"/>
      <c r="BJ331" s="1"/>
      <c r="BK331" s="1"/>
      <c r="BL331" s="1"/>
      <c r="BM331" s="1"/>
      <c r="BN331" s="1"/>
      <c r="BO331" s="1"/>
      <c r="BP331" s="1"/>
      <c r="BQ331" s="1"/>
      <c r="BR331" s="1"/>
    </row>
    <row r="332" spans="1:70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  <c r="AM332" s="1"/>
      <c r="AN332" s="1"/>
      <c r="AO332" s="1"/>
      <c r="AP332" s="1"/>
      <c r="AQ332" s="1"/>
      <c r="AR332" s="1"/>
      <c r="AS332" s="1"/>
      <c r="AT332" s="1"/>
      <c r="AU332" s="1"/>
      <c r="AV332" s="1"/>
      <c r="AW332" s="1"/>
      <c r="AX332" s="1"/>
      <c r="AY332" s="1"/>
      <c r="AZ332" s="1"/>
      <c r="BA332" s="1"/>
      <c r="BB332" s="1"/>
      <c r="BC332" s="1"/>
      <c r="BD332" s="1"/>
      <c r="BE332" s="1"/>
      <c r="BF332" s="1"/>
      <c r="BG332" s="1"/>
      <c r="BH332" s="1"/>
      <c r="BI332" s="1"/>
      <c r="BJ332" s="1"/>
      <c r="BK332" s="1"/>
      <c r="BL332" s="1"/>
      <c r="BM332" s="1"/>
      <c r="BN332" s="1"/>
      <c r="BO332" s="1"/>
      <c r="BP332" s="1"/>
      <c r="BQ332" s="1"/>
      <c r="BR332" s="1"/>
    </row>
    <row r="333" spans="1:70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  <c r="AM333" s="1"/>
      <c r="AN333" s="1"/>
      <c r="AO333" s="1"/>
      <c r="AP333" s="1"/>
      <c r="AQ333" s="1"/>
      <c r="AR333" s="1"/>
      <c r="AS333" s="1"/>
      <c r="AT333" s="1"/>
      <c r="AU333" s="1"/>
      <c r="AV333" s="1"/>
      <c r="AW333" s="1"/>
      <c r="AX333" s="1"/>
      <c r="AY333" s="1"/>
      <c r="AZ333" s="1"/>
      <c r="BA333" s="1"/>
      <c r="BB333" s="1"/>
      <c r="BC333" s="1"/>
      <c r="BD333" s="1"/>
      <c r="BE333" s="1"/>
      <c r="BF333" s="1"/>
      <c r="BG333" s="1"/>
      <c r="BH333" s="1"/>
      <c r="BI333" s="1"/>
      <c r="BJ333" s="1"/>
      <c r="BK333" s="1"/>
      <c r="BL333" s="1"/>
      <c r="BM333" s="1"/>
      <c r="BN333" s="1"/>
      <c r="BO333" s="1"/>
      <c r="BP333" s="1"/>
      <c r="BQ333" s="1"/>
      <c r="BR333" s="1"/>
    </row>
    <row r="334" spans="1:70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  <c r="AM334" s="1"/>
      <c r="AN334" s="1"/>
      <c r="AO334" s="1"/>
      <c r="AP334" s="1"/>
      <c r="AQ334" s="1"/>
      <c r="AR334" s="1"/>
      <c r="AS334" s="1"/>
      <c r="AT334" s="1"/>
      <c r="AU334" s="1"/>
      <c r="AV334" s="1"/>
      <c r="AW334" s="1"/>
      <c r="AX334" s="1"/>
      <c r="AY334" s="1"/>
      <c r="AZ334" s="1"/>
      <c r="BA334" s="1"/>
      <c r="BB334" s="1"/>
      <c r="BC334" s="1"/>
      <c r="BD334" s="1"/>
      <c r="BE334" s="1"/>
      <c r="BF334" s="1"/>
      <c r="BG334" s="1"/>
      <c r="BH334" s="1"/>
      <c r="BI334" s="1"/>
      <c r="BJ334" s="1"/>
      <c r="BK334" s="1"/>
      <c r="BL334" s="1"/>
      <c r="BM334" s="1"/>
      <c r="BN334" s="1"/>
      <c r="BO334" s="1"/>
      <c r="BP334" s="1"/>
      <c r="BQ334" s="1"/>
      <c r="BR334" s="1"/>
    </row>
    <row r="335" spans="1:70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  <c r="AM335" s="1"/>
      <c r="AN335" s="1"/>
      <c r="AO335" s="1"/>
      <c r="AP335" s="1"/>
      <c r="AQ335" s="1"/>
      <c r="AR335" s="1"/>
      <c r="AS335" s="1"/>
      <c r="AT335" s="1"/>
      <c r="AU335" s="1"/>
      <c r="AV335" s="1"/>
      <c r="AW335" s="1"/>
      <c r="AX335" s="1"/>
      <c r="AY335" s="1"/>
      <c r="AZ335" s="1"/>
      <c r="BA335" s="1"/>
      <c r="BB335" s="1"/>
      <c r="BC335" s="1"/>
      <c r="BD335" s="1"/>
      <c r="BE335" s="1"/>
      <c r="BF335" s="1"/>
      <c r="BG335" s="1"/>
      <c r="BH335" s="1"/>
      <c r="BI335" s="1"/>
      <c r="BJ335" s="1"/>
      <c r="BK335" s="1"/>
      <c r="BL335" s="1"/>
      <c r="BM335" s="1"/>
      <c r="BN335" s="1"/>
      <c r="BO335" s="1"/>
      <c r="BP335" s="1"/>
      <c r="BQ335" s="1"/>
      <c r="BR335" s="1"/>
    </row>
    <row r="336" spans="1:70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  <c r="AM336" s="1"/>
      <c r="AN336" s="1"/>
      <c r="AO336" s="1"/>
      <c r="AP336" s="1"/>
      <c r="AQ336" s="1"/>
      <c r="AR336" s="1"/>
      <c r="AS336" s="1"/>
      <c r="AT336" s="1"/>
      <c r="AU336" s="1"/>
      <c r="AV336" s="1"/>
      <c r="AW336" s="1"/>
      <c r="AX336" s="1"/>
      <c r="AY336" s="1"/>
      <c r="AZ336" s="1"/>
      <c r="BA336" s="1"/>
      <c r="BB336" s="1"/>
      <c r="BC336" s="1"/>
      <c r="BD336" s="1"/>
      <c r="BE336" s="1"/>
      <c r="BF336" s="1"/>
      <c r="BG336" s="1"/>
      <c r="BH336" s="1"/>
      <c r="BI336" s="1"/>
      <c r="BJ336" s="1"/>
      <c r="BK336" s="1"/>
      <c r="BL336" s="1"/>
      <c r="BM336" s="1"/>
      <c r="BN336" s="1"/>
      <c r="BO336" s="1"/>
      <c r="BP336" s="1"/>
      <c r="BQ336" s="1"/>
      <c r="BR336" s="1"/>
    </row>
    <row r="337" spans="1:70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  <c r="AM337" s="1"/>
      <c r="AN337" s="1"/>
      <c r="AO337" s="1"/>
      <c r="AP337" s="1"/>
      <c r="AQ337" s="1"/>
      <c r="AR337" s="1"/>
      <c r="AS337" s="1"/>
      <c r="AT337" s="1"/>
      <c r="AU337" s="1"/>
      <c r="AV337" s="1"/>
      <c r="AW337" s="1"/>
      <c r="AX337" s="1"/>
      <c r="AY337" s="1"/>
      <c r="AZ337" s="1"/>
      <c r="BA337" s="1"/>
      <c r="BB337" s="1"/>
      <c r="BC337" s="1"/>
      <c r="BD337" s="1"/>
      <c r="BE337" s="1"/>
      <c r="BF337" s="1"/>
      <c r="BG337" s="1"/>
      <c r="BH337" s="1"/>
      <c r="BI337" s="1"/>
      <c r="BJ337" s="1"/>
      <c r="BK337" s="1"/>
      <c r="BL337" s="1"/>
      <c r="BM337" s="1"/>
      <c r="BN337" s="1"/>
      <c r="BO337" s="1"/>
      <c r="BP337" s="1"/>
      <c r="BQ337" s="1"/>
      <c r="BR337" s="1"/>
    </row>
    <row r="338" spans="1:70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  <c r="AM338" s="1"/>
      <c r="AN338" s="1"/>
      <c r="AO338" s="1"/>
      <c r="AP338" s="1"/>
      <c r="AQ338" s="1"/>
      <c r="AR338" s="1"/>
      <c r="AS338" s="1"/>
      <c r="AT338" s="1"/>
      <c r="AU338" s="1"/>
      <c r="AV338" s="1"/>
      <c r="AW338" s="1"/>
      <c r="AX338" s="1"/>
      <c r="AY338" s="1"/>
      <c r="AZ338" s="1"/>
      <c r="BA338" s="1"/>
      <c r="BB338" s="1"/>
      <c r="BC338" s="1"/>
      <c r="BD338" s="1"/>
      <c r="BE338" s="1"/>
      <c r="BF338" s="1"/>
      <c r="BG338" s="1"/>
      <c r="BH338" s="1"/>
      <c r="BI338" s="1"/>
      <c r="BJ338" s="1"/>
      <c r="BK338" s="1"/>
      <c r="BL338" s="1"/>
      <c r="BM338" s="1"/>
      <c r="BN338" s="1"/>
      <c r="BO338" s="1"/>
      <c r="BP338" s="1"/>
      <c r="BQ338" s="1"/>
      <c r="BR338" s="1"/>
    </row>
    <row r="339" spans="1:70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  <c r="AM339" s="1"/>
      <c r="AN339" s="1"/>
      <c r="AO339" s="1"/>
      <c r="AP339" s="1"/>
      <c r="AQ339" s="1"/>
      <c r="AR339" s="1"/>
      <c r="AS339" s="1"/>
      <c r="AT339" s="1"/>
      <c r="AU339" s="1"/>
      <c r="AV339" s="1"/>
      <c r="AW339" s="1"/>
      <c r="AX339" s="1"/>
      <c r="AY339" s="1"/>
      <c r="AZ339" s="1"/>
      <c r="BA339" s="1"/>
      <c r="BB339" s="1"/>
      <c r="BC339" s="1"/>
      <c r="BD339" s="1"/>
      <c r="BE339" s="1"/>
      <c r="BF339" s="1"/>
      <c r="BG339" s="1"/>
      <c r="BH339" s="1"/>
      <c r="BI339" s="1"/>
      <c r="BJ339" s="1"/>
      <c r="BK339" s="1"/>
      <c r="BL339" s="1"/>
      <c r="BM339" s="1"/>
      <c r="BN339" s="1"/>
      <c r="BO339" s="1"/>
      <c r="BP339" s="1"/>
      <c r="BQ339" s="1"/>
      <c r="BR339" s="1"/>
    </row>
    <row r="340" spans="1:70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  <c r="AM340" s="1"/>
      <c r="AN340" s="1"/>
      <c r="AO340" s="1"/>
      <c r="AP340" s="1"/>
      <c r="AQ340" s="1"/>
      <c r="AR340" s="1"/>
      <c r="AS340" s="1"/>
      <c r="AT340" s="1"/>
      <c r="AU340" s="1"/>
      <c r="AV340" s="1"/>
      <c r="AW340" s="1"/>
      <c r="AX340" s="1"/>
      <c r="AY340" s="1"/>
      <c r="AZ340" s="1"/>
      <c r="BA340" s="1"/>
      <c r="BB340" s="1"/>
      <c r="BC340" s="1"/>
      <c r="BD340" s="1"/>
      <c r="BE340" s="1"/>
      <c r="BF340" s="1"/>
      <c r="BG340" s="1"/>
      <c r="BH340" s="1"/>
      <c r="BI340" s="1"/>
      <c r="BJ340" s="1"/>
      <c r="BK340" s="1"/>
      <c r="BL340" s="1"/>
      <c r="BM340" s="1"/>
      <c r="BN340" s="1"/>
      <c r="BO340" s="1"/>
      <c r="BP340" s="1"/>
      <c r="BQ340" s="1"/>
      <c r="BR340" s="1"/>
    </row>
    <row r="341" spans="1:70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  <c r="AM341" s="1"/>
      <c r="AN341" s="1"/>
      <c r="AO341" s="1"/>
      <c r="AP341" s="1"/>
      <c r="AQ341" s="1"/>
      <c r="AR341" s="1"/>
      <c r="AS341" s="1"/>
      <c r="AT341" s="1"/>
      <c r="AU341" s="1"/>
      <c r="AV341" s="1"/>
      <c r="AW341" s="1"/>
      <c r="AX341" s="1"/>
      <c r="AY341" s="1"/>
      <c r="AZ341" s="1"/>
      <c r="BA341" s="1"/>
      <c r="BB341" s="1"/>
      <c r="BC341" s="1"/>
      <c r="BD341" s="1"/>
      <c r="BE341" s="1"/>
      <c r="BF341" s="1"/>
      <c r="BG341" s="1"/>
      <c r="BH341" s="1"/>
      <c r="BI341" s="1"/>
      <c r="BJ341" s="1"/>
      <c r="BK341" s="1"/>
      <c r="BL341" s="1"/>
      <c r="BM341" s="1"/>
      <c r="BN341" s="1"/>
      <c r="BO341" s="1"/>
      <c r="BP341" s="1"/>
      <c r="BQ341" s="1"/>
      <c r="BR341" s="1"/>
    </row>
    <row r="342" spans="1:70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  <c r="AM342" s="1"/>
      <c r="AN342" s="1"/>
      <c r="AO342" s="1"/>
      <c r="AP342" s="1"/>
      <c r="AQ342" s="1"/>
      <c r="AR342" s="1"/>
      <c r="AS342" s="1"/>
      <c r="AT342" s="1"/>
      <c r="AU342" s="1"/>
      <c r="AV342" s="1"/>
      <c r="AW342" s="1"/>
      <c r="AX342" s="1"/>
      <c r="AY342" s="1"/>
      <c r="AZ342" s="1"/>
      <c r="BA342" s="1"/>
      <c r="BB342" s="1"/>
      <c r="BC342" s="1"/>
      <c r="BD342" s="1"/>
      <c r="BE342" s="1"/>
      <c r="BF342" s="1"/>
      <c r="BG342" s="1"/>
      <c r="BH342" s="1"/>
      <c r="BI342" s="1"/>
      <c r="BJ342" s="1"/>
      <c r="BK342" s="1"/>
      <c r="BL342" s="1"/>
      <c r="BM342" s="1"/>
      <c r="BN342" s="1"/>
      <c r="BO342" s="1"/>
      <c r="BP342" s="1"/>
      <c r="BQ342" s="1"/>
      <c r="BR342" s="1"/>
    </row>
    <row r="343" spans="1:70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  <c r="AM343" s="1"/>
      <c r="AN343" s="1"/>
      <c r="AO343" s="1"/>
      <c r="AP343" s="1"/>
      <c r="AQ343" s="1"/>
      <c r="AR343" s="1"/>
      <c r="AS343" s="1"/>
      <c r="AT343" s="1"/>
      <c r="AU343" s="1"/>
      <c r="AV343" s="1"/>
      <c r="AW343" s="1"/>
      <c r="AX343" s="1"/>
      <c r="AY343" s="1"/>
      <c r="AZ343" s="1"/>
      <c r="BA343" s="1"/>
      <c r="BB343" s="1"/>
      <c r="BC343" s="1"/>
      <c r="BD343" s="1"/>
      <c r="BE343" s="1"/>
      <c r="BF343" s="1"/>
      <c r="BG343" s="1"/>
      <c r="BH343" s="1"/>
      <c r="BI343" s="1"/>
      <c r="BJ343" s="1"/>
      <c r="BK343" s="1"/>
      <c r="BL343" s="1"/>
      <c r="BM343" s="1"/>
      <c r="BN343" s="1"/>
      <c r="BO343" s="1"/>
      <c r="BP343" s="1"/>
      <c r="BQ343" s="1"/>
      <c r="BR343" s="1"/>
    </row>
    <row r="344" spans="1:70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  <c r="AM344" s="1"/>
      <c r="AN344" s="1"/>
      <c r="AO344" s="1"/>
      <c r="AP344" s="1"/>
      <c r="AQ344" s="1"/>
      <c r="AR344" s="1"/>
      <c r="AS344" s="1"/>
      <c r="AT344" s="1"/>
      <c r="AU344" s="1"/>
      <c r="AV344" s="1"/>
      <c r="AW344" s="1"/>
      <c r="AX344" s="1"/>
      <c r="AY344" s="1"/>
      <c r="AZ344" s="1"/>
      <c r="BA344" s="1"/>
      <c r="BB344" s="1"/>
      <c r="BC344" s="1"/>
      <c r="BD344" s="1"/>
      <c r="BE344" s="1"/>
      <c r="BF344" s="1"/>
      <c r="BG344" s="1"/>
      <c r="BH344" s="1"/>
      <c r="BI344" s="1"/>
      <c r="BJ344" s="1"/>
      <c r="BK344" s="1"/>
      <c r="BL344" s="1"/>
      <c r="BM344" s="1"/>
      <c r="BN344" s="1"/>
      <c r="BO344" s="1"/>
      <c r="BP344" s="1"/>
      <c r="BQ344" s="1"/>
      <c r="BR344" s="1"/>
    </row>
    <row r="345" spans="1:70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  <c r="AM345" s="1"/>
      <c r="AN345" s="1"/>
      <c r="AO345" s="1"/>
      <c r="AP345" s="1"/>
      <c r="AQ345" s="1"/>
      <c r="AR345" s="1"/>
      <c r="AS345" s="1"/>
      <c r="AT345" s="1"/>
      <c r="AU345" s="1"/>
      <c r="AV345" s="1"/>
      <c r="AW345" s="1"/>
      <c r="AX345" s="1"/>
      <c r="AY345" s="1"/>
      <c r="AZ345" s="1"/>
      <c r="BA345" s="1"/>
      <c r="BB345" s="1"/>
      <c r="BC345" s="1"/>
      <c r="BD345" s="1"/>
      <c r="BE345" s="1"/>
      <c r="BF345" s="1"/>
      <c r="BG345" s="1"/>
      <c r="BH345" s="1"/>
      <c r="BI345" s="1"/>
      <c r="BJ345" s="1"/>
      <c r="BK345" s="1"/>
      <c r="BL345" s="1"/>
      <c r="BM345" s="1"/>
      <c r="BN345" s="1"/>
      <c r="BO345" s="1"/>
      <c r="BP345" s="1"/>
      <c r="BQ345" s="1"/>
      <c r="BR345" s="1"/>
    </row>
    <row r="346" spans="1:70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1"/>
      <c r="AM346" s="1"/>
      <c r="AN346" s="1"/>
      <c r="AO346" s="1"/>
      <c r="AP346" s="1"/>
      <c r="AQ346" s="1"/>
      <c r="AR346" s="1"/>
      <c r="AS346" s="1"/>
      <c r="AT346" s="1"/>
      <c r="AU346" s="1"/>
      <c r="AV346" s="1"/>
      <c r="AW346" s="1"/>
      <c r="AX346" s="1"/>
      <c r="AY346" s="1"/>
      <c r="AZ346" s="1"/>
      <c r="BA346" s="1"/>
      <c r="BB346" s="1"/>
      <c r="BC346" s="1"/>
      <c r="BD346" s="1"/>
      <c r="BE346" s="1"/>
      <c r="BF346" s="1"/>
      <c r="BG346" s="1"/>
      <c r="BH346" s="1"/>
      <c r="BI346" s="1"/>
      <c r="BJ346" s="1"/>
      <c r="BK346" s="1"/>
      <c r="BL346" s="1"/>
      <c r="BM346" s="1"/>
      <c r="BN346" s="1"/>
      <c r="BO346" s="1"/>
      <c r="BP346" s="1"/>
      <c r="BQ346" s="1"/>
      <c r="BR346" s="1"/>
    </row>
    <row r="347" spans="1:70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  <c r="AL347" s="1"/>
      <c r="AM347" s="1"/>
      <c r="AN347" s="1"/>
      <c r="AO347" s="1"/>
      <c r="AP347" s="1"/>
      <c r="AQ347" s="1"/>
      <c r="AR347" s="1"/>
      <c r="AS347" s="1"/>
      <c r="AT347" s="1"/>
      <c r="AU347" s="1"/>
      <c r="AV347" s="1"/>
      <c r="AW347" s="1"/>
      <c r="AX347" s="1"/>
      <c r="AY347" s="1"/>
      <c r="AZ347" s="1"/>
      <c r="BA347" s="1"/>
      <c r="BB347" s="1"/>
      <c r="BC347" s="1"/>
      <c r="BD347" s="1"/>
      <c r="BE347" s="1"/>
      <c r="BF347" s="1"/>
      <c r="BG347" s="1"/>
      <c r="BH347" s="1"/>
      <c r="BI347" s="1"/>
      <c r="BJ347" s="1"/>
      <c r="BK347" s="1"/>
      <c r="BL347" s="1"/>
      <c r="BM347" s="1"/>
      <c r="BN347" s="1"/>
      <c r="BO347" s="1"/>
      <c r="BP347" s="1"/>
      <c r="BQ347" s="1"/>
      <c r="BR347" s="1"/>
    </row>
    <row r="348" spans="1:70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1"/>
      <c r="AM348" s="1"/>
      <c r="AN348" s="1"/>
      <c r="AO348" s="1"/>
      <c r="AP348" s="1"/>
      <c r="AQ348" s="1"/>
      <c r="AR348" s="1"/>
      <c r="AS348" s="1"/>
      <c r="AT348" s="1"/>
      <c r="AU348" s="1"/>
      <c r="AV348" s="1"/>
      <c r="AW348" s="1"/>
      <c r="AX348" s="1"/>
      <c r="AY348" s="1"/>
      <c r="AZ348" s="1"/>
      <c r="BA348" s="1"/>
      <c r="BB348" s="1"/>
      <c r="BC348" s="1"/>
      <c r="BD348" s="1"/>
      <c r="BE348" s="1"/>
      <c r="BF348" s="1"/>
      <c r="BG348" s="1"/>
      <c r="BH348" s="1"/>
      <c r="BI348" s="1"/>
      <c r="BJ348" s="1"/>
      <c r="BK348" s="1"/>
      <c r="BL348" s="1"/>
      <c r="BM348" s="1"/>
      <c r="BN348" s="1"/>
      <c r="BO348" s="1"/>
      <c r="BP348" s="1"/>
      <c r="BQ348" s="1"/>
      <c r="BR348" s="1"/>
    </row>
    <row r="349" spans="1:70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1"/>
      <c r="AM349" s="1"/>
      <c r="AN349" s="1"/>
      <c r="AO349" s="1"/>
      <c r="AP349" s="1"/>
      <c r="AQ349" s="1"/>
      <c r="AR349" s="1"/>
      <c r="AS349" s="1"/>
      <c r="AT349" s="1"/>
      <c r="AU349" s="1"/>
      <c r="AV349" s="1"/>
      <c r="AW349" s="1"/>
      <c r="AX349" s="1"/>
      <c r="AY349" s="1"/>
      <c r="AZ349" s="1"/>
      <c r="BA349" s="1"/>
      <c r="BB349" s="1"/>
      <c r="BC349" s="1"/>
      <c r="BD349" s="1"/>
      <c r="BE349" s="1"/>
      <c r="BF349" s="1"/>
      <c r="BG349" s="1"/>
      <c r="BH349" s="1"/>
      <c r="BI349" s="1"/>
      <c r="BJ349" s="1"/>
      <c r="BK349" s="1"/>
      <c r="BL349" s="1"/>
      <c r="BM349" s="1"/>
      <c r="BN349" s="1"/>
      <c r="BO349" s="1"/>
      <c r="BP349" s="1"/>
      <c r="BQ349" s="1"/>
      <c r="BR349" s="1"/>
    </row>
    <row r="350" spans="1:70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  <c r="AM350" s="1"/>
      <c r="AN350" s="1"/>
      <c r="AO350" s="1"/>
      <c r="AP350" s="1"/>
      <c r="AQ350" s="1"/>
      <c r="AR350" s="1"/>
      <c r="AS350" s="1"/>
      <c r="AT350" s="1"/>
      <c r="AU350" s="1"/>
      <c r="AV350" s="1"/>
      <c r="AW350" s="1"/>
      <c r="AX350" s="1"/>
      <c r="AY350" s="1"/>
      <c r="AZ350" s="1"/>
      <c r="BA350" s="1"/>
      <c r="BB350" s="1"/>
      <c r="BC350" s="1"/>
      <c r="BD350" s="1"/>
      <c r="BE350" s="1"/>
      <c r="BF350" s="1"/>
      <c r="BG350" s="1"/>
      <c r="BH350" s="1"/>
      <c r="BI350" s="1"/>
      <c r="BJ350" s="1"/>
      <c r="BK350" s="1"/>
      <c r="BL350" s="1"/>
      <c r="BM350" s="1"/>
      <c r="BN350" s="1"/>
      <c r="BO350" s="1"/>
      <c r="BP350" s="1"/>
      <c r="BQ350" s="1"/>
      <c r="BR350" s="1"/>
    </row>
    <row r="351" spans="1:70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  <c r="AM351" s="1"/>
      <c r="AN351" s="1"/>
      <c r="AO351" s="1"/>
      <c r="AP351" s="1"/>
      <c r="AQ351" s="1"/>
      <c r="AR351" s="1"/>
      <c r="AS351" s="1"/>
      <c r="AT351" s="1"/>
      <c r="AU351" s="1"/>
      <c r="AV351" s="1"/>
      <c r="AW351" s="1"/>
      <c r="AX351" s="1"/>
      <c r="AY351" s="1"/>
      <c r="AZ351" s="1"/>
      <c r="BA351" s="1"/>
      <c r="BB351" s="1"/>
      <c r="BC351" s="1"/>
      <c r="BD351" s="1"/>
      <c r="BE351" s="1"/>
      <c r="BF351" s="1"/>
      <c r="BG351" s="1"/>
      <c r="BH351" s="1"/>
      <c r="BI351" s="1"/>
      <c r="BJ351" s="1"/>
      <c r="BK351" s="1"/>
      <c r="BL351" s="1"/>
      <c r="BM351" s="1"/>
      <c r="BN351" s="1"/>
      <c r="BO351" s="1"/>
      <c r="BP351" s="1"/>
      <c r="BQ351" s="1"/>
      <c r="BR351" s="1"/>
    </row>
    <row r="352" spans="1:70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L352" s="1"/>
      <c r="AM352" s="1"/>
      <c r="AN352" s="1"/>
      <c r="AO352" s="1"/>
      <c r="AP352" s="1"/>
      <c r="AQ352" s="1"/>
      <c r="AR352" s="1"/>
      <c r="AS352" s="1"/>
      <c r="AT352" s="1"/>
      <c r="AU352" s="1"/>
      <c r="AV352" s="1"/>
      <c r="AW352" s="1"/>
      <c r="AX352" s="1"/>
      <c r="AY352" s="1"/>
      <c r="AZ352" s="1"/>
      <c r="BA352" s="1"/>
      <c r="BB352" s="1"/>
      <c r="BC352" s="1"/>
      <c r="BD352" s="1"/>
      <c r="BE352" s="1"/>
      <c r="BF352" s="1"/>
      <c r="BG352" s="1"/>
      <c r="BH352" s="1"/>
      <c r="BI352" s="1"/>
      <c r="BJ352" s="1"/>
      <c r="BK352" s="1"/>
      <c r="BL352" s="1"/>
      <c r="BM352" s="1"/>
      <c r="BN352" s="1"/>
      <c r="BO352" s="1"/>
      <c r="BP352" s="1"/>
      <c r="BQ352" s="1"/>
      <c r="BR352" s="1"/>
    </row>
    <row r="353" spans="1:70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  <c r="AM353" s="1"/>
      <c r="AN353" s="1"/>
      <c r="AO353" s="1"/>
      <c r="AP353" s="1"/>
      <c r="AQ353" s="1"/>
      <c r="AR353" s="1"/>
      <c r="AS353" s="1"/>
      <c r="AT353" s="1"/>
      <c r="AU353" s="1"/>
      <c r="AV353" s="1"/>
      <c r="AW353" s="1"/>
      <c r="AX353" s="1"/>
      <c r="AY353" s="1"/>
      <c r="AZ353" s="1"/>
      <c r="BA353" s="1"/>
      <c r="BB353" s="1"/>
      <c r="BC353" s="1"/>
      <c r="BD353" s="1"/>
      <c r="BE353" s="1"/>
      <c r="BF353" s="1"/>
      <c r="BG353" s="1"/>
      <c r="BH353" s="1"/>
      <c r="BI353" s="1"/>
      <c r="BJ353" s="1"/>
      <c r="BK353" s="1"/>
      <c r="BL353" s="1"/>
      <c r="BM353" s="1"/>
      <c r="BN353" s="1"/>
      <c r="BO353" s="1"/>
      <c r="BP353" s="1"/>
      <c r="BQ353" s="1"/>
      <c r="BR353" s="1"/>
    </row>
    <row r="354" spans="1:70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L354" s="1"/>
      <c r="AM354" s="1"/>
      <c r="AN354" s="1"/>
      <c r="AO354" s="1"/>
      <c r="AP354" s="1"/>
      <c r="AQ354" s="1"/>
      <c r="AR354" s="1"/>
      <c r="AS354" s="1"/>
      <c r="AT354" s="1"/>
      <c r="AU354" s="1"/>
      <c r="AV354" s="1"/>
      <c r="AW354" s="1"/>
      <c r="AX354" s="1"/>
      <c r="AY354" s="1"/>
      <c r="AZ354" s="1"/>
      <c r="BA354" s="1"/>
      <c r="BB354" s="1"/>
      <c r="BC354" s="1"/>
      <c r="BD354" s="1"/>
      <c r="BE354" s="1"/>
      <c r="BF354" s="1"/>
      <c r="BG354" s="1"/>
      <c r="BH354" s="1"/>
      <c r="BI354" s="1"/>
      <c r="BJ354" s="1"/>
      <c r="BK354" s="1"/>
      <c r="BL354" s="1"/>
      <c r="BM354" s="1"/>
      <c r="BN354" s="1"/>
      <c r="BO354" s="1"/>
      <c r="BP354" s="1"/>
      <c r="BQ354" s="1"/>
      <c r="BR354" s="1"/>
    </row>
    <row r="355" spans="1:70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  <c r="AL355" s="1"/>
      <c r="AM355" s="1"/>
      <c r="AN355" s="1"/>
      <c r="AO355" s="1"/>
      <c r="AP355" s="1"/>
      <c r="AQ355" s="1"/>
      <c r="AR355" s="1"/>
      <c r="AS355" s="1"/>
      <c r="AT355" s="1"/>
      <c r="AU355" s="1"/>
      <c r="AV355" s="1"/>
      <c r="AW355" s="1"/>
      <c r="AX355" s="1"/>
      <c r="AY355" s="1"/>
      <c r="AZ355" s="1"/>
      <c r="BA355" s="1"/>
      <c r="BB355" s="1"/>
      <c r="BC355" s="1"/>
      <c r="BD355" s="1"/>
      <c r="BE355" s="1"/>
      <c r="BF355" s="1"/>
      <c r="BG355" s="1"/>
      <c r="BH355" s="1"/>
      <c r="BI355" s="1"/>
      <c r="BJ355" s="1"/>
      <c r="BK355" s="1"/>
      <c r="BL355" s="1"/>
      <c r="BM355" s="1"/>
      <c r="BN355" s="1"/>
      <c r="BO355" s="1"/>
      <c r="BP355" s="1"/>
      <c r="BQ355" s="1"/>
      <c r="BR355" s="1"/>
    </row>
    <row r="356" spans="1:70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  <c r="AL356" s="1"/>
      <c r="AM356" s="1"/>
      <c r="AN356" s="1"/>
      <c r="AO356" s="1"/>
      <c r="AP356" s="1"/>
      <c r="AQ356" s="1"/>
      <c r="AR356" s="1"/>
      <c r="AS356" s="1"/>
      <c r="AT356" s="1"/>
      <c r="AU356" s="1"/>
      <c r="AV356" s="1"/>
      <c r="AW356" s="1"/>
      <c r="AX356" s="1"/>
      <c r="AY356" s="1"/>
      <c r="AZ356" s="1"/>
      <c r="BA356" s="1"/>
      <c r="BB356" s="1"/>
      <c r="BC356" s="1"/>
      <c r="BD356" s="1"/>
      <c r="BE356" s="1"/>
      <c r="BF356" s="1"/>
      <c r="BG356" s="1"/>
      <c r="BH356" s="1"/>
      <c r="BI356" s="1"/>
      <c r="BJ356" s="1"/>
      <c r="BK356" s="1"/>
      <c r="BL356" s="1"/>
      <c r="BM356" s="1"/>
      <c r="BN356" s="1"/>
      <c r="BO356" s="1"/>
      <c r="BP356" s="1"/>
      <c r="BQ356" s="1"/>
      <c r="BR356" s="1"/>
    </row>
    <row r="357" spans="1:70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  <c r="AL357" s="1"/>
      <c r="AM357" s="1"/>
      <c r="AN357" s="1"/>
      <c r="AO357" s="1"/>
      <c r="AP357" s="1"/>
      <c r="AQ357" s="1"/>
      <c r="AR357" s="1"/>
      <c r="AS357" s="1"/>
      <c r="AT357" s="1"/>
      <c r="AU357" s="1"/>
      <c r="AV357" s="1"/>
      <c r="AW357" s="1"/>
      <c r="AX357" s="1"/>
      <c r="AY357" s="1"/>
      <c r="AZ357" s="1"/>
      <c r="BA357" s="1"/>
      <c r="BB357" s="1"/>
      <c r="BC357" s="1"/>
      <c r="BD357" s="1"/>
      <c r="BE357" s="1"/>
      <c r="BF357" s="1"/>
      <c r="BG357" s="1"/>
      <c r="BH357" s="1"/>
      <c r="BI357" s="1"/>
      <c r="BJ357" s="1"/>
      <c r="BK357" s="1"/>
      <c r="BL357" s="1"/>
      <c r="BM357" s="1"/>
      <c r="BN357" s="1"/>
      <c r="BO357" s="1"/>
      <c r="BP357" s="1"/>
      <c r="BQ357" s="1"/>
      <c r="BR357" s="1"/>
    </row>
    <row r="358" spans="1:70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  <c r="AL358" s="1"/>
      <c r="AM358" s="1"/>
      <c r="AN358" s="1"/>
      <c r="AO358" s="1"/>
      <c r="AP358" s="1"/>
      <c r="AQ358" s="1"/>
      <c r="AR358" s="1"/>
      <c r="AS358" s="1"/>
      <c r="AT358" s="1"/>
      <c r="AU358" s="1"/>
      <c r="AV358" s="1"/>
      <c r="AW358" s="1"/>
      <c r="AX358" s="1"/>
      <c r="AY358" s="1"/>
      <c r="AZ358" s="1"/>
      <c r="BA358" s="1"/>
      <c r="BB358" s="1"/>
      <c r="BC358" s="1"/>
      <c r="BD358" s="1"/>
      <c r="BE358" s="1"/>
      <c r="BF358" s="1"/>
      <c r="BG358" s="1"/>
      <c r="BH358" s="1"/>
      <c r="BI358" s="1"/>
      <c r="BJ358" s="1"/>
      <c r="BK358" s="1"/>
      <c r="BL358" s="1"/>
      <c r="BM358" s="1"/>
      <c r="BN358" s="1"/>
      <c r="BO358" s="1"/>
      <c r="BP358" s="1"/>
      <c r="BQ358" s="1"/>
      <c r="BR358" s="1"/>
    </row>
    <row r="359" spans="1:70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  <c r="AM359" s="1"/>
      <c r="AN359" s="1"/>
      <c r="AO359" s="1"/>
      <c r="AP359" s="1"/>
      <c r="AQ359" s="1"/>
      <c r="AR359" s="1"/>
      <c r="AS359" s="1"/>
      <c r="AT359" s="1"/>
      <c r="AU359" s="1"/>
      <c r="AV359" s="1"/>
      <c r="AW359" s="1"/>
      <c r="AX359" s="1"/>
      <c r="AY359" s="1"/>
      <c r="AZ359" s="1"/>
      <c r="BA359" s="1"/>
      <c r="BB359" s="1"/>
      <c r="BC359" s="1"/>
      <c r="BD359" s="1"/>
      <c r="BE359" s="1"/>
      <c r="BF359" s="1"/>
      <c r="BG359" s="1"/>
      <c r="BH359" s="1"/>
      <c r="BI359" s="1"/>
      <c r="BJ359" s="1"/>
      <c r="BK359" s="1"/>
      <c r="BL359" s="1"/>
      <c r="BM359" s="1"/>
      <c r="BN359" s="1"/>
      <c r="BO359" s="1"/>
      <c r="BP359" s="1"/>
      <c r="BQ359" s="1"/>
      <c r="BR359" s="1"/>
    </row>
    <row r="360" spans="1:70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  <c r="AL360" s="1"/>
      <c r="AM360" s="1"/>
      <c r="AN360" s="1"/>
      <c r="AO360" s="1"/>
      <c r="AP360" s="1"/>
      <c r="AQ360" s="1"/>
      <c r="AR360" s="1"/>
      <c r="AS360" s="1"/>
      <c r="AT360" s="1"/>
      <c r="AU360" s="1"/>
      <c r="AV360" s="1"/>
      <c r="AW360" s="1"/>
      <c r="AX360" s="1"/>
      <c r="AY360" s="1"/>
      <c r="AZ360" s="1"/>
      <c r="BA360" s="1"/>
      <c r="BB360" s="1"/>
      <c r="BC360" s="1"/>
      <c r="BD360" s="1"/>
      <c r="BE360" s="1"/>
      <c r="BF360" s="1"/>
      <c r="BG360" s="1"/>
      <c r="BH360" s="1"/>
      <c r="BI360" s="1"/>
      <c r="BJ360" s="1"/>
      <c r="BK360" s="1"/>
      <c r="BL360" s="1"/>
      <c r="BM360" s="1"/>
      <c r="BN360" s="1"/>
      <c r="BO360" s="1"/>
      <c r="BP360" s="1"/>
      <c r="BQ360" s="1"/>
      <c r="BR360" s="1"/>
    </row>
    <row r="361" spans="1:70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  <c r="AL361" s="1"/>
      <c r="AM361" s="1"/>
      <c r="AN361" s="1"/>
      <c r="AO361" s="1"/>
      <c r="AP361" s="1"/>
      <c r="AQ361" s="1"/>
      <c r="AR361" s="1"/>
      <c r="AS361" s="1"/>
      <c r="AT361" s="1"/>
      <c r="AU361" s="1"/>
      <c r="AV361" s="1"/>
      <c r="AW361" s="1"/>
      <c r="AX361" s="1"/>
      <c r="AY361" s="1"/>
      <c r="AZ361" s="1"/>
      <c r="BA361" s="1"/>
      <c r="BB361" s="1"/>
      <c r="BC361" s="1"/>
      <c r="BD361" s="1"/>
      <c r="BE361" s="1"/>
      <c r="BF361" s="1"/>
      <c r="BG361" s="1"/>
      <c r="BH361" s="1"/>
      <c r="BI361" s="1"/>
      <c r="BJ361" s="1"/>
      <c r="BK361" s="1"/>
      <c r="BL361" s="1"/>
      <c r="BM361" s="1"/>
      <c r="BN361" s="1"/>
      <c r="BO361" s="1"/>
      <c r="BP361" s="1"/>
      <c r="BQ361" s="1"/>
      <c r="BR361" s="1"/>
    </row>
    <row r="362" spans="1:70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  <c r="AL362" s="1"/>
      <c r="AM362" s="1"/>
      <c r="AN362" s="1"/>
      <c r="AO362" s="1"/>
      <c r="AP362" s="1"/>
      <c r="AQ362" s="1"/>
      <c r="AR362" s="1"/>
      <c r="AS362" s="1"/>
      <c r="AT362" s="1"/>
      <c r="AU362" s="1"/>
      <c r="AV362" s="1"/>
      <c r="AW362" s="1"/>
      <c r="AX362" s="1"/>
      <c r="AY362" s="1"/>
      <c r="AZ362" s="1"/>
      <c r="BA362" s="1"/>
      <c r="BB362" s="1"/>
      <c r="BC362" s="1"/>
      <c r="BD362" s="1"/>
      <c r="BE362" s="1"/>
      <c r="BF362" s="1"/>
      <c r="BG362" s="1"/>
      <c r="BH362" s="1"/>
      <c r="BI362" s="1"/>
      <c r="BJ362" s="1"/>
      <c r="BK362" s="1"/>
      <c r="BL362" s="1"/>
      <c r="BM362" s="1"/>
      <c r="BN362" s="1"/>
      <c r="BO362" s="1"/>
      <c r="BP362" s="1"/>
      <c r="BQ362" s="1"/>
      <c r="BR362" s="1"/>
    </row>
    <row r="363" spans="1:70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  <c r="AM363" s="1"/>
      <c r="AN363" s="1"/>
      <c r="AO363" s="1"/>
      <c r="AP363" s="1"/>
      <c r="AQ363" s="1"/>
      <c r="AR363" s="1"/>
      <c r="AS363" s="1"/>
      <c r="AT363" s="1"/>
      <c r="AU363" s="1"/>
      <c r="AV363" s="1"/>
      <c r="AW363" s="1"/>
      <c r="AX363" s="1"/>
      <c r="AY363" s="1"/>
      <c r="AZ363" s="1"/>
      <c r="BA363" s="1"/>
      <c r="BB363" s="1"/>
      <c r="BC363" s="1"/>
      <c r="BD363" s="1"/>
      <c r="BE363" s="1"/>
      <c r="BF363" s="1"/>
      <c r="BG363" s="1"/>
      <c r="BH363" s="1"/>
      <c r="BI363" s="1"/>
      <c r="BJ363" s="1"/>
      <c r="BK363" s="1"/>
      <c r="BL363" s="1"/>
      <c r="BM363" s="1"/>
      <c r="BN363" s="1"/>
      <c r="BO363" s="1"/>
      <c r="BP363" s="1"/>
      <c r="BQ363" s="1"/>
      <c r="BR363" s="1"/>
    </row>
    <row r="364" spans="1:70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  <c r="AL364" s="1"/>
      <c r="AM364" s="1"/>
      <c r="AN364" s="1"/>
      <c r="AO364" s="1"/>
      <c r="AP364" s="1"/>
      <c r="AQ364" s="1"/>
      <c r="AR364" s="1"/>
      <c r="AS364" s="1"/>
      <c r="AT364" s="1"/>
      <c r="AU364" s="1"/>
      <c r="AV364" s="1"/>
      <c r="AW364" s="1"/>
      <c r="AX364" s="1"/>
      <c r="AY364" s="1"/>
      <c r="AZ364" s="1"/>
      <c r="BA364" s="1"/>
      <c r="BB364" s="1"/>
      <c r="BC364" s="1"/>
      <c r="BD364" s="1"/>
      <c r="BE364" s="1"/>
      <c r="BF364" s="1"/>
      <c r="BG364" s="1"/>
      <c r="BH364" s="1"/>
      <c r="BI364" s="1"/>
      <c r="BJ364" s="1"/>
      <c r="BK364" s="1"/>
      <c r="BL364" s="1"/>
      <c r="BM364" s="1"/>
      <c r="BN364" s="1"/>
      <c r="BO364" s="1"/>
      <c r="BP364" s="1"/>
      <c r="BQ364" s="1"/>
      <c r="BR364" s="1"/>
    </row>
    <row r="365" spans="1:70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  <c r="AL365" s="1"/>
      <c r="AM365" s="1"/>
      <c r="AN365" s="1"/>
      <c r="AO365" s="1"/>
      <c r="AP365" s="1"/>
      <c r="AQ365" s="1"/>
      <c r="AR365" s="1"/>
      <c r="AS365" s="1"/>
      <c r="AT365" s="1"/>
      <c r="AU365" s="1"/>
      <c r="AV365" s="1"/>
      <c r="AW365" s="1"/>
      <c r="AX365" s="1"/>
      <c r="AY365" s="1"/>
      <c r="AZ365" s="1"/>
      <c r="BA365" s="1"/>
      <c r="BB365" s="1"/>
      <c r="BC365" s="1"/>
      <c r="BD365" s="1"/>
      <c r="BE365" s="1"/>
      <c r="BF365" s="1"/>
      <c r="BG365" s="1"/>
      <c r="BH365" s="1"/>
      <c r="BI365" s="1"/>
      <c r="BJ365" s="1"/>
      <c r="BK365" s="1"/>
      <c r="BL365" s="1"/>
      <c r="BM365" s="1"/>
      <c r="BN365" s="1"/>
      <c r="BO365" s="1"/>
      <c r="BP365" s="1"/>
      <c r="BQ365" s="1"/>
      <c r="BR365" s="1"/>
    </row>
    <row r="366" spans="1:70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  <c r="AL366" s="1"/>
      <c r="AM366" s="1"/>
      <c r="AN366" s="1"/>
      <c r="AO366" s="1"/>
      <c r="AP366" s="1"/>
      <c r="AQ366" s="1"/>
      <c r="AR366" s="1"/>
      <c r="AS366" s="1"/>
      <c r="AT366" s="1"/>
      <c r="AU366" s="1"/>
      <c r="AV366" s="1"/>
      <c r="AW366" s="1"/>
      <c r="AX366" s="1"/>
      <c r="AY366" s="1"/>
      <c r="AZ366" s="1"/>
      <c r="BA366" s="1"/>
      <c r="BB366" s="1"/>
      <c r="BC366" s="1"/>
      <c r="BD366" s="1"/>
      <c r="BE366" s="1"/>
      <c r="BF366" s="1"/>
      <c r="BG366" s="1"/>
      <c r="BH366" s="1"/>
      <c r="BI366" s="1"/>
      <c r="BJ366" s="1"/>
      <c r="BK366" s="1"/>
      <c r="BL366" s="1"/>
      <c r="BM366" s="1"/>
      <c r="BN366" s="1"/>
      <c r="BO366" s="1"/>
      <c r="BP366" s="1"/>
      <c r="BQ366" s="1"/>
      <c r="BR366" s="1"/>
    </row>
    <row r="367" spans="1:70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  <c r="AM367" s="1"/>
      <c r="AN367" s="1"/>
      <c r="AO367" s="1"/>
      <c r="AP367" s="1"/>
      <c r="AQ367" s="1"/>
      <c r="AR367" s="1"/>
      <c r="AS367" s="1"/>
      <c r="AT367" s="1"/>
      <c r="AU367" s="1"/>
      <c r="AV367" s="1"/>
      <c r="AW367" s="1"/>
      <c r="AX367" s="1"/>
      <c r="AY367" s="1"/>
      <c r="AZ367" s="1"/>
      <c r="BA367" s="1"/>
      <c r="BB367" s="1"/>
      <c r="BC367" s="1"/>
      <c r="BD367" s="1"/>
      <c r="BE367" s="1"/>
      <c r="BF367" s="1"/>
      <c r="BG367" s="1"/>
      <c r="BH367" s="1"/>
      <c r="BI367" s="1"/>
      <c r="BJ367" s="1"/>
      <c r="BK367" s="1"/>
      <c r="BL367" s="1"/>
      <c r="BM367" s="1"/>
      <c r="BN367" s="1"/>
      <c r="BO367" s="1"/>
      <c r="BP367" s="1"/>
      <c r="BQ367" s="1"/>
      <c r="BR367" s="1"/>
    </row>
    <row r="368" spans="1:70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  <c r="AM368" s="1"/>
      <c r="AN368" s="1"/>
      <c r="AO368" s="1"/>
      <c r="AP368" s="1"/>
      <c r="AQ368" s="1"/>
      <c r="AR368" s="1"/>
      <c r="AS368" s="1"/>
      <c r="AT368" s="1"/>
      <c r="AU368" s="1"/>
      <c r="AV368" s="1"/>
      <c r="AW368" s="1"/>
      <c r="AX368" s="1"/>
      <c r="AY368" s="1"/>
      <c r="AZ368" s="1"/>
      <c r="BA368" s="1"/>
      <c r="BB368" s="1"/>
      <c r="BC368" s="1"/>
      <c r="BD368" s="1"/>
      <c r="BE368" s="1"/>
      <c r="BF368" s="1"/>
      <c r="BG368" s="1"/>
      <c r="BH368" s="1"/>
      <c r="BI368" s="1"/>
      <c r="BJ368" s="1"/>
      <c r="BK368" s="1"/>
      <c r="BL368" s="1"/>
      <c r="BM368" s="1"/>
      <c r="BN368" s="1"/>
      <c r="BO368" s="1"/>
      <c r="BP368" s="1"/>
      <c r="BQ368" s="1"/>
      <c r="BR368" s="1"/>
    </row>
    <row r="369" spans="1:70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  <c r="AM369" s="1"/>
      <c r="AN369" s="1"/>
      <c r="AO369" s="1"/>
      <c r="AP369" s="1"/>
      <c r="AQ369" s="1"/>
      <c r="AR369" s="1"/>
      <c r="AS369" s="1"/>
      <c r="AT369" s="1"/>
      <c r="AU369" s="1"/>
      <c r="AV369" s="1"/>
      <c r="AW369" s="1"/>
      <c r="AX369" s="1"/>
      <c r="AY369" s="1"/>
      <c r="AZ369" s="1"/>
      <c r="BA369" s="1"/>
      <c r="BB369" s="1"/>
      <c r="BC369" s="1"/>
      <c r="BD369" s="1"/>
      <c r="BE369" s="1"/>
      <c r="BF369" s="1"/>
      <c r="BG369" s="1"/>
      <c r="BH369" s="1"/>
      <c r="BI369" s="1"/>
      <c r="BJ369" s="1"/>
      <c r="BK369" s="1"/>
      <c r="BL369" s="1"/>
      <c r="BM369" s="1"/>
      <c r="BN369" s="1"/>
      <c r="BO369" s="1"/>
      <c r="BP369" s="1"/>
      <c r="BQ369" s="1"/>
      <c r="BR369" s="1"/>
    </row>
    <row r="370" spans="1:70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  <c r="AM370" s="1"/>
      <c r="AN370" s="1"/>
      <c r="AO370" s="1"/>
      <c r="AP370" s="1"/>
      <c r="AQ370" s="1"/>
      <c r="AR370" s="1"/>
      <c r="AS370" s="1"/>
      <c r="AT370" s="1"/>
      <c r="AU370" s="1"/>
      <c r="AV370" s="1"/>
      <c r="AW370" s="1"/>
      <c r="AX370" s="1"/>
      <c r="AY370" s="1"/>
      <c r="AZ370" s="1"/>
      <c r="BA370" s="1"/>
      <c r="BB370" s="1"/>
      <c r="BC370" s="1"/>
      <c r="BD370" s="1"/>
      <c r="BE370" s="1"/>
      <c r="BF370" s="1"/>
      <c r="BG370" s="1"/>
      <c r="BH370" s="1"/>
      <c r="BI370" s="1"/>
      <c r="BJ370" s="1"/>
      <c r="BK370" s="1"/>
      <c r="BL370" s="1"/>
      <c r="BM370" s="1"/>
      <c r="BN370" s="1"/>
      <c r="BO370" s="1"/>
      <c r="BP370" s="1"/>
      <c r="BQ370" s="1"/>
      <c r="BR370" s="1"/>
    </row>
    <row r="371" spans="1:70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  <c r="AM371" s="1"/>
      <c r="AN371" s="1"/>
      <c r="AO371" s="1"/>
      <c r="AP371" s="1"/>
      <c r="AQ371" s="1"/>
      <c r="AR371" s="1"/>
      <c r="AS371" s="1"/>
      <c r="AT371" s="1"/>
      <c r="AU371" s="1"/>
      <c r="AV371" s="1"/>
      <c r="AW371" s="1"/>
      <c r="AX371" s="1"/>
      <c r="AY371" s="1"/>
      <c r="AZ371" s="1"/>
      <c r="BA371" s="1"/>
      <c r="BB371" s="1"/>
      <c r="BC371" s="1"/>
      <c r="BD371" s="1"/>
      <c r="BE371" s="1"/>
      <c r="BF371" s="1"/>
      <c r="BG371" s="1"/>
      <c r="BH371" s="1"/>
      <c r="BI371" s="1"/>
      <c r="BJ371" s="1"/>
      <c r="BK371" s="1"/>
      <c r="BL371" s="1"/>
      <c r="BM371" s="1"/>
      <c r="BN371" s="1"/>
      <c r="BO371" s="1"/>
      <c r="BP371" s="1"/>
      <c r="BQ371" s="1"/>
      <c r="BR371" s="1"/>
    </row>
    <row r="372" spans="1:70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  <c r="AL372" s="1"/>
      <c r="AM372" s="1"/>
      <c r="AN372" s="1"/>
      <c r="AO372" s="1"/>
      <c r="AP372" s="1"/>
      <c r="AQ372" s="1"/>
      <c r="AR372" s="1"/>
      <c r="AS372" s="1"/>
      <c r="AT372" s="1"/>
      <c r="AU372" s="1"/>
      <c r="AV372" s="1"/>
      <c r="AW372" s="1"/>
      <c r="AX372" s="1"/>
      <c r="AY372" s="1"/>
      <c r="AZ372" s="1"/>
      <c r="BA372" s="1"/>
      <c r="BB372" s="1"/>
      <c r="BC372" s="1"/>
      <c r="BD372" s="1"/>
      <c r="BE372" s="1"/>
      <c r="BF372" s="1"/>
      <c r="BG372" s="1"/>
      <c r="BH372" s="1"/>
      <c r="BI372" s="1"/>
      <c r="BJ372" s="1"/>
      <c r="BK372" s="1"/>
      <c r="BL372" s="1"/>
      <c r="BM372" s="1"/>
      <c r="BN372" s="1"/>
      <c r="BO372" s="1"/>
      <c r="BP372" s="1"/>
      <c r="BQ372" s="1"/>
      <c r="BR372" s="1"/>
    </row>
    <row r="373" spans="1:70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  <c r="AL373" s="1"/>
      <c r="AM373" s="1"/>
      <c r="AN373" s="1"/>
      <c r="AO373" s="1"/>
      <c r="AP373" s="1"/>
      <c r="AQ373" s="1"/>
      <c r="AR373" s="1"/>
      <c r="AS373" s="1"/>
      <c r="AT373" s="1"/>
      <c r="AU373" s="1"/>
      <c r="AV373" s="1"/>
      <c r="AW373" s="1"/>
      <c r="AX373" s="1"/>
      <c r="AY373" s="1"/>
      <c r="AZ373" s="1"/>
      <c r="BA373" s="1"/>
      <c r="BB373" s="1"/>
      <c r="BC373" s="1"/>
      <c r="BD373" s="1"/>
      <c r="BE373" s="1"/>
      <c r="BF373" s="1"/>
      <c r="BG373" s="1"/>
      <c r="BH373" s="1"/>
      <c r="BI373" s="1"/>
      <c r="BJ373" s="1"/>
      <c r="BK373" s="1"/>
      <c r="BL373" s="1"/>
      <c r="BM373" s="1"/>
      <c r="BN373" s="1"/>
      <c r="BO373" s="1"/>
      <c r="BP373" s="1"/>
      <c r="BQ373" s="1"/>
      <c r="BR373" s="1"/>
    </row>
    <row r="374" spans="1:70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  <c r="AL374" s="1"/>
      <c r="AM374" s="1"/>
      <c r="AN374" s="1"/>
      <c r="AO374" s="1"/>
      <c r="AP374" s="1"/>
      <c r="AQ374" s="1"/>
      <c r="AR374" s="1"/>
      <c r="AS374" s="1"/>
      <c r="AT374" s="1"/>
      <c r="AU374" s="1"/>
      <c r="AV374" s="1"/>
      <c r="AW374" s="1"/>
      <c r="AX374" s="1"/>
      <c r="AY374" s="1"/>
      <c r="AZ374" s="1"/>
      <c r="BA374" s="1"/>
      <c r="BB374" s="1"/>
      <c r="BC374" s="1"/>
      <c r="BD374" s="1"/>
      <c r="BE374" s="1"/>
      <c r="BF374" s="1"/>
      <c r="BG374" s="1"/>
      <c r="BH374" s="1"/>
      <c r="BI374" s="1"/>
      <c r="BJ374" s="1"/>
      <c r="BK374" s="1"/>
      <c r="BL374" s="1"/>
      <c r="BM374" s="1"/>
      <c r="BN374" s="1"/>
      <c r="BO374" s="1"/>
      <c r="BP374" s="1"/>
      <c r="BQ374" s="1"/>
      <c r="BR374" s="1"/>
    </row>
    <row r="375" spans="1:70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  <c r="AL375" s="1"/>
      <c r="AM375" s="1"/>
      <c r="AN375" s="1"/>
      <c r="AO375" s="1"/>
      <c r="AP375" s="1"/>
      <c r="AQ375" s="1"/>
      <c r="AR375" s="1"/>
      <c r="AS375" s="1"/>
      <c r="AT375" s="1"/>
      <c r="AU375" s="1"/>
      <c r="AV375" s="1"/>
      <c r="AW375" s="1"/>
      <c r="AX375" s="1"/>
      <c r="AY375" s="1"/>
      <c r="AZ375" s="1"/>
      <c r="BA375" s="1"/>
      <c r="BB375" s="1"/>
      <c r="BC375" s="1"/>
      <c r="BD375" s="1"/>
      <c r="BE375" s="1"/>
      <c r="BF375" s="1"/>
      <c r="BG375" s="1"/>
      <c r="BH375" s="1"/>
      <c r="BI375" s="1"/>
      <c r="BJ375" s="1"/>
      <c r="BK375" s="1"/>
      <c r="BL375" s="1"/>
      <c r="BM375" s="1"/>
      <c r="BN375" s="1"/>
      <c r="BO375" s="1"/>
      <c r="BP375" s="1"/>
      <c r="BQ375" s="1"/>
      <c r="BR375" s="1"/>
    </row>
    <row r="376" spans="1:70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  <c r="AL376" s="1"/>
      <c r="AM376" s="1"/>
      <c r="AN376" s="1"/>
      <c r="AO376" s="1"/>
      <c r="AP376" s="1"/>
      <c r="AQ376" s="1"/>
      <c r="AR376" s="1"/>
      <c r="AS376" s="1"/>
      <c r="AT376" s="1"/>
      <c r="AU376" s="1"/>
      <c r="AV376" s="1"/>
      <c r="AW376" s="1"/>
      <c r="AX376" s="1"/>
      <c r="AY376" s="1"/>
      <c r="AZ376" s="1"/>
      <c r="BA376" s="1"/>
      <c r="BB376" s="1"/>
      <c r="BC376" s="1"/>
      <c r="BD376" s="1"/>
      <c r="BE376" s="1"/>
      <c r="BF376" s="1"/>
      <c r="BG376" s="1"/>
      <c r="BH376" s="1"/>
      <c r="BI376" s="1"/>
      <c r="BJ376" s="1"/>
      <c r="BK376" s="1"/>
      <c r="BL376" s="1"/>
      <c r="BM376" s="1"/>
      <c r="BN376" s="1"/>
      <c r="BO376" s="1"/>
      <c r="BP376" s="1"/>
      <c r="BQ376" s="1"/>
      <c r="BR376" s="1"/>
    </row>
    <row r="377" spans="1:70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  <c r="AL377" s="1"/>
      <c r="AM377" s="1"/>
      <c r="AN377" s="1"/>
      <c r="AO377" s="1"/>
      <c r="AP377" s="1"/>
      <c r="AQ377" s="1"/>
      <c r="AR377" s="1"/>
      <c r="AS377" s="1"/>
      <c r="AT377" s="1"/>
      <c r="AU377" s="1"/>
      <c r="AV377" s="1"/>
      <c r="AW377" s="1"/>
      <c r="AX377" s="1"/>
      <c r="AY377" s="1"/>
      <c r="AZ377" s="1"/>
      <c r="BA377" s="1"/>
      <c r="BB377" s="1"/>
      <c r="BC377" s="1"/>
      <c r="BD377" s="1"/>
      <c r="BE377" s="1"/>
      <c r="BF377" s="1"/>
      <c r="BG377" s="1"/>
      <c r="BH377" s="1"/>
      <c r="BI377" s="1"/>
      <c r="BJ377" s="1"/>
      <c r="BK377" s="1"/>
      <c r="BL377" s="1"/>
      <c r="BM377" s="1"/>
      <c r="BN377" s="1"/>
      <c r="BO377" s="1"/>
      <c r="BP377" s="1"/>
      <c r="BQ377" s="1"/>
      <c r="BR377" s="1"/>
    </row>
    <row r="378" spans="1:70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  <c r="AL378" s="1"/>
      <c r="AM378" s="1"/>
      <c r="AN378" s="1"/>
      <c r="AO378" s="1"/>
      <c r="AP378" s="1"/>
      <c r="AQ378" s="1"/>
      <c r="AR378" s="1"/>
      <c r="AS378" s="1"/>
      <c r="AT378" s="1"/>
      <c r="AU378" s="1"/>
      <c r="AV378" s="1"/>
      <c r="AW378" s="1"/>
      <c r="AX378" s="1"/>
      <c r="AY378" s="1"/>
      <c r="AZ378" s="1"/>
      <c r="BA378" s="1"/>
      <c r="BB378" s="1"/>
      <c r="BC378" s="1"/>
      <c r="BD378" s="1"/>
      <c r="BE378" s="1"/>
      <c r="BF378" s="1"/>
      <c r="BG378" s="1"/>
      <c r="BH378" s="1"/>
      <c r="BI378" s="1"/>
      <c r="BJ378" s="1"/>
      <c r="BK378" s="1"/>
      <c r="BL378" s="1"/>
      <c r="BM378" s="1"/>
      <c r="BN378" s="1"/>
      <c r="BO378" s="1"/>
      <c r="BP378" s="1"/>
      <c r="BQ378" s="1"/>
      <c r="BR378" s="1"/>
    </row>
    <row r="379" spans="1:70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  <c r="AL379" s="1"/>
      <c r="AM379" s="1"/>
      <c r="AN379" s="1"/>
      <c r="AO379" s="1"/>
      <c r="AP379" s="1"/>
      <c r="AQ379" s="1"/>
      <c r="AR379" s="1"/>
      <c r="AS379" s="1"/>
      <c r="AT379" s="1"/>
      <c r="AU379" s="1"/>
      <c r="AV379" s="1"/>
      <c r="AW379" s="1"/>
      <c r="AX379" s="1"/>
      <c r="AY379" s="1"/>
      <c r="AZ379" s="1"/>
      <c r="BA379" s="1"/>
      <c r="BB379" s="1"/>
      <c r="BC379" s="1"/>
      <c r="BD379" s="1"/>
      <c r="BE379" s="1"/>
      <c r="BF379" s="1"/>
      <c r="BG379" s="1"/>
      <c r="BH379" s="1"/>
      <c r="BI379" s="1"/>
      <c r="BJ379" s="1"/>
      <c r="BK379" s="1"/>
      <c r="BL379" s="1"/>
      <c r="BM379" s="1"/>
      <c r="BN379" s="1"/>
      <c r="BO379" s="1"/>
      <c r="BP379" s="1"/>
      <c r="BQ379" s="1"/>
      <c r="BR379" s="1"/>
    </row>
    <row r="380" spans="1:70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  <c r="AL380" s="1"/>
      <c r="AM380" s="1"/>
      <c r="AN380" s="1"/>
      <c r="AO380" s="1"/>
      <c r="AP380" s="1"/>
      <c r="AQ380" s="1"/>
      <c r="AR380" s="1"/>
      <c r="AS380" s="1"/>
      <c r="AT380" s="1"/>
      <c r="AU380" s="1"/>
      <c r="AV380" s="1"/>
      <c r="AW380" s="1"/>
      <c r="AX380" s="1"/>
      <c r="AY380" s="1"/>
      <c r="AZ380" s="1"/>
      <c r="BA380" s="1"/>
      <c r="BB380" s="1"/>
      <c r="BC380" s="1"/>
      <c r="BD380" s="1"/>
      <c r="BE380" s="1"/>
      <c r="BF380" s="1"/>
      <c r="BG380" s="1"/>
      <c r="BH380" s="1"/>
      <c r="BI380" s="1"/>
      <c r="BJ380" s="1"/>
      <c r="BK380" s="1"/>
      <c r="BL380" s="1"/>
      <c r="BM380" s="1"/>
      <c r="BN380" s="1"/>
      <c r="BO380" s="1"/>
      <c r="BP380" s="1"/>
      <c r="BQ380" s="1"/>
      <c r="BR380" s="1"/>
    </row>
    <row r="381" spans="1:70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  <c r="AL381" s="1"/>
      <c r="AM381" s="1"/>
      <c r="AN381" s="1"/>
      <c r="AO381" s="1"/>
      <c r="AP381" s="1"/>
      <c r="AQ381" s="1"/>
      <c r="AR381" s="1"/>
      <c r="AS381" s="1"/>
      <c r="AT381" s="1"/>
      <c r="AU381" s="1"/>
      <c r="AV381" s="1"/>
      <c r="AW381" s="1"/>
      <c r="AX381" s="1"/>
      <c r="AY381" s="1"/>
      <c r="AZ381" s="1"/>
      <c r="BA381" s="1"/>
      <c r="BB381" s="1"/>
      <c r="BC381" s="1"/>
      <c r="BD381" s="1"/>
      <c r="BE381" s="1"/>
      <c r="BF381" s="1"/>
      <c r="BG381" s="1"/>
      <c r="BH381" s="1"/>
      <c r="BI381" s="1"/>
      <c r="BJ381" s="1"/>
      <c r="BK381" s="1"/>
      <c r="BL381" s="1"/>
      <c r="BM381" s="1"/>
      <c r="BN381" s="1"/>
      <c r="BO381" s="1"/>
      <c r="BP381" s="1"/>
      <c r="BQ381" s="1"/>
      <c r="BR381" s="1"/>
    </row>
    <row r="382" spans="1:70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  <c r="AL382" s="1"/>
      <c r="AM382" s="1"/>
      <c r="AN382" s="1"/>
      <c r="AO382" s="1"/>
      <c r="AP382" s="1"/>
      <c r="AQ382" s="1"/>
      <c r="AR382" s="1"/>
      <c r="AS382" s="1"/>
      <c r="AT382" s="1"/>
      <c r="AU382" s="1"/>
      <c r="AV382" s="1"/>
      <c r="AW382" s="1"/>
      <c r="AX382" s="1"/>
      <c r="AY382" s="1"/>
      <c r="AZ382" s="1"/>
      <c r="BA382" s="1"/>
      <c r="BB382" s="1"/>
      <c r="BC382" s="1"/>
      <c r="BD382" s="1"/>
      <c r="BE382" s="1"/>
      <c r="BF382" s="1"/>
      <c r="BG382" s="1"/>
      <c r="BH382" s="1"/>
      <c r="BI382" s="1"/>
      <c r="BJ382" s="1"/>
      <c r="BK382" s="1"/>
      <c r="BL382" s="1"/>
      <c r="BM382" s="1"/>
      <c r="BN382" s="1"/>
      <c r="BO382" s="1"/>
      <c r="BP382" s="1"/>
      <c r="BQ382" s="1"/>
      <c r="BR382" s="1"/>
    </row>
    <row r="383" spans="1:70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  <c r="AL383" s="1"/>
      <c r="AM383" s="1"/>
      <c r="AN383" s="1"/>
      <c r="AO383" s="1"/>
      <c r="AP383" s="1"/>
      <c r="AQ383" s="1"/>
      <c r="AR383" s="1"/>
      <c r="AS383" s="1"/>
      <c r="AT383" s="1"/>
      <c r="AU383" s="1"/>
      <c r="AV383" s="1"/>
      <c r="AW383" s="1"/>
      <c r="AX383" s="1"/>
      <c r="AY383" s="1"/>
      <c r="AZ383" s="1"/>
      <c r="BA383" s="1"/>
      <c r="BB383" s="1"/>
      <c r="BC383" s="1"/>
      <c r="BD383" s="1"/>
      <c r="BE383" s="1"/>
      <c r="BF383" s="1"/>
      <c r="BG383" s="1"/>
      <c r="BH383" s="1"/>
      <c r="BI383" s="1"/>
      <c r="BJ383" s="1"/>
      <c r="BK383" s="1"/>
      <c r="BL383" s="1"/>
      <c r="BM383" s="1"/>
      <c r="BN383" s="1"/>
      <c r="BO383" s="1"/>
      <c r="BP383" s="1"/>
      <c r="BQ383" s="1"/>
      <c r="BR383" s="1"/>
    </row>
    <row r="384" spans="1:70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  <c r="AL384" s="1"/>
      <c r="AM384" s="1"/>
      <c r="AN384" s="1"/>
      <c r="AO384" s="1"/>
      <c r="AP384" s="1"/>
      <c r="AQ384" s="1"/>
      <c r="AR384" s="1"/>
      <c r="AS384" s="1"/>
      <c r="AT384" s="1"/>
      <c r="AU384" s="1"/>
      <c r="AV384" s="1"/>
      <c r="AW384" s="1"/>
      <c r="AX384" s="1"/>
      <c r="AY384" s="1"/>
      <c r="AZ384" s="1"/>
      <c r="BA384" s="1"/>
      <c r="BB384" s="1"/>
      <c r="BC384" s="1"/>
      <c r="BD384" s="1"/>
      <c r="BE384" s="1"/>
      <c r="BF384" s="1"/>
      <c r="BG384" s="1"/>
      <c r="BH384" s="1"/>
      <c r="BI384" s="1"/>
      <c r="BJ384" s="1"/>
      <c r="BK384" s="1"/>
      <c r="BL384" s="1"/>
      <c r="BM384" s="1"/>
      <c r="BN384" s="1"/>
      <c r="BO384" s="1"/>
      <c r="BP384" s="1"/>
      <c r="BQ384" s="1"/>
      <c r="BR384" s="1"/>
    </row>
    <row r="385" spans="1:70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  <c r="AL385" s="1"/>
      <c r="AM385" s="1"/>
      <c r="AN385" s="1"/>
      <c r="AO385" s="1"/>
      <c r="AP385" s="1"/>
      <c r="AQ385" s="1"/>
      <c r="AR385" s="1"/>
      <c r="AS385" s="1"/>
      <c r="AT385" s="1"/>
      <c r="AU385" s="1"/>
      <c r="AV385" s="1"/>
      <c r="AW385" s="1"/>
      <c r="AX385" s="1"/>
      <c r="AY385" s="1"/>
      <c r="AZ385" s="1"/>
      <c r="BA385" s="1"/>
      <c r="BB385" s="1"/>
      <c r="BC385" s="1"/>
      <c r="BD385" s="1"/>
      <c r="BE385" s="1"/>
      <c r="BF385" s="1"/>
      <c r="BG385" s="1"/>
      <c r="BH385" s="1"/>
      <c r="BI385" s="1"/>
      <c r="BJ385" s="1"/>
      <c r="BK385" s="1"/>
      <c r="BL385" s="1"/>
      <c r="BM385" s="1"/>
      <c r="BN385" s="1"/>
      <c r="BO385" s="1"/>
      <c r="BP385" s="1"/>
      <c r="BQ385" s="1"/>
      <c r="BR385" s="1"/>
    </row>
    <row r="386" spans="1:70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  <c r="AL386" s="1"/>
      <c r="AM386" s="1"/>
      <c r="AN386" s="1"/>
      <c r="AO386" s="1"/>
      <c r="AP386" s="1"/>
      <c r="AQ386" s="1"/>
      <c r="AR386" s="1"/>
      <c r="AS386" s="1"/>
      <c r="AT386" s="1"/>
      <c r="AU386" s="1"/>
      <c r="AV386" s="1"/>
      <c r="AW386" s="1"/>
      <c r="AX386" s="1"/>
      <c r="AY386" s="1"/>
      <c r="AZ386" s="1"/>
      <c r="BA386" s="1"/>
      <c r="BB386" s="1"/>
      <c r="BC386" s="1"/>
      <c r="BD386" s="1"/>
      <c r="BE386" s="1"/>
      <c r="BF386" s="1"/>
      <c r="BG386" s="1"/>
      <c r="BH386" s="1"/>
      <c r="BI386" s="1"/>
      <c r="BJ386" s="1"/>
      <c r="BK386" s="1"/>
      <c r="BL386" s="1"/>
      <c r="BM386" s="1"/>
      <c r="BN386" s="1"/>
      <c r="BO386" s="1"/>
      <c r="BP386" s="1"/>
      <c r="BQ386" s="1"/>
      <c r="BR386" s="1"/>
    </row>
    <row r="387" spans="1:70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  <c r="AL387" s="1"/>
      <c r="AM387" s="1"/>
      <c r="AN387" s="1"/>
      <c r="AO387" s="1"/>
      <c r="AP387" s="1"/>
      <c r="AQ387" s="1"/>
      <c r="AR387" s="1"/>
      <c r="AS387" s="1"/>
      <c r="AT387" s="1"/>
      <c r="AU387" s="1"/>
      <c r="AV387" s="1"/>
      <c r="AW387" s="1"/>
      <c r="AX387" s="1"/>
      <c r="AY387" s="1"/>
      <c r="AZ387" s="1"/>
      <c r="BA387" s="1"/>
      <c r="BB387" s="1"/>
      <c r="BC387" s="1"/>
      <c r="BD387" s="1"/>
      <c r="BE387" s="1"/>
      <c r="BF387" s="1"/>
      <c r="BG387" s="1"/>
      <c r="BH387" s="1"/>
      <c r="BI387" s="1"/>
      <c r="BJ387" s="1"/>
      <c r="BK387" s="1"/>
      <c r="BL387" s="1"/>
      <c r="BM387" s="1"/>
      <c r="BN387" s="1"/>
      <c r="BO387" s="1"/>
      <c r="BP387" s="1"/>
      <c r="BQ387" s="1"/>
      <c r="BR387" s="1"/>
    </row>
    <row r="388" spans="1:70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  <c r="AL388" s="1"/>
      <c r="AM388" s="1"/>
      <c r="AN388" s="1"/>
      <c r="AO388" s="1"/>
      <c r="AP388" s="1"/>
      <c r="AQ388" s="1"/>
      <c r="AR388" s="1"/>
      <c r="AS388" s="1"/>
      <c r="AT388" s="1"/>
      <c r="AU388" s="1"/>
      <c r="AV388" s="1"/>
      <c r="AW388" s="1"/>
      <c r="AX388" s="1"/>
      <c r="AY388" s="1"/>
      <c r="AZ388" s="1"/>
      <c r="BA388" s="1"/>
      <c r="BB388" s="1"/>
      <c r="BC388" s="1"/>
      <c r="BD388" s="1"/>
      <c r="BE388" s="1"/>
      <c r="BF388" s="1"/>
      <c r="BG388" s="1"/>
      <c r="BH388" s="1"/>
      <c r="BI388" s="1"/>
      <c r="BJ388" s="1"/>
      <c r="BK388" s="1"/>
      <c r="BL388" s="1"/>
      <c r="BM388" s="1"/>
      <c r="BN388" s="1"/>
      <c r="BO388" s="1"/>
      <c r="BP388" s="1"/>
      <c r="BQ388" s="1"/>
      <c r="BR388" s="1"/>
    </row>
    <row r="389" spans="1:70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  <c r="AL389" s="1"/>
      <c r="AM389" s="1"/>
      <c r="AN389" s="1"/>
      <c r="AO389" s="1"/>
      <c r="AP389" s="1"/>
      <c r="AQ389" s="1"/>
      <c r="AR389" s="1"/>
      <c r="AS389" s="1"/>
      <c r="AT389" s="1"/>
      <c r="AU389" s="1"/>
      <c r="AV389" s="1"/>
      <c r="AW389" s="1"/>
      <c r="AX389" s="1"/>
      <c r="AY389" s="1"/>
      <c r="AZ389" s="1"/>
      <c r="BA389" s="1"/>
      <c r="BB389" s="1"/>
      <c r="BC389" s="1"/>
      <c r="BD389" s="1"/>
      <c r="BE389" s="1"/>
      <c r="BF389" s="1"/>
      <c r="BG389" s="1"/>
      <c r="BH389" s="1"/>
      <c r="BI389" s="1"/>
      <c r="BJ389" s="1"/>
      <c r="BK389" s="1"/>
      <c r="BL389" s="1"/>
      <c r="BM389" s="1"/>
      <c r="BN389" s="1"/>
      <c r="BO389" s="1"/>
      <c r="BP389" s="1"/>
      <c r="BQ389" s="1"/>
      <c r="BR389" s="1"/>
    </row>
    <row r="390" spans="1:70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  <c r="AL390" s="1"/>
      <c r="AM390" s="1"/>
      <c r="AN390" s="1"/>
      <c r="AO390" s="1"/>
      <c r="AP390" s="1"/>
      <c r="AQ390" s="1"/>
      <c r="AR390" s="1"/>
      <c r="AS390" s="1"/>
      <c r="AT390" s="1"/>
      <c r="AU390" s="1"/>
      <c r="AV390" s="1"/>
      <c r="AW390" s="1"/>
      <c r="AX390" s="1"/>
      <c r="AY390" s="1"/>
      <c r="AZ390" s="1"/>
      <c r="BA390" s="1"/>
      <c r="BB390" s="1"/>
      <c r="BC390" s="1"/>
      <c r="BD390" s="1"/>
      <c r="BE390" s="1"/>
      <c r="BF390" s="1"/>
      <c r="BG390" s="1"/>
      <c r="BH390" s="1"/>
      <c r="BI390" s="1"/>
      <c r="BJ390" s="1"/>
      <c r="BK390" s="1"/>
      <c r="BL390" s="1"/>
      <c r="BM390" s="1"/>
      <c r="BN390" s="1"/>
      <c r="BO390" s="1"/>
      <c r="BP390" s="1"/>
      <c r="BQ390" s="1"/>
      <c r="BR390" s="1"/>
    </row>
    <row r="391" spans="1:70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  <c r="AL391" s="1"/>
      <c r="AM391" s="1"/>
      <c r="AN391" s="1"/>
      <c r="AO391" s="1"/>
      <c r="AP391" s="1"/>
      <c r="AQ391" s="1"/>
      <c r="AR391" s="1"/>
      <c r="AS391" s="1"/>
      <c r="AT391" s="1"/>
      <c r="AU391" s="1"/>
      <c r="AV391" s="1"/>
      <c r="AW391" s="1"/>
      <c r="AX391" s="1"/>
      <c r="AY391" s="1"/>
      <c r="AZ391" s="1"/>
      <c r="BA391" s="1"/>
      <c r="BB391" s="1"/>
      <c r="BC391" s="1"/>
      <c r="BD391" s="1"/>
      <c r="BE391" s="1"/>
      <c r="BF391" s="1"/>
      <c r="BG391" s="1"/>
      <c r="BH391" s="1"/>
      <c r="BI391" s="1"/>
      <c r="BJ391" s="1"/>
      <c r="BK391" s="1"/>
      <c r="BL391" s="1"/>
      <c r="BM391" s="1"/>
      <c r="BN391" s="1"/>
      <c r="BO391" s="1"/>
      <c r="BP391" s="1"/>
      <c r="BQ391" s="1"/>
      <c r="BR391" s="1"/>
    </row>
    <row r="392" spans="1:70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  <c r="AL392" s="1"/>
      <c r="AM392" s="1"/>
      <c r="AN392" s="1"/>
      <c r="AO392" s="1"/>
      <c r="AP392" s="1"/>
      <c r="AQ392" s="1"/>
      <c r="AR392" s="1"/>
      <c r="AS392" s="1"/>
      <c r="AT392" s="1"/>
      <c r="AU392" s="1"/>
      <c r="AV392" s="1"/>
      <c r="AW392" s="1"/>
      <c r="AX392" s="1"/>
      <c r="AY392" s="1"/>
      <c r="AZ392" s="1"/>
      <c r="BA392" s="1"/>
      <c r="BB392" s="1"/>
      <c r="BC392" s="1"/>
      <c r="BD392" s="1"/>
      <c r="BE392" s="1"/>
      <c r="BF392" s="1"/>
      <c r="BG392" s="1"/>
      <c r="BH392" s="1"/>
      <c r="BI392" s="1"/>
      <c r="BJ392" s="1"/>
      <c r="BK392" s="1"/>
      <c r="BL392" s="1"/>
      <c r="BM392" s="1"/>
      <c r="BN392" s="1"/>
      <c r="BO392" s="1"/>
      <c r="BP392" s="1"/>
      <c r="BQ392" s="1"/>
      <c r="BR392" s="1"/>
    </row>
    <row r="393" spans="1:70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  <c r="AL393" s="1"/>
      <c r="AM393" s="1"/>
      <c r="AN393" s="1"/>
      <c r="AO393" s="1"/>
      <c r="AP393" s="1"/>
      <c r="AQ393" s="1"/>
      <c r="AR393" s="1"/>
      <c r="AS393" s="1"/>
      <c r="AT393" s="1"/>
      <c r="AU393" s="1"/>
      <c r="AV393" s="1"/>
      <c r="AW393" s="1"/>
      <c r="AX393" s="1"/>
      <c r="AY393" s="1"/>
      <c r="AZ393" s="1"/>
      <c r="BA393" s="1"/>
      <c r="BB393" s="1"/>
      <c r="BC393" s="1"/>
      <c r="BD393" s="1"/>
      <c r="BE393" s="1"/>
      <c r="BF393" s="1"/>
      <c r="BG393" s="1"/>
      <c r="BH393" s="1"/>
      <c r="BI393" s="1"/>
      <c r="BJ393" s="1"/>
      <c r="BK393" s="1"/>
      <c r="BL393" s="1"/>
      <c r="BM393" s="1"/>
      <c r="BN393" s="1"/>
      <c r="BO393" s="1"/>
      <c r="BP393" s="1"/>
      <c r="BQ393" s="1"/>
      <c r="BR393" s="1"/>
    </row>
    <row r="394" spans="1:70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  <c r="AL394" s="1"/>
      <c r="AM394" s="1"/>
      <c r="AN394" s="1"/>
      <c r="AO394" s="1"/>
      <c r="AP394" s="1"/>
      <c r="AQ394" s="1"/>
      <c r="AR394" s="1"/>
      <c r="AS394" s="1"/>
      <c r="AT394" s="1"/>
      <c r="AU394" s="1"/>
      <c r="AV394" s="1"/>
      <c r="AW394" s="1"/>
      <c r="AX394" s="1"/>
      <c r="AY394" s="1"/>
      <c r="AZ394" s="1"/>
      <c r="BA394" s="1"/>
      <c r="BB394" s="1"/>
      <c r="BC394" s="1"/>
      <c r="BD394" s="1"/>
      <c r="BE394" s="1"/>
      <c r="BF394" s="1"/>
      <c r="BG394" s="1"/>
      <c r="BH394" s="1"/>
      <c r="BI394" s="1"/>
      <c r="BJ394" s="1"/>
      <c r="BK394" s="1"/>
      <c r="BL394" s="1"/>
      <c r="BM394" s="1"/>
      <c r="BN394" s="1"/>
      <c r="BO394" s="1"/>
      <c r="BP394" s="1"/>
      <c r="BQ394" s="1"/>
      <c r="BR394" s="1"/>
    </row>
    <row r="395" spans="1:70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  <c r="AL395" s="1"/>
      <c r="AM395" s="1"/>
      <c r="AN395" s="1"/>
      <c r="AO395" s="1"/>
      <c r="AP395" s="1"/>
      <c r="AQ395" s="1"/>
      <c r="AR395" s="1"/>
      <c r="AS395" s="1"/>
      <c r="AT395" s="1"/>
      <c r="AU395" s="1"/>
      <c r="AV395" s="1"/>
      <c r="AW395" s="1"/>
      <c r="AX395" s="1"/>
      <c r="AY395" s="1"/>
      <c r="AZ395" s="1"/>
      <c r="BA395" s="1"/>
      <c r="BB395" s="1"/>
      <c r="BC395" s="1"/>
      <c r="BD395" s="1"/>
      <c r="BE395" s="1"/>
      <c r="BF395" s="1"/>
      <c r="BG395" s="1"/>
      <c r="BH395" s="1"/>
      <c r="BI395" s="1"/>
      <c r="BJ395" s="1"/>
      <c r="BK395" s="1"/>
      <c r="BL395" s="1"/>
      <c r="BM395" s="1"/>
      <c r="BN395" s="1"/>
      <c r="BO395" s="1"/>
      <c r="BP395" s="1"/>
      <c r="BQ395" s="1"/>
      <c r="BR395" s="1"/>
    </row>
    <row r="396" spans="1:70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  <c r="AL396" s="1"/>
      <c r="AM396" s="1"/>
      <c r="AN396" s="1"/>
      <c r="AO396" s="1"/>
      <c r="AP396" s="1"/>
      <c r="AQ396" s="1"/>
      <c r="AR396" s="1"/>
      <c r="AS396" s="1"/>
      <c r="AT396" s="1"/>
      <c r="AU396" s="1"/>
      <c r="AV396" s="1"/>
      <c r="AW396" s="1"/>
      <c r="AX396" s="1"/>
      <c r="AY396" s="1"/>
      <c r="AZ396" s="1"/>
      <c r="BA396" s="1"/>
      <c r="BB396" s="1"/>
      <c r="BC396" s="1"/>
      <c r="BD396" s="1"/>
      <c r="BE396" s="1"/>
      <c r="BF396" s="1"/>
      <c r="BG396" s="1"/>
      <c r="BH396" s="1"/>
      <c r="BI396" s="1"/>
      <c r="BJ396" s="1"/>
      <c r="BK396" s="1"/>
      <c r="BL396" s="1"/>
      <c r="BM396" s="1"/>
      <c r="BN396" s="1"/>
      <c r="BO396" s="1"/>
      <c r="BP396" s="1"/>
      <c r="BQ396" s="1"/>
      <c r="BR396" s="1"/>
    </row>
    <row r="397" spans="1:70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  <c r="AL397" s="1"/>
      <c r="AM397" s="1"/>
      <c r="AN397" s="1"/>
      <c r="AO397" s="1"/>
      <c r="AP397" s="1"/>
      <c r="AQ397" s="1"/>
      <c r="AR397" s="1"/>
      <c r="AS397" s="1"/>
      <c r="AT397" s="1"/>
      <c r="AU397" s="1"/>
      <c r="AV397" s="1"/>
      <c r="AW397" s="1"/>
      <c r="AX397" s="1"/>
      <c r="AY397" s="1"/>
      <c r="AZ397" s="1"/>
      <c r="BA397" s="1"/>
      <c r="BB397" s="1"/>
      <c r="BC397" s="1"/>
      <c r="BD397" s="1"/>
      <c r="BE397" s="1"/>
      <c r="BF397" s="1"/>
      <c r="BG397" s="1"/>
      <c r="BH397" s="1"/>
      <c r="BI397" s="1"/>
      <c r="BJ397" s="1"/>
      <c r="BK397" s="1"/>
      <c r="BL397" s="1"/>
      <c r="BM397" s="1"/>
      <c r="BN397" s="1"/>
      <c r="BO397" s="1"/>
      <c r="BP397" s="1"/>
      <c r="BQ397" s="1"/>
      <c r="BR397" s="1"/>
    </row>
    <row r="398" spans="1:70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  <c r="AL398" s="1"/>
      <c r="AM398" s="1"/>
      <c r="AN398" s="1"/>
      <c r="AO398" s="1"/>
      <c r="AP398" s="1"/>
      <c r="AQ398" s="1"/>
      <c r="AR398" s="1"/>
      <c r="AS398" s="1"/>
      <c r="AT398" s="1"/>
      <c r="AU398" s="1"/>
      <c r="AV398" s="1"/>
      <c r="AW398" s="1"/>
      <c r="AX398" s="1"/>
      <c r="AY398" s="1"/>
      <c r="AZ398" s="1"/>
      <c r="BA398" s="1"/>
      <c r="BB398" s="1"/>
      <c r="BC398" s="1"/>
      <c r="BD398" s="1"/>
      <c r="BE398" s="1"/>
      <c r="BF398" s="1"/>
      <c r="BG398" s="1"/>
      <c r="BH398" s="1"/>
      <c r="BI398" s="1"/>
      <c r="BJ398" s="1"/>
      <c r="BK398" s="1"/>
      <c r="BL398" s="1"/>
      <c r="BM398" s="1"/>
      <c r="BN398" s="1"/>
      <c r="BO398" s="1"/>
      <c r="BP398" s="1"/>
      <c r="BQ398" s="1"/>
      <c r="BR398" s="1"/>
    </row>
    <row r="399" spans="1:70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  <c r="AL399" s="1"/>
      <c r="AM399" s="1"/>
      <c r="AN399" s="1"/>
      <c r="AO399" s="1"/>
      <c r="AP399" s="1"/>
      <c r="AQ399" s="1"/>
      <c r="AR399" s="1"/>
      <c r="AS399" s="1"/>
      <c r="AT399" s="1"/>
      <c r="AU399" s="1"/>
      <c r="AV399" s="1"/>
      <c r="AW399" s="1"/>
      <c r="AX399" s="1"/>
      <c r="AY399" s="1"/>
      <c r="AZ399" s="1"/>
      <c r="BA399" s="1"/>
      <c r="BB399" s="1"/>
      <c r="BC399" s="1"/>
      <c r="BD399" s="1"/>
      <c r="BE399" s="1"/>
      <c r="BF399" s="1"/>
      <c r="BG399" s="1"/>
      <c r="BH399" s="1"/>
      <c r="BI399" s="1"/>
      <c r="BJ399" s="1"/>
      <c r="BK399" s="1"/>
      <c r="BL399" s="1"/>
      <c r="BM399" s="1"/>
      <c r="BN399" s="1"/>
      <c r="BO399" s="1"/>
      <c r="BP399" s="1"/>
      <c r="BQ399" s="1"/>
      <c r="BR399" s="1"/>
    </row>
    <row r="400" spans="1:70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  <c r="AL400" s="1"/>
      <c r="AM400" s="1"/>
      <c r="AN400" s="1"/>
      <c r="AO400" s="1"/>
      <c r="AP400" s="1"/>
      <c r="AQ400" s="1"/>
      <c r="AR400" s="1"/>
      <c r="AS400" s="1"/>
      <c r="AT400" s="1"/>
      <c r="AU400" s="1"/>
      <c r="AV400" s="1"/>
      <c r="AW400" s="1"/>
      <c r="AX400" s="1"/>
      <c r="AY400" s="1"/>
      <c r="AZ400" s="1"/>
      <c r="BA400" s="1"/>
      <c r="BB400" s="1"/>
      <c r="BC400" s="1"/>
      <c r="BD400" s="1"/>
      <c r="BE400" s="1"/>
      <c r="BF400" s="1"/>
      <c r="BG400" s="1"/>
      <c r="BH400" s="1"/>
      <c r="BI400" s="1"/>
      <c r="BJ400" s="1"/>
      <c r="BK400" s="1"/>
      <c r="BL400" s="1"/>
      <c r="BM400" s="1"/>
      <c r="BN400" s="1"/>
      <c r="BO400" s="1"/>
      <c r="BP400" s="1"/>
      <c r="BQ400" s="1"/>
      <c r="BR400" s="1"/>
    </row>
    <row r="401" spans="1:70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  <c r="AL401" s="1"/>
      <c r="AM401" s="1"/>
      <c r="AN401" s="1"/>
      <c r="AO401" s="1"/>
      <c r="AP401" s="1"/>
      <c r="AQ401" s="1"/>
      <c r="AR401" s="1"/>
      <c r="AS401" s="1"/>
      <c r="AT401" s="1"/>
      <c r="AU401" s="1"/>
      <c r="AV401" s="1"/>
      <c r="AW401" s="1"/>
      <c r="AX401" s="1"/>
      <c r="AY401" s="1"/>
      <c r="AZ401" s="1"/>
      <c r="BA401" s="1"/>
      <c r="BB401" s="1"/>
      <c r="BC401" s="1"/>
      <c r="BD401" s="1"/>
      <c r="BE401" s="1"/>
      <c r="BF401" s="1"/>
      <c r="BG401" s="1"/>
      <c r="BH401" s="1"/>
      <c r="BI401" s="1"/>
      <c r="BJ401" s="1"/>
      <c r="BK401" s="1"/>
      <c r="BL401" s="1"/>
      <c r="BM401" s="1"/>
      <c r="BN401" s="1"/>
      <c r="BO401" s="1"/>
      <c r="BP401" s="1"/>
      <c r="BQ401" s="1"/>
      <c r="BR401" s="1"/>
    </row>
    <row r="402" spans="1:70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  <c r="AL402" s="1"/>
      <c r="AM402" s="1"/>
      <c r="AN402" s="1"/>
      <c r="AO402" s="1"/>
      <c r="AP402" s="1"/>
      <c r="AQ402" s="1"/>
      <c r="AR402" s="1"/>
      <c r="AS402" s="1"/>
      <c r="AT402" s="1"/>
      <c r="AU402" s="1"/>
      <c r="AV402" s="1"/>
      <c r="AW402" s="1"/>
      <c r="AX402" s="1"/>
      <c r="AY402" s="1"/>
      <c r="AZ402" s="1"/>
      <c r="BA402" s="1"/>
      <c r="BB402" s="1"/>
      <c r="BC402" s="1"/>
      <c r="BD402" s="1"/>
      <c r="BE402" s="1"/>
      <c r="BF402" s="1"/>
      <c r="BG402" s="1"/>
      <c r="BH402" s="1"/>
      <c r="BI402" s="1"/>
      <c r="BJ402" s="1"/>
      <c r="BK402" s="1"/>
      <c r="BL402" s="1"/>
      <c r="BM402" s="1"/>
      <c r="BN402" s="1"/>
      <c r="BO402" s="1"/>
      <c r="BP402" s="1"/>
      <c r="BQ402" s="1"/>
      <c r="BR402" s="1"/>
    </row>
    <row r="403" spans="1:70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  <c r="AL403" s="1"/>
      <c r="AM403" s="1"/>
      <c r="AN403" s="1"/>
      <c r="AO403" s="1"/>
      <c r="AP403" s="1"/>
      <c r="AQ403" s="1"/>
      <c r="AR403" s="1"/>
      <c r="AS403" s="1"/>
      <c r="AT403" s="1"/>
      <c r="AU403" s="1"/>
      <c r="AV403" s="1"/>
      <c r="AW403" s="1"/>
      <c r="AX403" s="1"/>
      <c r="AY403" s="1"/>
      <c r="AZ403" s="1"/>
      <c r="BA403" s="1"/>
      <c r="BB403" s="1"/>
      <c r="BC403" s="1"/>
      <c r="BD403" s="1"/>
      <c r="BE403" s="1"/>
      <c r="BF403" s="1"/>
      <c r="BG403" s="1"/>
      <c r="BH403" s="1"/>
      <c r="BI403" s="1"/>
      <c r="BJ403" s="1"/>
      <c r="BK403" s="1"/>
      <c r="BL403" s="1"/>
      <c r="BM403" s="1"/>
      <c r="BN403" s="1"/>
      <c r="BO403" s="1"/>
      <c r="BP403" s="1"/>
      <c r="BQ403" s="1"/>
      <c r="BR403" s="1"/>
    </row>
    <row r="404" spans="1:70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  <c r="AL404" s="1"/>
      <c r="AM404" s="1"/>
      <c r="AN404" s="1"/>
      <c r="AO404" s="1"/>
      <c r="AP404" s="1"/>
      <c r="AQ404" s="1"/>
      <c r="AR404" s="1"/>
      <c r="AS404" s="1"/>
      <c r="AT404" s="1"/>
      <c r="AU404" s="1"/>
      <c r="AV404" s="1"/>
      <c r="AW404" s="1"/>
      <c r="AX404" s="1"/>
      <c r="AY404" s="1"/>
      <c r="AZ404" s="1"/>
      <c r="BA404" s="1"/>
      <c r="BB404" s="1"/>
      <c r="BC404" s="1"/>
      <c r="BD404" s="1"/>
      <c r="BE404" s="1"/>
      <c r="BF404" s="1"/>
      <c r="BG404" s="1"/>
      <c r="BH404" s="1"/>
      <c r="BI404" s="1"/>
      <c r="BJ404" s="1"/>
      <c r="BK404" s="1"/>
      <c r="BL404" s="1"/>
      <c r="BM404" s="1"/>
      <c r="BN404" s="1"/>
      <c r="BO404" s="1"/>
      <c r="BP404" s="1"/>
      <c r="BQ404" s="1"/>
      <c r="BR404" s="1"/>
    </row>
    <row r="405" spans="1:70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  <c r="AL405" s="1"/>
      <c r="AM405" s="1"/>
      <c r="AN405" s="1"/>
      <c r="AO405" s="1"/>
      <c r="AP405" s="1"/>
      <c r="AQ405" s="1"/>
      <c r="AR405" s="1"/>
      <c r="AS405" s="1"/>
      <c r="AT405" s="1"/>
      <c r="AU405" s="1"/>
      <c r="AV405" s="1"/>
      <c r="AW405" s="1"/>
      <c r="AX405" s="1"/>
      <c r="AY405" s="1"/>
      <c r="AZ405" s="1"/>
      <c r="BA405" s="1"/>
      <c r="BB405" s="1"/>
      <c r="BC405" s="1"/>
      <c r="BD405" s="1"/>
      <c r="BE405" s="1"/>
      <c r="BF405" s="1"/>
      <c r="BG405" s="1"/>
      <c r="BH405" s="1"/>
      <c r="BI405" s="1"/>
      <c r="BJ405" s="1"/>
      <c r="BK405" s="1"/>
      <c r="BL405" s="1"/>
      <c r="BM405" s="1"/>
      <c r="BN405" s="1"/>
      <c r="BO405" s="1"/>
      <c r="BP405" s="1"/>
      <c r="BQ405" s="1"/>
      <c r="BR405" s="1"/>
    </row>
    <row r="406" spans="1:70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  <c r="AL406" s="1"/>
      <c r="AM406" s="1"/>
      <c r="AN406" s="1"/>
      <c r="AO406" s="1"/>
      <c r="AP406" s="1"/>
      <c r="AQ406" s="1"/>
      <c r="AR406" s="1"/>
      <c r="AS406" s="1"/>
      <c r="AT406" s="1"/>
      <c r="AU406" s="1"/>
      <c r="AV406" s="1"/>
      <c r="AW406" s="1"/>
      <c r="AX406" s="1"/>
      <c r="AY406" s="1"/>
      <c r="AZ406" s="1"/>
      <c r="BA406" s="1"/>
      <c r="BB406" s="1"/>
      <c r="BC406" s="1"/>
      <c r="BD406" s="1"/>
      <c r="BE406" s="1"/>
      <c r="BF406" s="1"/>
      <c r="BG406" s="1"/>
      <c r="BH406" s="1"/>
      <c r="BI406" s="1"/>
      <c r="BJ406" s="1"/>
      <c r="BK406" s="1"/>
      <c r="BL406" s="1"/>
      <c r="BM406" s="1"/>
      <c r="BN406" s="1"/>
      <c r="BO406" s="1"/>
      <c r="BP406" s="1"/>
      <c r="BQ406" s="1"/>
      <c r="BR406" s="1"/>
    </row>
    <row r="407" spans="1:70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  <c r="AL407" s="1"/>
      <c r="AM407" s="1"/>
      <c r="AN407" s="1"/>
      <c r="AO407" s="1"/>
      <c r="AP407" s="1"/>
      <c r="AQ407" s="1"/>
      <c r="AR407" s="1"/>
      <c r="AS407" s="1"/>
      <c r="AT407" s="1"/>
      <c r="AU407" s="1"/>
      <c r="AV407" s="1"/>
      <c r="AW407" s="1"/>
      <c r="AX407" s="1"/>
      <c r="AY407" s="1"/>
      <c r="AZ407" s="1"/>
      <c r="BA407" s="1"/>
      <c r="BB407" s="1"/>
      <c r="BC407" s="1"/>
      <c r="BD407" s="1"/>
      <c r="BE407" s="1"/>
      <c r="BF407" s="1"/>
      <c r="BG407" s="1"/>
      <c r="BH407" s="1"/>
      <c r="BI407" s="1"/>
      <c r="BJ407" s="1"/>
      <c r="BK407" s="1"/>
      <c r="BL407" s="1"/>
      <c r="BM407" s="1"/>
      <c r="BN407" s="1"/>
      <c r="BO407" s="1"/>
      <c r="BP407" s="1"/>
      <c r="BQ407" s="1"/>
      <c r="BR407" s="1"/>
    </row>
    <row r="408" spans="1:70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  <c r="AL408" s="1"/>
      <c r="AM408" s="1"/>
      <c r="AN408" s="1"/>
      <c r="AO408" s="1"/>
      <c r="AP408" s="1"/>
      <c r="AQ408" s="1"/>
      <c r="AR408" s="1"/>
      <c r="AS408" s="1"/>
      <c r="AT408" s="1"/>
      <c r="AU408" s="1"/>
      <c r="AV408" s="1"/>
      <c r="AW408" s="1"/>
      <c r="AX408" s="1"/>
      <c r="AY408" s="1"/>
      <c r="AZ408" s="1"/>
      <c r="BA408" s="1"/>
      <c r="BB408" s="1"/>
      <c r="BC408" s="1"/>
      <c r="BD408" s="1"/>
      <c r="BE408" s="1"/>
      <c r="BF408" s="1"/>
      <c r="BG408" s="1"/>
      <c r="BH408" s="1"/>
      <c r="BI408" s="1"/>
      <c r="BJ408" s="1"/>
      <c r="BK408" s="1"/>
      <c r="BL408" s="1"/>
      <c r="BM408" s="1"/>
      <c r="BN408" s="1"/>
      <c r="BO408" s="1"/>
      <c r="BP408" s="1"/>
      <c r="BQ408" s="1"/>
      <c r="BR408" s="1"/>
    </row>
    <row r="409" spans="1:70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  <c r="AL409" s="1"/>
      <c r="AM409" s="1"/>
      <c r="AN409" s="1"/>
      <c r="AO409" s="1"/>
      <c r="AP409" s="1"/>
      <c r="AQ409" s="1"/>
      <c r="AR409" s="1"/>
      <c r="AS409" s="1"/>
      <c r="AT409" s="1"/>
      <c r="AU409" s="1"/>
      <c r="AV409" s="1"/>
      <c r="AW409" s="1"/>
      <c r="AX409" s="1"/>
      <c r="AY409" s="1"/>
      <c r="AZ409" s="1"/>
      <c r="BA409" s="1"/>
      <c r="BB409" s="1"/>
      <c r="BC409" s="1"/>
      <c r="BD409" s="1"/>
      <c r="BE409" s="1"/>
      <c r="BF409" s="1"/>
      <c r="BG409" s="1"/>
      <c r="BH409" s="1"/>
      <c r="BI409" s="1"/>
      <c r="BJ409" s="1"/>
      <c r="BK409" s="1"/>
      <c r="BL409" s="1"/>
      <c r="BM409" s="1"/>
      <c r="BN409" s="1"/>
      <c r="BO409" s="1"/>
      <c r="BP409" s="1"/>
      <c r="BQ409" s="1"/>
      <c r="BR409" s="1"/>
    </row>
    <row r="410" spans="1:70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  <c r="AL410" s="1"/>
      <c r="AM410" s="1"/>
      <c r="AN410" s="1"/>
      <c r="AO410" s="1"/>
      <c r="AP410" s="1"/>
      <c r="AQ410" s="1"/>
      <c r="AR410" s="1"/>
      <c r="AS410" s="1"/>
      <c r="AT410" s="1"/>
      <c r="AU410" s="1"/>
      <c r="AV410" s="1"/>
      <c r="AW410" s="1"/>
      <c r="AX410" s="1"/>
      <c r="AY410" s="1"/>
      <c r="AZ410" s="1"/>
      <c r="BA410" s="1"/>
      <c r="BB410" s="1"/>
      <c r="BC410" s="1"/>
      <c r="BD410" s="1"/>
      <c r="BE410" s="1"/>
      <c r="BF410" s="1"/>
      <c r="BG410" s="1"/>
      <c r="BH410" s="1"/>
      <c r="BI410" s="1"/>
      <c r="BJ410" s="1"/>
      <c r="BK410" s="1"/>
      <c r="BL410" s="1"/>
      <c r="BM410" s="1"/>
      <c r="BN410" s="1"/>
      <c r="BO410" s="1"/>
      <c r="BP410" s="1"/>
      <c r="BQ410" s="1"/>
      <c r="BR410" s="1"/>
    </row>
    <row r="411" spans="1:70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  <c r="AL411" s="1"/>
      <c r="AM411" s="1"/>
      <c r="AN411" s="1"/>
      <c r="AO411" s="1"/>
      <c r="AP411" s="1"/>
      <c r="AQ411" s="1"/>
      <c r="AR411" s="1"/>
      <c r="AS411" s="1"/>
      <c r="AT411" s="1"/>
      <c r="AU411" s="1"/>
      <c r="AV411" s="1"/>
      <c r="AW411" s="1"/>
      <c r="AX411" s="1"/>
      <c r="AY411" s="1"/>
      <c r="AZ411" s="1"/>
      <c r="BA411" s="1"/>
      <c r="BB411" s="1"/>
      <c r="BC411" s="1"/>
      <c r="BD411" s="1"/>
      <c r="BE411" s="1"/>
      <c r="BF411" s="1"/>
      <c r="BG411" s="1"/>
      <c r="BH411" s="1"/>
      <c r="BI411" s="1"/>
      <c r="BJ411" s="1"/>
      <c r="BK411" s="1"/>
      <c r="BL411" s="1"/>
      <c r="BM411" s="1"/>
      <c r="BN411" s="1"/>
      <c r="BO411" s="1"/>
      <c r="BP411" s="1"/>
      <c r="BQ411" s="1"/>
      <c r="BR411" s="1"/>
    </row>
    <row r="412" spans="1:70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  <c r="AL412" s="1"/>
      <c r="AM412" s="1"/>
      <c r="AN412" s="1"/>
      <c r="AO412" s="1"/>
      <c r="AP412" s="1"/>
      <c r="AQ412" s="1"/>
      <c r="AR412" s="1"/>
      <c r="AS412" s="1"/>
      <c r="AT412" s="1"/>
      <c r="AU412" s="1"/>
      <c r="AV412" s="1"/>
      <c r="AW412" s="1"/>
      <c r="AX412" s="1"/>
      <c r="AY412" s="1"/>
      <c r="AZ412" s="1"/>
      <c r="BA412" s="1"/>
      <c r="BB412" s="1"/>
      <c r="BC412" s="1"/>
      <c r="BD412" s="1"/>
      <c r="BE412" s="1"/>
      <c r="BF412" s="1"/>
      <c r="BG412" s="1"/>
      <c r="BH412" s="1"/>
      <c r="BI412" s="1"/>
      <c r="BJ412" s="1"/>
      <c r="BK412" s="1"/>
      <c r="BL412" s="1"/>
      <c r="BM412" s="1"/>
      <c r="BN412" s="1"/>
      <c r="BO412" s="1"/>
      <c r="BP412" s="1"/>
      <c r="BQ412" s="1"/>
      <c r="BR412" s="1"/>
    </row>
    <row r="413" spans="1:70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  <c r="AL413" s="1"/>
      <c r="AM413" s="1"/>
      <c r="AN413" s="1"/>
      <c r="AO413" s="1"/>
      <c r="AP413" s="1"/>
      <c r="AQ413" s="1"/>
      <c r="AR413" s="1"/>
      <c r="AS413" s="1"/>
      <c r="AT413" s="1"/>
      <c r="AU413" s="1"/>
      <c r="AV413" s="1"/>
      <c r="AW413" s="1"/>
      <c r="AX413" s="1"/>
      <c r="AY413" s="1"/>
      <c r="AZ413" s="1"/>
      <c r="BA413" s="1"/>
      <c r="BB413" s="1"/>
      <c r="BC413" s="1"/>
      <c r="BD413" s="1"/>
      <c r="BE413" s="1"/>
      <c r="BF413" s="1"/>
      <c r="BG413" s="1"/>
      <c r="BH413" s="1"/>
      <c r="BI413" s="1"/>
      <c r="BJ413" s="1"/>
      <c r="BK413" s="1"/>
      <c r="BL413" s="1"/>
      <c r="BM413" s="1"/>
      <c r="BN413" s="1"/>
      <c r="BO413" s="1"/>
      <c r="BP413" s="1"/>
      <c r="BQ413" s="1"/>
      <c r="BR413" s="1"/>
    </row>
    <row r="414" spans="1:70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  <c r="AL414" s="1"/>
      <c r="AM414" s="1"/>
      <c r="AN414" s="1"/>
      <c r="AO414" s="1"/>
      <c r="AP414" s="1"/>
      <c r="AQ414" s="1"/>
      <c r="AR414" s="1"/>
      <c r="AS414" s="1"/>
      <c r="AT414" s="1"/>
      <c r="AU414" s="1"/>
      <c r="AV414" s="1"/>
      <c r="AW414" s="1"/>
      <c r="AX414" s="1"/>
      <c r="AY414" s="1"/>
      <c r="AZ414" s="1"/>
      <c r="BA414" s="1"/>
      <c r="BB414" s="1"/>
      <c r="BC414" s="1"/>
      <c r="BD414" s="1"/>
      <c r="BE414" s="1"/>
      <c r="BF414" s="1"/>
      <c r="BG414" s="1"/>
      <c r="BH414" s="1"/>
      <c r="BI414" s="1"/>
      <c r="BJ414" s="1"/>
      <c r="BK414" s="1"/>
      <c r="BL414" s="1"/>
      <c r="BM414" s="1"/>
      <c r="BN414" s="1"/>
      <c r="BO414" s="1"/>
      <c r="BP414" s="1"/>
      <c r="BQ414" s="1"/>
      <c r="BR414" s="1"/>
    </row>
    <row r="415" spans="1:70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  <c r="AL415" s="1"/>
      <c r="AM415" s="1"/>
      <c r="AN415" s="1"/>
      <c r="AO415" s="1"/>
      <c r="AP415" s="1"/>
      <c r="AQ415" s="1"/>
      <c r="AR415" s="1"/>
      <c r="AS415" s="1"/>
      <c r="AT415" s="1"/>
      <c r="AU415" s="1"/>
      <c r="AV415" s="1"/>
      <c r="AW415" s="1"/>
      <c r="AX415" s="1"/>
      <c r="AY415" s="1"/>
      <c r="AZ415" s="1"/>
      <c r="BA415" s="1"/>
      <c r="BB415" s="1"/>
      <c r="BC415" s="1"/>
      <c r="BD415" s="1"/>
      <c r="BE415" s="1"/>
      <c r="BF415" s="1"/>
      <c r="BG415" s="1"/>
      <c r="BH415" s="1"/>
      <c r="BI415" s="1"/>
      <c r="BJ415" s="1"/>
      <c r="BK415" s="1"/>
      <c r="BL415" s="1"/>
      <c r="BM415" s="1"/>
      <c r="BN415" s="1"/>
      <c r="BO415" s="1"/>
      <c r="BP415" s="1"/>
      <c r="BQ415" s="1"/>
      <c r="BR415" s="1"/>
    </row>
    <row r="416" spans="1:70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  <c r="AL416" s="1"/>
      <c r="AM416" s="1"/>
      <c r="AN416" s="1"/>
      <c r="AO416" s="1"/>
      <c r="AP416" s="1"/>
      <c r="AQ416" s="1"/>
      <c r="AR416" s="1"/>
      <c r="AS416" s="1"/>
      <c r="AT416" s="1"/>
      <c r="AU416" s="1"/>
      <c r="AV416" s="1"/>
      <c r="AW416" s="1"/>
      <c r="AX416" s="1"/>
      <c r="AY416" s="1"/>
      <c r="AZ416" s="1"/>
      <c r="BA416" s="1"/>
      <c r="BB416" s="1"/>
      <c r="BC416" s="1"/>
      <c r="BD416" s="1"/>
      <c r="BE416" s="1"/>
      <c r="BF416" s="1"/>
      <c r="BG416" s="1"/>
      <c r="BH416" s="1"/>
      <c r="BI416" s="1"/>
      <c r="BJ416" s="1"/>
      <c r="BK416" s="1"/>
      <c r="BL416" s="1"/>
      <c r="BM416" s="1"/>
      <c r="BN416" s="1"/>
      <c r="BO416" s="1"/>
      <c r="BP416" s="1"/>
      <c r="BQ416" s="1"/>
      <c r="BR416" s="1"/>
    </row>
    <row r="417" spans="1:70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  <c r="AL417" s="1"/>
      <c r="AM417" s="1"/>
      <c r="AN417" s="1"/>
      <c r="AO417" s="1"/>
      <c r="AP417" s="1"/>
      <c r="AQ417" s="1"/>
      <c r="AR417" s="1"/>
      <c r="AS417" s="1"/>
      <c r="AT417" s="1"/>
      <c r="AU417" s="1"/>
      <c r="AV417" s="1"/>
      <c r="AW417" s="1"/>
      <c r="AX417" s="1"/>
      <c r="AY417" s="1"/>
      <c r="AZ417" s="1"/>
      <c r="BA417" s="1"/>
      <c r="BB417" s="1"/>
      <c r="BC417" s="1"/>
      <c r="BD417" s="1"/>
      <c r="BE417" s="1"/>
      <c r="BF417" s="1"/>
      <c r="BG417" s="1"/>
      <c r="BH417" s="1"/>
      <c r="BI417" s="1"/>
      <c r="BJ417" s="1"/>
      <c r="BK417" s="1"/>
      <c r="BL417" s="1"/>
      <c r="BM417" s="1"/>
      <c r="BN417" s="1"/>
      <c r="BO417" s="1"/>
      <c r="BP417" s="1"/>
      <c r="BQ417" s="1"/>
      <c r="BR417" s="1"/>
    </row>
    <row r="418" spans="1:70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  <c r="AL418" s="1"/>
      <c r="AM418" s="1"/>
      <c r="AN418" s="1"/>
      <c r="AO418" s="1"/>
      <c r="AP418" s="1"/>
      <c r="AQ418" s="1"/>
      <c r="AR418" s="1"/>
      <c r="AS418" s="1"/>
      <c r="AT418" s="1"/>
      <c r="AU418" s="1"/>
      <c r="AV418" s="1"/>
      <c r="AW418" s="1"/>
      <c r="AX418" s="1"/>
      <c r="AY418" s="1"/>
      <c r="AZ418" s="1"/>
      <c r="BA418" s="1"/>
      <c r="BB418" s="1"/>
      <c r="BC418" s="1"/>
      <c r="BD418" s="1"/>
      <c r="BE418" s="1"/>
      <c r="BF418" s="1"/>
      <c r="BG418" s="1"/>
      <c r="BH418" s="1"/>
      <c r="BI418" s="1"/>
      <c r="BJ418" s="1"/>
      <c r="BK418" s="1"/>
      <c r="BL418" s="1"/>
      <c r="BM418" s="1"/>
      <c r="BN418" s="1"/>
      <c r="BO418" s="1"/>
      <c r="BP418" s="1"/>
      <c r="BQ418" s="1"/>
      <c r="BR418" s="1"/>
    </row>
    <row r="419" spans="1:70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  <c r="AL419" s="1"/>
      <c r="AM419" s="1"/>
      <c r="AN419" s="1"/>
      <c r="AO419" s="1"/>
      <c r="AP419" s="1"/>
      <c r="AQ419" s="1"/>
      <c r="AR419" s="1"/>
      <c r="AS419" s="1"/>
      <c r="AT419" s="1"/>
      <c r="AU419" s="1"/>
      <c r="AV419" s="1"/>
      <c r="AW419" s="1"/>
      <c r="AX419" s="1"/>
      <c r="AY419" s="1"/>
      <c r="AZ419" s="1"/>
      <c r="BA419" s="1"/>
      <c r="BB419" s="1"/>
      <c r="BC419" s="1"/>
      <c r="BD419" s="1"/>
      <c r="BE419" s="1"/>
      <c r="BF419" s="1"/>
      <c r="BG419" s="1"/>
      <c r="BH419" s="1"/>
      <c r="BI419" s="1"/>
      <c r="BJ419" s="1"/>
      <c r="BK419" s="1"/>
      <c r="BL419" s="1"/>
      <c r="BM419" s="1"/>
      <c r="BN419" s="1"/>
      <c r="BO419" s="1"/>
      <c r="BP419" s="1"/>
      <c r="BQ419" s="1"/>
      <c r="BR419" s="1"/>
    </row>
    <row r="420" spans="1:70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  <c r="AL420" s="1"/>
      <c r="AM420" s="1"/>
      <c r="AN420" s="1"/>
      <c r="AO420" s="1"/>
      <c r="AP420" s="1"/>
      <c r="AQ420" s="1"/>
      <c r="AR420" s="1"/>
      <c r="AS420" s="1"/>
      <c r="AT420" s="1"/>
      <c r="AU420" s="1"/>
      <c r="AV420" s="1"/>
      <c r="AW420" s="1"/>
      <c r="AX420" s="1"/>
      <c r="AY420" s="1"/>
      <c r="AZ420" s="1"/>
      <c r="BA420" s="1"/>
      <c r="BB420" s="1"/>
      <c r="BC420" s="1"/>
      <c r="BD420" s="1"/>
      <c r="BE420" s="1"/>
      <c r="BF420" s="1"/>
      <c r="BG420" s="1"/>
      <c r="BH420" s="1"/>
      <c r="BI420" s="1"/>
      <c r="BJ420" s="1"/>
      <c r="BK420" s="1"/>
      <c r="BL420" s="1"/>
      <c r="BM420" s="1"/>
      <c r="BN420" s="1"/>
      <c r="BO420" s="1"/>
      <c r="BP420" s="1"/>
      <c r="BQ420" s="1"/>
      <c r="BR420" s="1"/>
    </row>
    <row r="421" spans="1:70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  <c r="AL421" s="1"/>
      <c r="AM421" s="1"/>
      <c r="AN421" s="1"/>
      <c r="AO421" s="1"/>
      <c r="AP421" s="1"/>
      <c r="AQ421" s="1"/>
      <c r="AR421" s="1"/>
      <c r="AS421" s="1"/>
      <c r="AT421" s="1"/>
      <c r="AU421" s="1"/>
      <c r="AV421" s="1"/>
      <c r="AW421" s="1"/>
      <c r="AX421" s="1"/>
      <c r="AY421" s="1"/>
      <c r="AZ421" s="1"/>
      <c r="BA421" s="1"/>
      <c r="BB421" s="1"/>
      <c r="BC421" s="1"/>
      <c r="BD421" s="1"/>
      <c r="BE421" s="1"/>
      <c r="BF421" s="1"/>
      <c r="BG421" s="1"/>
      <c r="BH421" s="1"/>
      <c r="BI421" s="1"/>
      <c r="BJ421" s="1"/>
      <c r="BK421" s="1"/>
      <c r="BL421" s="1"/>
      <c r="BM421" s="1"/>
      <c r="BN421" s="1"/>
      <c r="BO421" s="1"/>
      <c r="BP421" s="1"/>
      <c r="BQ421" s="1"/>
      <c r="BR421" s="1"/>
    </row>
    <row r="422" spans="1:70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  <c r="AL422" s="1"/>
      <c r="AM422" s="1"/>
      <c r="AN422" s="1"/>
      <c r="AO422" s="1"/>
      <c r="AP422" s="1"/>
      <c r="AQ422" s="1"/>
      <c r="AR422" s="1"/>
      <c r="AS422" s="1"/>
      <c r="AT422" s="1"/>
      <c r="AU422" s="1"/>
      <c r="AV422" s="1"/>
      <c r="AW422" s="1"/>
      <c r="AX422" s="1"/>
      <c r="AY422" s="1"/>
      <c r="AZ422" s="1"/>
      <c r="BA422" s="1"/>
      <c r="BB422" s="1"/>
      <c r="BC422" s="1"/>
      <c r="BD422" s="1"/>
      <c r="BE422" s="1"/>
      <c r="BF422" s="1"/>
      <c r="BG422" s="1"/>
      <c r="BH422" s="1"/>
      <c r="BI422" s="1"/>
      <c r="BJ422" s="1"/>
      <c r="BK422" s="1"/>
      <c r="BL422" s="1"/>
      <c r="BM422" s="1"/>
      <c r="BN422" s="1"/>
      <c r="BO422" s="1"/>
      <c r="BP422" s="1"/>
      <c r="BQ422" s="1"/>
      <c r="BR422" s="1"/>
    </row>
    <row r="423" spans="1:70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  <c r="AL423" s="1"/>
      <c r="AM423" s="1"/>
      <c r="AN423" s="1"/>
      <c r="AO423" s="1"/>
      <c r="AP423" s="1"/>
      <c r="AQ423" s="1"/>
      <c r="AR423" s="1"/>
      <c r="AS423" s="1"/>
      <c r="AT423" s="1"/>
      <c r="AU423" s="1"/>
      <c r="AV423" s="1"/>
      <c r="AW423" s="1"/>
      <c r="AX423" s="1"/>
      <c r="AY423" s="1"/>
      <c r="AZ423" s="1"/>
      <c r="BA423" s="1"/>
      <c r="BB423" s="1"/>
      <c r="BC423" s="1"/>
      <c r="BD423" s="1"/>
      <c r="BE423" s="1"/>
      <c r="BF423" s="1"/>
      <c r="BG423" s="1"/>
      <c r="BH423" s="1"/>
      <c r="BI423" s="1"/>
      <c r="BJ423" s="1"/>
      <c r="BK423" s="1"/>
      <c r="BL423" s="1"/>
      <c r="BM423" s="1"/>
      <c r="BN423" s="1"/>
      <c r="BO423" s="1"/>
      <c r="BP423" s="1"/>
      <c r="BQ423" s="1"/>
      <c r="BR423" s="1"/>
    </row>
    <row r="424" spans="1:70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  <c r="AL424" s="1"/>
      <c r="AM424" s="1"/>
      <c r="AN424" s="1"/>
      <c r="AO424" s="1"/>
      <c r="AP424" s="1"/>
      <c r="AQ424" s="1"/>
      <c r="AR424" s="1"/>
      <c r="AS424" s="1"/>
      <c r="AT424" s="1"/>
      <c r="AU424" s="1"/>
      <c r="AV424" s="1"/>
      <c r="AW424" s="1"/>
      <c r="AX424" s="1"/>
      <c r="AY424" s="1"/>
      <c r="AZ424" s="1"/>
      <c r="BA424" s="1"/>
      <c r="BB424" s="1"/>
      <c r="BC424" s="1"/>
      <c r="BD424" s="1"/>
      <c r="BE424" s="1"/>
      <c r="BF424" s="1"/>
      <c r="BG424" s="1"/>
      <c r="BH424" s="1"/>
      <c r="BI424" s="1"/>
      <c r="BJ424" s="1"/>
      <c r="BK424" s="1"/>
      <c r="BL424" s="1"/>
      <c r="BM424" s="1"/>
      <c r="BN424" s="1"/>
      <c r="BO424" s="1"/>
      <c r="BP424" s="1"/>
      <c r="BQ424" s="1"/>
      <c r="BR424" s="1"/>
    </row>
    <row r="425" spans="1:70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  <c r="AL425" s="1"/>
      <c r="AM425" s="1"/>
      <c r="AN425" s="1"/>
      <c r="AO425" s="1"/>
      <c r="AP425" s="1"/>
      <c r="AQ425" s="1"/>
      <c r="AR425" s="1"/>
      <c r="AS425" s="1"/>
      <c r="AT425" s="1"/>
      <c r="AU425" s="1"/>
      <c r="AV425" s="1"/>
      <c r="AW425" s="1"/>
      <c r="AX425" s="1"/>
      <c r="AY425" s="1"/>
      <c r="AZ425" s="1"/>
      <c r="BA425" s="1"/>
      <c r="BB425" s="1"/>
      <c r="BC425" s="1"/>
      <c r="BD425" s="1"/>
      <c r="BE425" s="1"/>
      <c r="BF425" s="1"/>
      <c r="BG425" s="1"/>
      <c r="BH425" s="1"/>
      <c r="BI425" s="1"/>
      <c r="BJ425" s="1"/>
      <c r="BK425" s="1"/>
      <c r="BL425" s="1"/>
      <c r="BM425" s="1"/>
      <c r="BN425" s="1"/>
      <c r="BO425" s="1"/>
      <c r="BP425" s="1"/>
      <c r="BQ425" s="1"/>
      <c r="BR425" s="1"/>
    </row>
    <row r="426" spans="1:70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  <c r="AL426" s="1"/>
      <c r="AM426" s="1"/>
      <c r="AN426" s="1"/>
      <c r="AO426" s="1"/>
      <c r="AP426" s="1"/>
      <c r="AQ426" s="1"/>
      <c r="AR426" s="1"/>
      <c r="AS426" s="1"/>
      <c r="AT426" s="1"/>
      <c r="AU426" s="1"/>
      <c r="AV426" s="1"/>
      <c r="AW426" s="1"/>
      <c r="AX426" s="1"/>
      <c r="AY426" s="1"/>
      <c r="AZ426" s="1"/>
      <c r="BA426" s="1"/>
      <c r="BB426" s="1"/>
      <c r="BC426" s="1"/>
      <c r="BD426" s="1"/>
      <c r="BE426" s="1"/>
      <c r="BF426" s="1"/>
      <c r="BG426" s="1"/>
      <c r="BH426" s="1"/>
      <c r="BI426" s="1"/>
      <c r="BJ426" s="1"/>
      <c r="BK426" s="1"/>
      <c r="BL426" s="1"/>
      <c r="BM426" s="1"/>
      <c r="BN426" s="1"/>
      <c r="BO426" s="1"/>
      <c r="BP426" s="1"/>
      <c r="BQ426" s="1"/>
      <c r="BR426" s="1"/>
    </row>
    <row r="427" spans="1:70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  <c r="AL427" s="1"/>
      <c r="AM427" s="1"/>
      <c r="AN427" s="1"/>
      <c r="AO427" s="1"/>
      <c r="AP427" s="1"/>
      <c r="AQ427" s="1"/>
      <c r="AR427" s="1"/>
      <c r="AS427" s="1"/>
      <c r="AT427" s="1"/>
      <c r="AU427" s="1"/>
      <c r="AV427" s="1"/>
      <c r="AW427" s="1"/>
      <c r="AX427" s="1"/>
      <c r="AY427" s="1"/>
      <c r="AZ427" s="1"/>
      <c r="BA427" s="1"/>
      <c r="BB427" s="1"/>
      <c r="BC427" s="1"/>
      <c r="BD427" s="1"/>
      <c r="BE427" s="1"/>
      <c r="BF427" s="1"/>
      <c r="BG427" s="1"/>
      <c r="BH427" s="1"/>
      <c r="BI427" s="1"/>
      <c r="BJ427" s="1"/>
      <c r="BK427" s="1"/>
      <c r="BL427" s="1"/>
      <c r="BM427" s="1"/>
      <c r="BN427" s="1"/>
      <c r="BO427" s="1"/>
      <c r="BP427" s="1"/>
      <c r="BQ427" s="1"/>
      <c r="BR427" s="1"/>
    </row>
    <row r="428" spans="1:70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  <c r="AL428" s="1"/>
      <c r="AM428" s="1"/>
      <c r="AN428" s="1"/>
      <c r="AO428" s="1"/>
      <c r="AP428" s="1"/>
      <c r="AQ428" s="1"/>
      <c r="AR428" s="1"/>
      <c r="AS428" s="1"/>
      <c r="AT428" s="1"/>
      <c r="AU428" s="1"/>
      <c r="AV428" s="1"/>
      <c r="AW428" s="1"/>
      <c r="AX428" s="1"/>
      <c r="AY428" s="1"/>
      <c r="AZ428" s="1"/>
      <c r="BA428" s="1"/>
      <c r="BB428" s="1"/>
      <c r="BC428" s="1"/>
      <c r="BD428" s="1"/>
      <c r="BE428" s="1"/>
      <c r="BF428" s="1"/>
      <c r="BG428" s="1"/>
      <c r="BH428" s="1"/>
      <c r="BI428" s="1"/>
      <c r="BJ428" s="1"/>
      <c r="BK428" s="1"/>
      <c r="BL428" s="1"/>
      <c r="BM428" s="1"/>
      <c r="BN428" s="1"/>
      <c r="BO428" s="1"/>
      <c r="BP428" s="1"/>
      <c r="BQ428" s="1"/>
      <c r="BR428" s="1"/>
    </row>
    <row r="429" spans="1:70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  <c r="AL429" s="1"/>
      <c r="AM429" s="1"/>
      <c r="AN429" s="1"/>
      <c r="AO429" s="1"/>
      <c r="AP429" s="1"/>
      <c r="AQ429" s="1"/>
      <c r="AR429" s="1"/>
      <c r="AS429" s="1"/>
      <c r="AT429" s="1"/>
      <c r="AU429" s="1"/>
      <c r="AV429" s="1"/>
      <c r="AW429" s="1"/>
      <c r="AX429" s="1"/>
      <c r="AY429" s="1"/>
      <c r="AZ429" s="1"/>
      <c r="BA429" s="1"/>
      <c r="BB429" s="1"/>
      <c r="BC429" s="1"/>
      <c r="BD429" s="1"/>
      <c r="BE429" s="1"/>
      <c r="BF429" s="1"/>
      <c r="BG429" s="1"/>
      <c r="BH429" s="1"/>
      <c r="BI429" s="1"/>
      <c r="BJ429" s="1"/>
      <c r="BK429" s="1"/>
      <c r="BL429" s="1"/>
      <c r="BM429" s="1"/>
      <c r="BN429" s="1"/>
      <c r="BO429" s="1"/>
      <c r="BP429" s="1"/>
      <c r="BQ429" s="1"/>
      <c r="BR429" s="1"/>
    </row>
    <row r="430" spans="1:70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  <c r="AL430" s="1"/>
      <c r="AM430" s="1"/>
      <c r="AN430" s="1"/>
      <c r="AO430" s="1"/>
      <c r="AP430" s="1"/>
      <c r="AQ430" s="1"/>
      <c r="AR430" s="1"/>
      <c r="AS430" s="1"/>
      <c r="AT430" s="1"/>
      <c r="AU430" s="1"/>
      <c r="AV430" s="1"/>
      <c r="AW430" s="1"/>
      <c r="AX430" s="1"/>
      <c r="AY430" s="1"/>
      <c r="AZ430" s="1"/>
      <c r="BA430" s="1"/>
      <c r="BB430" s="1"/>
      <c r="BC430" s="1"/>
      <c r="BD430" s="1"/>
      <c r="BE430" s="1"/>
      <c r="BF430" s="1"/>
      <c r="BG430" s="1"/>
      <c r="BH430" s="1"/>
      <c r="BI430" s="1"/>
      <c r="BJ430" s="1"/>
      <c r="BK430" s="1"/>
      <c r="BL430" s="1"/>
      <c r="BM430" s="1"/>
      <c r="BN430" s="1"/>
      <c r="BO430" s="1"/>
      <c r="BP430" s="1"/>
      <c r="BQ430" s="1"/>
      <c r="BR430" s="1"/>
    </row>
    <row r="431" spans="1:70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  <c r="AL431" s="1"/>
      <c r="AM431" s="1"/>
      <c r="AN431" s="1"/>
      <c r="AO431" s="1"/>
      <c r="AP431" s="1"/>
      <c r="AQ431" s="1"/>
      <c r="AR431" s="1"/>
      <c r="AS431" s="1"/>
      <c r="AT431" s="1"/>
      <c r="AU431" s="1"/>
      <c r="AV431" s="1"/>
      <c r="AW431" s="1"/>
      <c r="AX431" s="1"/>
      <c r="AY431" s="1"/>
      <c r="AZ431" s="1"/>
      <c r="BA431" s="1"/>
      <c r="BB431" s="1"/>
      <c r="BC431" s="1"/>
      <c r="BD431" s="1"/>
      <c r="BE431" s="1"/>
      <c r="BF431" s="1"/>
      <c r="BG431" s="1"/>
      <c r="BH431" s="1"/>
      <c r="BI431" s="1"/>
      <c r="BJ431" s="1"/>
      <c r="BK431" s="1"/>
      <c r="BL431" s="1"/>
      <c r="BM431" s="1"/>
      <c r="BN431" s="1"/>
      <c r="BO431" s="1"/>
      <c r="BP431" s="1"/>
      <c r="BQ431" s="1"/>
      <c r="BR431" s="1"/>
    </row>
    <row r="432" spans="1:70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  <c r="AL432" s="1"/>
      <c r="AM432" s="1"/>
      <c r="AN432" s="1"/>
      <c r="AO432" s="1"/>
      <c r="AP432" s="1"/>
      <c r="AQ432" s="1"/>
      <c r="AR432" s="1"/>
      <c r="AS432" s="1"/>
      <c r="AT432" s="1"/>
      <c r="AU432" s="1"/>
      <c r="AV432" s="1"/>
      <c r="AW432" s="1"/>
      <c r="AX432" s="1"/>
      <c r="AY432" s="1"/>
      <c r="AZ432" s="1"/>
      <c r="BA432" s="1"/>
      <c r="BB432" s="1"/>
      <c r="BC432" s="1"/>
      <c r="BD432" s="1"/>
      <c r="BE432" s="1"/>
      <c r="BF432" s="1"/>
      <c r="BG432" s="1"/>
      <c r="BH432" s="1"/>
      <c r="BI432" s="1"/>
      <c r="BJ432" s="1"/>
      <c r="BK432" s="1"/>
      <c r="BL432" s="1"/>
      <c r="BM432" s="1"/>
      <c r="BN432" s="1"/>
      <c r="BO432" s="1"/>
      <c r="BP432" s="1"/>
      <c r="BQ432" s="1"/>
      <c r="BR432" s="1"/>
    </row>
    <row r="433" spans="1:70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  <c r="AL433" s="1"/>
      <c r="AM433" s="1"/>
      <c r="AN433" s="1"/>
      <c r="AO433" s="1"/>
      <c r="AP433" s="1"/>
      <c r="AQ433" s="1"/>
      <c r="AR433" s="1"/>
      <c r="AS433" s="1"/>
      <c r="AT433" s="1"/>
      <c r="AU433" s="1"/>
      <c r="AV433" s="1"/>
      <c r="AW433" s="1"/>
      <c r="AX433" s="1"/>
      <c r="AY433" s="1"/>
      <c r="AZ433" s="1"/>
      <c r="BA433" s="1"/>
      <c r="BB433" s="1"/>
      <c r="BC433" s="1"/>
      <c r="BD433" s="1"/>
      <c r="BE433" s="1"/>
      <c r="BF433" s="1"/>
      <c r="BG433" s="1"/>
      <c r="BH433" s="1"/>
      <c r="BI433" s="1"/>
      <c r="BJ433" s="1"/>
      <c r="BK433" s="1"/>
      <c r="BL433" s="1"/>
      <c r="BM433" s="1"/>
      <c r="BN433" s="1"/>
      <c r="BO433" s="1"/>
      <c r="BP433" s="1"/>
      <c r="BQ433" s="1"/>
      <c r="BR433" s="1"/>
    </row>
    <row r="434" spans="1:70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  <c r="AL434" s="1"/>
      <c r="AM434" s="1"/>
      <c r="AN434" s="1"/>
      <c r="AO434" s="1"/>
      <c r="AP434" s="1"/>
      <c r="AQ434" s="1"/>
      <c r="AR434" s="1"/>
      <c r="AS434" s="1"/>
      <c r="AT434" s="1"/>
      <c r="AU434" s="1"/>
      <c r="AV434" s="1"/>
      <c r="AW434" s="1"/>
      <c r="AX434" s="1"/>
      <c r="AY434" s="1"/>
      <c r="AZ434" s="1"/>
      <c r="BA434" s="1"/>
      <c r="BB434" s="1"/>
      <c r="BC434" s="1"/>
      <c r="BD434" s="1"/>
      <c r="BE434" s="1"/>
      <c r="BF434" s="1"/>
      <c r="BG434" s="1"/>
      <c r="BH434" s="1"/>
      <c r="BI434" s="1"/>
      <c r="BJ434" s="1"/>
      <c r="BK434" s="1"/>
      <c r="BL434" s="1"/>
      <c r="BM434" s="1"/>
      <c r="BN434" s="1"/>
      <c r="BO434" s="1"/>
      <c r="BP434" s="1"/>
      <c r="BQ434" s="1"/>
      <c r="BR434" s="1"/>
    </row>
    <row r="435" spans="1:70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"/>
      <c r="AL435" s="1"/>
      <c r="AM435" s="1"/>
      <c r="AN435" s="1"/>
      <c r="AO435" s="1"/>
      <c r="AP435" s="1"/>
      <c r="AQ435" s="1"/>
      <c r="AR435" s="1"/>
      <c r="AS435" s="1"/>
      <c r="AT435" s="1"/>
      <c r="AU435" s="1"/>
      <c r="AV435" s="1"/>
      <c r="AW435" s="1"/>
      <c r="AX435" s="1"/>
      <c r="AY435" s="1"/>
      <c r="AZ435" s="1"/>
      <c r="BA435" s="1"/>
      <c r="BB435" s="1"/>
      <c r="BC435" s="1"/>
      <c r="BD435" s="1"/>
      <c r="BE435" s="1"/>
      <c r="BF435" s="1"/>
      <c r="BG435" s="1"/>
      <c r="BH435" s="1"/>
      <c r="BI435" s="1"/>
      <c r="BJ435" s="1"/>
      <c r="BK435" s="1"/>
      <c r="BL435" s="1"/>
      <c r="BM435" s="1"/>
      <c r="BN435" s="1"/>
      <c r="BO435" s="1"/>
      <c r="BP435" s="1"/>
      <c r="BQ435" s="1"/>
      <c r="BR435" s="1"/>
    </row>
    <row r="436" spans="1:70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  <c r="AL436" s="1"/>
      <c r="AM436" s="1"/>
      <c r="AN436" s="1"/>
      <c r="AO436" s="1"/>
      <c r="AP436" s="1"/>
      <c r="AQ436" s="1"/>
      <c r="AR436" s="1"/>
      <c r="AS436" s="1"/>
      <c r="AT436" s="1"/>
      <c r="AU436" s="1"/>
      <c r="AV436" s="1"/>
      <c r="AW436" s="1"/>
      <c r="AX436" s="1"/>
      <c r="AY436" s="1"/>
      <c r="AZ436" s="1"/>
      <c r="BA436" s="1"/>
      <c r="BB436" s="1"/>
      <c r="BC436" s="1"/>
      <c r="BD436" s="1"/>
      <c r="BE436" s="1"/>
      <c r="BF436" s="1"/>
      <c r="BG436" s="1"/>
      <c r="BH436" s="1"/>
      <c r="BI436" s="1"/>
      <c r="BJ436" s="1"/>
      <c r="BK436" s="1"/>
      <c r="BL436" s="1"/>
      <c r="BM436" s="1"/>
      <c r="BN436" s="1"/>
      <c r="BO436" s="1"/>
      <c r="BP436" s="1"/>
      <c r="BQ436" s="1"/>
      <c r="BR436" s="1"/>
    </row>
    <row r="437" spans="1:70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/>
      <c r="AL437" s="1"/>
      <c r="AM437" s="1"/>
      <c r="AN437" s="1"/>
      <c r="AO437" s="1"/>
      <c r="AP437" s="1"/>
      <c r="AQ437" s="1"/>
      <c r="AR437" s="1"/>
      <c r="AS437" s="1"/>
      <c r="AT437" s="1"/>
      <c r="AU437" s="1"/>
      <c r="AV437" s="1"/>
      <c r="AW437" s="1"/>
      <c r="AX437" s="1"/>
      <c r="AY437" s="1"/>
      <c r="AZ437" s="1"/>
      <c r="BA437" s="1"/>
      <c r="BB437" s="1"/>
      <c r="BC437" s="1"/>
      <c r="BD437" s="1"/>
      <c r="BE437" s="1"/>
      <c r="BF437" s="1"/>
      <c r="BG437" s="1"/>
      <c r="BH437" s="1"/>
      <c r="BI437" s="1"/>
      <c r="BJ437" s="1"/>
      <c r="BK437" s="1"/>
      <c r="BL437" s="1"/>
      <c r="BM437" s="1"/>
      <c r="BN437" s="1"/>
      <c r="BO437" s="1"/>
      <c r="BP437" s="1"/>
      <c r="BQ437" s="1"/>
      <c r="BR437" s="1"/>
    </row>
    <row r="438" spans="1:70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/>
      <c r="AL438" s="1"/>
      <c r="AM438" s="1"/>
      <c r="AN438" s="1"/>
      <c r="AO438" s="1"/>
      <c r="AP438" s="1"/>
      <c r="AQ438" s="1"/>
      <c r="AR438" s="1"/>
      <c r="AS438" s="1"/>
      <c r="AT438" s="1"/>
      <c r="AU438" s="1"/>
      <c r="AV438" s="1"/>
      <c r="AW438" s="1"/>
      <c r="AX438" s="1"/>
      <c r="AY438" s="1"/>
      <c r="AZ438" s="1"/>
      <c r="BA438" s="1"/>
      <c r="BB438" s="1"/>
      <c r="BC438" s="1"/>
      <c r="BD438" s="1"/>
      <c r="BE438" s="1"/>
      <c r="BF438" s="1"/>
      <c r="BG438" s="1"/>
      <c r="BH438" s="1"/>
      <c r="BI438" s="1"/>
      <c r="BJ438" s="1"/>
      <c r="BK438" s="1"/>
      <c r="BL438" s="1"/>
      <c r="BM438" s="1"/>
      <c r="BN438" s="1"/>
      <c r="BO438" s="1"/>
      <c r="BP438" s="1"/>
      <c r="BQ438" s="1"/>
      <c r="BR438" s="1"/>
    </row>
    <row r="439" spans="1:70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/>
      <c r="AL439" s="1"/>
      <c r="AM439" s="1"/>
      <c r="AN439" s="1"/>
      <c r="AO439" s="1"/>
      <c r="AP439" s="1"/>
      <c r="AQ439" s="1"/>
      <c r="AR439" s="1"/>
      <c r="AS439" s="1"/>
      <c r="AT439" s="1"/>
      <c r="AU439" s="1"/>
      <c r="AV439" s="1"/>
      <c r="AW439" s="1"/>
      <c r="AX439" s="1"/>
      <c r="AY439" s="1"/>
      <c r="AZ439" s="1"/>
      <c r="BA439" s="1"/>
      <c r="BB439" s="1"/>
      <c r="BC439" s="1"/>
      <c r="BD439" s="1"/>
      <c r="BE439" s="1"/>
      <c r="BF439" s="1"/>
      <c r="BG439" s="1"/>
      <c r="BH439" s="1"/>
      <c r="BI439" s="1"/>
      <c r="BJ439" s="1"/>
      <c r="BK439" s="1"/>
      <c r="BL439" s="1"/>
      <c r="BM439" s="1"/>
      <c r="BN439" s="1"/>
      <c r="BO439" s="1"/>
      <c r="BP439" s="1"/>
      <c r="BQ439" s="1"/>
      <c r="BR439" s="1"/>
    </row>
    <row r="440" spans="1:70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  <c r="AL440" s="1"/>
      <c r="AM440" s="1"/>
      <c r="AN440" s="1"/>
      <c r="AO440" s="1"/>
      <c r="AP440" s="1"/>
      <c r="AQ440" s="1"/>
      <c r="AR440" s="1"/>
      <c r="AS440" s="1"/>
      <c r="AT440" s="1"/>
      <c r="AU440" s="1"/>
      <c r="AV440" s="1"/>
      <c r="AW440" s="1"/>
      <c r="AX440" s="1"/>
      <c r="AY440" s="1"/>
      <c r="AZ440" s="1"/>
      <c r="BA440" s="1"/>
      <c r="BB440" s="1"/>
      <c r="BC440" s="1"/>
      <c r="BD440" s="1"/>
      <c r="BE440" s="1"/>
      <c r="BF440" s="1"/>
      <c r="BG440" s="1"/>
      <c r="BH440" s="1"/>
      <c r="BI440" s="1"/>
      <c r="BJ440" s="1"/>
      <c r="BK440" s="1"/>
      <c r="BL440" s="1"/>
      <c r="BM440" s="1"/>
      <c r="BN440" s="1"/>
      <c r="BO440" s="1"/>
      <c r="BP440" s="1"/>
      <c r="BQ440" s="1"/>
      <c r="BR440" s="1"/>
    </row>
    <row r="441" spans="1:70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  <c r="AL441" s="1"/>
      <c r="AM441" s="1"/>
      <c r="AN441" s="1"/>
      <c r="AO441" s="1"/>
      <c r="AP441" s="1"/>
      <c r="AQ441" s="1"/>
      <c r="AR441" s="1"/>
      <c r="AS441" s="1"/>
      <c r="AT441" s="1"/>
      <c r="AU441" s="1"/>
      <c r="AV441" s="1"/>
      <c r="AW441" s="1"/>
      <c r="AX441" s="1"/>
      <c r="AY441" s="1"/>
      <c r="AZ441" s="1"/>
      <c r="BA441" s="1"/>
      <c r="BB441" s="1"/>
      <c r="BC441" s="1"/>
      <c r="BD441" s="1"/>
      <c r="BE441" s="1"/>
      <c r="BF441" s="1"/>
      <c r="BG441" s="1"/>
      <c r="BH441" s="1"/>
      <c r="BI441" s="1"/>
      <c r="BJ441" s="1"/>
      <c r="BK441" s="1"/>
      <c r="BL441" s="1"/>
      <c r="BM441" s="1"/>
      <c r="BN441" s="1"/>
      <c r="BO441" s="1"/>
      <c r="BP441" s="1"/>
      <c r="BQ441" s="1"/>
      <c r="BR441" s="1"/>
    </row>
    <row r="442" spans="1:70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1"/>
      <c r="AL442" s="1"/>
      <c r="AM442" s="1"/>
      <c r="AN442" s="1"/>
      <c r="AO442" s="1"/>
      <c r="AP442" s="1"/>
      <c r="AQ442" s="1"/>
      <c r="AR442" s="1"/>
      <c r="AS442" s="1"/>
      <c r="AT442" s="1"/>
      <c r="AU442" s="1"/>
      <c r="AV442" s="1"/>
      <c r="AW442" s="1"/>
      <c r="AX442" s="1"/>
      <c r="AY442" s="1"/>
      <c r="AZ442" s="1"/>
      <c r="BA442" s="1"/>
      <c r="BB442" s="1"/>
      <c r="BC442" s="1"/>
      <c r="BD442" s="1"/>
      <c r="BE442" s="1"/>
      <c r="BF442" s="1"/>
      <c r="BG442" s="1"/>
      <c r="BH442" s="1"/>
      <c r="BI442" s="1"/>
      <c r="BJ442" s="1"/>
      <c r="BK442" s="1"/>
      <c r="BL442" s="1"/>
      <c r="BM442" s="1"/>
      <c r="BN442" s="1"/>
      <c r="BO442" s="1"/>
      <c r="BP442" s="1"/>
      <c r="BQ442" s="1"/>
      <c r="BR442" s="1"/>
    </row>
    <row r="443" spans="1:70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"/>
      <c r="AL443" s="1"/>
      <c r="AM443" s="1"/>
      <c r="AN443" s="1"/>
      <c r="AO443" s="1"/>
      <c r="AP443" s="1"/>
      <c r="AQ443" s="1"/>
      <c r="AR443" s="1"/>
      <c r="AS443" s="1"/>
      <c r="AT443" s="1"/>
      <c r="AU443" s="1"/>
      <c r="AV443" s="1"/>
      <c r="AW443" s="1"/>
      <c r="AX443" s="1"/>
      <c r="AY443" s="1"/>
      <c r="AZ443" s="1"/>
      <c r="BA443" s="1"/>
      <c r="BB443" s="1"/>
      <c r="BC443" s="1"/>
      <c r="BD443" s="1"/>
      <c r="BE443" s="1"/>
      <c r="BF443" s="1"/>
      <c r="BG443" s="1"/>
      <c r="BH443" s="1"/>
      <c r="BI443" s="1"/>
      <c r="BJ443" s="1"/>
      <c r="BK443" s="1"/>
      <c r="BL443" s="1"/>
      <c r="BM443" s="1"/>
      <c r="BN443" s="1"/>
      <c r="BO443" s="1"/>
      <c r="BP443" s="1"/>
      <c r="BQ443" s="1"/>
      <c r="BR443" s="1"/>
    </row>
    <row r="444" spans="1:70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"/>
      <c r="AL444" s="1"/>
      <c r="AM444" s="1"/>
      <c r="AN444" s="1"/>
      <c r="AO444" s="1"/>
      <c r="AP444" s="1"/>
      <c r="AQ444" s="1"/>
      <c r="AR444" s="1"/>
      <c r="AS444" s="1"/>
      <c r="AT444" s="1"/>
      <c r="AU444" s="1"/>
      <c r="AV444" s="1"/>
      <c r="AW444" s="1"/>
      <c r="AX444" s="1"/>
      <c r="AY444" s="1"/>
      <c r="AZ444" s="1"/>
      <c r="BA444" s="1"/>
      <c r="BB444" s="1"/>
      <c r="BC444" s="1"/>
      <c r="BD444" s="1"/>
      <c r="BE444" s="1"/>
      <c r="BF444" s="1"/>
      <c r="BG444" s="1"/>
      <c r="BH444" s="1"/>
      <c r="BI444" s="1"/>
      <c r="BJ444" s="1"/>
      <c r="BK444" s="1"/>
      <c r="BL444" s="1"/>
      <c r="BM444" s="1"/>
      <c r="BN444" s="1"/>
      <c r="BO444" s="1"/>
      <c r="BP444" s="1"/>
      <c r="BQ444" s="1"/>
      <c r="BR444" s="1"/>
    </row>
    <row r="445" spans="1:70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"/>
      <c r="AL445" s="1"/>
      <c r="AM445" s="1"/>
      <c r="AN445" s="1"/>
      <c r="AO445" s="1"/>
      <c r="AP445" s="1"/>
      <c r="AQ445" s="1"/>
      <c r="AR445" s="1"/>
      <c r="AS445" s="1"/>
      <c r="AT445" s="1"/>
      <c r="AU445" s="1"/>
      <c r="AV445" s="1"/>
      <c r="AW445" s="1"/>
      <c r="AX445" s="1"/>
      <c r="AY445" s="1"/>
      <c r="AZ445" s="1"/>
      <c r="BA445" s="1"/>
      <c r="BB445" s="1"/>
      <c r="BC445" s="1"/>
      <c r="BD445" s="1"/>
      <c r="BE445" s="1"/>
      <c r="BF445" s="1"/>
      <c r="BG445" s="1"/>
      <c r="BH445" s="1"/>
      <c r="BI445" s="1"/>
      <c r="BJ445" s="1"/>
      <c r="BK445" s="1"/>
      <c r="BL445" s="1"/>
      <c r="BM445" s="1"/>
      <c r="BN445" s="1"/>
      <c r="BO445" s="1"/>
      <c r="BP445" s="1"/>
      <c r="BQ445" s="1"/>
      <c r="BR445" s="1"/>
    </row>
    <row r="446" spans="1:70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/>
      <c r="AL446" s="1"/>
      <c r="AM446" s="1"/>
      <c r="AN446" s="1"/>
      <c r="AO446" s="1"/>
      <c r="AP446" s="1"/>
      <c r="AQ446" s="1"/>
      <c r="AR446" s="1"/>
      <c r="AS446" s="1"/>
      <c r="AT446" s="1"/>
      <c r="AU446" s="1"/>
      <c r="AV446" s="1"/>
      <c r="AW446" s="1"/>
      <c r="AX446" s="1"/>
      <c r="AY446" s="1"/>
      <c r="AZ446" s="1"/>
      <c r="BA446" s="1"/>
      <c r="BB446" s="1"/>
      <c r="BC446" s="1"/>
      <c r="BD446" s="1"/>
      <c r="BE446" s="1"/>
      <c r="BF446" s="1"/>
      <c r="BG446" s="1"/>
      <c r="BH446" s="1"/>
      <c r="BI446" s="1"/>
      <c r="BJ446" s="1"/>
      <c r="BK446" s="1"/>
      <c r="BL446" s="1"/>
      <c r="BM446" s="1"/>
      <c r="BN446" s="1"/>
      <c r="BO446" s="1"/>
      <c r="BP446" s="1"/>
      <c r="BQ446" s="1"/>
      <c r="BR446" s="1"/>
    </row>
    <row r="447" spans="1:70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  <c r="AL447" s="1"/>
      <c r="AM447" s="1"/>
      <c r="AN447" s="1"/>
      <c r="AO447" s="1"/>
      <c r="AP447" s="1"/>
      <c r="AQ447" s="1"/>
      <c r="AR447" s="1"/>
      <c r="AS447" s="1"/>
      <c r="AT447" s="1"/>
      <c r="AU447" s="1"/>
      <c r="AV447" s="1"/>
      <c r="AW447" s="1"/>
      <c r="AX447" s="1"/>
      <c r="AY447" s="1"/>
      <c r="AZ447" s="1"/>
      <c r="BA447" s="1"/>
      <c r="BB447" s="1"/>
      <c r="BC447" s="1"/>
      <c r="BD447" s="1"/>
      <c r="BE447" s="1"/>
      <c r="BF447" s="1"/>
      <c r="BG447" s="1"/>
      <c r="BH447" s="1"/>
      <c r="BI447" s="1"/>
      <c r="BJ447" s="1"/>
      <c r="BK447" s="1"/>
      <c r="BL447" s="1"/>
      <c r="BM447" s="1"/>
      <c r="BN447" s="1"/>
      <c r="BO447" s="1"/>
      <c r="BP447" s="1"/>
      <c r="BQ447" s="1"/>
      <c r="BR447" s="1"/>
    </row>
    <row r="448" spans="1:70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"/>
      <c r="AL448" s="1"/>
      <c r="AM448" s="1"/>
      <c r="AN448" s="1"/>
      <c r="AO448" s="1"/>
      <c r="AP448" s="1"/>
      <c r="AQ448" s="1"/>
      <c r="AR448" s="1"/>
      <c r="AS448" s="1"/>
      <c r="AT448" s="1"/>
      <c r="AU448" s="1"/>
      <c r="AV448" s="1"/>
      <c r="AW448" s="1"/>
      <c r="AX448" s="1"/>
      <c r="AY448" s="1"/>
      <c r="AZ448" s="1"/>
      <c r="BA448" s="1"/>
      <c r="BB448" s="1"/>
      <c r="BC448" s="1"/>
      <c r="BD448" s="1"/>
      <c r="BE448" s="1"/>
      <c r="BF448" s="1"/>
      <c r="BG448" s="1"/>
      <c r="BH448" s="1"/>
      <c r="BI448" s="1"/>
      <c r="BJ448" s="1"/>
      <c r="BK448" s="1"/>
      <c r="BL448" s="1"/>
      <c r="BM448" s="1"/>
      <c r="BN448" s="1"/>
      <c r="BO448" s="1"/>
      <c r="BP448" s="1"/>
      <c r="BQ448" s="1"/>
      <c r="BR448" s="1"/>
    </row>
    <row r="449" spans="1:70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"/>
      <c r="AL449" s="1"/>
      <c r="AM449" s="1"/>
      <c r="AN449" s="1"/>
      <c r="AO449" s="1"/>
      <c r="AP449" s="1"/>
      <c r="AQ449" s="1"/>
      <c r="AR449" s="1"/>
      <c r="AS449" s="1"/>
      <c r="AT449" s="1"/>
      <c r="AU449" s="1"/>
      <c r="AV449" s="1"/>
      <c r="AW449" s="1"/>
      <c r="AX449" s="1"/>
      <c r="AY449" s="1"/>
      <c r="AZ449" s="1"/>
      <c r="BA449" s="1"/>
      <c r="BB449" s="1"/>
      <c r="BC449" s="1"/>
      <c r="BD449" s="1"/>
      <c r="BE449" s="1"/>
      <c r="BF449" s="1"/>
      <c r="BG449" s="1"/>
      <c r="BH449" s="1"/>
      <c r="BI449" s="1"/>
      <c r="BJ449" s="1"/>
      <c r="BK449" s="1"/>
      <c r="BL449" s="1"/>
      <c r="BM449" s="1"/>
      <c r="BN449" s="1"/>
      <c r="BO449" s="1"/>
      <c r="BP449" s="1"/>
      <c r="BQ449" s="1"/>
      <c r="BR449" s="1"/>
    </row>
    <row r="450" spans="1:70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1"/>
      <c r="AL450" s="1"/>
      <c r="AM450" s="1"/>
      <c r="AN450" s="1"/>
      <c r="AO450" s="1"/>
      <c r="AP450" s="1"/>
      <c r="AQ450" s="1"/>
      <c r="AR450" s="1"/>
      <c r="AS450" s="1"/>
      <c r="AT450" s="1"/>
      <c r="AU450" s="1"/>
      <c r="AV450" s="1"/>
      <c r="AW450" s="1"/>
      <c r="AX450" s="1"/>
      <c r="AY450" s="1"/>
      <c r="AZ450" s="1"/>
      <c r="BA450" s="1"/>
      <c r="BB450" s="1"/>
      <c r="BC450" s="1"/>
      <c r="BD450" s="1"/>
      <c r="BE450" s="1"/>
      <c r="BF450" s="1"/>
      <c r="BG450" s="1"/>
      <c r="BH450" s="1"/>
      <c r="BI450" s="1"/>
      <c r="BJ450" s="1"/>
      <c r="BK450" s="1"/>
      <c r="BL450" s="1"/>
      <c r="BM450" s="1"/>
      <c r="BN450" s="1"/>
      <c r="BO450" s="1"/>
      <c r="BP450" s="1"/>
      <c r="BQ450" s="1"/>
      <c r="BR450" s="1"/>
    </row>
    <row r="451" spans="1:70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  <c r="AK451" s="1"/>
      <c r="AL451" s="1"/>
      <c r="AM451" s="1"/>
      <c r="AN451" s="1"/>
      <c r="AO451" s="1"/>
      <c r="AP451" s="1"/>
      <c r="AQ451" s="1"/>
      <c r="AR451" s="1"/>
      <c r="AS451" s="1"/>
      <c r="AT451" s="1"/>
      <c r="AU451" s="1"/>
      <c r="AV451" s="1"/>
      <c r="AW451" s="1"/>
      <c r="AX451" s="1"/>
      <c r="AY451" s="1"/>
      <c r="AZ451" s="1"/>
      <c r="BA451" s="1"/>
      <c r="BB451" s="1"/>
      <c r="BC451" s="1"/>
      <c r="BD451" s="1"/>
      <c r="BE451" s="1"/>
      <c r="BF451" s="1"/>
      <c r="BG451" s="1"/>
      <c r="BH451" s="1"/>
      <c r="BI451" s="1"/>
      <c r="BJ451" s="1"/>
      <c r="BK451" s="1"/>
      <c r="BL451" s="1"/>
      <c r="BM451" s="1"/>
      <c r="BN451" s="1"/>
      <c r="BO451" s="1"/>
      <c r="BP451" s="1"/>
      <c r="BQ451" s="1"/>
      <c r="BR451" s="1"/>
    </row>
    <row r="452" spans="1:70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  <c r="AK452" s="1"/>
      <c r="AL452" s="1"/>
      <c r="AM452" s="1"/>
      <c r="AN452" s="1"/>
      <c r="AO452" s="1"/>
      <c r="AP452" s="1"/>
      <c r="AQ452" s="1"/>
      <c r="AR452" s="1"/>
      <c r="AS452" s="1"/>
      <c r="AT452" s="1"/>
      <c r="AU452" s="1"/>
      <c r="AV452" s="1"/>
      <c r="AW452" s="1"/>
      <c r="AX452" s="1"/>
      <c r="AY452" s="1"/>
      <c r="AZ452" s="1"/>
      <c r="BA452" s="1"/>
      <c r="BB452" s="1"/>
      <c r="BC452" s="1"/>
      <c r="BD452" s="1"/>
      <c r="BE452" s="1"/>
      <c r="BF452" s="1"/>
      <c r="BG452" s="1"/>
      <c r="BH452" s="1"/>
      <c r="BI452" s="1"/>
      <c r="BJ452" s="1"/>
      <c r="BK452" s="1"/>
      <c r="BL452" s="1"/>
      <c r="BM452" s="1"/>
      <c r="BN452" s="1"/>
      <c r="BO452" s="1"/>
      <c r="BP452" s="1"/>
      <c r="BQ452" s="1"/>
      <c r="BR452" s="1"/>
    </row>
    <row r="453" spans="1:70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  <c r="AK453" s="1"/>
      <c r="AL453" s="1"/>
      <c r="AM453" s="1"/>
      <c r="AN453" s="1"/>
      <c r="AO453" s="1"/>
      <c r="AP453" s="1"/>
      <c r="AQ453" s="1"/>
      <c r="AR453" s="1"/>
      <c r="AS453" s="1"/>
      <c r="AT453" s="1"/>
      <c r="AU453" s="1"/>
      <c r="AV453" s="1"/>
      <c r="AW453" s="1"/>
      <c r="AX453" s="1"/>
      <c r="AY453" s="1"/>
      <c r="AZ453" s="1"/>
      <c r="BA453" s="1"/>
      <c r="BB453" s="1"/>
      <c r="BC453" s="1"/>
      <c r="BD453" s="1"/>
      <c r="BE453" s="1"/>
      <c r="BF453" s="1"/>
      <c r="BG453" s="1"/>
      <c r="BH453" s="1"/>
      <c r="BI453" s="1"/>
      <c r="BJ453" s="1"/>
      <c r="BK453" s="1"/>
      <c r="BL453" s="1"/>
      <c r="BM453" s="1"/>
      <c r="BN453" s="1"/>
      <c r="BO453" s="1"/>
      <c r="BP453" s="1"/>
      <c r="BQ453" s="1"/>
      <c r="BR453" s="1"/>
    </row>
    <row r="454" spans="1:70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  <c r="AK454" s="1"/>
      <c r="AL454" s="1"/>
      <c r="AM454" s="1"/>
      <c r="AN454" s="1"/>
      <c r="AO454" s="1"/>
      <c r="AP454" s="1"/>
      <c r="AQ454" s="1"/>
      <c r="AR454" s="1"/>
      <c r="AS454" s="1"/>
      <c r="AT454" s="1"/>
      <c r="AU454" s="1"/>
      <c r="AV454" s="1"/>
      <c r="AW454" s="1"/>
      <c r="AX454" s="1"/>
      <c r="AY454" s="1"/>
      <c r="AZ454" s="1"/>
      <c r="BA454" s="1"/>
      <c r="BB454" s="1"/>
      <c r="BC454" s="1"/>
      <c r="BD454" s="1"/>
      <c r="BE454" s="1"/>
      <c r="BF454" s="1"/>
      <c r="BG454" s="1"/>
      <c r="BH454" s="1"/>
      <c r="BI454" s="1"/>
      <c r="BJ454" s="1"/>
      <c r="BK454" s="1"/>
      <c r="BL454" s="1"/>
      <c r="BM454" s="1"/>
      <c r="BN454" s="1"/>
      <c r="BO454" s="1"/>
      <c r="BP454" s="1"/>
      <c r="BQ454" s="1"/>
      <c r="BR454" s="1"/>
    </row>
    <row r="455" spans="1:70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  <c r="AK455" s="1"/>
      <c r="AL455" s="1"/>
      <c r="AM455" s="1"/>
      <c r="AN455" s="1"/>
      <c r="AO455" s="1"/>
      <c r="AP455" s="1"/>
      <c r="AQ455" s="1"/>
      <c r="AR455" s="1"/>
      <c r="AS455" s="1"/>
      <c r="AT455" s="1"/>
      <c r="AU455" s="1"/>
      <c r="AV455" s="1"/>
      <c r="AW455" s="1"/>
      <c r="AX455" s="1"/>
      <c r="AY455" s="1"/>
      <c r="AZ455" s="1"/>
      <c r="BA455" s="1"/>
      <c r="BB455" s="1"/>
      <c r="BC455" s="1"/>
      <c r="BD455" s="1"/>
      <c r="BE455" s="1"/>
      <c r="BF455" s="1"/>
      <c r="BG455" s="1"/>
      <c r="BH455" s="1"/>
      <c r="BI455" s="1"/>
      <c r="BJ455" s="1"/>
      <c r="BK455" s="1"/>
      <c r="BL455" s="1"/>
      <c r="BM455" s="1"/>
      <c r="BN455" s="1"/>
      <c r="BO455" s="1"/>
      <c r="BP455" s="1"/>
      <c r="BQ455" s="1"/>
      <c r="BR455" s="1"/>
    </row>
    <row r="456" spans="1:70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  <c r="AK456" s="1"/>
      <c r="AL456" s="1"/>
      <c r="AM456" s="1"/>
      <c r="AN456" s="1"/>
      <c r="AO456" s="1"/>
      <c r="AP456" s="1"/>
      <c r="AQ456" s="1"/>
      <c r="AR456" s="1"/>
      <c r="AS456" s="1"/>
      <c r="AT456" s="1"/>
      <c r="AU456" s="1"/>
      <c r="AV456" s="1"/>
      <c r="AW456" s="1"/>
      <c r="AX456" s="1"/>
      <c r="AY456" s="1"/>
      <c r="AZ456" s="1"/>
      <c r="BA456" s="1"/>
      <c r="BB456" s="1"/>
      <c r="BC456" s="1"/>
      <c r="BD456" s="1"/>
      <c r="BE456" s="1"/>
      <c r="BF456" s="1"/>
      <c r="BG456" s="1"/>
      <c r="BH456" s="1"/>
      <c r="BI456" s="1"/>
      <c r="BJ456" s="1"/>
      <c r="BK456" s="1"/>
      <c r="BL456" s="1"/>
      <c r="BM456" s="1"/>
      <c r="BN456" s="1"/>
      <c r="BO456" s="1"/>
      <c r="BP456" s="1"/>
      <c r="BQ456" s="1"/>
      <c r="BR456" s="1"/>
    </row>
    <row r="457" spans="1:70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  <c r="AK457" s="1"/>
      <c r="AL457" s="1"/>
      <c r="AM457" s="1"/>
      <c r="AN457" s="1"/>
      <c r="AO457" s="1"/>
      <c r="AP457" s="1"/>
      <c r="AQ457" s="1"/>
      <c r="AR457" s="1"/>
      <c r="AS457" s="1"/>
      <c r="AT457" s="1"/>
      <c r="AU457" s="1"/>
      <c r="AV457" s="1"/>
      <c r="AW457" s="1"/>
      <c r="AX457" s="1"/>
      <c r="AY457" s="1"/>
      <c r="AZ457" s="1"/>
      <c r="BA457" s="1"/>
      <c r="BB457" s="1"/>
      <c r="BC457" s="1"/>
      <c r="BD457" s="1"/>
      <c r="BE457" s="1"/>
      <c r="BF457" s="1"/>
      <c r="BG457" s="1"/>
      <c r="BH457" s="1"/>
      <c r="BI457" s="1"/>
      <c r="BJ457" s="1"/>
      <c r="BK457" s="1"/>
      <c r="BL457" s="1"/>
      <c r="BM457" s="1"/>
      <c r="BN457" s="1"/>
      <c r="BO457" s="1"/>
      <c r="BP457" s="1"/>
      <c r="BQ457" s="1"/>
      <c r="BR457" s="1"/>
    </row>
    <row r="458" spans="1:70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  <c r="AK458" s="1"/>
      <c r="AL458" s="1"/>
      <c r="AM458" s="1"/>
      <c r="AN458" s="1"/>
      <c r="AO458" s="1"/>
      <c r="AP458" s="1"/>
      <c r="AQ458" s="1"/>
      <c r="AR458" s="1"/>
      <c r="AS458" s="1"/>
      <c r="AT458" s="1"/>
      <c r="AU458" s="1"/>
      <c r="AV458" s="1"/>
      <c r="AW458" s="1"/>
      <c r="AX458" s="1"/>
      <c r="AY458" s="1"/>
      <c r="AZ458" s="1"/>
      <c r="BA458" s="1"/>
      <c r="BB458" s="1"/>
      <c r="BC458" s="1"/>
      <c r="BD458" s="1"/>
      <c r="BE458" s="1"/>
      <c r="BF458" s="1"/>
      <c r="BG458" s="1"/>
      <c r="BH458" s="1"/>
      <c r="BI458" s="1"/>
      <c r="BJ458" s="1"/>
      <c r="BK458" s="1"/>
      <c r="BL458" s="1"/>
      <c r="BM458" s="1"/>
      <c r="BN458" s="1"/>
      <c r="BO458" s="1"/>
      <c r="BP458" s="1"/>
      <c r="BQ458" s="1"/>
      <c r="BR458" s="1"/>
    </row>
    <row r="459" spans="1:70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  <c r="AK459" s="1"/>
      <c r="AL459" s="1"/>
      <c r="AM459" s="1"/>
      <c r="AN459" s="1"/>
      <c r="AO459" s="1"/>
      <c r="AP459" s="1"/>
      <c r="AQ459" s="1"/>
      <c r="AR459" s="1"/>
      <c r="AS459" s="1"/>
      <c r="AT459" s="1"/>
      <c r="AU459" s="1"/>
      <c r="AV459" s="1"/>
      <c r="AW459" s="1"/>
      <c r="AX459" s="1"/>
      <c r="AY459" s="1"/>
      <c r="AZ459" s="1"/>
      <c r="BA459" s="1"/>
      <c r="BB459" s="1"/>
      <c r="BC459" s="1"/>
      <c r="BD459" s="1"/>
      <c r="BE459" s="1"/>
      <c r="BF459" s="1"/>
      <c r="BG459" s="1"/>
      <c r="BH459" s="1"/>
      <c r="BI459" s="1"/>
      <c r="BJ459" s="1"/>
      <c r="BK459" s="1"/>
      <c r="BL459" s="1"/>
      <c r="BM459" s="1"/>
      <c r="BN459" s="1"/>
      <c r="BO459" s="1"/>
      <c r="BP459" s="1"/>
      <c r="BQ459" s="1"/>
      <c r="BR459" s="1"/>
    </row>
    <row r="460" spans="1:70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  <c r="AK460" s="1"/>
      <c r="AL460" s="1"/>
      <c r="AM460" s="1"/>
      <c r="AN460" s="1"/>
      <c r="AO460" s="1"/>
      <c r="AP460" s="1"/>
      <c r="AQ460" s="1"/>
      <c r="AR460" s="1"/>
      <c r="AS460" s="1"/>
      <c r="AT460" s="1"/>
      <c r="AU460" s="1"/>
      <c r="AV460" s="1"/>
      <c r="AW460" s="1"/>
      <c r="AX460" s="1"/>
      <c r="AY460" s="1"/>
      <c r="AZ460" s="1"/>
      <c r="BA460" s="1"/>
      <c r="BB460" s="1"/>
      <c r="BC460" s="1"/>
      <c r="BD460" s="1"/>
      <c r="BE460" s="1"/>
      <c r="BF460" s="1"/>
      <c r="BG460" s="1"/>
      <c r="BH460" s="1"/>
      <c r="BI460" s="1"/>
      <c r="BJ460" s="1"/>
      <c r="BK460" s="1"/>
      <c r="BL460" s="1"/>
      <c r="BM460" s="1"/>
      <c r="BN460" s="1"/>
      <c r="BO460" s="1"/>
      <c r="BP460" s="1"/>
      <c r="BQ460" s="1"/>
      <c r="BR460" s="1"/>
    </row>
    <row r="461" spans="1:70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  <c r="AK461" s="1"/>
      <c r="AL461" s="1"/>
      <c r="AM461" s="1"/>
      <c r="AN461" s="1"/>
      <c r="AO461" s="1"/>
      <c r="AP461" s="1"/>
      <c r="AQ461" s="1"/>
      <c r="AR461" s="1"/>
      <c r="AS461" s="1"/>
      <c r="AT461" s="1"/>
      <c r="AU461" s="1"/>
      <c r="AV461" s="1"/>
      <c r="AW461" s="1"/>
      <c r="AX461" s="1"/>
      <c r="AY461" s="1"/>
      <c r="AZ461" s="1"/>
      <c r="BA461" s="1"/>
      <c r="BB461" s="1"/>
      <c r="BC461" s="1"/>
      <c r="BD461" s="1"/>
      <c r="BE461" s="1"/>
      <c r="BF461" s="1"/>
      <c r="BG461" s="1"/>
      <c r="BH461" s="1"/>
      <c r="BI461" s="1"/>
      <c r="BJ461" s="1"/>
      <c r="BK461" s="1"/>
      <c r="BL461" s="1"/>
      <c r="BM461" s="1"/>
      <c r="BN461" s="1"/>
      <c r="BO461" s="1"/>
      <c r="BP461" s="1"/>
      <c r="BQ461" s="1"/>
      <c r="BR461" s="1"/>
    </row>
    <row r="462" spans="1:70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  <c r="AK462" s="1"/>
      <c r="AL462" s="1"/>
      <c r="AM462" s="1"/>
      <c r="AN462" s="1"/>
      <c r="AO462" s="1"/>
      <c r="AP462" s="1"/>
      <c r="AQ462" s="1"/>
      <c r="AR462" s="1"/>
      <c r="AS462" s="1"/>
      <c r="AT462" s="1"/>
      <c r="AU462" s="1"/>
      <c r="AV462" s="1"/>
      <c r="AW462" s="1"/>
      <c r="AX462" s="1"/>
      <c r="AY462" s="1"/>
      <c r="AZ462" s="1"/>
      <c r="BA462" s="1"/>
      <c r="BB462" s="1"/>
      <c r="BC462" s="1"/>
      <c r="BD462" s="1"/>
      <c r="BE462" s="1"/>
      <c r="BF462" s="1"/>
      <c r="BG462" s="1"/>
      <c r="BH462" s="1"/>
      <c r="BI462" s="1"/>
      <c r="BJ462" s="1"/>
      <c r="BK462" s="1"/>
      <c r="BL462" s="1"/>
      <c r="BM462" s="1"/>
      <c r="BN462" s="1"/>
      <c r="BO462" s="1"/>
      <c r="BP462" s="1"/>
      <c r="BQ462" s="1"/>
      <c r="BR462" s="1"/>
    </row>
    <row r="463" spans="1:70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  <c r="AK463" s="1"/>
      <c r="AL463" s="1"/>
      <c r="AM463" s="1"/>
      <c r="AN463" s="1"/>
      <c r="AO463" s="1"/>
      <c r="AP463" s="1"/>
      <c r="AQ463" s="1"/>
      <c r="AR463" s="1"/>
      <c r="AS463" s="1"/>
      <c r="AT463" s="1"/>
      <c r="AU463" s="1"/>
      <c r="AV463" s="1"/>
      <c r="AW463" s="1"/>
      <c r="AX463" s="1"/>
      <c r="AY463" s="1"/>
      <c r="AZ463" s="1"/>
      <c r="BA463" s="1"/>
      <c r="BB463" s="1"/>
      <c r="BC463" s="1"/>
      <c r="BD463" s="1"/>
      <c r="BE463" s="1"/>
      <c r="BF463" s="1"/>
      <c r="BG463" s="1"/>
      <c r="BH463" s="1"/>
      <c r="BI463" s="1"/>
      <c r="BJ463" s="1"/>
      <c r="BK463" s="1"/>
      <c r="BL463" s="1"/>
      <c r="BM463" s="1"/>
      <c r="BN463" s="1"/>
      <c r="BO463" s="1"/>
      <c r="BP463" s="1"/>
      <c r="BQ463" s="1"/>
      <c r="BR463" s="1"/>
    </row>
    <row r="464" spans="1:70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  <c r="AK464" s="1"/>
      <c r="AL464" s="1"/>
      <c r="AM464" s="1"/>
      <c r="AN464" s="1"/>
      <c r="AO464" s="1"/>
      <c r="AP464" s="1"/>
      <c r="AQ464" s="1"/>
      <c r="AR464" s="1"/>
      <c r="AS464" s="1"/>
      <c r="AT464" s="1"/>
      <c r="AU464" s="1"/>
      <c r="AV464" s="1"/>
      <c r="AW464" s="1"/>
      <c r="AX464" s="1"/>
      <c r="AY464" s="1"/>
      <c r="AZ464" s="1"/>
      <c r="BA464" s="1"/>
      <c r="BB464" s="1"/>
      <c r="BC464" s="1"/>
      <c r="BD464" s="1"/>
      <c r="BE464" s="1"/>
      <c r="BF464" s="1"/>
      <c r="BG464" s="1"/>
      <c r="BH464" s="1"/>
      <c r="BI464" s="1"/>
      <c r="BJ464" s="1"/>
      <c r="BK464" s="1"/>
      <c r="BL464" s="1"/>
      <c r="BM464" s="1"/>
      <c r="BN464" s="1"/>
      <c r="BO464" s="1"/>
      <c r="BP464" s="1"/>
      <c r="BQ464" s="1"/>
      <c r="BR464" s="1"/>
    </row>
    <row r="465" spans="1:70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"/>
      <c r="AK465" s="1"/>
      <c r="AL465" s="1"/>
      <c r="AM465" s="1"/>
      <c r="AN465" s="1"/>
      <c r="AO465" s="1"/>
      <c r="AP465" s="1"/>
      <c r="AQ465" s="1"/>
      <c r="AR465" s="1"/>
      <c r="AS465" s="1"/>
      <c r="AT465" s="1"/>
      <c r="AU465" s="1"/>
      <c r="AV465" s="1"/>
      <c r="AW465" s="1"/>
      <c r="AX465" s="1"/>
      <c r="AY465" s="1"/>
      <c r="AZ465" s="1"/>
      <c r="BA465" s="1"/>
      <c r="BB465" s="1"/>
      <c r="BC465" s="1"/>
      <c r="BD465" s="1"/>
      <c r="BE465" s="1"/>
      <c r="BF465" s="1"/>
      <c r="BG465" s="1"/>
      <c r="BH465" s="1"/>
      <c r="BI465" s="1"/>
      <c r="BJ465" s="1"/>
      <c r="BK465" s="1"/>
      <c r="BL465" s="1"/>
      <c r="BM465" s="1"/>
      <c r="BN465" s="1"/>
      <c r="BO465" s="1"/>
      <c r="BP465" s="1"/>
      <c r="BQ465" s="1"/>
      <c r="BR465" s="1"/>
    </row>
    <row r="466" spans="1:70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"/>
      <c r="AK466" s="1"/>
      <c r="AL466" s="1"/>
      <c r="AM466" s="1"/>
      <c r="AN466" s="1"/>
      <c r="AO466" s="1"/>
      <c r="AP466" s="1"/>
      <c r="AQ466" s="1"/>
      <c r="AR466" s="1"/>
      <c r="AS466" s="1"/>
      <c r="AT466" s="1"/>
      <c r="AU466" s="1"/>
      <c r="AV466" s="1"/>
      <c r="AW466" s="1"/>
      <c r="AX466" s="1"/>
      <c r="AY466" s="1"/>
      <c r="AZ466" s="1"/>
      <c r="BA466" s="1"/>
      <c r="BB466" s="1"/>
      <c r="BC466" s="1"/>
      <c r="BD466" s="1"/>
      <c r="BE466" s="1"/>
      <c r="BF466" s="1"/>
      <c r="BG466" s="1"/>
      <c r="BH466" s="1"/>
      <c r="BI466" s="1"/>
      <c r="BJ466" s="1"/>
      <c r="BK466" s="1"/>
      <c r="BL466" s="1"/>
      <c r="BM466" s="1"/>
      <c r="BN466" s="1"/>
      <c r="BO466" s="1"/>
      <c r="BP466" s="1"/>
      <c r="BQ466" s="1"/>
      <c r="BR466" s="1"/>
    </row>
    <row r="467" spans="1:70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"/>
      <c r="AK467" s="1"/>
      <c r="AL467" s="1"/>
      <c r="AM467" s="1"/>
      <c r="AN467" s="1"/>
      <c r="AO467" s="1"/>
      <c r="AP467" s="1"/>
      <c r="AQ467" s="1"/>
      <c r="AR467" s="1"/>
      <c r="AS467" s="1"/>
      <c r="AT467" s="1"/>
      <c r="AU467" s="1"/>
      <c r="AV467" s="1"/>
      <c r="AW467" s="1"/>
      <c r="AX467" s="1"/>
      <c r="AY467" s="1"/>
      <c r="AZ467" s="1"/>
      <c r="BA467" s="1"/>
      <c r="BB467" s="1"/>
      <c r="BC467" s="1"/>
      <c r="BD467" s="1"/>
      <c r="BE467" s="1"/>
      <c r="BF467" s="1"/>
      <c r="BG467" s="1"/>
      <c r="BH467" s="1"/>
      <c r="BI467" s="1"/>
      <c r="BJ467" s="1"/>
      <c r="BK467" s="1"/>
      <c r="BL467" s="1"/>
      <c r="BM467" s="1"/>
      <c r="BN467" s="1"/>
      <c r="BO467" s="1"/>
      <c r="BP467" s="1"/>
      <c r="BQ467" s="1"/>
      <c r="BR467" s="1"/>
    </row>
    <row r="468" spans="1:70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  <c r="AK468" s="1"/>
      <c r="AL468" s="1"/>
      <c r="AM468" s="1"/>
      <c r="AN468" s="1"/>
      <c r="AO468" s="1"/>
      <c r="AP468" s="1"/>
      <c r="AQ468" s="1"/>
      <c r="AR468" s="1"/>
      <c r="AS468" s="1"/>
      <c r="AT468" s="1"/>
      <c r="AU468" s="1"/>
      <c r="AV468" s="1"/>
      <c r="AW468" s="1"/>
      <c r="AX468" s="1"/>
      <c r="AY468" s="1"/>
      <c r="AZ468" s="1"/>
      <c r="BA468" s="1"/>
      <c r="BB468" s="1"/>
      <c r="BC468" s="1"/>
      <c r="BD468" s="1"/>
      <c r="BE468" s="1"/>
      <c r="BF468" s="1"/>
      <c r="BG468" s="1"/>
      <c r="BH468" s="1"/>
      <c r="BI468" s="1"/>
      <c r="BJ468" s="1"/>
      <c r="BK468" s="1"/>
      <c r="BL468" s="1"/>
      <c r="BM468" s="1"/>
      <c r="BN468" s="1"/>
      <c r="BO468" s="1"/>
      <c r="BP468" s="1"/>
      <c r="BQ468" s="1"/>
      <c r="BR468" s="1"/>
    </row>
    <row r="469" spans="1:70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  <c r="AK469" s="1"/>
      <c r="AL469" s="1"/>
      <c r="AM469" s="1"/>
      <c r="AN469" s="1"/>
      <c r="AO469" s="1"/>
      <c r="AP469" s="1"/>
      <c r="AQ469" s="1"/>
      <c r="AR469" s="1"/>
      <c r="AS469" s="1"/>
      <c r="AT469" s="1"/>
      <c r="AU469" s="1"/>
      <c r="AV469" s="1"/>
      <c r="AW469" s="1"/>
      <c r="AX469" s="1"/>
      <c r="AY469" s="1"/>
      <c r="AZ469" s="1"/>
      <c r="BA469" s="1"/>
      <c r="BB469" s="1"/>
      <c r="BC469" s="1"/>
      <c r="BD469" s="1"/>
      <c r="BE469" s="1"/>
      <c r="BF469" s="1"/>
      <c r="BG469" s="1"/>
      <c r="BH469" s="1"/>
      <c r="BI469" s="1"/>
      <c r="BJ469" s="1"/>
      <c r="BK469" s="1"/>
      <c r="BL469" s="1"/>
      <c r="BM469" s="1"/>
      <c r="BN469" s="1"/>
      <c r="BO469" s="1"/>
      <c r="BP469" s="1"/>
      <c r="BQ469" s="1"/>
      <c r="BR469" s="1"/>
    </row>
    <row r="470" spans="1:70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  <c r="AK470" s="1"/>
      <c r="AL470" s="1"/>
      <c r="AM470" s="1"/>
      <c r="AN470" s="1"/>
      <c r="AO470" s="1"/>
      <c r="AP470" s="1"/>
      <c r="AQ470" s="1"/>
      <c r="AR470" s="1"/>
      <c r="AS470" s="1"/>
      <c r="AT470" s="1"/>
      <c r="AU470" s="1"/>
      <c r="AV470" s="1"/>
      <c r="AW470" s="1"/>
      <c r="AX470" s="1"/>
      <c r="AY470" s="1"/>
      <c r="AZ470" s="1"/>
      <c r="BA470" s="1"/>
      <c r="BB470" s="1"/>
      <c r="BC470" s="1"/>
      <c r="BD470" s="1"/>
      <c r="BE470" s="1"/>
      <c r="BF470" s="1"/>
      <c r="BG470" s="1"/>
      <c r="BH470" s="1"/>
      <c r="BI470" s="1"/>
      <c r="BJ470" s="1"/>
      <c r="BK470" s="1"/>
      <c r="BL470" s="1"/>
      <c r="BM470" s="1"/>
      <c r="BN470" s="1"/>
      <c r="BO470" s="1"/>
      <c r="BP470" s="1"/>
      <c r="BQ470" s="1"/>
      <c r="BR470" s="1"/>
    </row>
    <row r="471" spans="1:70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1"/>
      <c r="AK471" s="1"/>
      <c r="AL471" s="1"/>
      <c r="AM471" s="1"/>
      <c r="AN471" s="1"/>
      <c r="AO471" s="1"/>
      <c r="AP471" s="1"/>
      <c r="AQ471" s="1"/>
      <c r="AR471" s="1"/>
      <c r="AS471" s="1"/>
      <c r="AT471" s="1"/>
      <c r="AU471" s="1"/>
      <c r="AV471" s="1"/>
      <c r="AW471" s="1"/>
      <c r="AX471" s="1"/>
      <c r="AY471" s="1"/>
      <c r="AZ471" s="1"/>
      <c r="BA471" s="1"/>
      <c r="BB471" s="1"/>
      <c r="BC471" s="1"/>
      <c r="BD471" s="1"/>
      <c r="BE471" s="1"/>
      <c r="BF471" s="1"/>
      <c r="BG471" s="1"/>
      <c r="BH471" s="1"/>
      <c r="BI471" s="1"/>
      <c r="BJ471" s="1"/>
      <c r="BK471" s="1"/>
      <c r="BL471" s="1"/>
      <c r="BM471" s="1"/>
      <c r="BN471" s="1"/>
      <c r="BO471" s="1"/>
      <c r="BP471" s="1"/>
      <c r="BQ471" s="1"/>
      <c r="BR471" s="1"/>
    </row>
    <row r="472" spans="1:70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1"/>
      <c r="AK472" s="1"/>
      <c r="AL472" s="1"/>
      <c r="AM472" s="1"/>
      <c r="AN472" s="1"/>
      <c r="AO472" s="1"/>
      <c r="AP472" s="1"/>
      <c r="AQ472" s="1"/>
      <c r="AR472" s="1"/>
      <c r="AS472" s="1"/>
      <c r="AT472" s="1"/>
      <c r="AU472" s="1"/>
      <c r="AV472" s="1"/>
      <c r="AW472" s="1"/>
      <c r="AX472" s="1"/>
      <c r="AY472" s="1"/>
      <c r="AZ472" s="1"/>
      <c r="BA472" s="1"/>
      <c r="BB472" s="1"/>
      <c r="BC472" s="1"/>
      <c r="BD472" s="1"/>
      <c r="BE472" s="1"/>
      <c r="BF472" s="1"/>
      <c r="BG472" s="1"/>
      <c r="BH472" s="1"/>
      <c r="BI472" s="1"/>
      <c r="BJ472" s="1"/>
      <c r="BK472" s="1"/>
      <c r="BL472" s="1"/>
      <c r="BM472" s="1"/>
      <c r="BN472" s="1"/>
      <c r="BO472" s="1"/>
      <c r="BP472" s="1"/>
      <c r="BQ472" s="1"/>
      <c r="BR472" s="1"/>
    </row>
    <row r="473" spans="1:70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1"/>
      <c r="AK473" s="1"/>
      <c r="AL473" s="1"/>
      <c r="AM473" s="1"/>
      <c r="AN473" s="1"/>
      <c r="AO473" s="1"/>
      <c r="AP473" s="1"/>
      <c r="AQ473" s="1"/>
      <c r="AR473" s="1"/>
      <c r="AS473" s="1"/>
      <c r="AT473" s="1"/>
      <c r="AU473" s="1"/>
      <c r="AV473" s="1"/>
      <c r="AW473" s="1"/>
      <c r="AX473" s="1"/>
      <c r="AY473" s="1"/>
      <c r="AZ473" s="1"/>
      <c r="BA473" s="1"/>
      <c r="BB473" s="1"/>
      <c r="BC473" s="1"/>
      <c r="BD473" s="1"/>
      <c r="BE473" s="1"/>
      <c r="BF473" s="1"/>
      <c r="BG473" s="1"/>
      <c r="BH473" s="1"/>
      <c r="BI473" s="1"/>
      <c r="BJ473" s="1"/>
      <c r="BK473" s="1"/>
      <c r="BL473" s="1"/>
      <c r="BM473" s="1"/>
      <c r="BN473" s="1"/>
      <c r="BO473" s="1"/>
      <c r="BP473" s="1"/>
      <c r="BQ473" s="1"/>
      <c r="BR473" s="1"/>
    </row>
    <row r="474" spans="1:70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"/>
      <c r="AK474" s="1"/>
      <c r="AL474" s="1"/>
      <c r="AM474" s="1"/>
      <c r="AN474" s="1"/>
      <c r="AO474" s="1"/>
      <c r="AP474" s="1"/>
      <c r="AQ474" s="1"/>
      <c r="AR474" s="1"/>
      <c r="AS474" s="1"/>
      <c r="AT474" s="1"/>
      <c r="AU474" s="1"/>
      <c r="AV474" s="1"/>
      <c r="AW474" s="1"/>
      <c r="AX474" s="1"/>
      <c r="AY474" s="1"/>
      <c r="AZ474" s="1"/>
      <c r="BA474" s="1"/>
      <c r="BB474" s="1"/>
      <c r="BC474" s="1"/>
      <c r="BD474" s="1"/>
      <c r="BE474" s="1"/>
      <c r="BF474" s="1"/>
      <c r="BG474" s="1"/>
      <c r="BH474" s="1"/>
      <c r="BI474" s="1"/>
      <c r="BJ474" s="1"/>
      <c r="BK474" s="1"/>
      <c r="BL474" s="1"/>
      <c r="BM474" s="1"/>
      <c r="BN474" s="1"/>
      <c r="BO474" s="1"/>
      <c r="BP474" s="1"/>
      <c r="BQ474" s="1"/>
      <c r="BR474" s="1"/>
    </row>
    <row r="475" spans="1:70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/>
      <c r="AK475" s="1"/>
      <c r="AL475" s="1"/>
      <c r="AM475" s="1"/>
      <c r="AN475" s="1"/>
      <c r="AO475" s="1"/>
      <c r="AP475" s="1"/>
      <c r="AQ475" s="1"/>
      <c r="AR475" s="1"/>
      <c r="AS475" s="1"/>
      <c r="AT475" s="1"/>
      <c r="AU475" s="1"/>
      <c r="AV475" s="1"/>
      <c r="AW475" s="1"/>
      <c r="AX475" s="1"/>
      <c r="AY475" s="1"/>
      <c r="AZ475" s="1"/>
      <c r="BA475" s="1"/>
      <c r="BB475" s="1"/>
      <c r="BC475" s="1"/>
      <c r="BD475" s="1"/>
      <c r="BE475" s="1"/>
      <c r="BF475" s="1"/>
      <c r="BG475" s="1"/>
      <c r="BH475" s="1"/>
      <c r="BI475" s="1"/>
      <c r="BJ475" s="1"/>
      <c r="BK475" s="1"/>
      <c r="BL475" s="1"/>
      <c r="BM475" s="1"/>
      <c r="BN475" s="1"/>
      <c r="BO475" s="1"/>
      <c r="BP475" s="1"/>
      <c r="BQ475" s="1"/>
      <c r="BR475" s="1"/>
    </row>
    <row r="476" spans="1:70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  <c r="AK476" s="1"/>
      <c r="AL476" s="1"/>
      <c r="AM476" s="1"/>
      <c r="AN476" s="1"/>
      <c r="AO476" s="1"/>
      <c r="AP476" s="1"/>
      <c r="AQ476" s="1"/>
      <c r="AR476" s="1"/>
      <c r="AS476" s="1"/>
      <c r="AT476" s="1"/>
      <c r="AU476" s="1"/>
      <c r="AV476" s="1"/>
      <c r="AW476" s="1"/>
      <c r="AX476" s="1"/>
      <c r="AY476" s="1"/>
      <c r="AZ476" s="1"/>
      <c r="BA476" s="1"/>
      <c r="BB476" s="1"/>
      <c r="BC476" s="1"/>
      <c r="BD476" s="1"/>
      <c r="BE476" s="1"/>
      <c r="BF476" s="1"/>
      <c r="BG476" s="1"/>
      <c r="BH476" s="1"/>
      <c r="BI476" s="1"/>
      <c r="BJ476" s="1"/>
      <c r="BK476" s="1"/>
      <c r="BL476" s="1"/>
      <c r="BM476" s="1"/>
      <c r="BN476" s="1"/>
      <c r="BO476" s="1"/>
      <c r="BP476" s="1"/>
      <c r="BQ476" s="1"/>
      <c r="BR476" s="1"/>
    </row>
    <row r="477" spans="1:70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  <c r="AK477" s="1"/>
      <c r="AL477" s="1"/>
      <c r="AM477" s="1"/>
      <c r="AN477" s="1"/>
      <c r="AO477" s="1"/>
      <c r="AP477" s="1"/>
      <c r="AQ477" s="1"/>
      <c r="AR477" s="1"/>
      <c r="AS477" s="1"/>
      <c r="AT477" s="1"/>
      <c r="AU477" s="1"/>
      <c r="AV477" s="1"/>
      <c r="AW477" s="1"/>
      <c r="AX477" s="1"/>
      <c r="AY477" s="1"/>
      <c r="AZ477" s="1"/>
      <c r="BA477" s="1"/>
      <c r="BB477" s="1"/>
      <c r="BC477" s="1"/>
      <c r="BD477" s="1"/>
      <c r="BE477" s="1"/>
      <c r="BF477" s="1"/>
      <c r="BG477" s="1"/>
      <c r="BH477" s="1"/>
      <c r="BI477" s="1"/>
      <c r="BJ477" s="1"/>
      <c r="BK477" s="1"/>
      <c r="BL477" s="1"/>
      <c r="BM477" s="1"/>
      <c r="BN477" s="1"/>
      <c r="BO477" s="1"/>
      <c r="BP477" s="1"/>
      <c r="BQ477" s="1"/>
      <c r="BR477" s="1"/>
    </row>
    <row r="478" spans="1:70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  <c r="AK478" s="1"/>
      <c r="AL478" s="1"/>
      <c r="AM478" s="1"/>
      <c r="AN478" s="1"/>
      <c r="AO478" s="1"/>
      <c r="AP478" s="1"/>
      <c r="AQ478" s="1"/>
      <c r="AR478" s="1"/>
      <c r="AS478" s="1"/>
      <c r="AT478" s="1"/>
      <c r="AU478" s="1"/>
      <c r="AV478" s="1"/>
      <c r="AW478" s="1"/>
      <c r="AX478" s="1"/>
      <c r="AY478" s="1"/>
      <c r="AZ478" s="1"/>
      <c r="BA478" s="1"/>
      <c r="BB478" s="1"/>
      <c r="BC478" s="1"/>
      <c r="BD478" s="1"/>
      <c r="BE478" s="1"/>
      <c r="BF478" s="1"/>
      <c r="BG478" s="1"/>
      <c r="BH478" s="1"/>
      <c r="BI478" s="1"/>
      <c r="BJ478" s="1"/>
      <c r="BK478" s="1"/>
      <c r="BL478" s="1"/>
      <c r="BM478" s="1"/>
      <c r="BN478" s="1"/>
      <c r="BO478" s="1"/>
      <c r="BP478" s="1"/>
      <c r="BQ478" s="1"/>
      <c r="BR478" s="1"/>
    </row>
    <row r="479" spans="1:70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1"/>
      <c r="AK479" s="1"/>
      <c r="AL479" s="1"/>
      <c r="AM479" s="1"/>
      <c r="AN479" s="1"/>
      <c r="AO479" s="1"/>
      <c r="AP479" s="1"/>
      <c r="AQ479" s="1"/>
      <c r="AR479" s="1"/>
      <c r="AS479" s="1"/>
      <c r="AT479" s="1"/>
      <c r="AU479" s="1"/>
      <c r="AV479" s="1"/>
      <c r="AW479" s="1"/>
      <c r="AX479" s="1"/>
      <c r="AY479" s="1"/>
      <c r="AZ479" s="1"/>
      <c r="BA479" s="1"/>
      <c r="BB479" s="1"/>
      <c r="BC479" s="1"/>
      <c r="BD479" s="1"/>
      <c r="BE479" s="1"/>
      <c r="BF479" s="1"/>
      <c r="BG479" s="1"/>
      <c r="BH479" s="1"/>
      <c r="BI479" s="1"/>
      <c r="BJ479" s="1"/>
      <c r="BK479" s="1"/>
      <c r="BL479" s="1"/>
      <c r="BM479" s="1"/>
      <c r="BN479" s="1"/>
      <c r="BO479" s="1"/>
      <c r="BP479" s="1"/>
      <c r="BQ479" s="1"/>
      <c r="BR479" s="1"/>
    </row>
    <row r="480" spans="1:70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1"/>
      <c r="AK480" s="1"/>
      <c r="AL480" s="1"/>
      <c r="AM480" s="1"/>
      <c r="AN480" s="1"/>
      <c r="AO480" s="1"/>
      <c r="AP480" s="1"/>
      <c r="AQ480" s="1"/>
      <c r="AR480" s="1"/>
      <c r="AS480" s="1"/>
      <c r="AT480" s="1"/>
      <c r="AU480" s="1"/>
      <c r="AV480" s="1"/>
      <c r="AW480" s="1"/>
      <c r="AX480" s="1"/>
      <c r="AY480" s="1"/>
      <c r="AZ480" s="1"/>
      <c r="BA480" s="1"/>
      <c r="BB480" s="1"/>
      <c r="BC480" s="1"/>
      <c r="BD480" s="1"/>
      <c r="BE480" s="1"/>
      <c r="BF480" s="1"/>
      <c r="BG480" s="1"/>
      <c r="BH480" s="1"/>
      <c r="BI480" s="1"/>
      <c r="BJ480" s="1"/>
      <c r="BK480" s="1"/>
      <c r="BL480" s="1"/>
      <c r="BM480" s="1"/>
      <c r="BN480" s="1"/>
      <c r="BO480" s="1"/>
      <c r="BP480" s="1"/>
      <c r="BQ480" s="1"/>
      <c r="BR480" s="1"/>
    </row>
    <row r="481" spans="1:70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1"/>
      <c r="AK481" s="1"/>
      <c r="AL481" s="1"/>
      <c r="AM481" s="1"/>
      <c r="AN481" s="1"/>
      <c r="AO481" s="1"/>
      <c r="AP481" s="1"/>
      <c r="AQ481" s="1"/>
      <c r="AR481" s="1"/>
      <c r="AS481" s="1"/>
      <c r="AT481" s="1"/>
      <c r="AU481" s="1"/>
      <c r="AV481" s="1"/>
      <c r="AW481" s="1"/>
      <c r="AX481" s="1"/>
      <c r="AY481" s="1"/>
      <c r="AZ481" s="1"/>
      <c r="BA481" s="1"/>
      <c r="BB481" s="1"/>
      <c r="BC481" s="1"/>
      <c r="BD481" s="1"/>
      <c r="BE481" s="1"/>
      <c r="BF481" s="1"/>
      <c r="BG481" s="1"/>
      <c r="BH481" s="1"/>
      <c r="BI481" s="1"/>
      <c r="BJ481" s="1"/>
      <c r="BK481" s="1"/>
      <c r="BL481" s="1"/>
      <c r="BM481" s="1"/>
      <c r="BN481" s="1"/>
      <c r="BO481" s="1"/>
      <c r="BP481" s="1"/>
      <c r="BQ481" s="1"/>
      <c r="BR481" s="1"/>
    </row>
    <row r="482" spans="1:70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1"/>
      <c r="AK482" s="1"/>
      <c r="AL482" s="1"/>
      <c r="AM482" s="1"/>
      <c r="AN482" s="1"/>
      <c r="AO482" s="1"/>
      <c r="AP482" s="1"/>
      <c r="AQ482" s="1"/>
      <c r="AR482" s="1"/>
      <c r="AS482" s="1"/>
      <c r="AT482" s="1"/>
      <c r="AU482" s="1"/>
      <c r="AV482" s="1"/>
      <c r="AW482" s="1"/>
      <c r="AX482" s="1"/>
      <c r="AY482" s="1"/>
      <c r="AZ482" s="1"/>
      <c r="BA482" s="1"/>
      <c r="BB482" s="1"/>
      <c r="BC482" s="1"/>
      <c r="BD482" s="1"/>
      <c r="BE482" s="1"/>
      <c r="BF482" s="1"/>
      <c r="BG482" s="1"/>
      <c r="BH482" s="1"/>
      <c r="BI482" s="1"/>
      <c r="BJ482" s="1"/>
      <c r="BK482" s="1"/>
      <c r="BL482" s="1"/>
      <c r="BM482" s="1"/>
      <c r="BN482" s="1"/>
      <c r="BO482" s="1"/>
      <c r="BP482" s="1"/>
      <c r="BQ482" s="1"/>
      <c r="BR482" s="1"/>
    </row>
    <row r="483" spans="1:70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J483" s="1"/>
      <c r="AK483" s="1"/>
      <c r="AL483" s="1"/>
      <c r="AM483" s="1"/>
      <c r="AN483" s="1"/>
      <c r="AO483" s="1"/>
      <c r="AP483" s="1"/>
      <c r="AQ483" s="1"/>
      <c r="AR483" s="1"/>
      <c r="AS483" s="1"/>
      <c r="AT483" s="1"/>
      <c r="AU483" s="1"/>
      <c r="AV483" s="1"/>
      <c r="AW483" s="1"/>
      <c r="AX483" s="1"/>
      <c r="AY483" s="1"/>
      <c r="AZ483" s="1"/>
      <c r="BA483" s="1"/>
      <c r="BB483" s="1"/>
      <c r="BC483" s="1"/>
      <c r="BD483" s="1"/>
      <c r="BE483" s="1"/>
      <c r="BF483" s="1"/>
      <c r="BG483" s="1"/>
      <c r="BH483" s="1"/>
      <c r="BI483" s="1"/>
      <c r="BJ483" s="1"/>
      <c r="BK483" s="1"/>
      <c r="BL483" s="1"/>
      <c r="BM483" s="1"/>
      <c r="BN483" s="1"/>
      <c r="BO483" s="1"/>
      <c r="BP483" s="1"/>
      <c r="BQ483" s="1"/>
      <c r="BR483" s="1"/>
    </row>
    <row r="484" spans="1:70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J484" s="1"/>
      <c r="AK484" s="1"/>
      <c r="AL484" s="1"/>
      <c r="AM484" s="1"/>
      <c r="AN484" s="1"/>
      <c r="AO484" s="1"/>
      <c r="AP484" s="1"/>
      <c r="AQ484" s="1"/>
      <c r="AR484" s="1"/>
      <c r="AS484" s="1"/>
      <c r="AT484" s="1"/>
      <c r="AU484" s="1"/>
      <c r="AV484" s="1"/>
      <c r="AW484" s="1"/>
      <c r="AX484" s="1"/>
      <c r="AY484" s="1"/>
      <c r="AZ484" s="1"/>
      <c r="BA484" s="1"/>
      <c r="BB484" s="1"/>
      <c r="BC484" s="1"/>
      <c r="BD484" s="1"/>
      <c r="BE484" s="1"/>
      <c r="BF484" s="1"/>
      <c r="BG484" s="1"/>
      <c r="BH484" s="1"/>
      <c r="BI484" s="1"/>
      <c r="BJ484" s="1"/>
      <c r="BK484" s="1"/>
      <c r="BL484" s="1"/>
      <c r="BM484" s="1"/>
      <c r="BN484" s="1"/>
      <c r="BO484" s="1"/>
      <c r="BP484" s="1"/>
      <c r="BQ484" s="1"/>
      <c r="BR484" s="1"/>
    </row>
    <row r="485" spans="1:70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J485" s="1"/>
      <c r="AK485" s="1"/>
      <c r="AL485" s="1"/>
      <c r="AM485" s="1"/>
      <c r="AN485" s="1"/>
      <c r="AO485" s="1"/>
      <c r="AP485" s="1"/>
      <c r="AQ485" s="1"/>
      <c r="AR485" s="1"/>
      <c r="AS485" s="1"/>
      <c r="AT485" s="1"/>
      <c r="AU485" s="1"/>
      <c r="AV485" s="1"/>
      <c r="AW485" s="1"/>
      <c r="AX485" s="1"/>
      <c r="AY485" s="1"/>
      <c r="AZ485" s="1"/>
      <c r="BA485" s="1"/>
      <c r="BB485" s="1"/>
      <c r="BC485" s="1"/>
      <c r="BD485" s="1"/>
      <c r="BE485" s="1"/>
      <c r="BF485" s="1"/>
      <c r="BG485" s="1"/>
      <c r="BH485" s="1"/>
      <c r="BI485" s="1"/>
      <c r="BJ485" s="1"/>
      <c r="BK485" s="1"/>
      <c r="BL485" s="1"/>
      <c r="BM485" s="1"/>
      <c r="BN485" s="1"/>
      <c r="BO485" s="1"/>
      <c r="BP485" s="1"/>
      <c r="BQ485" s="1"/>
      <c r="BR485" s="1"/>
    </row>
    <row r="486" spans="1:70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  <c r="AJ486" s="1"/>
      <c r="AK486" s="1"/>
      <c r="AL486" s="1"/>
      <c r="AM486" s="1"/>
      <c r="AN486" s="1"/>
      <c r="AO486" s="1"/>
      <c r="AP486" s="1"/>
      <c r="AQ486" s="1"/>
      <c r="AR486" s="1"/>
      <c r="AS486" s="1"/>
      <c r="AT486" s="1"/>
      <c r="AU486" s="1"/>
      <c r="AV486" s="1"/>
      <c r="AW486" s="1"/>
      <c r="AX486" s="1"/>
      <c r="AY486" s="1"/>
      <c r="AZ486" s="1"/>
      <c r="BA486" s="1"/>
      <c r="BB486" s="1"/>
      <c r="BC486" s="1"/>
      <c r="BD486" s="1"/>
      <c r="BE486" s="1"/>
      <c r="BF486" s="1"/>
      <c r="BG486" s="1"/>
      <c r="BH486" s="1"/>
      <c r="BI486" s="1"/>
      <c r="BJ486" s="1"/>
      <c r="BK486" s="1"/>
      <c r="BL486" s="1"/>
      <c r="BM486" s="1"/>
      <c r="BN486" s="1"/>
      <c r="BO486" s="1"/>
      <c r="BP486" s="1"/>
      <c r="BQ486" s="1"/>
      <c r="BR486" s="1"/>
    </row>
    <row r="487" spans="1:70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  <c r="AJ487" s="1"/>
      <c r="AK487" s="1"/>
      <c r="AL487" s="1"/>
      <c r="AM487" s="1"/>
      <c r="AN487" s="1"/>
      <c r="AO487" s="1"/>
      <c r="AP487" s="1"/>
      <c r="AQ487" s="1"/>
      <c r="AR487" s="1"/>
      <c r="AS487" s="1"/>
      <c r="AT487" s="1"/>
      <c r="AU487" s="1"/>
      <c r="AV487" s="1"/>
      <c r="AW487" s="1"/>
      <c r="AX487" s="1"/>
      <c r="AY487" s="1"/>
      <c r="AZ487" s="1"/>
      <c r="BA487" s="1"/>
      <c r="BB487" s="1"/>
      <c r="BC487" s="1"/>
      <c r="BD487" s="1"/>
      <c r="BE487" s="1"/>
      <c r="BF487" s="1"/>
      <c r="BG487" s="1"/>
      <c r="BH487" s="1"/>
      <c r="BI487" s="1"/>
      <c r="BJ487" s="1"/>
      <c r="BK487" s="1"/>
      <c r="BL487" s="1"/>
      <c r="BM487" s="1"/>
      <c r="BN487" s="1"/>
      <c r="BO487" s="1"/>
      <c r="BP487" s="1"/>
      <c r="BQ487" s="1"/>
      <c r="BR487" s="1"/>
    </row>
    <row r="488" spans="1:70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  <c r="AJ488" s="1"/>
      <c r="AK488" s="1"/>
      <c r="AL488" s="1"/>
      <c r="AM488" s="1"/>
      <c r="AN488" s="1"/>
      <c r="AO488" s="1"/>
      <c r="AP488" s="1"/>
      <c r="AQ488" s="1"/>
      <c r="AR488" s="1"/>
      <c r="AS488" s="1"/>
      <c r="AT488" s="1"/>
      <c r="AU488" s="1"/>
      <c r="AV488" s="1"/>
      <c r="AW488" s="1"/>
      <c r="AX488" s="1"/>
      <c r="AY488" s="1"/>
      <c r="AZ488" s="1"/>
      <c r="BA488" s="1"/>
      <c r="BB488" s="1"/>
      <c r="BC488" s="1"/>
      <c r="BD488" s="1"/>
      <c r="BE488" s="1"/>
      <c r="BF488" s="1"/>
      <c r="BG488" s="1"/>
      <c r="BH488" s="1"/>
      <c r="BI488" s="1"/>
      <c r="BJ488" s="1"/>
      <c r="BK488" s="1"/>
      <c r="BL488" s="1"/>
      <c r="BM488" s="1"/>
      <c r="BN488" s="1"/>
      <c r="BO488" s="1"/>
      <c r="BP488" s="1"/>
      <c r="BQ488" s="1"/>
      <c r="BR488" s="1"/>
    </row>
    <row r="489" spans="1:70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  <c r="AJ489" s="1"/>
      <c r="AK489" s="1"/>
      <c r="AL489" s="1"/>
      <c r="AM489" s="1"/>
      <c r="AN489" s="1"/>
      <c r="AO489" s="1"/>
      <c r="AP489" s="1"/>
      <c r="AQ489" s="1"/>
      <c r="AR489" s="1"/>
      <c r="AS489" s="1"/>
      <c r="AT489" s="1"/>
      <c r="AU489" s="1"/>
      <c r="AV489" s="1"/>
      <c r="AW489" s="1"/>
      <c r="AX489" s="1"/>
      <c r="AY489" s="1"/>
      <c r="AZ489" s="1"/>
      <c r="BA489" s="1"/>
      <c r="BB489" s="1"/>
      <c r="BC489" s="1"/>
      <c r="BD489" s="1"/>
      <c r="BE489" s="1"/>
      <c r="BF489" s="1"/>
      <c r="BG489" s="1"/>
      <c r="BH489" s="1"/>
      <c r="BI489" s="1"/>
      <c r="BJ489" s="1"/>
      <c r="BK489" s="1"/>
      <c r="BL489" s="1"/>
      <c r="BM489" s="1"/>
      <c r="BN489" s="1"/>
      <c r="BO489" s="1"/>
      <c r="BP489" s="1"/>
      <c r="BQ489" s="1"/>
      <c r="BR489" s="1"/>
    </row>
    <row r="490" spans="1:70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  <c r="AJ490" s="1"/>
      <c r="AK490" s="1"/>
      <c r="AL490" s="1"/>
      <c r="AM490" s="1"/>
      <c r="AN490" s="1"/>
      <c r="AO490" s="1"/>
      <c r="AP490" s="1"/>
      <c r="AQ490" s="1"/>
      <c r="AR490" s="1"/>
      <c r="AS490" s="1"/>
      <c r="AT490" s="1"/>
      <c r="AU490" s="1"/>
      <c r="AV490" s="1"/>
      <c r="AW490" s="1"/>
      <c r="AX490" s="1"/>
      <c r="AY490" s="1"/>
      <c r="AZ490" s="1"/>
      <c r="BA490" s="1"/>
      <c r="BB490" s="1"/>
      <c r="BC490" s="1"/>
      <c r="BD490" s="1"/>
      <c r="BE490" s="1"/>
      <c r="BF490" s="1"/>
      <c r="BG490" s="1"/>
      <c r="BH490" s="1"/>
      <c r="BI490" s="1"/>
      <c r="BJ490" s="1"/>
      <c r="BK490" s="1"/>
      <c r="BL490" s="1"/>
      <c r="BM490" s="1"/>
      <c r="BN490" s="1"/>
      <c r="BO490" s="1"/>
      <c r="BP490" s="1"/>
      <c r="BQ490" s="1"/>
      <c r="BR490" s="1"/>
    </row>
    <row r="491" spans="1:70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  <c r="AJ491" s="1"/>
      <c r="AK491" s="1"/>
      <c r="AL491" s="1"/>
      <c r="AM491" s="1"/>
      <c r="AN491" s="1"/>
      <c r="AO491" s="1"/>
      <c r="AP491" s="1"/>
      <c r="AQ491" s="1"/>
      <c r="AR491" s="1"/>
      <c r="AS491" s="1"/>
      <c r="AT491" s="1"/>
      <c r="AU491" s="1"/>
      <c r="AV491" s="1"/>
      <c r="AW491" s="1"/>
      <c r="AX491" s="1"/>
      <c r="AY491" s="1"/>
      <c r="AZ491" s="1"/>
      <c r="BA491" s="1"/>
      <c r="BB491" s="1"/>
      <c r="BC491" s="1"/>
      <c r="BD491" s="1"/>
      <c r="BE491" s="1"/>
      <c r="BF491" s="1"/>
      <c r="BG491" s="1"/>
      <c r="BH491" s="1"/>
      <c r="BI491" s="1"/>
      <c r="BJ491" s="1"/>
      <c r="BK491" s="1"/>
      <c r="BL491" s="1"/>
      <c r="BM491" s="1"/>
      <c r="BN491" s="1"/>
      <c r="BO491" s="1"/>
      <c r="BP491" s="1"/>
      <c r="BQ491" s="1"/>
      <c r="BR491" s="1"/>
    </row>
    <row r="492" spans="1:70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  <c r="AJ492" s="1"/>
      <c r="AK492" s="1"/>
      <c r="AL492" s="1"/>
      <c r="AM492" s="1"/>
      <c r="AN492" s="1"/>
      <c r="AO492" s="1"/>
      <c r="AP492" s="1"/>
      <c r="AQ492" s="1"/>
      <c r="AR492" s="1"/>
      <c r="AS492" s="1"/>
      <c r="AT492" s="1"/>
      <c r="AU492" s="1"/>
      <c r="AV492" s="1"/>
      <c r="AW492" s="1"/>
      <c r="AX492" s="1"/>
      <c r="AY492" s="1"/>
      <c r="AZ492" s="1"/>
      <c r="BA492" s="1"/>
      <c r="BB492" s="1"/>
      <c r="BC492" s="1"/>
      <c r="BD492" s="1"/>
      <c r="BE492" s="1"/>
      <c r="BF492" s="1"/>
      <c r="BG492" s="1"/>
      <c r="BH492" s="1"/>
      <c r="BI492" s="1"/>
      <c r="BJ492" s="1"/>
      <c r="BK492" s="1"/>
      <c r="BL492" s="1"/>
      <c r="BM492" s="1"/>
      <c r="BN492" s="1"/>
      <c r="BO492" s="1"/>
      <c r="BP492" s="1"/>
      <c r="BQ492" s="1"/>
      <c r="BR492" s="1"/>
    </row>
    <row r="493" spans="1:70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  <c r="AJ493" s="1"/>
      <c r="AK493" s="1"/>
      <c r="AL493" s="1"/>
      <c r="AM493" s="1"/>
      <c r="AN493" s="1"/>
      <c r="AO493" s="1"/>
      <c r="AP493" s="1"/>
      <c r="AQ493" s="1"/>
      <c r="AR493" s="1"/>
      <c r="AS493" s="1"/>
      <c r="AT493" s="1"/>
      <c r="AU493" s="1"/>
      <c r="AV493" s="1"/>
      <c r="AW493" s="1"/>
      <c r="AX493" s="1"/>
      <c r="AY493" s="1"/>
      <c r="AZ493" s="1"/>
      <c r="BA493" s="1"/>
      <c r="BB493" s="1"/>
      <c r="BC493" s="1"/>
      <c r="BD493" s="1"/>
      <c r="BE493" s="1"/>
      <c r="BF493" s="1"/>
      <c r="BG493" s="1"/>
      <c r="BH493" s="1"/>
      <c r="BI493" s="1"/>
      <c r="BJ493" s="1"/>
      <c r="BK493" s="1"/>
      <c r="BL493" s="1"/>
      <c r="BM493" s="1"/>
      <c r="BN493" s="1"/>
      <c r="BO493" s="1"/>
      <c r="BP493" s="1"/>
      <c r="BQ493" s="1"/>
      <c r="BR493" s="1"/>
    </row>
    <row r="494" spans="1:70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  <c r="AJ494" s="1"/>
      <c r="AK494" s="1"/>
      <c r="AL494" s="1"/>
      <c r="AM494" s="1"/>
      <c r="AN494" s="1"/>
      <c r="AO494" s="1"/>
      <c r="AP494" s="1"/>
      <c r="AQ494" s="1"/>
      <c r="AR494" s="1"/>
      <c r="AS494" s="1"/>
      <c r="AT494" s="1"/>
      <c r="AU494" s="1"/>
      <c r="AV494" s="1"/>
      <c r="AW494" s="1"/>
      <c r="AX494" s="1"/>
      <c r="AY494" s="1"/>
      <c r="AZ494" s="1"/>
      <c r="BA494" s="1"/>
      <c r="BB494" s="1"/>
      <c r="BC494" s="1"/>
      <c r="BD494" s="1"/>
      <c r="BE494" s="1"/>
      <c r="BF494" s="1"/>
      <c r="BG494" s="1"/>
      <c r="BH494" s="1"/>
      <c r="BI494" s="1"/>
      <c r="BJ494" s="1"/>
      <c r="BK494" s="1"/>
      <c r="BL494" s="1"/>
      <c r="BM494" s="1"/>
      <c r="BN494" s="1"/>
      <c r="BO494" s="1"/>
      <c r="BP494" s="1"/>
      <c r="BQ494" s="1"/>
      <c r="BR494" s="1"/>
    </row>
    <row r="495" spans="1:70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1"/>
      <c r="AJ495" s="1"/>
      <c r="AK495" s="1"/>
      <c r="AL495" s="1"/>
      <c r="AM495" s="1"/>
      <c r="AN495" s="1"/>
      <c r="AO495" s="1"/>
      <c r="AP495" s="1"/>
      <c r="AQ495" s="1"/>
      <c r="AR495" s="1"/>
      <c r="AS495" s="1"/>
      <c r="AT495" s="1"/>
      <c r="AU495" s="1"/>
      <c r="AV495" s="1"/>
      <c r="AW495" s="1"/>
      <c r="AX495" s="1"/>
      <c r="AY495" s="1"/>
      <c r="AZ495" s="1"/>
      <c r="BA495" s="1"/>
      <c r="BB495" s="1"/>
      <c r="BC495" s="1"/>
      <c r="BD495" s="1"/>
      <c r="BE495" s="1"/>
      <c r="BF495" s="1"/>
      <c r="BG495" s="1"/>
      <c r="BH495" s="1"/>
      <c r="BI495" s="1"/>
      <c r="BJ495" s="1"/>
      <c r="BK495" s="1"/>
      <c r="BL495" s="1"/>
      <c r="BM495" s="1"/>
      <c r="BN495" s="1"/>
      <c r="BO495" s="1"/>
      <c r="BP495" s="1"/>
      <c r="BQ495" s="1"/>
      <c r="BR495" s="1"/>
    </row>
    <row r="496" spans="1:70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  <c r="AI496" s="1"/>
      <c r="AJ496" s="1"/>
      <c r="AK496" s="1"/>
      <c r="AL496" s="1"/>
      <c r="AM496" s="1"/>
      <c r="AN496" s="1"/>
      <c r="AO496" s="1"/>
      <c r="AP496" s="1"/>
      <c r="AQ496" s="1"/>
      <c r="AR496" s="1"/>
      <c r="AS496" s="1"/>
      <c r="AT496" s="1"/>
      <c r="AU496" s="1"/>
      <c r="AV496" s="1"/>
      <c r="AW496" s="1"/>
      <c r="AX496" s="1"/>
      <c r="AY496" s="1"/>
      <c r="AZ496" s="1"/>
      <c r="BA496" s="1"/>
      <c r="BB496" s="1"/>
      <c r="BC496" s="1"/>
      <c r="BD496" s="1"/>
      <c r="BE496" s="1"/>
      <c r="BF496" s="1"/>
      <c r="BG496" s="1"/>
      <c r="BH496" s="1"/>
      <c r="BI496" s="1"/>
      <c r="BJ496" s="1"/>
      <c r="BK496" s="1"/>
      <c r="BL496" s="1"/>
      <c r="BM496" s="1"/>
      <c r="BN496" s="1"/>
      <c r="BO496" s="1"/>
      <c r="BP496" s="1"/>
      <c r="BQ496" s="1"/>
      <c r="BR496" s="1"/>
    </row>
    <row r="497" spans="1:70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  <c r="AI497" s="1"/>
      <c r="AJ497" s="1"/>
      <c r="AK497" s="1"/>
      <c r="AL497" s="1"/>
      <c r="AM497" s="1"/>
      <c r="AN497" s="1"/>
      <c r="AO497" s="1"/>
      <c r="AP497" s="1"/>
      <c r="AQ497" s="1"/>
      <c r="AR497" s="1"/>
      <c r="AS497" s="1"/>
      <c r="AT497" s="1"/>
      <c r="AU497" s="1"/>
      <c r="AV497" s="1"/>
      <c r="AW497" s="1"/>
      <c r="AX497" s="1"/>
      <c r="AY497" s="1"/>
      <c r="AZ497" s="1"/>
      <c r="BA497" s="1"/>
      <c r="BB497" s="1"/>
      <c r="BC497" s="1"/>
      <c r="BD497" s="1"/>
      <c r="BE497" s="1"/>
      <c r="BF497" s="1"/>
      <c r="BG497" s="1"/>
      <c r="BH497" s="1"/>
      <c r="BI497" s="1"/>
      <c r="BJ497" s="1"/>
      <c r="BK497" s="1"/>
      <c r="BL497" s="1"/>
      <c r="BM497" s="1"/>
      <c r="BN497" s="1"/>
      <c r="BO497" s="1"/>
      <c r="BP497" s="1"/>
      <c r="BQ497" s="1"/>
      <c r="BR497" s="1"/>
    </row>
    <row r="498" spans="1:70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  <c r="AH498" s="1"/>
      <c r="AI498" s="1"/>
      <c r="AJ498" s="1"/>
      <c r="AK498" s="1"/>
      <c r="AL498" s="1"/>
      <c r="AM498" s="1"/>
      <c r="AN498" s="1"/>
      <c r="AO498" s="1"/>
      <c r="AP498" s="1"/>
      <c r="AQ498" s="1"/>
      <c r="AR498" s="1"/>
      <c r="AS498" s="1"/>
      <c r="AT498" s="1"/>
      <c r="AU498" s="1"/>
      <c r="AV498" s="1"/>
      <c r="AW498" s="1"/>
      <c r="AX498" s="1"/>
      <c r="AY498" s="1"/>
      <c r="AZ498" s="1"/>
      <c r="BA498" s="1"/>
      <c r="BB498" s="1"/>
      <c r="BC498" s="1"/>
      <c r="BD498" s="1"/>
      <c r="BE498" s="1"/>
      <c r="BF498" s="1"/>
      <c r="BG498" s="1"/>
      <c r="BH498" s="1"/>
      <c r="BI498" s="1"/>
      <c r="BJ498" s="1"/>
      <c r="BK498" s="1"/>
      <c r="BL498" s="1"/>
      <c r="BM498" s="1"/>
      <c r="BN498" s="1"/>
      <c r="BO498" s="1"/>
      <c r="BP498" s="1"/>
      <c r="BQ498" s="1"/>
      <c r="BR498" s="1"/>
    </row>
    <row r="499" spans="1:70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1"/>
      <c r="AH499" s="1"/>
      <c r="AI499" s="1"/>
      <c r="AJ499" s="1"/>
      <c r="AK499" s="1"/>
      <c r="AL499" s="1"/>
      <c r="AM499" s="1"/>
      <c r="AN499" s="1"/>
      <c r="AO499" s="1"/>
      <c r="AP499" s="1"/>
      <c r="AQ499" s="1"/>
      <c r="AR499" s="1"/>
      <c r="AS499" s="1"/>
      <c r="AT499" s="1"/>
      <c r="AU499" s="1"/>
      <c r="AV499" s="1"/>
      <c r="AW499" s="1"/>
      <c r="AX499" s="1"/>
      <c r="AY499" s="1"/>
      <c r="AZ499" s="1"/>
      <c r="BA499" s="1"/>
      <c r="BB499" s="1"/>
      <c r="BC499" s="1"/>
      <c r="BD499" s="1"/>
      <c r="BE499" s="1"/>
      <c r="BF499" s="1"/>
      <c r="BG499" s="1"/>
      <c r="BH499" s="1"/>
      <c r="BI499" s="1"/>
      <c r="BJ499" s="1"/>
      <c r="BK499" s="1"/>
      <c r="BL499" s="1"/>
      <c r="BM499" s="1"/>
      <c r="BN499" s="1"/>
      <c r="BO499" s="1"/>
      <c r="BP499" s="1"/>
      <c r="BQ499" s="1"/>
      <c r="BR499" s="1"/>
    </row>
    <row r="500" spans="1:70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  <c r="AE500" s="1"/>
      <c r="AF500" s="1"/>
      <c r="AG500" s="1"/>
      <c r="AH500" s="1"/>
      <c r="AI500" s="1"/>
      <c r="AJ500" s="1"/>
      <c r="AK500" s="1"/>
      <c r="AL500" s="1"/>
      <c r="AM500" s="1"/>
      <c r="AN500" s="1"/>
      <c r="AO500" s="1"/>
      <c r="AP500" s="1"/>
      <c r="AQ500" s="1"/>
      <c r="AR500" s="1"/>
      <c r="AS500" s="1"/>
      <c r="AT500" s="1"/>
      <c r="AU500" s="1"/>
      <c r="AV500" s="1"/>
      <c r="AW500" s="1"/>
      <c r="AX500" s="1"/>
      <c r="AY500" s="1"/>
      <c r="AZ500" s="1"/>
      <c r="BA500" s="1"/>
      <c r="BB500" s="1"/>
      <c r="BC500" s="1"/>
      <c r="BD500" s="1"/>
      <c r="BE500" s="1"/>
      <c r="BF500" s="1"/>
      <c r="BG500" s="1"/>
      <c r="BH500" s="1"/>
      <c r="BI500" s="1"/>
      <c r="BJ500" s="1"/>
      <c r="BK500" s="1"/>
      <c r="BL500" s="1"/>
      <c r="BM500" s="1"/>
      <c r="BN500" s="1"/>
      <c r="BO500" s="1"/>
      <c r="BP500" s="1"/>
      <c r="BQ500" s="1"/>
      <c r="BR500" s="1"/>
    </row>
  </sheetData>
  <mergeCells count="3">
    <mergeCell ref="A1:BI2"/>
    <mergeCell ref="A3:BI3"/>
    <mergeCell ref="A5:P5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BR500"/>
  <sheetViews>
    <sheetView showGridLines="0" workbookViewId="0">
      <selection sqref="A1:P2"/>
    </sheetView>
  </sheetViews>
  <sheetFormatPr defaultRowHeight="13.8"/>
  <cols>
    <col min="1" max="1" width="44" customWidth="1"/>
    <col min="2" max="16" width="12" customWidth="1"/>
  </cols>
  <sheetData>
    <row r="1" spans="1:70" ht="25.95" customHeight="1">
      <c r="A1" s="58" t="s">
        <v>536</v>
      </c>
      <c r="B1" s="58" t="s">
        <v>536</v>
      </c>
      <c r="C1" s="58" t="s">
        <v>536</v>
      </c>
      <c r="D1" s="58" t="s">
        <v>536</v>
      </c>
      <c r="E1" s="58" t="s">
        <v>536</v>
      </c>
      <c r="F1" s="58" t="s">
        <v>536</v>
      </c>
      <c r="G1" s="58" t="s">
        <v>536</v>
      </c>
      <c r="H1" s="58" t="s">
        <v>536</v>
      </c>
      <c r="I1" s="58" t="s">
        <v>536</v>
      </c>
      <c r="J1" s="58" t="s">
        <v>536</v>
      </c>
      <c r="K1" s="58" t="s">
        <v>536</v>
      </c>
      <c r="L1" s="58" t="s">
        <v>536</v>
      </c>
      <c r="M1" s="58" t="s">
        <v>536</v>
      </c>
      <c r="N1" s="58" t="s">
        <v>536</v>
      </c>
      <c r="O1" s="58" t="s">
        <v>536</v>
      </c>
      <c r="P1" s="58" t="s">
        <v>536</v>
      </c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</row>
    <row r="2" spans="1:70" ht="25.95" customHeight="1">
      <c r="A2" s="58" t="s">
        <v>536</v>
      </c>
      <c r="B2" s="58" t="s">
        <v>536</v>
      </c>
      <c r="C2" s="58" t="s">
        <v>536</v>
      </c>
      <c r="D2" s="58" t="s">
        <v>536</v>
      </c>
      <c r="E2" s="58" t="s">
        <v>536</v>
      </c>
      <c r="F2" s="58" t="s">
        <v>536</v>
      </c>
      <c r="G2" s="58" t="s">
        <v>536</v>
      </c>
      <c r="H2" s="58" t="s">
        <v>536</v>
      </c>
      <c r="I2" s="58" t="s">
        <v>536</v>
      </c>
      <c r="J2" s="58" t="s">
        <v>536</v>
      </c>
      <c r="K2" s="58" t="s">
        <v>536</v>
      </c>
      <c r="L2" s="58" t="s">
        <v>536</v>
      </c>
      <c r="M2" s="58" t="s">
        <v>536</v>
      </c>
      <c r="N2" s="58" t="s">
        <v>536</v>
      </c>
      <c r="O2" s="58" t="s">
        <v>536</v>
      </c>
      <c r="P2" s="58" t="s">
        <v>536</v>
      </c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</row>
    <row r="3" spans="1:70">
      <c r="A3" s="59" t="s">
        <v>537</v>
      </c>
      <c r="B3" s="59" t="s">
        <v>537</v>
      </c>
      <c r="C3" s="59" t="s">
        <v>537</v>
      </c>
      <c r="D3" s="59" t="s">
        <v>537</v>
      </c>
      <c r="E3" s="59" t="s">
        <v>537</v>
      </c>
      <c r="F3" s="59" t="s">
        <v>537</v>
      </c>
      <c r="G3" s="59" t="s">
        <v>537</v>
      </c>
      <c r="H3" s="59" t="s">
        <v>537</v>
      </c>
      <c r="I3" s="59" t="s">
        <v>537</v>
      </c>
      <c r="J3" s="59" t="s">
        <v>537</v>
      </c>
      <c r="K3" s="59" t="s">
        <v>537</v>
      </c>
      <c r="L3" s="59" t="s">
        <v>537</v>
      </c>
      <c r="M3" s="59" t="s">
        <v>537</v>
      </c>
      <c r="N3" s="59" t="s">
        <v>537</v>
      </c>
      <c r="O3" s="59" t="s">
        <v>537</v>
      </c>
      <c r="P3" s="59" t="s">
        <v>537</v>
      </c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</row>
    <row r="4" spans="1:70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/>
      <c r="BP4" s="1"/>
      <c r="BQ4" s="1"/>
      <c r="BR4" s="1"/>
    </row>
    <row r="5" spans="1:70">
      <c r="A5" s="1"/>
      <c r="B5" s="9" t="s">
        <v>132</v>
      </c>
      <c r="C5" s="9" t="s">
        <v>133</v>
      </c>
      <c r="D5" s="9" t="s">
        <v>134</v>
      </c>
      <c r="E5" s="9" t="s">
        <v>135</v>
      </c>
      <c r="F5" s="9" t="s">
        <v>136</v>
      </c>
      <c r="G5" s="9" t="s">
        <v>137</v>
      </c>
      <c r="H5" s="9" t="s">
        <v>50</v>
      </c>
      <c r="I5" s="9" t="s">
        <v>51</v>
      </c>
      <c r="J5" s="9" t="s">
        <v>52</v>
      </c>
      <c r="K5" s="9" t="s">
        <v>53</v>
      </c>
      <c r="L5" s="9" t="s">
        <v>54</v>
      </c>
      <c r="M5" s="10" t="s">
        <v>55</v>
      </c>
      <c r="N5" s="10" t="s">
        <v>56</v>
      </c>
      <c r="O5" s="10" t="s">
        <v>57</v>
      </c>
      <c r="P5" s="10" t="s">
        <v>58</v>
      </c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  <c r="BA5" s="1"/>
      <c r="BB5" s="1"/>
      <c r="BC5" s="1"/>
      <c r="BD5" s="1"/>
      <c r="BE5" s="1"/>
      <c r="BF5" s="1"/>
      <c r="BG5" s="1"/>
      <c r="BH5" s="1"/>
      <c r="BI5" s="1"/>
      <c r="BJ5" s="1"/>
      <c r="BK5" s="1"/>
      <c r="BL5" s="1"/>
      <c r="BM5" s="1"/>
      <c r="BN5" s="1"/>
      <c r="BO5" s="1"/>
      <c r="BP5" s="1"/>
      <c r="BQ5" s="1"/>
      <c r="BR5" s="1"/>
    </row>
    <row r="6" spans="1:70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</row>
    <row r="7" spans="1:70">
      <c r="A7" s="61" t="s">
        <v>538</v>
      </c>
      <c r="B7" s="61" t="s">
        <v>538</v>
      </c>
      <c r="C7" s="61" t="s">
        <v>538</v>
      </c>
      <c r="D7" s="61" t="s">
        <v>538</v>
      </c>
      <c r="E7" s="61" t="s">
        <v>538</v>
      </c>
      <c r="F7" s="61" t="s">
        <v>538</v>
      </c>
      <c r="G7" s="61" t="s">
        <v>538</v>
      </c>
      <c r="H7" s="61" t="s">
        <v>538</v>
      </c>
      <c r="I7" s="61" t="s">
        <v>538</v>
      </c>
      <c r="J7" s="61" t="s">
        <v>538</v>
      </c>
      <c r="K7" s="61" t="s">
        <v>538</v>
      </c>
      <c r="L7" s="61" t="s">
        <v>538</v>
      </c>
      <c r="M7" s="63" t="s">
        <v>538</v>
      </c>
      <c r="N7" s="63" t="s">
        <v>538</v>
      </c>
      <c r="O7" s="63" t="s">
        <v>538</v>
      </c>
      <c r="P7" s="63" t="s">
        <v>538</v>
      </c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  <c r="AX7" s="1"/>
      <c r="AY7" s="1"/>
      <c r="AZ7" s="1"/>
      <c r="BA7" s="1"/>
      <c r="BB7" s="1"/>
      <c r="BC7" s="1"/>
      <c r="BD7" s="1"/>
      <c r="BE7" s="1"/>
      <c r="BF7" s="1"/>
      <c r="BG7" s="1"/>
      <c r="BH7" s="1"/>
      <c r="BI7" s="1"/>
      <c r="BJ7" s="1"/>
      <c r="BK7" s="1"/>
      <c r="BL7" s="1"/>
      <c r="BM7" s="1"/>
      <c r="BN7" s="1"/>
      <c r="BO7" s="1"/>
      <c r="BP7" s="1"/>
      <c r="BQ7" s="1"/>
      <c r="BR7" s="1"/>
    </row>
    <row r="8" spans="1:70">
      <c r="A8" s="1" t="s">
        <v>346</v>
      </c>
      <c r="B8" s="11">
        <f>'Raw Financials'!$B$154</f>
        <v>829</v>
      </c>
      <c r="C8" s="11">
        <f>'Raw Financials'!$C$154</f>
        <v>897</v>
      </c>
      <c r="D8" s="11">
        <f>'Raw Financials'!$D$154</f>
        <v>963</v>
      </c>
      <c r="E8" s="11">
        <f>'Raw Financials'!$E$154</f>
        <v>1008</v>
      </c>
      <c r="F8" s="11">
        <f>'Raw Financials'!$F$154</f>
        <v>1072</v>
      </c>
      <c r="G8" s="11">
        <f>'Raw Financials'!$G$154</f>
        <v>1096</v>
      </c>
      <c r="H8" s="11">
        <f>'Raw Financials'!$H$154</f>
        <v>1182</v>
      </c>
      <c r="I8" s="11">
        <f>'Raw Financials'!$I$154</f>
        <v>1241</v>
      </c>
      <c r="J8" s="11">
        <f>'Raw Financials'!$J$154</f>
        <v>1294</v>
      </c>
      <c r="K8" s="11">
        <f>'Raw Financials'!$K$154</f>
        <v>1332</v>
      </c>
      <c r="L8" s="11">
        <f>'Raw Financials'!$L$154</f>
        <v>1397</v>
      </c>
      <c r="M8" s="37">
        <f>L8*(1+Assumptions!$M$18)</f>
        <v>1438.91</v>
      </c>
      <c r="N8" s="37">
        <f>M8*(1+Assumptions!$N$18)</f>
        <v>1482.0773000000002</v>
      </c>
      <c r="O8" s="37">
        <f>N8*(1+Assumptions!$O$18)</f>
        <v>1519.1292324999999</v>
      </c>
      <c r="P8" s="37">
        <f>O8*(1+Assumptions!$P$18)</f>
        <v>1557.1074633124997</v>
      </c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  <c r="AX8" s="1"/>
      <c r="AY8" s="1"/>
      <c r="AZ8" s="1"/>
      <c r="BA8" s="1"/>
      <c r="BB8" s="1"/>
      <c r="BC8" s="1"/>
      <c r="BD8" s="1"/>
      <c r="BE8" s="1"/>
      <c r="BF8" s="1"/>
      <c r="BG8" s="1"/>
      <c r="BH8" s="1"/>
      <c r="BI8" s="1"/>
      <c r="BJ8" s="1"/>
      <c r="BK8" s="1"/>
      <c r="BL8" s="1"/>
      <c r="BM8" s="1"/>
      <c r="BN8" s="1"/>
      <c r="BO8" s="1"/>
      <c r="BP8" s="1"/>
      <c r="BQ8" s="1"/>
      <c r="BR8" s="1"/>
    </row>
    <row r="9" spans="1:70">
      <c r="A9" s="1" t="s">
        <v>347</v>
      </c>
      <c r="B9" s="11">
        <f>'Raw Financials'!$B$155</f>
        <v>429</v>
      </c>
      <c r="C9" s="11">
        <f>'Raw Financials'!$C$155</f>
        <v>459</v>
      </c>
      <c r="D9" s="11">
        <f>'Raw Financials'!$D$155</f>
        <v>495</v>
      </c>
      <c r="E9" s="11">
        <f>'Raw Financials'!$E$155</f>
        <v>532</v>
      </c>
      <c r="F9" s="11">
        <f>'Raw Financials'!$F$155</f>
        <v>565</v>
      </c>
      <c r="G9" s="11">
        <f>'Raw Financials'!$G$155</f>
        <v>569</v>
      </c>
      <c r="H9" s="11">
        <f>'Raw Financials'!$H$155</f>
        <v>638</v>
      </c>
      <c r="I9" s="11">
        <f>'Raw Financials'!$I$155</f>
        <v>665</v>
      </c>
      <c r="J9" s="11">
        <f>'Raw Financials'!$J$155</f>
        <v>693</v>
      </c>
      <c r="K9" s="11">
        <f>'Raw Financials'!$K$155</f>
        <v>723</v>
      </c>
      <c r="L9" s="11">
        <f>'Raw Financials'!$L$155</f>
        <v>738</v>
      </c>
      <c r="M9" s="37">
        <f>L9*(1+Assumptions!$M$18)</f>
        <v>760.14</v>
      </c>
      <c r="N9" s="37">
        <f>M9*(1+Assumptions!$N$18)</f>
        <v>782.94420000000002</v>
      </c>
      <c r="O9" s="37">
        <f>N9*(1+Assumptions!$O$18)</f>
        <v>802.51780499999995</v>
      </c>
      <c r="P9" s="37">
        <f>O9*(1+Assumptions!$P$18)</f>
        <v>822.58075012499989</v>
      </c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  <c r="AW9" s="1"/>
      <c r="AX9" s="1"/>
      <c r="AY9" s="1"/>
      <c r="AZ9" s="1"/>
      <c r="BA9" s="1"/>
      <c r="BB9" s="1"/>
      <c r="BC9" s="1"/>
      <c r="BD9" s="1"/>
      <c r="BE9" s="1"/>
      <c r="BF9" s="1"/>
      <c r="BG9" s="1"/>
      <c r="BH9" s="1"/>
      <c r="BI9" s="1"/>
      <c r="BJ9" s="1"/>
      <c r="BK9" s="1"/>
      <c r="BL9" s="1"/>
      <c r="BM9" s="1"/>
      <c r="BN9" s="1"/>
      <c r="BO9" s="1"/>
      <c r="BP9" s="1"/>
      <c r="BQ9" s="1"/>
      <c r="BR9" s="1"/>
    </row>
    <row r="10" spans="1:70">
      <c r="A10" s="1" t="s">
        <v>348</v>
      </c>
      <c r="B10" s="11">
        <f>'Raw Financials'!$B$156</f>
        <v>298</v>
      </c>
      <c r="C10" s="11">
        <f>'Raw Financials'!$C$156</f>
        <v>310</v>
      </c>
      <c r="D10" s="11">
        <f>'Raw Financials'!$D$156</f>
        <v>350</v>
      </c>
      <c r="E10" s="11">
        <f>'Raw Financials'!$E$156</f>
        <v>371</v>
      </c>
      <c r="F10" s="11">
        <f>'Raw Financials'!$F$156</f>
        <v>391</v>
      </c>
      <c r="G10" s="11">
        <f>'Raw Financials'!$G$156</f>
        <v>387</v>
      </c>
      <c r="H10" s="11">
        <f>'Raw Financials'!$H$156</f>
        <v>439</v>
      </c>
      <c r="I10" s="11">
        <f>'Raw Financials'!$I$156</f>
        <v>461</v>
      </c>
      <c r="J10" s="11">
        <f>'Raw Financials'!$J$156</f>
        <v>487</v>
      </c>
      <c r="K10" s="11">
        <f>'Raw Financials'!$K$156</f>
        <v>493</v>
      </c>
      <c r="L10" s="11">
        <f>'Raw Financials'!$L$156</f>
        <v>499</v>
      </c>
      <c r="M10" s="37">
        <f>L10*(1+Assumptions!$M$18)</f>
        <v>513.97</v>
      </c>
      <c r="N10" s="37">
        <f>M10*(1+Assumptions!$N$18)</f>
        <v>529.3891000000001</v>
      </c>
      <c r="O10" s="37">
        <f>N10*(1+Assumptions!$O$18)</f>
        <v>542.62382750000006</v>
      </c>
      <c r="P10" s="37">
        <f>O10*(1+Assumptions!$P$18)</f>
        <v>556.18942318749998</v>
      </c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  <c r="AX10" s="1"/>
      <c r="AY10" s="1"/>
      <c r="AZ10" s="1"/>
      <c r="BA10" s="1"/>
      <c r="BB10" s="1"/>
      <c r="BC10" s="1"/>
      <c r="BD10" s="1"/>
      <c r="BE10" s="1"/>
      <c r="BF10" s="1"/>
      <c r="BG10" s="1"/>
      <c r="BH10" s="1"/>
      <c r="BI10" s="1"/>
      <c r="BJ10" s="1"/>
      <c r="BK10" s="1"/>
      <c r="BL10" s="1"/>
      <c r="BM10" s="1"/>
      <c r="BN10" s="1"/>
      <c r="BO10" s="1"/>
      <c r="BP10" s="1"/>
      <c r="BQ10" s="1"/>
      <c r="BR10" s="1"/>
    </row>
    <row r="11" spans="1:70">
      <c r="A11" s="1" t="s">
        <v>349</v>
      </c>
      <c r="B11" s="11">
        <f>'Raw Financials'!$B$157</f>
        <v>173</v>
      </c>
      <c r="C11" s="11">
        <f>'Raw Financials'!$C$157</f>
        <v>190</v>
      </c>
      <c r="D11" s="11">
        <f>'Raw Financials'!$D$157</f>
        <v>207</v>
      </c>
      <c r="E11" s="11">
        <f>'Raw Financials'!$E$157</f>
        <v>215</v>
      </c>
      <c r="F11" s="11">
        <f>'Raw Financials'!$F$157</f>
        <v>240</v>
      </c>
      <c r="G11" s="11">
        <f>'Raw Financials'!$G$157</f>
        <v>228</v>
      </c>
      <c r="H11" s="11">
        <f>'Raw Financials'!$H$157</f>
        <v>268</v>
      </c>
      <c r="I11" s="11">
        <f>'Raw Financials'!$I$157</f>
        <v>291</v>
      </c>
      <c r="J11" s="11">
        <f>'Raw Financials'!$J$157</f>
        <v>301</v>
      </c>
      <c r="K11" s="11">
        <f>'Raw Financials'!$K$157</f>
        <v>298</v>
      </c>
      <c r="L11" s="11">
        <f>'Raw Financials'!$L$157</f>
        <v>311</v>
      </c>
      <c r="M11" s="37">
        <f>L11*(1+Assumptions!$M$18)</f>
        <v>320.33</v>
      </c>
      <c r="N11" s="37">
        <f>M11*(1+Assumptions!$N$18)</f>
        <v>329.93989999999997</v>
      </c>
      <c r="O11" s="37">
        <f>N11*(1+Assumptions!$O$18)</f>
        <v>338.18839749999995</v>
      </c>
      <c r="P11" s="37">
        <f>O11*(1+Assumptions!$P$18)</f>
        <v>346.64310743749991</v>
      </c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  <c r="AX11" s="1"/>
      <c r="AY11" s="1"/>
      <c r="AZ11" s="1"/>
      <c r="BA11" s="1"/>
      <c r="BB11" s="1"/>
      <c r="BC11" s="1"/>
      <c r="BD11" s="1"/>
      <c r="BE11" s="1"/>
      <c r="BF11" s="1"/>
      <c r="BG11" s="1"/>
      <c r="BH11" s="1"/>
      <c r="BI11" s="1"/>
      <c r="BJ11" s="1"/>
      <c r="BK11" s="1"/>
      <c r="BL11" s="1"/>
      <c r="BM11" s="1"/>
      <c r="BN11" s="1"/>
      <c r="BO11" s="1"/>
      <c r="BP11" s="1"/>
      <c r="BQ11" s="1"/>
      <c r="BR11" s="1"/>
    </row>
    <row r="12" spans="1:70">
      <c r="A12" s="1" t="s">
        <v>350</v>
      </c>
      <c r="B12" s="11">
        <f>'Raw Financials'!$B$158</f>
        <v>73</v>
      </c>
      <c r="C12" s="11">
        <f>'Raw Financials'!$C$158</f>
        <v>84</v>
      </c>
      <c r="D12" s="11">
        <f>'Raw Financials'!$D$158</f>
        <v>97</v>
      </c>
      <c r="E12" s="11">
        <f>'Raw Financials'!$E$158</f>
        <v>99</v>
      </c>
      <c r="F12" s="11">
        <f>'Raw Financials'!$F$158</f>
        <v>105</v>
      </c>
      <c r="G12" s="11">
        <f>'Raw Financials'!$G$158</f>
        <v>101</v>
      </c>
      <c r="H12" s="11">
        <f>'Raw Financials'!$H$158</f>
        <v>120</v>
      </c>
      <c r="I12" s="11">
        <f>'Raw Financials'!$I$158</f>
        <v>133</v>
      </c>
      <c r="J12" s="11">
        <f>'Raw Financials'!$J$158</f>
        <v>139</v>
      </c>
      <c r="K12" s="11">
        <f>'Raw Financials'!$K$158</f>
        <v>130</v>
      </c>
      <c r="L12" s="11">
        <f>'Raw Financials'!$L$158</f>
        <v>139</v>
      </c>
      <c r="M12" s="37">
        <f>L12*(1+Assumptions!$M$18)</f>
        <v>143.17000000000002</v>
      </c>
      <c r="N12" s="37">
        <f>M12*(1+Assumptions!$N$18)</f>
        <v>147.46510000000001</v>
      </c>
      <c r="O12" s="37">
        <f>N12*(1+Assumptions!$O$18)</f>
        <v>151.15172749999999</v>
      </c>
      <c r="P12" s="37">
        <f>O12*(1+Assumptions!$P$18)</f>
        <v>154.93052068749998</v>
      </c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  <c r="AX12" s="1"/>
      <c r="AY12" s="1"/>
      <c r="AZ12" s="1"/>
      <c r="BA12" s="1"/>
      <c r="BB12" s="1"/>
      <c r="BC12" s="1"/>
      <c r="BD12" s="1"/>
      <c r="BE12" s="1"/>
      <c r="BF12" s="1"/>
      <c r="BG12" s="1"/>
      <c r="BH12" s="1"/>
      <c r="BI12" s="1"/>
      <c r="BJ12" s="1"/>
      <c r="BK12" s="1"/>
      <c r="BL12" s="1"/>
      <c r="BM12" s="1"/>
      <c r="BN12" s="1"/>
      <c r="BO12" s="1"/>
      <c r="BP12" s="1"/>
      <c r="BQ12" s="1"/>
      <c r="BR12" s="1"/>
    </row>
    <row r="13" spans="1:70">
      <c r="A13" s="1" t="s">
        <v>351</v>
      </c>
      <c r="B13" s="11">
        <f>'Raw Financials'!$B$159</f>
        <v>37</v>
      </c>
      <c r="C13" s="11">
        <f>'Raw Financials'!$C$159</f>
        <v>35</v>
      </c>
      <c r="D13" s="11">
        <f>'Raw Financials'!$D$159</f>
        <v>38</v>
      </c>
      <c r="E13" s="11">
        <f>'Raw Financials'!$E$159</f>
        <v>44</v>
      </c>
      <c r="F13" s="11">
        <f>'Raw Financials'!$F$159</f>
        <v>49</v>
      </c>
      <c r="G13" s="11">
        <f>'Raw Financials'!$G$159</f>
        <v>48</v>
      </c>
      <c r="H13" s="11">
        <f>'Raw Financials'!$H$159</f>
        <v>58</v>
      </c>
      <c r="I13" s="11">
        <f>'Raw Financials'!$I$159</f>
        <v>60</v>
      </c>
      <c r="J13" s="11">
        <f>'Raw Financials'!$J$159</f>
        <v>62</v>
      </c>
      <c r="K13" s="11">
        <f>'Raw Financials'!$K$159</f>
        <v>64</v>
      </c>
      <c r="L13" s="11">
        <f>'Raw Financials'!$L$159</f>
        <v>66</v>
      </c>
      <c r="M13" s="37">
        <f>L13*(1+Assumptions!$M$18)</f>
        <v>67.98</v>
      </c>
      <c r="N13" s="37">
        <f>M13*(1+Assumptions!$N$18)</f>
        <v>70.019400000000005</v>
      </c>
      <c r="O13" s="37">
        <f>N13*(1+Assumptions!$O$18)</f>
        <v>71.769885000000002</v>
      </c>
      <c r="P13" s="37">
        <f>O13*(1+Assumptions!$P$18)</f>
        <v>73.564132125</v>
      </c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  <c r="AX13" s="1"/>
      <c r="AY13" s="1"/>
      <c r="AZ13" s="1"/>
      <c r="BA13" s="1"/>
      <c r="BB13" s="1"/>
      <c r="BC13" s="1"/>
      <c r="BD13" s="1"/>
      <c r="BE13" s="1"/>
      <c r="BF13" s="1"/>
      <c r="BG13" s="1"/>
      <c r="BH13" s="1"/>
      <c r="BI13" s="1"/>
      <c r="BJ13" s="1"/>
      <c r="BK13" s="1"/>
      <c r="BL13" s="1"/>
      <c r="BM13" s="1"/>
      <c r="BN13" s="1"/>
      <c r="BO13" s="1"/>
      <c r="BP13" s="1"/>
      <c r="BQ13" s="1"/>
      <c r="BR13" s="1"/>
    </row>
    <row r="14" spans="1:70">
      <c r="A14" s="1"/>
      <c r="B14" s="11"/>
      <c r="C14" s="11"/>
      <c r="D14" s="11"/>
      <c r="E14" s="11"/>
      <c r="F14" s="11"/>
      <c r="G14" s="11"/>
      <c r="H14" s="11"/>
      <c r="I14" s="11"/>
      <c r="J14" s="11"/>
      <c r="K14" s="11"/>
      <c r="L14" s="11"/>
      <c r="M14" s="37"/>
      <c r="N14" s="37"/>
      <c r="O14" s="37"/>
      <c r="P14" s="37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  <c r="AW14" s="1"/>
      <c r="AX14" s="1"/>
      <c r="AY14" s="1"/>
      <c r="AZ14" s="1"/>
      <c r="BA14" s="1"/>
      <c r="BB14" s="1"/>
      <c r="BC14" s="1"/>
      <c r="BD14" s="1"/>
      <c r="BE14" s="1"/>
      <c r="BF14" s="1"/>
      <c r="BG14" s="1"/>
      <c r="BH14" s="1"/>
      <c r="BI14" s="1"/>
      <c r="BJ14" s="1"/>
      <c r="BK14" s="1"/>
      <c r="BL14" s="1"/>
      <c r="BM14" s="1"/>
      <c r="BN14" s="1"/>
      <c r="BO14" s="1"/>
      <c r="BP14" s="1"/>
      <c r="BQ14" s="1"/>
      <c r="BR14" s="1"/>
    </row>
    <row r="15" spans="1:70">
      <c r="A15" s="1" t="s">
        <v>539</v>
      </c>
      <c r="B15" s="13" t="str">
        <f>""</f>
        <v/>
      </c>
      <c r="C15" s="13" t="str">
        <f>""</f>
        <v/>
      </c>
      <c r="D15" s="13" t="str">
        <f>""</f>
        <v/>
      </c>
      <c r="E15" s="13" t="str">
        <f>""</f>
        <v/>
      </c>
      <c r="F15" s="13" t="str">
        <f>""</f>
        <v/>
      </c>
      <c r="G15" s="13" t="str">
        <f>""</f>
        <v/>
      </c>
      <c r="H15" s="13" t="str">
        <f>""</f>
        <v/>
      </c>
      <c r="I15" s="13" t="str">
        <f>""</f>
        <v/>
      </c>
      <c r="J15" s="13" t="str">
        <f>""</f>
        <v/>
      </c>
      <c r="K15" s="13" t="str">
        <f>""</f>
        <v/>
      </c>
      <c r="L15" s="13" t="str">
        <f>""</f>
        <v/>
      </c>
      <c r="M15" s="25">
        <f>Assumptions!$M$18</f>
        <v>0.03</v>
      </c>
      <c r="N15" s="25">
        <f>Assumptions!$N$18</f>
        <v>0.03</v>
      </c>
      <c r="O15" s="25">
        <f>Assumptions!$O$18</f>
        <v>2.5000000000000001E-2</v>
      </c>
      <c r="P15" s="25">
        <f>Assumptions!$P$18</f>
        <v>2.5000000000000001E-2</v>
      </c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  <c r="AX15" s="1"/>
      <c r="AY15" s="1"/>
      <c r="AZ15" s="1"/>
      <c r="BA15" s="1"/>
      <c r="BB15" s="1"/>
      <c r="BC15" s="1"/>
      <c r="BD15" s="1"/>
      <c r="BE15" s="1"/>
      <c r="BF15" s="1"/>
      <c r="BG15" s="1"/>
      <c r="BH15" s="1"/>
      <c r="BI15" s="1"/>
      <c r="BJ15" s="1"/>
      <c r="BK15" s="1"/>
      <c r="BL15" s="1"/>
      <c r="BM15" s="1"/>
      <c r="BN15" s="1"/>
      <c r="BO15" s="1"/>
      <c r="BP15" s="1"/>
      <c r="BQ15" s="1"/>
      <c r="BR15" s="1"/>
    </row>
    <row r="16" spans="1:70">
      <c r="A16" s="1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7"/>
      <c r="N16" s="7"/>
      <c r="O16" s="7"/>
      <c r="P16" s="7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  <c r="AW16" s="1"/>
      <c r="AX16" s="1"/>
      <c r="AY16" s="1"/>
      <c r="AZ16" s="1"/>
      <c r="BA16" s="1"/>
      <c r="BB16" s="1"/>
      <c r="BC16" s="1"/>
      <c r="BD16" s="1"/>
      <c r="BE16" s="1"/>
      <c r="BF16" s="1"/>
      <c r="BG16" s="1"/>
      <c r="BH16" s="1"/>
      <c r="BI16" s="1"/>
      <c r="BJ16" s="1"/>
      <c r="BK16" s="1"/>
      <c r="BL16" s="1"/>
      <c r="BM16" s="1"/>
      <c r="BN16" s="1"/>
      <c r="BO16" s="1"/>
      <c r="BP16" s="1"/>
      <c r="BQ16" s="1"/>
      <c r="BR16" s="1"/>
    </row>
    <row r="17" spans="1:70">
      <c r="A17" s="1" t="s">
        <v>540</v>
      </c>
      <c r="B17" s="17">
        <f>'Raw Financials'!$B$138</f>
        <v>0</v>
      </c>
      <c r="C17" s="17">
        <f>'Raw Financials'!$C$138</f>
        <v>0</v>
      </c>
      <c r="D17" s="17">
        <f>'Raw Financials'!$D$138</f>
        <v>0</v>
      </c>
      <c r="E17" s="17">
        <f>'Raw Financials'!$E$138</f>
        <v>0</v>
      </c>
      <c r="F17" s="17">
        <f>'Raw Financials'!$F$138</f>
        <v>27</v>
      </c>
      <c r="G17" s="17">
        <f>'Raw Financials'!$G$138</f>
        <v>31.6</v>
      </c>
      <c r="H17" s="17">
        <f>'Raw Financials'!$H$138</f>
        <v>34.6</v>
      </c>
      <c r="I17" s="17">
        <f>'Raw Financials'!$I$138</f>
        <v>34.1</v>
      </c>
      <c r="J17" s="17">
        <f>'Raw Financials'!$J$138</f>
        <v>42.7</v>
      </c>
      <c r="K17" s="17">
        <f>'Raw Financials'!$K$138</f>
        <v>39.4</v>
      </c>
      <c r="L17" s="17">
        <f>'Raw Financials'!$L$138</f>
        <v>40.700000000000003</v>
      </c>
      <c r="M17" s="47" t="str">
        <f>""</f>
        <v/>
      </c>
      <c r="N17" s="47" t="str">
        <f>""</f>
        <v/>
      </c>
      <c r="O17" s="47" t="str">
        <f>""</f>
        <v/>
      </c>
      <c r="P17" s="47" t="str">
        <f>""</f>
        <v/>
      </c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  <c r="AW17" s="1"/>
      <c r="AX17" s="1"/>
      <c r="AY17" s="1"/>
      <c r="AZ17" s="1"/>
      <c r="BA17" s="1"/>
      <c r="BB17" s="1"/>
      <c r="BC17" s="1"/>
      <c r="BD17" s="1"/>
      <c r="BE17" s="1"/>
      <c r="BF17" s="1"/>
      <c r="BG17" s="1"/>
      <c r="BH17" s="1"/>
      <c r="BI17" s="1"/>
      <c r="BJ17" s="1"/>
      <c r="BK17" s="1"/>
      <c r="BL17" s="1"/>
      <c r="BM17" s="1"/>
      <c r="BN17" s="1"/>
      <c r="BO17" s="1"/>
      <c r="BP17" s="1"/>
      <c r="BQ17" s="1"/>
      <c r="BR17" s="1"/>
    </row>
    <row r="18" spans="1:70">
      <c r="A18" s="1" t="s">
        <v>541</v>
      </c>
      <c r="B18" s="17">
        <f>'Raw Financials'!$B$139</f>
        <v>0</v>
      </c>
      <c r="C18" s="17">
        <f>'Raw Financials'!$C$139</f>
        <v>0</v>
      </c>
      <c r="D18" s="17">
        <f>'Raw Financials'!$D$139</f>
        <v>0</v>
      </c>
      <c r="E18" s="17">
        <f>'Raw Financials'!$E$139</f>
        <v>0</v>
      </c>
      <c r="F18" s="17">
        <f>'Raw Financials'!$F$139</f>
        <v>0</v>
      </c>
      <c r="G18" s="17">
        <f>'Raw Financials'!$G$139</f>
        <v>0</v>
      </c>
      <c r="H18" s="17">
        <f>'Raw Financials'!$H$139</f>
        <v>0</v>
      </c>
      <c r="I18" s="17">
        <f>'Raw Financials'!$I$139</f>
        <v>0</v>
      </c>
      <c r="J18" s="17">
        <f>'Raw Financials'!$J$139</f>
        <v>0</v>
      </c>
      <c r="K18" s="17">
        <f>'Raw Financials'!$K$139</f>
        <v>0</v>
      </c>
      <c r="L18" s="17">
        <f>'Raw Financials'!$L$139</f>
        <v>2.2999999999999998</v>
      </c>
      <c r="M18" s="47">
        <f>'Revenue Drivers'!$M$19</f>
        <v>3.3</v>
      </c>
      <c r="N18" s="47">
        <f>'Revenue Drivers'!$N$19</f>
        <v>4.0999999999999996</v>
      </c>
      <c r="O18" s="47">
        <f>'Revenue Drivers'!$O$19</f>
        <v>4.9000000000000004</v>
      </c>
      <c r="P18" s="47">
        <f>'Revenue Drivers'!$P$19</f>
        <v>5.7</v>
      </c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  <c r="AX18" s="1"/>
      <c r="AY18" s="1"/>
      <c r="AZ18" s="1"/>
      <c r="BA18" s="1"/>
      <c r="BB18" s="1"/>
      <c r="BC18" s="1"/>
      <c r="BD18" s="1"/>
      <c r="BE18" s="1"/>
      <c r="BF18" s="1"/>
      <c r="BG18" s="1"/>
      <c r="BH18" s="1"/>
      <c r="BI18" s="1"/>
      <c r="BJ18" s="1"/>
      <c r="BK18" s="1"/>
      <c r="BL18" s="1"/>
      <c r="BM18" s="1"/>
      <c r="BN18" s="1"/>
      <c r="BO18" s="1"/>
      <c r="BP18" s="1"/>
      <c r="BQ18" s="1"/>
      <c r="BR18" s="1"/>
    </row>
    <row r="19" spans="1:70">
      <c r="A19" s="1" t="s">
        <v>71</v>
      </c>
      <c r="B19" s="17">
        <f>'Revenue Drivers'!$B$10</f>
        <v>353843</v>
      </c>
      <c r="C19" s="17">
        <f>'Revenue Drivers'!$C$10</f>
        <v>387223</v>
      </c>
      <c r="D19" s="17">
        <f>'Revenue Drivers'!$D$10</f>
        <v>394998</v>
      </c>
      <c r="E19" s="17">
        <f>'Revenue Drivers'!$E$10</f>
        <v>424285</v>
      </c>
      <c r="F19" s="17">
        <f>'Revenue Drivers'!$F$10</f>
        <v>448464</v>
      </c>
      <c r="G19" s="17">
        <f>'Revenue Drivers'!$G$10</f>
        <v>488649</v>
      </c>
      <c r="H19" s="17">
        <f>'Revenue Drivers'!$H$10</f>
        <v>592195</v>
      </c>
      <c r="I19" s="17">
        <f>'Revenue Drivers'!$I$10</f>
        <v>614795</v>
      </c>
      <c r="J19" s="17">
        <f>'Revenue Drivers'!$J$10</f>
        <v>601546</v>
      </c>
      <c r="K19" s="17">
        <f>'Revenue Drivers'!$K$10</f>
        <v>607979</v>
      </c>
      <c r="L19" s="17">
        <f>'Revenue Drivers'!$L$10</f>
        <v>584519</v>
      </c>
      <c r="M19" s="47">
        <f>'Revenue Drivers'!$M$10</f>
        <v>593286.78499999992</v>
      </c>
      <c r="N19" s="47">
        <f>'Revenue Drivers'!$N$10</f>
        <v>605152.52069999988</v>
      </c>
      <c r="O19" s="47">
        <f>'Revenue Drivers'!$O$10</f>
        <v>620281.33371749986</v>
      </c>
      <c r="P19" s="47">
        <f>'Revenue Drivers'!$P$10</f>
        <v>635788.36706043733</v>
      </c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/>
      <c r="AX19" s="1"/>
      <c r="AY19" s="1"/>
      <c r="AZ19" s="1"/>
      <c r="BA19" s="1"/>
      <c r="BB19" s="1"/>
      <c r="BC19" s="1"/>
      <c r="BD19" s="1"/>
      <c r="BE19" s="1"/>
      <c r="BF19" s="1"/>
      <c r="BG19" s="1"/>
      <c r="BH19" s="1"/>
      <c r="BI19" s="1"/>
      <c r="BJ19" s="1"/>
      <c r="BK19" s="1"/>
      <c r="BL19" s="1"/>
      <c r="BM19" s="1"/>
      <c r="BN19" s="1"/>
      <c r="BO19" s="1"/>
      <c r="BP19" s="1"/>
      <c r="BQ19" s="1"/>
      <c r="BR19" s="1"/>
    </row>
    <row r="20" spans="1:70">
      <c r="A20" s="1" t="s">
        <v>72</v>
      </c>
      <c r="B20" s="13">
        <f>'Raw Financials'!$B$135</f>
        <v>0.14699999999999999</v>
      </c>
      <c r="C20" s="13">
        <f>'Raw Financials'!$C$135</f>
        <v>0.105</v>
      </c>
      <c r="D20" s="13">
        <f>'Raw Financials'!$D$135</f>
        <v>0.11</v>
      </c>
      <c r="E20" s="13">
        <f>'Raw Financials'!$E$135</f>
        <v>0.113</v>
      </c>
      <c r="F20" s="13">
        <f>'Raw Financials'!$F$135</f>
        <v>0.121</v>
      </c>
      <c r="G20" s="13">
        <f>'Raw Financials'!$G$135</f>
        <v>7.1999999999999995E-2</v>
      </c>
      <c r="H20" s="13">
        <f>'Raw Financials'!$H$135</f>
        <v>0.17399999999999999</v>
      </c>
      <c r="I20" s="13">
        <f>'Raw Financials'!$I$135</f>
        <v>0.20100000000000001</v>
      </c>
      <c r="J20" s="13">
        <f>'Raw Financials'!$J$135</f>
        <v>0.125</v>
      </c>
      <c r="K20" s="13">
        <f>'Raw Financials'!$K$135</f>
        <v>0.13300000000000001</v>
      </c>
      <c r="L20" s="13">
        <f>'Raw Financials'!$L$135</f>
        <v>0.13700000000000001</v>
      </c>
      <c r="M20" s="25" t="str">
        <f>""</f>
        <v/>
      </c>
      <c r="N20" s="25" t="str">
        <f>""</f>
        <v/>
      </c>
      <c r="O20" s="25" t="str">
        <f>""</f>
        <v/>
      </c>
      <c r="P20" s="25" t="str">
        <f>""</f>
        <v/>
      </c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  <c r="AW20" s="1"/>
      <c r="AX20" s="1"/>
      <c r="AY20" s="1"/>
      <c r="AZ20" s="1"/>
      <c r="BA20" s="1"/>
      <c r="BB20" s="1"/>
      <c r="BC20" s="1"/>
      <c r="BD20" s="1"/>
      <c r="BE20" s="1"/>
      <c r="BF20" s="1"/>
      <c r="BG20" s="1"/>
      <c r="BH20" s="1"/>
      <c r="BI20" s="1"/>
      <c r="BJ20" s="1"/>
      <c r="BK20" s="1"/>
      <c r="BL20" s="1"/>
      <c r="BM20" s="1"/>
      <c r="BN20" s="1"/>
      <c r="BO20" s="1"/>
      <c r="BP20" s="1"/>
      <c r="BQ20" s="1"/>
      <c r="BR20" s="1"/>
    </row>
    <row r="21" spans="1:70">
      <c r="A21" s="1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  <c r="AW21" s="1"/>
      <c r="AX21" s="1"/>
      <c r="AY21" s="1"/>
      <c r="AZ21" s="1"/>
      <c r="BA21" s="1"/>
      <c r="BB21" s="1"/>
      <c r="BC21" s="1"/>
      <c r="BD21" s="1"/>
      <c r="BE21" s="1"/>
      <c r="BF21" s="1"/>
      <c r="BG21" s="1"/>
      <c r="BH21" s="1"/>
      <c r="BI21" s="1"/>
      <c r="BJ21" s="1"/>
      <c r="BK21" s="1"/>
      <c r="BL21" s="1"/>
      <c r="BM21" s="1"/>
      <c r="BN21" s="1"/>
      <c r="BO21" s="1"/>
      <c r="BP21" s="1"/>
      <c r="BQ21" s="1"/>
      <c r="BR21" s="1"/>
    </row>
    <row r="22" spans="1:70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1"/>
      <c r="AW22" s="1"/>
      <c r="AX22" s="1"/>
      <c r="AY22" s="1"/>
      <c r="AZ22" s="1"/>
      <c r="BA22" s="1"/>
      <c r="BB22" s="1"/>
      <c r="BC22" s="1"/>
      <c r="BD22" s="1"/>
      <c r="BE22" s="1"/>
      <c r="BF22" s="1"/>
      <c r="BG22" s="1"/>
      <c r="BH22" s="1"/>
      <c r="BI22" s="1"/>
      <c r="BJ22" s="1"/>
      <c r="BK22" s="1"/>
      <c r="BL22" s="1"/>
      <c r="BM22" s="1"/>
      <c r="BN22" s="1"/>
      <c r="BO22" s="1"/>
      <c r="BP22" s="1"/>
      <c r="BQ22" s="1"/>
      <c r="BR22" s="1"/>
    </row>
    <row r="23" spans="1:70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  <c r="AV23" s="1"/>
      <c r="AW23" s="1"/>
      <c r="AX23" s="1"/>
      <c r="AY23" s="1"/>
      <c r="AZ23" s="1"/>
      <c r="BA23" s="1"/>
      <c r="BB23" s="1"/>
      <c r="BC23" s="1"/>
      <c r="BD23" s="1"/>
      <c r="BE23" s="1"/>
      <c r="BF23" s="1"/>
      <c r="BG23" s="1"/>
      <c r="BH23" s="1"/>
      <c r="BI23" s="1"/>
      <c r="BJ23" s="1"/>
      <c r="BK23" s="1"/>
      <c r="BL23" s="1"/>
      <c r="BM23" s="1"/>
      <c r="BN23" s="1"/>
      <c r="BO23" s="1"/>
      <c r="BP23" s="1"/>
      <c r="BQ23" s="1"/>
      <c r="BR23" s="1"/>
    </row>
    <row r="24" spans="1:70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  <c r="AV24" s="1"/>
      <c r="AW24" s="1"/>
      <c r="AX24" s="1"/>
      <c r="AY24" s="1"/>
      <c r="AZ24" s="1"/>
      <c r="BA24" s="1"/>
      <c r="BB24" s="1"/>
      <c r="BC24" s="1"/>
      <c r="BD24" s="1"/>
      <c r="BE24" s="1"/>
      <c r="BF24" s="1"/>
      <c r="BG24" s="1"/>
      <c r="BH24" s="1"/>
      <c r="BI24" s="1"/>
      <c r="BJ24" s="1"/>
      <c r="BK24" s="1"/>
      <c r="BL24" s="1"/>
      <c r="BM24" s="1"/>
      <c r="BN24" s="1"/>
      <c r="BO24" s="1"/>
      <c r="BP24" s="1"/>
      <c r="BQ24" s="1"/>
      <c r="BR24" s="1"/>
    </row>
    <row r="25" spans="1:70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  <c r="AV25" s="1"/>
      <c r="AW25" s="1"/>
      <c r="AX25" s="1"/>
      <c r="AY25" s="1"/>
      <c r="AZ25" s="1"/>
      <c r="BA25" s="1"/>
      <c r="BB25" s="1"/>
      <c r="BC25" s="1"/>
      <c r="BD25" s="1"/>
      <c r="BE25" s="1"/>
      <c r="BF25" s="1"/>
      <c r="BG25" s="1"/>
      <c r="BH25" s="1"/>
      <c r="BI25" s="1"/>
      <c r="BJ25" s="1"/>
      <c r="BK25" s="1"/>
      <c r="BL25" s="1"/>
      <c r="BM25" s="1"/>
      <c r="BN25" s="1"/>
      <c r="BO25" s="1"/>
      <c r="BP25" s="1"/>
      <c r="BQ25" s="1"/>
      <c r="BR25" s="1"/>
    </row>
    <row r="26" spans="1:70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  <c r="AV26" s="1"/>
      <c r="AW26" s="1"/>
      <c r="AX26" s="1"/>
      <c r="AY26" s="1"/>
      <c r="AZ26" s="1"/>
      <c r="BA26" s="1"/>
      <c r="BB26" s="1"/>
      <c r="BC26" s="1"/>
      <c r="BD26" s="1"/>
      <c r="BE26" s="1"/>
      <c r="BF26" s="1"/>
      <c r="BG26" s="1"/>
      <c r="BH26" s="1"/>
      <c r="BI26" s="1"/>
      <c r="BJ26" s="1"/>
      <c r="BK26" s="1"/>
      <c r="BL26" s="1"/>
      <c r="BM26" s="1"/>
      <c r="BN26" s="1"/>
      <c r="BO26" s="1"/>
      <c r="BP26" s="1"/>
      <c r="BQ26" s="1"/>
      <c r="BR26" s="1"/>
    </row>
    <row r="27" spans="1:70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  <c r="AV27" s="1"/>
      <c r="AW27" s="1"/>
      <c r="AX27" s="1"/>
      <c r="AY27" s="1"/>
      <c r="AZ27" s="1"/>
      <c r="BA27" s="1"/>
      <c r="BB27" s="1"/>
      <c r="BC27" s="1"/>
      <c r="BD27" s="1"/>
      <c r="BE27" s="1"/>
      <c r="BF27" s="1"/>
      <c r="BG27" s="1"/>
      <c r="BH27" s="1"/>
      <c r="BI27" s="1"/>
      <c r="BJ27" s="1"/>
      <c r="BK27" s="1"/>
      <c r="BL27" s="1"/>
      <c r="BM27" s="1"/>
      <c r="BN27" s="1"/>
      <c r="BO27" s="1"/>
      <c r="BP27" s="1"/>
      <c r="BQ27" s="1"/>
      <c r="BR27" s="1"/>
    </row>
    <row r="28" spans="1:70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  <c r="AV28" s="1"/>
      <c r="AW28" s="1"/>
      <c r="AX28" s="1"/>
      <c r="AY28" s="1"/>
      <c r="AZ28" s="1"/>
      <c r="BA28" s="1"/>
      <c r="BB28" s="1"/>
      <c r="BC28" s="1"/>
      <c r="BD28" s="1"/>
      <c r="BE28" s="1"/>
      <c r="BF28" s="1"/>
      <c r="BG28" s="1"/>
      <c r="BH28" s="1"/>
      <c r="BI28" s="1"/>
      <c r="BJ28" s="1"/>
      <c r="BK28" s="1"/>
      <c r="BL28" s="1"/>
      <c r="BM28" s="1"/>
      <c r="BN28" s="1"/>
      <c r="BO28" s="1"/>
      <c r="BP28" s="1"/>
      <c r="BQ28" s="1"/>
      <c r="BR28" s="1"/>
    </row>
    <row r="29" spans="1:70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1"/>
      <c r="AW29" s="1"/>
      <c r="AX29" s="1"/>
      <c r="AY29" s="1"/>
      <c r="AZ29" s="1"/>
      <c r="BA29" s="1"/>
      <c r="BB29" s="1"/>
      <c r="BC29" s="1"/>
      <c r="BD29" s="1"/>
      <c r="BE29" s="1"/>
      <c r="BF29" s="1"/>
      <c r="BG29" s="1"/>
      <c r="BH29" s="1"/>
      <c r="BI29" s="1"/>
      <c r="BJ29" s="1"/>
      <c r="BK29" s="1"/>
      <c r="BL29" s="1"/>
      <c r="BM29" s="1"/>
      <c r="BN29" s="1"/>
      <c r="BO29" s="1"/>
      <c r="BP29" s="1"/>
      <c r="BQ29" s="1"/>
      <c r="BR29" s="1"/>
    </row>
    <row r="30" spans="1:70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  <c r="AV30" s="1"/>
      <c r="AW30" s="1"/>
      <c r="AX30" s="1"/>
      <c r="AY30" s="1"/>
      <c r="AZ30" s="1"/>
      <c r="BA30" s="1"/>
      <c r="BB30" s="1"/>
      <c r="BC30" s="1"/>
      <c r="BD30" s="1"/>
      <c r="BE30" s="1"/>
      <c r="BF30" s="1"/>
      <c r="BG30" s="1"/>
      <c r="BH30" s="1"/>
      <c r="BI30" s="1"/>
      <c r="BJ30" s="1"/>
      <c r="BK30" s="1"/>
      <c r="BL30" s="1"/>
      <c r="BM30" s="1"/>
      <c r="BN30" s="1"/>
      <c r="BO30" s="1"/>
      <c r="BP30" s="1"/>
      <c r="BQ30" s="1"/>
      <c r="BR30" s="1"/>
    </row>
    <row r="31" spans="1:70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1"/>
      <c r="AW31" s="1"/>
      <c r="AX31" s="1"/>
      <c r="AY31" s="1"/>
      <c r="AZ31" s="1"/>
      <c r="BA31" s="1"/>
      <c r="BB31" s="1"/>
      <c r="BC31" s="1"/>
      <c r="BD31" s="1"/>
      <c r="BE31" s="1"/>
      <c r="BF31" s="1"/>
      <c r="BG31" s="1"/>
      <c r="BH31" s="1"/>
      <c r="BI31" s="1"/>
      <c r="BJ31" s="1"/>
      <c r="BK31" s="1"/>
      <c r="BL31" s="1"/>
      <c r="BM31" s="1"/>
      <c r="BN31" s="1"/>
      <c r="BO31" s="1"/>
      <c r="BP31" s="1"/>
      <c r="BQ31" s="1"/>
      <c r="BR31" s="1"/>
    </row>
    <row r="32" spans="1:70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  <c r="AV32" s="1"/>
      <c r="AW32" s="1"/>
      <c r="AX32" s="1"/>
      <c r="AY32" s="1"/>
      <c r="AZ32" s="1"/>
      <c r="BA32" s="1"/>
      <c r="BB32" s="1"/>
      <c r="BC32" s="1"/>
      <c r="BD32" s="1"/>
      <c r="BE32" s="1"/>
      <c r="BF32" s="1"/>
      <c r="BG32" s="1"/>
      <c r="BH32" s="1"/>
      <c r="BI32" s="1"/>
      <c r="BJ32" s="1"/>
      <c r="BK32" s="1"/>
      <c r="BL32" s="1"/>
      <c r="BM32" s="1"/>
      <c r="BN32" s="1"/>
      <c r="BO32" s="1"/>
      <c r="BP32" s="1"/>
      <c r="BQ32" s="1"/>
      <c r="BR32" s="1"/>
    </row>
    <row r="33" spans="1:70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  <c r="AV33" s="1"/>
      <c r="AW33" s="1"/>
      <c r="AX33" s="1"/>
      <c r="AY33" s="1"/>
      <c r="AZ33" s="1"/>
      <c r="BA33" s="1"/>
      <c r="BB33" s="1"/>
      <c r="BC33" s="1"/>
      <c r="BD33" s="1"/>
      <c r="BE33" s="1"/>
      <c r="BF33" s="1"/>
      <c r="BG33" s="1"/>
      <c r="BH33" s="1"/>
      <c r="BI33" s="1"/>
      <c r="BJ33" s="1"/>
      <c r="BK33" s="1"/>
      <c r="BL33" s="1"/>
      <c r="BM33" s="1"/>
      <c r="BN33" s="1"/>
      <c r="BO33" s="1"/>
      <c r="BP33" s="1"/>
      <c r="BQ33" s="1"/>
      <c r="BR33" s="1"/>
    </row>
    <row r="34" spans="1:70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  <c r="AV34" s="1"/>
      <c r="AW34" s="1"/>
      <c r="AX34" s="1"/>
      <c r="AY34" s="1"/>
      <c r="AZ34" s="1"/>
      <c r="BA34" s="1"/>
      <c r="BB34" s="1"/>
      <c r="BC34" s="1"/>
      <c r="BD34" s="1"/>
      <c r="BE34" s="1"/>
      <c r="BF34" s="1"/>
      <c r="BG34" s="1"/>
      <c r="BH34" s="1"/>
      <c r="BI34" s="1"/>
      <c r="BJ34" s="1"/>
      <c r="BK34" s="1"/>
      <c r="BL34" s="1"/>
      <c r="BM34" s="1"/>
      <c r="BN34" s="1"/>
      <c r="BO34" s="1"/>
      <c r="BP34" s="1"/>
      <c r="BQ34" s="1"/>
      <c r="BR34" s="1"/>
    </row>
    <row r="35" spans="1:70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  <c r="AV35" s="1"/>
      <c r="AW35" s="1"/>
      <c r="AX35" s="1"/>
      <c r="AY35" s="1"/>
      <c r="AZ35" s="1"/>
      <c r="BA35" s="1"/>
      <c r="BB35" s="1"/>
      <c r="BC35" s="1"/>
      <c r="BD35" s="1"/>
      <c r="BE35" s="1"/>
      <c r="BF35" s="1"/>
      <c r="BG35" s="1"/>
      <c r="BH35" s="1"/>
      <c r="BI35" s="1"/>
      <c r="BJ35" s="1"/>
      <c r="BK35" s="1"/>
      <c r="BL35" s="1"/>
      <c r="BM35" s="1"/>
      <c r="BN35" s="1"/>
      <c r="BO35" s="1"/>
      <c r="BP35" s="1"/>
      <c r="BQ35" s="1"/>
      <c r="BR35" s="1"/>
    </row>
    <row r="36" spans="1:70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  <c r="AL36" s="1"/>
      <c r="AM36" s="1"/>
      <c r="AN36" s="1"/>
      <c r="AO36" s="1"/>
      <c r="AP36" s="1"/>
      <c r="AQ36" s="1"/>
      <c r="AR36" s="1"/>
      <c r="AS36" s="1"/>
      <c r="AT36" s="1"/>
      <c r="AU36" s="1"/>
      <c r="AV36" s="1"/>
      <c r="AW36" s="1"/>
      <c r="AX36" s="1"/>
      <c r="AY36" s="1"/>
      <c r="AZ36" s="1"/>
      <c r="BA36" s="1"/>
      <c r="BB36" s="1"/>
      <c r="BC36" s="1"/>
      <c r="BD36" s="1"/>
      <c r="BE36" s="1"/>
      <c r="BF36" s="1"/>
      <c r="BG36" s="1"/>
      <c r="BH36" s="1"/>
      <c r="BI36" s="1"/>
      <c r="BJ36" s="1"/>
      <c r="BK36" s="1"/>
      <c r="BL36" s="1"/>
      <c r="BM36" s="1"/>
      <c r="BN36" s="1"/>
      <c r="BO36" s="1"/>
      <c r="BP36" s="1"/>
      <c r="BQ36" s="1"/>
      <c r="BR36" s="1"/>
    </row>
    <row r="37" spans="1:70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/>
      <c r="AV37" s="1"/>
      <c r="AW37" s="1"/>
      <c r="AX37" s="1"/>
      <c r="AY37" s="1"/>
      <c r="AZ37" s="1"/>
      <c r="BA37" s="1"/>
      <c r="BB37" s="1"/>
      <c r="BC37" s="1"/>
      <c r="BD37" s="1"/>
      <c r="BE37" s="1"/>
      <c r="BF37" s="1"/>
      <c r="BG37" s="1"/>
      <c r="BH37" s="1"/>
      <c r="BI37" s="1"/>
      <c r="BJ37" s="1"/>
      <c r="BK37" s="1"/>
      <c r="BL37" s="1"/>
      <c r="BM37" s="1"/>
      <c r="BN37" s="1"/>
      <c r="BO37" s="1"/>
      <c r="BP37" s="1"/>
      <c r="BQ37" s="1"/>
      <c r="BR37" s="1"/>
    </row>
    <row r="38" spans="1:70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/>
      <c r="AU38" s="1"/>
      <c r="AV38" s="1"/>
      <c r="AW38" s="1"/>
      <c r="AX38" s="1"/>
      <c r="AY38" s="1"/>
      <c r="AZ38" s="1"/>
      <c r="BA38" s="1"/>
      <c r="BB38" s="1"/>
      <c r="BC38" s="1"/>
      <c r="BD38" s="1"/>
      <c r="BE38" s="1"/>
      <c r="BF38" s="1"/>
      <c r="BG38" s="1"/>
      <c r="BH38" s="1"/>
      <c r="BI38" s="1"/>
      <c r="BJ38" s="1"/>
      <c r="BK38" s="1"/>
      <c r="BL38" s="1"/>
      <c r="BM38" s="1"/>
      <c r="BN38" s="1"/>
      <c r="BO38" s="1"/>
      <c r="BP38" s="1"/>
      <c r="BQ38" s="1"/>
      <c r="BR38" s="1"/>
    </row>
    <row r="39" spans="1:70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1"/>
      <c r="AU39" s="1"/>
      <c r="AV39" s="1"/>
      <c r="AW39" s="1"/>
      <c r="AX39" s="1"/>
      <c r="AY39" s="1"/>
      <c r="AZ39" s="1"/>
      <c r="BA39" s="1"/>
      <c r="BB39" s="1"/>
      <c r="BC39" s="1"/>
      <c r="BD39" s="1"/>
      <c r="BE39" s="1"/>
      <c r="BF39" s="1"/>
      <c r="BG39" s="1"/>
      <c r="BH39" s="1"/>
      <c r="BI39" s="1"/>
      <c r="BJ39" s="1"/>
      <c r="BK39" s="1"/>
      <c r="BL39" s="1"/>
      <c r="BM39" s="1"/>
      <c r="BN39" s="1"/>
      <c r="BO39" s="1"/>
      <c r="BP39" s="1"/>
      <c r="BQ39" s="1"/>
      <c r="BR39" s="1"/>
    </row>
    <row r="40" spans="1:70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  <c r="AV40" s="1"/>
      <c r="AW40" s="1"/>
      <c r="AX40" s="1"/>
      <c r="AY40" s="1"/>
      <c r="AZ40" s="1"/>
      <c r="BA40" s="1"/>
      <c r="BB40" s="1"/>
      <c r="BC40" s="1"/>
      <c r="BD40" s="1"/>
      <c r="BE40" s="1"/>
      <c r="BF40" s="1"/>
      <c r="BG40" s="1"/>
      <c r="BH40" s="1"/>
      <c r="BI40" s="1"/>
      <c r="BJ40" s="1"/>
      <c r="BK40" s="1"/>
      <c r="BL40" s="1"/>
      <c r="BM40" s="1"/>
      <c r="BN40" s="1"/>
      <c r="BO40" s="1"/>
      <c r="BP40" s="1"/>
      <c r="BQ40" s="1"/>
      <c r="BR40" s="1"/>
    </row>
    <row r="41" spans="1:70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  <c r="AW41" s="1"/>
      <c r="AX41" s="1"/>
      <c r="AY41" s="1"/>
      <c r="AZ41" s="1"/>
      <c r="BA41" s="1"/>
      <c r="BB41" s="1"/>
      <c r="BC41" s="1"/>
      <c r="BD41" s="1"/>
      <c r="BE41" s="1"/>
      <c r="BF41" s="1"/>
      <c r="BG41" s="1"/>
      <c r="BH41" s="1"/>
      <c r="BI41" s="1"/>
      <c r="BJ41" s="1"/>
      <c r="BK41" s="1"/>
      <c r="BL41" s="1"/>
      <c r="BM41" s="1"/>
      <c r="BN41" s="1"/>
      <c r="BO41" s="1"/>
      <c r="BP41" s="1"/>
      <c r="BQ41" s="1"/>
      <c r="BR41" s="1"/>
    </row>
    <row r="42" spans="1:70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  <c r="AW42" s="1"/>
      <c r="AX42" s="1"/>
      <c r="AY42" s="1"/>
      <c r="AZ42" s="1"/>
      <c r="BA42" s="1"/>
      <c r="BB42" s="1"/>
      <c r="BC42" s="1"/>
      <c r="BD42" s="1"/>
      <c r="BE42" s="1"/>
      <c r="BF42" s="1"/>
      <c r="BG42" s="1"/>
      <c r="BH42" s="1"/>
      <c r="BI42" s="1"/>
      <c r="BJ42" s="1"/>
      <c r="BK42" s="1"/>
      <c r="BL42" s="1"/>
      <c r="BM42" s="1"/>
      <c r="BN42" s="1"/>
      <c r="BO42" s="1"/>
      <c r="BP42" s="1"/>
      <c r="BQ42" s="1"/>
      <c r="BR42" s="1"/>
    </row>
    <row r="43" spans="1:70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  <c r="AX43" s="1"/>
      <c r="AY43" s="1"/>
      <c r="AZ43" s="1"/>
      <c r="BA43" s="1"/>
      <c r="BB43" s="1"/>
      <c r="BC43" s="1"/>
      <c r="BD43" s="1"/>
      <c r="BE43" s="1"/>
      <c r="BF43" s="1"/>
      <c r="BG43" s="1"/>
      <c r="BH43" s="1"/>
      <c r="BI43" s="1"/>
      <c r="BJ43" s="1"/>
      <c r="BK43" s="1"/>
      <c r="BL43" s="1"/>
      <c r="BM43" s="1"/>
      <c r="BN43" s="1"/>
      <c r="BO43" s="1"/>
      <c r="BP43" s="1"/>
      <c r="BQ43" s="1"/>
      <c r="BR43" s="1"/>
    </row>
    <row r="44" spans="1:70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  <c r="AW44" s="1"/>
      <c r="AX44" s="1"/>
      <c r="AY44" s="1"/>
      <c r="AZ44" s="1"/>
      <c r="BA44" s="1"/>
      <c r="BB44" s="1"/>
      <c r="BC44" s="1"/>
      <c r="BD44" s="1"/>
      <c r="BE44" s="1"/>
      <c r="BF44" s="1"/>
      <c r="BG44" s="1"/>
      <c r="BH44" s="1"/>
      <c r="BI44" s="1"/>
      <c r="BJ44" s="1"/>
      <c r="BK44" s="1"/>
      <c r="BL44" s="1"/>
      <c r="BM44" s="1"/>
      <c r="BN44" s="1"/>
      <c r="BO44" s="1"/>
      <c r="BP44" s="1"/>
      <c r="BQ44" s="1"/>
      <c r="BR44" s="1"/>
    </row>
    <row r="45" spans="1:70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  <c r="AW45" s="1"/>
      <c r="AX45" s="1"/>
      <c r="AY45" s="1"/>
      <c r="AZ45" s="1"/>
      <c r="BA45" s="1"/>
      <c r="BB45" s="1"/>
      <c r="BC45" s="1"/>
      <c r="BD45" s="1"/>
      <c r="BE45" s="1"/>
      <c r="BF45" s="1"/>
      <c r="BG45" s="1"/>
      <c r="BH45" s="1"/>
      <c r="BI45" s="1"/>
      <c r="BJ45" s="1"/>
      <c r="BK45" s="1"/>
      <c r="BL45" s="1"/>
      <c r="BM45" s="1"/>
      <c r="BN45" s="1"/>
      <c r="BO45" s="1"/>
      <c r="BP45" s="1"/>
      <c r="BQ45" s="1"/>
      <c r="BR45" s="1"/>
    </row>
    <row r="46" spans="1:70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  <c r="AX46" s="1"/>
      <c r="AY46" s="1"/>
      <c r="AZ46" s="1"/>
      <c r="BA46" s="1"/>
      <c r="BB46" s="1"/>
      <c r="BC46" s="1"/>
      <c r="BD46" s="1"/>
      <c r="BE46" s="1"/>
      <c r="BF46" s="1"/>
      <c r="BG46" s="1"/>
      <c r="BH46" s="1"/>
      <c r="BI46" s="1"/>
      <c r="BJ46" s="1"/>
      <c r="BK46" s="1"/>
      <c r="BL46" s="1"/>
      <c r="BM46" s="1"/>
      <c r="BN46" s="1"/>
      <c r="BO46" s="1"/>
      <c r="BP46" s="1"/>
      <c r="BQ46" s="1"/>
      <c r="BR46" s="1"/>
    </row>
    <row r="47" spans="1:70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  <c r="AV47" s="1"/>
      <c r="AW47" s="1"/>
      <c r="AX47" s="1"/>
      <c r="AY47" s="1"/>
      <c r="AZ47" s="1"/>
      <c r="BA47" s="1"/>
      <c r="BB47" s="1"/>
      <c r="BC47" s="1"/>
      <c r="BD47" s="1"/>
      <c r="BE47" s="1"/>
      <c r="BF47" s="1"/>
      <c r="BG47" s="1"/>
      <c r="BH47" s="1"/>
      <c r="BI47" s="1"/>
      <c r="BJ47" s="1"/>
      <c r="BK47" s="1"/>
      <c r="BL47" s="1"/>
      <c r="BM47" s="1"/>
      <c r="BN47" s="1"/>
      <c r="BO47" s="1"/>
      <c r="BP47" s="1"/>
      <c r="BQ47" s="1"/>
      <c r="BR47" s="1"/>
    </row>
    <row r="48" spans="1:70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  <c r="AV48" s="1"/>
      <c r="AW48" s="1"/>
      <c r="AX48" s="1"/>
      <c r="AY48" s="1"/>
      <c r="AZ48" s="1"/>
      <c r="BA48" s="1"/>
      <c r="BB48" s="1"/>
      <c r="BC48" s="1"/>
      <c r="BD48" s="1"/>
      <c r="BE48" s="1"/>
      <c r="BF48" s="1"/>
      <c r="BG48" s="1"/>
      <c r="BH48" s="1"/>
      <c r="BI48" s="1"/>
      <c r="BJ48" s="1"/>
      <c r="BK48" s="1"/>
      <c r="BL48" s="1"/>
      <c r="BM48" s="1"/>
      <c r="BN48" s="1"/>
      <c r="BO48" s="1"/>
      <c r="BP48" s="1"/>
      <c r="BQ48" s="1"/>
      <c r="BR48" s="1"/>
    </row>
    <row r="49" spans="1:70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  <c r="AW49" s="1"/>
      <c r="AX49" s="1"/>
      <c r="AY49" s="1"/>
      <c r="AZ49" s="1"/>
      <c r="BA49" s="1"/>
      <c r="BB49" s="1"/>
      <c r="BC49" s="1"/>
      <c r="BD49" s="1"/>
      <c r="BE49" s="1"/>
      <c r="BF49" s="1"/>
      <c r="BG49" s="1"/>
      <c r="BH49" s="1"/>
      <c r="BI49" s="1"/>
      <c r="BJ49" s="1"/>
      <c r="BK49" s="1"/>
      <c r="BL49" s="1"/>
      <c r="BM49" s="1"/>
      <c r="BN49" s="1"/>
      <c r="BO49" s="1"/>
      <c r="BP49" s="1"/>
      <c r="BQ49" s="1"/>
      <c r="BR49" s="1"/>
    </row>
    <row r="50" spans="1:70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  <c r="AW50" s="1"/>
      <c r="AX50" s="1"/>
      <c r="AY50" s="1"/>
      <c r="AZ50" s="1"/>
      <c r="BA50" s="1"/>
      <c r="BB50" s="1"/>
      <c r="BC50" s="1"/>
      <c r="BD50" s="1"/>
      <c r="BE50" s="1"/>
      <c r="BF50" s="1"/>
      <c r="BG50" s="1"/>
      <c r="BH50" s="1"/>
      <c r="BI50" s="1"/>
      <c r="BJ50" s="1"/>
      <c r="BK50" s="1"/>
      <c r="BL50" s="1"/>
      <c r="BM50" s="1"/>
      <c r="BN50" s="1"/>
      <c r="BO50" s="1"/>
      <c r="BP50" s="1"/>
      <c r="BQ50" s="1"/>
      <c r="BR50" s="1"/>
    </row>
    <row r="51" spans="1:70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  <c r="AV51" s="1"/>
      <c r="AW51" s="1"/>
      <c r="AX51" s="1"/>
      <c r="AY51" s="1"/>
      <c r="AZ51" s="1"/>
      <c r="BA51" s="1"/>
      <c r="BB51" s="1"/>
      <c r="BC51" s="1"/>
      <c r="BD51" s="1"/>
      <c r="BE51" s="1"/>
      <c r="BF51" s="1"/>
      <c r="BG51" s="1"/>
      <c r="BH51" s="1"/>
      <c r="BI51" s="1"/>
      <c r="BJ51" s="1"/>
      <c r="BK51" s="1"/>
      <c r="BL51" s="1"/>
      <c r="BM51" s="1"/>
      <c r="BN51" s="1"/>
      <c r="BO51" s="1"/>
      <c r="BP51" s="1"/>
      <c r="BQ51" s="1"/>
      <c r="BR51" s="1"/>
    </row>
    <row r="52" spans="1:70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  <c r="AV52" s="1"/>
      <c r="AW52" s="1"/>
      <c r="AX52" s="1"/>
      <c r="AY52" s="1"/>
      <c r="AZ52" s="1"/>
      <c r="BA52" s="1"/>
      <c r="BB52" s="1"/>
      <c r="BC52" s="1"/>
      <c r="BD52" s="1"/>
      <c r="BE52" s="1"/>
      <c r="BF52" s="1"/>
      <c r="BG52" s="1"/>
      <c r="BH52" s="1"/>
      <c r="BI52" s="1"/>
      <c r="BJ52" s="1"/>
      <c r="BK52" s="1"/>
      <c r="BL52" s="1"/>
      <c r="BM52" s="1"/>
      <c r="BN52" s="1"/>
      <c r="BO52" s="1"/>
      <c r="BP52" s="1"/>
      <c r="BQ52" s="1"/>
      <c r="BR52" s="1"/>
    </row>
    <row r="53" spans="1:70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  <c r="AV53" s="1"/>
      <c r="AW53" s="1"/>
      <c r="AX53" s="1"/>
      <c r="AY53" s="1"/>
      <c r="AZ53" s="1"/>
      <c r="BA53" s="1"/>
      <c r="BB53" s="1"/>
      <c r="BC53" s="1"/>
      <c r="BD53" s="1"/>
      <c r="BE53" s="1"/>
      <c r="BF53" s="1"/>
      <c r="BG53" s="1"/>
      <c r="BH53" s="1"/>
      <c r="BI53" s="1"/>
      <c r="BJ53" s="1"/>
      <c r="BK53" s="1"/>
      <c r="BL53" s="1"/>
      <c r="BM53" s="1"/>
      <c r="BN53" s="1"/>
      <c r="BO53" s="1"/>
      <c r="BP53" s="1"/>
      <c r="BQ53" s="1"/>
      <c r="BR53" s="1"/>
    </row>
    <row r="54" spans="1:70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  <c r="AV54" s="1"/>
      <c r="AW54" s="1"/>
      <c r="AX54" s="1"/>
      <c r="AY54" s="1"/>
      <c r="AZ54" s="1"/>
      <c r="BA54" s="1"/>
      <c r="BB54" s="1"/>
      <c r="BC54" s="1"/>
      <c r="BD54" s="1"/>
      <c r="BE54" s="1"/>
      <c r="BF54" s="1"/>
      <c r="BG54" s="1"/>
      <c r="BH54" s="1"/>
      <c r="BI54" s="1"/>
      <c r="BJ54" s="1"/>
      <c r="BK54" s="1"/>
      <c r="BL54" s="1"/>
      <c r="BM54" s="1"/>
      <c r="BN54" s="1"/>
      <c r="BO54" s="1"/>
      <c r="BP54" s="1"/>
      <c r="BQ54" s="1"/>
      <c r="BR54" s="1"/>
    </row>
    <row r="55" spans="1:70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  <c r="AV55" s="1"/>
      <c r="AW55" s="1"/>
      <c r="AX55" s="1"/>
      <c r="AY55" s="1"/>
      <c r="AZ55" s="1"/>
      <c r="BA55" s="1"/>
      <c r="BB55" s="1"/>
      <c r="BC55" s="1"/>
      <c r="BD55" s="1"/>
      <c r="BE55" s="1"/>
      <c r="BF55" s="1"/>
      <c r="BG55" s="1"/>
      <c r="BH55" s="1"/>
      <c r="BI55" s="1"/>
      <c r="BJ55" s="1"/>
      <c r="BK55" s="1"/>
      <c r="BL55" s="1"/>
      <c r="BM55" s="1"/>
      <c r="BN55" s="1"/>
      <c r="BO55" s="1"/>
      <c r="BP55" s="1"/>
      <c r="BQ55" s="1"/>
      <c r="BR55" s="1"/>
    </row>
    <row r="56" spans="1:70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  <c r="AV56" s="1"/>
      <c r="AW56" s="1"/>
      <c r="AX56" s="1"/>
      <c r="AY56" s="1"/>
      <c r="AZ56" s="1"/>
      <c r="BA56" s="1"/>
      <c r="BB56" s="1"/>
      <c r="BC56" s="1"/>
      <c r="BD56" s="1"/>
      <c r="BE56" s="1"/>
      <c r="BF56" s="1"/>
      <c r="BG56" s="1"/>
      <c r="BH56" s="1"/>
      <c r="BI56" s="1"/>
      <c r="BJ56" s="1"/>
      <c r="BK56" s="1"/>
      <c r="BL56" s="1"/>
      <c r="BM56" s="1"/>
      <c r="BN56" s="1"/>
      <c r="BO56" s="1"/>
      <c r="BP56" s="1"/>
      <c r="BQ56" s="1"/>
      <c r="BR56" s="1"/>
    </row>
    <row r="57" spans="1:70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  <c r="AX57" s="1"/>
      <c r="AY57" s="1"/>
      <c r="AZ57" s="1"/>
      <c r="BA57" s="1"/>
      <c r="BB57" s="1"/>
      <c r="BC57" s="1"/>
      <c r="BD57" s="1"/>
      <c r="BE57" s="1"/>
      <c r="BF57" s="1"/>
      <c r="BG57" s="1"/>
      <c r="BH57" s="1"/>
      <c r="BI57" s="1"/>
      <c r="BJ57" s="1"/>
      <c r="BK57" s="1"/>
      <c r="BL57" s="1"/>
      <c r="BM57" s="1"/>
      <c r="BN57" s="1"/>
      <c r="BO57" s="1"/>
      <c r="BP57" s="1"/>
      <c r="BQ57" s="1"/>
      <c r="BR57" s="1"/>
    </row>
    <row r="58" spans="1:70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  <c r="AW58" s="1"/>
      <c r="AX58" s="1"/>
      <c r="AY58" s="1"/>
      <c r="AZ58" s="1"/>
      <c r="BA58" s="1"/>
      <c r="BB58" s="1"/>
      <c r="BC58" s="1"/>
      <c r="BD58" s="1"/>
      <c r="BE58" s="1"/>
      <c r="BF58" s="1"/>
      <c r="BG58" s="1"/>
      <c r="BH58" s="1"/>
      <c r="BI58" s="1"/>
      <c r="BJ58" s="1"/>
      <c r="BK58" s="1"/>
      <c r="BL58" s="1"/>
      <c r="BM58" s="1"/>
      <c r="BN58" s="1"/>
      <c r="BO58" s="1"/>
      <c r="BP58" s="1"/>
      <c r="BQ58" s="1"/>
      <c r="BR58" s="1"/>
    </row>
    <row r="59" spans="1:70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  <c r="AW59" s="1"/>
      <c r="AX59" s="1"/>
      <c r="AY59" s="1"/>
      <c r="AZ59" s="1"/>
      <c r="BA59" s="1"/>
      <c r="BB59" s="1"/>
      <c r="BC59" s="1"/>
      <c r="BD59" s="1"/>
      <c r="BE59" s="1"/>
      <c r="BF59" s="1"/>
      <c r="BG59" s="1"/>
      <c r="BH59" s="1"/>
      <c r="BI59" s="1"/>
      <c r="BJ59" s="1"/>
      <c r="BK59" s="1"/>
      <c r="BL59" s="1"/>
      <c r="BM59" s="1"/>
      <c r="BN59" s="1"/>
      <c r="BO59" s="1"/>
      <c r="BP59" s="1"/>
      <c r="BQ59" s="1"/>
      <c r="BR59" s="1"/>
    </row>
    <row r="60" spans="1:70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  <c r="AW60" s="1"/>
      <c r="AX60" s="1"/>
      <c r="AY60" s="1"/>
      <c r="AZ60" s="1"/>
      <c r="BA60" s="1"/>
      <c r="BB60" s="1"/>
      <c r="BC60" s="1"/>
      <c r="BD60" s="1"/>
      <c r="BE60" s="1"/>
      <c r="BF60" s="1"/>
      <c r="BG60" s="1"/>
      <c r="BH60" s="1"/>
      <c r="BI60" s="1"/>
      <c r="BJ60" s="1"/>
      <c r="BK60" s="1"/>
      <c r="BL60" s="1"/>
      <c r="BM60" s="1"/>
      <c r="BN60" s="1"/>
      <c r="BO60" s="1"/>
      <c r="BP60" s="1"/>
      <c r="BQ60" s="1"/>
      <c r="BR60" s="1"/>
    </row>
    <row r="61" spans="1:70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  <c r="AW61" s="1"/>
      <c r="AX61" s="1"/>
      <c r="AY61" s="1"/>
      <c r="AZ61" s="1"/>
      <c r="BA61" s="1"/>
      <c r="BB61" s="1"/>
      <c r="BC61" s="1"/>
      <c r="BD61" s="1"/>
      <c r="BE61" s="1"/>
      <c r="BF61" s="1"/>
      <c r="BG61" s="1"/>
      <c r="BH61" s="1"/>
      <c r="BI61" s="1"/>
      <c r="BJ61" s="1"/>
      <c r="BK61" s="1"/>
      <c r="BL61" s="1"/>
      <c r="BM61" s="1"/>
      <c r="BN61" s="1"/>
      <c r="BO61" s="1"/>
      <c r="BP61" s="1"/>
      <c r="BQ61" s="1"/>
      <c r="BR61" s="1"/>
    </row>
    <row r="62" spans="1:70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  <c r="AX62" s="1"/>
      <c r="AY62" s="1"/>
      <c r="AZ62" s="1"/>
      <c r="BA62" s="1"/>
      <c r="BB62" s="1"/>
      <c r="BC62" s="1"/>
      <c r="BD62" s="1"/>
      <c r="BE62" s="1"/>
      <c r="BF62" s="1"/>
      <c r="BG62" s="1"/>
      <c r="BH62" s="1"/>
      <c r="BI62" s="1"/>
      <c r="BJ62" s="1"/>
      <c r="BK62" s="1"/>
      <c r="BL62" s="1"/>
      <c r="BM62" s="1"/>
      <c r="BN62" s="1"/>
      <c r="BO62" s="1"/>
      <c r="BP62" s="1"/>
      <c r="BQ62" s="1"/>
      <c r="BR62" s="1"/>
    </row>
    <row r="63" spans="1:70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  <c r="AX63" s="1"/>
      <c r="AY63" s="1"/>
      <c r="AZ63" s="1"/>
      <c r="BA63" s="1"/>
      <c r="BB63" s="1"/>
      <c r="BC63" s="1"/>
      <c r="BD63" s="1"/>
      <c r="BE63" s="1"/>
      <c r="BF63" s="1"/>
      <c r="BG63" s="1"/>
      <c r="BH63" s="1"/>
      <c r="BI63" s="1"/>
      <c r="BJ63" s="1"/>
      <c r="BK63" s="1"/>
      <c r="BL63" s="1"/>
      <c r="BM63" s="1"/>
      <c r="BN63" s="1"/>
      <c r="BO63" s="1"/>
      <c r="BP63" s="1"/>
      <c r="BQ63" s="1"/>
      <c r="BR63" s="1"/>
    </row>
    <row r="64" spans="1:70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  <c r="AW64" s="1"/>
      <c r="AX64" s="1"/>
      <c r="AY64" s="1"/>
      <c r="AZ64" s="1"/>
      <c r="BA64" s="1"/>
      <c r="BB64" s="1"/>
      <c r="BC64" s="1"/>
      <c r="BD64" s="1"/>
      <c r="BE64" s="1"/>
      <c r="BF64" s="1"/>
      <c r="BG64" s="1"/>
      <c r="BH64" s="1"/>
      <c r="BI64" s="1"/>
      <c r="BJ64" s="1"/>
      <c r="BK64" s="1"/>
      <c r="BL64" s="1"/>
      <c r="BM64" s="1"/>
      <c r="BN64" s="1"/>
      <c r="BO64" s="1"/>
      <c r="BP64" s="1"/>
      <c r="BQ64" s="1"/>
      <c r="BR64" s="1"/>
    </row>
    <row r="65" spans="1:70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  <c r="AX65" s="1"/>
      <c r="AY65" s="1"/>
      <c r="AZ65" s="1"/>
      <c r="BA65" s="1"/>
      <c r="BB65" s="1"/>
      <c r="BC65" s="1"/>
      <c r="BD65" s="1"/>
      <c r="BE65" s="1"/>
      <c r="BF65" s="1"/>
      <c r="BG65" s="1"/>
      <c r="BH65" s="1"/>
      <c r="BI65" s="1"/>
      <c r="BJ65" s="1"/>
      <c r="BK65" s="1"/>
      <c r="BL65" s="1"/>
      <c r="BM65" s="1"/>
      <c r="BN65" s="1"/>
      <c r="BO65" s="1"/>
      <c r="BP65" s="1"/>
      <c r="BQ65" s="1"/>
      <c r="BR65" s="1"/>
    </row>
    <row r="66" spans="1:70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  <c r="AX66" s="1"/>
      <c r="AY66" s="1"/>
      <c r="AZ66" s="1"/>
      <c r="BA66" s="1"/>
      <c r="BB66" s="1"/>
      <c r="BC66" s="1"/>
      <c r="BD66" s="1"/>
      <c r="BE66" s="1"/>
      <c r="BF66" s="1"/>
      <c r="BG66" s="1"/>
      <c r="BH66" s="1"/>
      <c r="BI66" s="1"/>
      <c r="BJ66" s="1"/>
      <c r="BK66" s="1"/>
      <c r="BL66" s="1"/>
      <c r="BM66" s="1"/>
      <c r="BN66" s="1"/>
      <c r="BO66" s="1"/>
      <c r="BP66" s="1"/>
      <c r="BQ66" s="1"/>
      <c r="BR66" s="1"/>
    </row>
    <row r="67" spans="1:70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  <c r="AV67" s="1"/>
      <c r="AW67" s="1"/>
      <c r="AX67" s="1"/>
      <c r="AY67" s="1"/>
      <c r="AZ67" s="1"/>
      <c r="BA67" s="1"/>
      <c r="BB67" s="1"/>
      <c r="BC67" s="1"/>
      <c r="BD67" s="1"/>
      <c r="BE67" s="1"/>
      <c r="BF67" s="1"/>
      <c r="BG67" s="1"/>
      <c r="BH67" s="1"/>
      <c r="BI67" s="1"/>
      <c r="BJ67" s="1"/>
      <c r="BK67" s="1"/>
      <c r="BL67" s="1"/>
      <c r="BM67" s="1"/>
      <c r="BN67" s="1"/>
      <c r="BO67" s="1"/>
      <c r="BP67" s="1"/>
      <c r="BQ67" s="1"/>
      <c r="BR67" s="1"/>
    </row>
    <row r="68" spans="1:70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  <c r="AV68" s="1"/>
      <c r="AW68" s="1"/>
      <c r="AX68" s="1"/>
      <c r="AY68" s="1"/>
      <c r="AZ68" s="1"/>
      <c r="BA68" s="1"/>
      <c r="BB68" s="1"/>
      <c r="BC68" s="1"/>
      <c r="BD68" s="1"/>
      <c r="BE68" s="1"/>
      <c r="BF68" s="1"/>
      <c r="BG68" s="1"/>
      <c r="BH68" s="1"/>
      <c r="BI68" s="1"/>
      <c r="BJ68" s="1"/>
      <c r="BK68" s="1"/>
      <c r="BL68" s="1"/>
      <c r="BM68" s="1"/>
      <c r="BN68" s="1"/>
      <c r="BO68" s="1"/>
      <c r="BP68" s="1"/>
      <c r="BQ68" s="1"/>
      <c r="BR68" s="1"/>
    </row>
    <row r="69" spans="1:70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  <c r="AV69" s="1"/>
      <c r="AW69" s="1"/>
      <c r="AX69" s="1"/>
      <c r="AY69" s="1"/>
      <c r="AZ69" s="1"/>
      <c r="BA69" s="1"/>
      <c r="BB69" s="1"/>
      <c r="BC69" s="1"/>
      <c r="BD69" s="1"/>
      <c r="BE69" s="1"/>
      <c r="BF69" s="1"/>
      <c r="BG69" s="1"/>
      <c r="BH69" s="1"/>
      <c r="BI69" s="1"/>
      <c r="BJ69" s="1"/>
      <c r="BK69" s="1"/>
      <c r="BL69" s="1"/>
      <c r="BM69" s="1"/>
      <c r="BN69" s="1"/>
      <c r="BO69" s="1"/>
      <c r="BP69" s="1"/>
      <c r="BQ69" s="1"/>
      <c r="BR69" s="1"/>
    </row>
    <row r="70" spans="1:70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  <c r="AV70" s="1"/>
      <c r="AW70" s="1"/>
      <c r="AX70" s="1"/>
      <c r="AY70" s="1"/>
      <c r="AZ70" s="1"/>
      <c r="BA70" s="1"/>
      <c r="BB70" s="1"/>
      <c r="BC70" s="1"/>
      <c r="BD70" s="1"/>
      <c r="BE70" s="1"/>
      <c r="BF70" s="1"/>
      <c r="BG70" s="1"/>
      <c r="BH70" s="1"/>
      <c r="BI70" s="1"/>
      <c r="BJ70" s="1"/>
      <c r="BK70" s="1"/>
      <c r="BL70" s="1"/>
      <c r="BM70" s="1"/>
      <c r="BN70" s="1"/>
      <c r="BO70" s="1"/>
      <c r="BP70" s="1"/>
      <c r="BQ70" s="1"/>
      <c r="BR70" s="1"/>
    </row>
    <row r="71" spans="1:70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  <c r="AV71" s="1"/>
      <c r="AW71" s="1"/>
      <c r="AX71" s="1"/>
      <c r="AY71" s="1"/>
      <c r="AZ71" s="1"/>
      <c r="BA71" s="1"/>
      <c r="BB71" s="1"/>
      <c r="BC71" s="1"/>
      <c r="BD71" s="1"/>
      <c r="BE71" s="1"/>
      <c r="BF71" s="1"/>
      <c r="BG71" s="1"/>
      <c r="BH71" s="1"/>
      <c r="BI71" s="1"/>
      <c r="BJ71" s="1"/>
      <c r="BK71" s="1"/>
      <c r="BL71" s="1"/>
      <c r="BM71" s="1"/>
      <c r="BN71" s="1"/>
      <c r="BO71" s="1"/>
      <c r="BP71" s="1"/>
      <c r="BQ71" s="1"/>
      <c r="BR71" s="1"/>
    </row>
    <row r="72" spans="1:70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1"/>
      <c r="AV72" s="1"/>
      <c r="AW72" s="1"/>
      <c r="AX72" s="1"/>
      <c r="AY72" s="1"/>
      <c r="AZ72" s="1"/>
      <c r="BA72" s="1"/>
      <c r="BB72" s="1"/>
      <c r="BC72" s="1"/>
      <c r="BD72" s="1"/>
      <c r="BE72" s="1"/>
      <c r="BF72" s="1"/>
      <c r="BG72" s="1"/>
      <c r="BH72" s="1"/>
      <c r="BI72" s="1"/>
      <c r="BJ72" s="1"/>
      <c r="BK72" s="1"/>
      <c r="BL72" s="1"/>
      <c r="BM72" s="1"/>
      <c r="BN72" s="1"/>
      <c r="BO72" s="1"/>
      <c r="BP72" s="1"/>
      <c r="BQ72" s="1"/>
      <c r="BR72" s="1"/>
    </row>
    <row r="73" spans="1:70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/>
      <c r="AV73" s="1"/>
      <c r="AW73" s="1"/>
      <c r="AX73" s="1"/>
      <c r="AY73" s="1"/>
      <c r="AZ73" s="1"/>
      <c r="BA73" s="1"/>
      <c r="BB73" s="1"/>
      <c r="BC73" s="1"/>
      <c r="BD73" s="1"/>
      <c r="BE73" s="1"/>
      <c r="BF73" s="1"/>
      <c r="BG73" s="1"/>
      <c r="BH73" s="1"/>
      <c r="BI73" s="1"/>
      <c r="BJ73" s="1"/>
      <c r="BK73" s="1"/>
      <c r="BL73" s="1"/>
      <c r="BM73" s="1"/>
      <c r="BN73" s="1"/>
      <c r="BO73" s="1"/>
      <c r="BP73" s="1"/>
      <c r="BQ73" s="1"/>
      <c r="BR73" s="1"/>
    </row>
    <row r="74" spans="1:70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  <c r="AU74" s="1"/>
      <c r="AV74" s="1"/>
      <c r="AW74" s="1"/>
      <c r="AX74" s="1"/>
      <c r="AY74" s="1"/>
      <c r="AZ74" s="1"/>
      <c r="BA74" s="1"/>
      <c r="BB74" s="1"/>
      <c r="BC74" s="1"/>
      <c r="BD74" s="1"/>
      <c r="BE74" s="1"/>
      <c r="BF74" s="1"/>
      <c r="BG74" s="1"/>
      <c r="BH74" s="1"/>
      <c r="BI74" s="1"/>
      <c r="BJ74" s="1"/>
      <c r="BK74" s="1"/>
      <c r="BL74" s="1"/>
      <c r="BM74" s="1"/>
      <c r="BN74" s="1"/>
      <c r="BO74" s="1"/>
      <c r="BP74" s="1"/>
      <c r="BQ74" s="1"/>
      <c r="BR74" s="1"/>
    </row>
    <row r="75" spans="1:70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  <c r="AM75" s="1"/>
      <c r="AN75" s="1"/>
      <c r="AO75" s="1"/>
      <c r="AP75" s="1"/>
      <c r="AQ75" s="1"/>
      <c r="AR75" s="1"/>
      <c r="AS75" s="1"/>
      <c r="AT75" s="1"/>
      <c r="AU75" s="1"/>
      <c r="AV75" s="1"/>
      <c r="AW75" s="1"/>
      <c r="AX75" s="1"/>
      <c r="AY75" s="1"/>
      <c r="AZ75" s="1"/>
      <c r="BA75" s="1"/>
      <c r="BB75" s="1"/>
      <c r="BC75" s="1"/>
      <c r="BD75" s="1"/>
      <c r="BE75" s="1"/>
      <c r="BF75" s="1"/>
      <c r="BG75" s="1"/>
      <c r="BH75" s="1"/>
      <c r="BI75" s="1"/>
      <c r="BJ75" s="1"/>
      <c r="BK75" s="1"/>
      <c r="BL75" s="1"/>
      <c r="BM75" s="1"/>
      <c r="BN75" s="1"/>
      <c r="BO75" s="1"/>
      <c r="BP75" s="1"/>
      <c r="BQ75" s="1"/>
      <c r="BR75" s="1"/>
    </row>
    <row r="76" spans="1:70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  <c r="AM76" s="1"/>
      <c r="AN76" s="1"/>
      <c r="AO76" s="1"/>
      <c r="AP76" s="1"/>
      <c r="AQ76" s="1"/>
      <c r="AR76" s="1"/>
      <c r="AS76" s="1"/>
      <c r="AT76" s="1"/>
      <c r="AU76" s="1"/>
      <c r="AV76" s="1"/>
      <c r="AW76" s="1"/>
      <c r="AX76" s="1"/>
      <c r="AY76" s="1"/>
      <c r="AZ76" s="1"/>
      <c r="BA76" s="1"/>
      <c r="BB76" s="1"/>
      <c r="BC76" s="1"/>
      <c r="BD76" s="1"/>
      <c r="BE76" s="1"/>
      <c r="BF76" s="1"/>
      <c r="BG76" s="1"/>
      <c r="BH76" s="1"/>
      <c r="BI76" s="1"/>
      <c r="BJ76" s="1"/>
      <c r="BK76" s="1"/>
      <c r="BL76" s="1"/>
      <c r="BM76" s="1"/>
      <c r="BN76" s="1"/>
      <c r="BO76" s="1"/>
      <c r="BP76" s="1"/>
      <c r="BQ76" s="1"/>
      <c r="BR76" s="1"/>
    </row>
    <row r="77" spans="1:70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1"/>
      <c r="AN77" s="1"/>
      <c r="AO77" s="1"/>
      <c r="AP77" s="1"/>
      <c r="AQ77" s="1"/>
      <c r="AR77" s="1"/>
      <c r="AS77" s="1"/>
      <c r="AT77" s="1"/>
      <c r="AU77" s="1"/>
      <c r="AV77" s="1"/>
      <c r="AW77" s="1"/>
      <c r="AX77" s="1"/>
      <c r="AY77" s="1"/>
      <c r="AZ77" s="1"/>
      <c r="BA77" s="1"/>
      <c r="BB77" s="1"/>
      <c r="BC77" s="1"/>
      <c r="BD77" s="1"/>
      <c r="BE77" s="1"/>
      <c r="BF77" s="1"/>
      <c r="BG77" s="1"/>
      <c r="BH77" s="1"/>
      <c r="BI77" s="1"/>
      <c r="BJ77" s="1"/>
      <c r="BK77" s="1"/>
      <c r="BL77" s="1"/>
      <c r="BM77" s="1"/>
      <c r="BN77" s="1"/>
      <c r="BO77" s="1"/>
      <c r="BP77" s="1"/>
      <c r="BQ77" s="1"/>
      <c r="BR77" s="1"/>
    </row>
    <row r="78" spans="1:70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  <c r="AM78" s="1"/>
      <c r="AN78" s="1"/>
      <c r="AO78" s="1"/>
      <c r="AP78" s="1"/>
      <c r="AQ78" s="1"/>
      <c r="AR78" s="1"/>
      <c r="AS78" s="1"/>
      <c r="AT78" s="1"/>
      <c r="AU78" s="1"/>
      <c r="AV78" s="1"/>
      <c r="AW78" s="1"/>
      <c r="AX78" s="1"/>
      <c r="AY78" s="1"/>
      <c r="AZ78" s="1"/>
      <c r="BA78" s="1"/>
      <c r="BB78" s="1"/>
      <c r="BC78" s="1"/>
      <c r="BD78" s="1"/>
      <c r="BE78" s="1"/>
      <c r="BF78" s="1"/>
      <c r="BG78" s="1"/>
      <c r="BH78" s="1"/>
      <c r="BI78" s="1"/>
      <c r="BJ78" s="1"/>
      <c r="BK78" s="1"/>
      <c r="BL78" s="1"/>
      <c r="BM78" s="1"/>
      <c r="BN78" s="1"/>
      <c r="BO78" s="1"/>
      <c r="BP78" s="1"/>
      <c r="BQ78" s="1"/>
      <c r="BR78" s="1"/>
    </row>
    <row r="79" spans="1:70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  <c r="AM79" s="1"/>
      <c r="AN79" s="1"/>
      <c r="AO79" s="1"/>
      <c r="AP79" s="1"/>
      <c r="AQ79" s="1"/>
      <c r="AR79" s="1"/>
      <c r="AS79" s="1"/>
      <c r="AT79" s="1"/>
      <c r="AU79" s="1"/>
      <c r="AV79" s="1"/>
      <c r="AW79" s="1"/>
      <c r="AX79" s="1"/>
      <c r="AY79" s="1"/>
      <c r="AZ79" s="1"/>
      <c r="BA79" s="1"/>
      <c r="BB79" s="1"/>
      <c r="BC79" s="1"/>
      <c r="BD79" s="1"/>
      <c r="BE79" s="1"/>
      <c r="BF79" s="1"/>
      <c r="BG79" s="1"/>
      <c r="BH79" s="1"/>
      <c r="BI79" s="1"/>
      <c r="BJ79" s="1"/>
      <c r="BK79" s="1"/>
      <c r="BL79" s="1"/>
      <c r="BM79" s="1"/>
      <c r="BN79" s="1"/>
      <c r="BO79" s="1"/>
      <c r="BP79" s="1"/>
      <c r="BQ79" s="1"/>
      <c r="BR79" s="1"/>
    </row>
    <row r="80" spans="1:70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1"/>
      <c r="AM80" s="1"/>
      <c r="AN80" s="1"/>
      <c r="AO80" s="1"/>
      <c r="AP80" s="1"/>
      <c r="AQ80" s="1"/>
      <c r="AR80" s="1"/>
      <c r="AS80" s="1"/>
      <c r="AT80" s="1"/>
      <c r="AU80" s="1"/>
      <c r="AV80" s="1"/>
      <c r="AW80" s="1"/>
      <c r="AX80" s="1"/>
      <c r="AY80" s="1"/>
      <c r="AZ80" s="1"/>
      <c r="BA80" s="1"/>
      <c r="BB80" s="1"/>
      <c r="BC80" s="1"/>
      <c r="BD80" s="1"/>
      <c r="BE80" s="1"/>
      <c r="BF80" s="1"/>
      <c r="BG80" s="1"/>
      <c r="BH80" s="1"/>
      <c r="BI80" s="1"/>
      <c r="BJ80" s="1"/>
      <c r="BK80" s="1"/>
      <c r="BL80" s="1"/>
      <c r="BM80" s="1"/>
      <c r="BN80" s="1"/>
      <c r="BO80" s="1"/>
      <c r="BP80" s="1"/>
      <c r="BQ80" s="1"/>
      <c r="BR80" s="1"/>
    </row>
    <row r="81" spans="1:70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  <c r="AM81" s="1"/>
      <c r="AN81" s="1"/>
      <c r="AO81" s="1"/>
      <c r="AP81" s="1"/>
      <c r="AQ81" s="1"/>
      <c r="AR81" s="1"/>
      <c r="AS81" s="1"/>
      <c r="AT81" s="1"/>
      <c r="AU81" s="1"/>
      <c r="AV81" s="1"/>
      <c r="AW81" s="1"/>
      <c r="AX81" s="1"/>
      <c r="AY81" s="1"/>
      <c r="AZ81" s="1"/>
      <c r="BA81" s="1"/>
      <c r="BB81" s="1"/>
      <c r="BC81" s="1"/>
      <c r="BD81" s="1"/>
      <c r="BE81" s="1"/>
      <c r="BF81" s="1"/>
      <c r="BG81" s="1"/>
      <c r="BH81" s="1"/>
      <c r="BI81" s="1"/>
      <c r="BJ81" s="1"/>
      <c r="BK81" s="1"/>
      <c r="BL81" s="1"/>
      <c r="BM81" s="1"/>
      <c r="BN81" s="1"/>
      <c r="BO81" s="1"/>
      <c r="BP81" s="1"/>
      <c r="BQ81" s="1"/>
      <c r="BR81" s="1"/>
    </row>
    <row r="82" spans="1:70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  <c r="AM82" s="1"/>
      <c r="AN82" s="1"/>
      <c r="AO82" s="1"/>
      <c r="AP82" s="1"/>
      <c r="AQ82" s="1"/>
      <c r="AR82" s="1"/>
      <c r="AS82" s="1"/>
      <c r="AT82" s="1"/>
      <c r="AU82" s="1"/>
      <c r="AV82" s="1"/>
      <c r="AW82" s="1"/>
      <c r="AX82" s="1"/>
      <c r="AY82" s="1"/>
      <c r="AZ82" s="1"/>
      <c r="BA82" s="1"/>
      <c r="BB82" s="1"/>
      <c r="BC82" s="1"/>
      <c r="BD82" s="1"/>
      <c r="BE82" s="1"/>
      <c r="BF82" s="1"/>
      <c r="BG82" s="1"/>
      <c r="BH82" s="1"/>
      <c r="BI82" s="1"/>
      <c r="BJ82" s="1"/>
      <c r="BK82" s="1"/>
      <c r="BL82" s="1"/>
      <c r="BM82" s="1"/>
      <c r="BN82" s="1"/>
      <c r="BO82" s="1"/>
      <c r="BP82" s="1"/>
      <c r="BQ82" s="1"/>
      <c r="BR82" s="1"/>
    </row>
    <row r="83" spans="1:70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1"/>
      <c r="AM83" s="1"/>
      <c r="AN83" s="1"/>
      <c r="AO83" s="1"/>
      <c r="AP83" s="1"/>
      <c r="AQ83" s="1"/>
      <c r="AR83" s="1"/>
      <c r="AS83" s="1"/>
      <c r="AT83" s="1"/>
      <c r="AU83" s="1"/>
      <c r="AV83" s="1"/>
      <c r="AW83" s="1"/>
      <c r="AX83" s="1"/>
      <c r="AY83" s="1"/>
      <c r="AZ83" s="1"/>
      <c r="BA83" s="1"/>
      <c r="BB83" s="1"/>
      <c r="BC83" s="1"/>
      <c r="BD83" s="1"/>
      <c r="BE83" s="1"/>
      <c r="BF83" s="1"/>
      <c r="BG83" s="1"/>
      <c r="BH83" s="1"/>
      <c r="BI83" s="1"/>
      <c r="BJ83" s="1"/>
      <c r="BK83" s="1"/>
      <c r="BL83" s="1"/>
      <c r="BM83" s="1"/>
      <c r="BN83" s="1"/>
      <c r="BO83" s="1"/>
      <c r="BP83" s="1"/>
      <c r="BQ83" s="1"/>
      <c r="BR83" s="1"/>
    </row>
    <row r="84" spans="1:70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  <c r="AL84" s="1"/>
      <c r="AM84" s="1"/>
      <c r="AN84" s="1"/>
      <c r="AO84" s="1"/>
      <c r="AP84" s="1"/>
      <c r="AQ84" s="1"/>
      <c r="AR84" s="1"/>
      <c r="AS84" s="1"/>
      <c r="AT84" s="1"/>
      <c r="AU84" s="1"/>
      <c r="AV84" s="1"/>
      <c r="AW84" s="1"/>
      <c r="AX84" s="1"/>
      <c r="AY84" s="1"/>
      <c r="AZ84" s="1"/>
      <c r="BA84" s="1"/>
      <c r="BB84" s="1"/>
      <c r="BC84" s="1"/>
      <c r="BD84" s="1"/>
      <c r="BE84" s="1"/>
      <c r="BF84" s="1"/>
      <c r="BG84" s="1"/>
      <c r="BH84" s="1"/>
      <c r="BI84" s="1"/>
      <c r="BJ84" s="1"/>
      <c r="BK84" s="1"/>
      <c r="BL84" s="1"/>
      <c r="BM84" s="1"/>
      <c r="BN84" s="1"/>
      <c r="BO84" s="1"/>
      <c r="BP84" s="1"/>
      <c r="BQ84" s="1"/>
      <c r="BR84" s="1"/>
    </row>
    <row r="85" spans="1:70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1"/>
      <c r="AM85" s="1"/>
      <c r="AN85" s="1"/>
      <c r="AO85" s="1"/>
      <c r="AP85" s="1"/>
      <c r="AQ85" s="1"/>
      <c r="AR85" s="1"/>
      <c r="AS85" s="1"/>
      <c r="AT85" s="1"/>
      <c r="AU85" s="1"/>
      <c r="AV85" s="1"/>
      <c r="AW85" s="1"/>
      <c r="AX85" s="1"/>
      <c r="AY85" s="1"/>
      <c r="AZ85" s="1"/>
      <c r="BA85" s="1"/>
      <c r="BB85" s="1"/>
      <c r="BC85" s="1"/>
      <c r="BD85" s="1"/>
      <c r="BE85" s="1"/>
      <c r="BF85" s="1"/>
      <c r="BG85" s="1"/>
      <c r="BH85" s="1"/>
      <c r="BI85" s="1"/>
      <c r="BJ85" s="1"/>
      <c r="BK85" s="1"/>
      <c r="BL85" s="1"/>
      <c r="BM85" s="1"/>
      <c r="BN85" s="1"/>
      <c r="BO85" s="1"/>
      <c r="BP85" s="1"/>
      <c r="BQ85" s="1"/>
      <c r="BR85" s="1"/>
    </row>
    <row r="86" spans="1:70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1"/>
      <c r="AM86" s="1"/>
      <c r="AN86" s="1"/>
      <c r="AO86" s="1"/>
      <c r="AP86" s="1"/>
      <c r="AQ86" s="1"/>
      <c r="AR86" s="1"/>
      <c r="AS86" s="1"/>
      <c r="AT86" s="1"/>
      <c r="AU86" s="1"/>
      <c r="AV86" s="1"/>
      <c r="AW86" s="1"/>
      <c r="AX86" s="1"/>
      <c r="AY86" s="1"/>
      <c r="AZ86" s="1"/>
      <c r="BA86" s="1"/>
      <c r="BB86" s="1"/>
      <c r="BC86" s="1"/>
      <c r="BD86" s="1"/>
      <c r="BE86" s="1"/>
      <c r="BF86" s="1"/>
      <c r="BG86" s="1"/>
      <c r="BH86" s="1"/>
      <c r="BI86" s="1"/>
      <c r="BJ86" s="1"/>
      <c r="BK86" s="1"/>
      <c r="BL86" s="1"/>
      <c r="BM86" s="1"/>
      <c r="BN86" s="1"/>
      <c r="BO86" s="1"/>
      <c r="BP86" s="1"/>
      <c r="BQ86" s="1"/>
      <c r="BR86" s="1"/>
    </row>
    <row r="87" spans="1:70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  <c r="AL87" s="1"/>
      <c r="AM87" s="1"/>
      <c r="AN87" s="1"/>
      <c r="AO87" s="1"/>
      <c r="AP87" s="1"/>
      <c r="AQ87" s="1"/>
      <c r="AR87" s="1"/>
      <c r="AS87" s="1"/>
      <c r="AT87" s="1"/>
      <c r="AU87" s="1"/>
      <c r="AV87" s="1"/>
      <c r="AW87" s="1"/>
      <c r="AX87" s="1"/>
      <c r="AY87" s="1"/>
      <c r="AZ87" s="1"/>
      <c r="BA87" s="1"/>
      <c r="BB87" s="1"/>
      <c r="BC87" s="1"/>
      <c r="BD87" s="1"/>
      <c r="BE87" s="1"/>
      <c r="BF87" s="1"/>
      <c r="BG87" s="1"/>
      <c r="BH87" s="1"/>
      <c r="BI87" s="1"/>
      <c r="BJ87" s="1"/>
      <c r="BK87" s="1"/>
      <c r="BL87" s="1"/>
      <c r="BM87" s="1"/>
      <c r="BN87" s="1"/>
      <c r="BO87" s="1"/>
      <c r="BP87" s="1"/>
      <c r="BQ87" s="1"/>
      <c r="BR87" s="1"/>
    </row>
    <row r="88" spans="1:70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  <c r="AL88" s="1"/>
      <c r="AM88" s="1"/>
      <c r="AN88" s="1"/>
      <c r="AO88" s="1"/>
      <c r="AP88" s="1"/>
      <c r="AQ88" s="1"/>
      <c r="AR88" s="1"/>
      <c r="AS88" s="1"/>
      <c r="AT88" s="1"/>
      <c r="AU88" s="1"/>
      <c r="AV88" s="1"/>
      <c r="AW88" s="1"/>
      <c r="AX88" s="1"/>
      <c r="AY88" s="1"/>
      <c r="AZ88" s="1"/>
      <c r="BA88" s="1"/>
      <c r="BB88" s="1"/>
      <c r="BC88" s="1"/>
      <c r="BD88" s="1"/>
      <c r="BE88" s="1"/>
      <c r="BF88" s="1"/>
      <c r="BG88" s="1"/>
      <c r="BH88" s="1"/>
      <c r="BI88" s="1"/>
      <c r="BJ88" s="1"/>
      <c r="BK88" s="1"/>
      <c r="BL88" s="1"/>
      <c r="BM88" s="1"/>
      <c r="BN88" s="1"/>
      <c r="BO88" s="1"/>
      <c r="BP88" s="1"/>
      <c r="BQ88" s="1"/>
      <c r="BR88" s="1"/>
    </row>
    <row r="89" spans="1:70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  <c r="AM89" s="1"/>
      <c r="AN89" s="1"/>
      <c r="AO89" s="1"/>
      <c r="AP89" s="1"/>
      <c r="AQ89" s="1"/>
      <c r="AR89" s="1"/>
      <c r="AS89" s="1"/>
      <c r="AT89" s="1"/>
      <c r="AU89" s="1"/>
      <c r="AV89" s="1"/>
      <c r="AW89" s="1"/>
      <c r="AX89" s="1"/>
      <c r="AY89" s="1"/>
      <c r="AZ89" s="1"/>
      <c r="BA89" s="1"/>
      <c r="BB89" s="1"/>
      <c r="BC89" s="1"/>
      <c r="BD89" s="1"/>
      <c r="BE89" s="1"/>
      <c r="BF89" s="1"/>
      <c r="BG89" s="1"/>
      <c r="BH89" s="1"/>
      <c r="BI89" s="1"/>
      <c r="BJ89" s="1"/>
      <c r="BK89" s="1"/>
      <c r="BL89" s="1"/>
      <c r="BM89" s="1"/>
      <c r="BN89" s="1"/>
      <c r="BO89" s="1"/>
      <c r="BP89" s="1"/>
      <c r="BQ89" s="1"/>
      <c r="BR89" s="1"/>
    </row>
    <row r="90" spans="1:70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  <c r="AL90" s="1"/>
      <c r="AM90" s="1"/>
      <c r="AN90" s="1"/>
      <c r="AO90" s="1"/>
      <c r="AP90" s="1"/>
      <c r="AQ90" s="1"/>
      <c r="AR90" s="1"/>
      <c r="AS90" s="1"/>
      <c r="AT90" s="1"/>
      <c r="AU90" s="1"/>
      <c r="AV90" s="1"/>
      <c r="AW90" s="1"/>
      <c r="AX90" s="1"/>
      <c r="AY90" s="1"/>
      <c r="AZ90" s="1"/>
      <c r="BA90" s="1"/>
      <c r="BB90" s="1"/>
      <c r="BC90" s="1"/>
      <c r="BD90" s="1"/>
      <c r="BE90" s="1"/>
      <c r="BF90" s="1"/>
      <c r="BG90" s="1"/>
      <c r="BH90" s="1"/>
      <c r="BI90" s="1"/>
      <c r="BJ90" s="1"/>
      <c r="BK90" s="1"/>
      <c r="BL90" s="1"/>
      <c r="BM90" s="1"/>
      <c r="BN90" s="1"/>
      <c r="BO90" s="1"/>
      <c r="BP90" s="1"/>
      <c r="BQ90" s="1"/>
      <c r="BR90" s="1"/>
    </row>
    <row r="91" spans="1:70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  <c r="AL91" s="1"/>
      <c r="AM91" s="1"/>
      <c r="AN91" s="1"/>
      <c r="AO91" s="1"/>
      <c r="AP91" s="1"/>
      <c r="AQ91" s="1"/>
      <c r="AR91" s="1"/>
      <c r="AS91" s="1"/>
      <c r="AT91" s="1"/>
      <c r="AU91" s="1"/>
      <c r="AV91" s="1"/>
      <c r="AW91" s="1"/>
      <c r="AX91" s="1"/>
      <c r="AY91" s="1"/>
      <c r="AZ91" s="1"/>
      <c r="BA91" s="1"/>
      <c r="BB91" s="1"/>
      <c r="BC91" s="1"/>
      <c r="BD91" s="1"/>
      <c r="BE91" s="1"/>
      <c r="BF91" s="1"/>
      <c r="BG91" s="1"/>
      <c r="BH91" s="1"/>
      <c r="BI91" s="1"/>
      <c r="BJ91" s="1"/>
      <c r="BK91" s="1"/>
      <c r="BL91" s="1"/>
      <c r="BM91" s="1"/>
      <c r="BN91" s="1"/>
      <c r="BO91" s="1"/>
      <c r="BP91" s="1"/>
      <c r="BQ91" s="1"/>
      <c r="BR91" s="1"/>
    </row>
    <row r="92" spans="1:70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  <c r="AL92" s="1"/>
      <c r="AM92" s="1"/>
      <c r="AN92" s="1"/>
      <c r="AO92" s="1"/>
      <c r="AP92" s="1"/>
      <c r="AQ92" s="1"/>
      <c r="AR92" s="1"/>
      <c r="AS92" s="1"/>
      <c r="AT92" s="1"/>
      <c r="AU92" s="1"/>
      <c r="AV92" s="1"/>
      <c r="AW92" s="1"/>
      <c r="AX92" s="1"/>
      <c r="AY92" s="1"/>
      <c r="AZ92" s="1"/>
      <c r="BA92" s="1"/>
      <c r="BB92" s="1"/>
      <c r="BC92" s="1"/>
      <c r="BD92" s="1"/>
      <c r="BE92" s="1"/>
      <c r="BF92" s="1"/>
      <c r="BG92" s="1"/>
      <c r="BH92" s="1"/>
      <c r="BI92" s="1"/>
      <c r="BJ92" s="1"/>
      <c r="BK92" s="1"/>
      <c r="BL92" s="1"/>
      <c r="BM92" s="1"/>
      <c r="BN92" s="1"/>
      <c r="BO92" s="1"/>
      <c r="BP92" s="1"/>
      <c r="BQ92" s="1"/>
      <c r="BR92" s="1"/>
    </row>
    <row r="93" spans="1:70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  <c r="AL93" s="1"/>
      <c r="AM93" s="1"/>
      <c r="AN93" s="1"/>
      <c r="AO93" s="1"/>
      <c r="AP93" s="1"/>
      <c r="AQ93" s="1"/>
      <c r="AR93" s="1"/>
      <c r="AS93" s="1"/>
      <c r="AT93" s="1"/>
      <c r="AU93" s="1"/>
      <c r="AV93" s="1"/>
      <c r="AW93" s="1"/>
      <c r="AX93" s="1"/>
      <c r="AY93" s="1"/>
      <c r="AZ93" s="1"/>
      <c r="BA93" s="1"/>
      <c r="BB93" s="1"/>
      <c r="BC93" s="1"/>
      <c r="BD93" s="1"/>
      <c r="BE93" s="1"/>
      <c r="BF93" s="1"/>
      <c r="BG93" s="1"/>
      <c r="BH93" s="1"/>
      <c r="BI93" s="1"/>
      <c r="BJ93" s="1"/>
      <c r="BK93" s="1"/>
      <c r="BL93" s="1"/>
      <c r="BM93" s="1"/>
      <c r="BN93" s="1"/>
      <c r="BO93" s="1"/>
      <c r="BP93" s="1"/>
      <c r="BQ93" s="1"/>
      <c r="BR93" s="1"/>
    </row>
    <row r="94" spans="1:70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  <c r="AL94" s="1"/>
      <c r="AM94" s="1"/>
      <c r="AN94" s="1"/>
      <c r="AO94" s="1"/>
      <c r="AP94" s="1"/>
      <c r="AQ94" s="1"/>
      <c r="AR94" s="1"/>
      <c r="AS94" s="1"/>
      <c r="AT94" s="1"/>
      <c r="AU94" s="1"/>
      <c r="AV94" s="1"/>
      <c r="AW94" s="1"/>
      <c r="AX94" s="1"/>
      <c r="AY94" s="1"/>
      <c r="AZ94" s="1"/>
      <c r="BA94" s="1"/>
      <c r="BB94" s="1"/>
      <c r="BC94" s="1"/>
      <c r="BD94" s="1"/>
      <c r="BE94" s="1"/>
      <c r="BF94" s="1"/>
      <c r="BG94" s="1"/>
      <c r="BH94" s="1"/>
      <c r="BI94" s="1"/>
      <c r="BJ94" s="1"/>
      <c r="BK94" s="1"/>
      <c r="BL94" s="1"/>
      <c r="BM94" s="1"/>
      <c r="BN94" s="1"/>
      <c r="BO94" s="1"/>
      <c r="BP94" s="1"/>
      <c r="BQ94" s="1"/>
      <c r="BR94" s="1"/>
    </row>
    <row r="95" spans="1:70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  <c r="AM95" s="1"/>
      <c r="AN95" s="1"/>
      <c r="AO95" s="1"/>
      <c r="AP95" s="1"/>
      <c r="AQ95" s="1"/>
      <c r="AR95" s="1"/>
      <c r="AS95" s="1"/>
      <c r="AT95" s="1"/>
      <c r="AU95" s="1"/>
      <c r="AV95" s="1"/>
      <c r="AW95" s="1"/>
      <c r="AX95" s="1"/>
      <c r="AY95" s="1"/>
      <c r="AZ95" s="1"/>
      <c r="BA95" s="1"/>
      <c r="BB95" s="1"/>
      <c r="BC95" s="1"/>
      <c r="BD95" s="1"/>
      <c r="BE95" s="1"/>
      <c r="BF95" s="1"/>
      <c r="BG95" s="1"/>
      <c r="BH95" s="1"/>
      <c r="BI95" s="1"/>
      <c r="BJ95" s="1"/>
      <c r="BK95" s="1"/>
      <c r="BL95" s="1"/>
      <c r="BM95" s="1"/>
      <c r="BN95" s="1"/>
      <c r="BO95" s="1"/>
      <c r="BP95" s="1"/>
      <c r="BQ95" s="1"/>
      <c r="BR95" s="1"/>
    </row>
    <row r="96" spans="1:70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1"/>
      <c r="AN96" s="1"/>
      <c r="AO96" s="1"/>
      <c r="AP96" s="1"/>
      <c r="AQ96" s="1"/>
      <c r="AR96" s="1"/>
      <c r="AS96" s="1"/>
      <c r="AT96" s="1"/>
      <c r="AU96" s="1"/>
      <c r="AV96" s="1"/>
      <c r="AW96" s="1"/>
      <c r="AX96" s="1"/>
      <c r="AY96" s="1"/>
      <c r="AZ96" s="1"/>
      <c r="BA96" s="1"/>
      <c r="BB96" s="1"/>
      <c r="BC96" s="1"/>
      <c r="BD96" s="1"/>
      <c r="BE96" s="1"/>
      <c r="BF96" s="1"/>
      <c r="BG96" s="1"/>
      <c r="BH96" s="1"/>
      <c r="BI96" s="1"/>
      <c r="BJ96" s="1"/>
      <c r="BK96" s="1"/>
      <c r="BL96" s="1"/>
      <c r="BM96" s="1"/>
      <c r="BN96" s="1"/>
      <c r="BO96" s="1"/>
      <c r="BP96" s="1"/>
      <c r="BQ96" s="1"/>
      <c r="BR96" s="1"/>
    </row>
    <row r="97" spans="1:70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1"/>
      <c r="AN97" s="1"/>
      <c r="AO97" s="1"/>
      <c r="AP97" s="1"/>
      <c r="AQ97" s="1"/>
      <c r="AR97" s="1"/>
      <c r="AS97" s="1"/>
      <c r="AT97" s="1"/>
      <c r="AU97" s="1"/>
      <c r="AV97" s="1"/>
      <c r="AW97" s="1"/>
      <c r="AX97" s="1"/>
      <c r="AY97" s="1"/>
      <c r="AZ97" s="1"/>
      <c r="BA97" s="1"/>
      <c r="BB97" s="1"/>
      <c r="BC97" s="1"/>
      <c r="BD97" s="1"/>
      <c r="BE97" s="1"/>
      <c r="BF97" s="1"/>
      <c r="BG97" s="1"/>
      <c r="BH97" s="1"/>
      <c r="BI97" s="1"/>
      <c r="BJ97" s="1"/>
      <c r="BK97" s="1"/>
      <c r="BL97" s="1"/>
      <c r="BM97" s="1"/>
      <c r="BN97" s="1"/>
      <c r="BO97" s="1"/>
      <c r="BP97" s="1"/>
      <c r="BQ97" s="1"/>
      <c r="BR97" s="1"/>
    </row>
    <row r="98" spans="1:70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"/>
      <c r="AN98" s="1"/>
      <c r="AO98" s="1"/>
      <c r="AP98" s="1"/>
      <c r="AQ98" s="1"/>
      <c r="AR98" s="1"/>
      <c r="AS98" s="1"/>
      <c r="AT98" s="1"/>
      <c r="AU98" s="1"/>
      <c r="AV98" s="1"/>
      <c r="AW98" s="1"/>
      <c r="AX98" s="1"/>
      <c r="AY98" s="1"/>
      <c r="AZ98" s="1"/>
      <c r="BA98" s="1"/>
      <c r="BB98" s="1"/>
      <c r="BC98" s="1"/>
      <c r="BD98" s="1"/>
      <c r="BE98" s="1"/>
      <c r="BF98" s="1"/>
      <c r="BG98" s="1"/>
      <c r="BH98" s="1"/>
      <c r="BI98" s="1"/>
      <c r="BJ98" s="1"/>
      <c r="BK98" s="1"/>
      <c r="BL98" s="1"/>
      <c r="BM98" s="1"/>
      <c r="BN98" s="1"/>
      <c r="BO98" s="1"/>
      <c r="BP98" s="1"/>
      <c r="BQ98" s="1"/>
      <c r="BR98" s="1"/>
    </row>
    <row r="99" spans="1:70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  <c r="AO99" s="1"/>
      <c r="AP99" s="1"/>
      <c r="AQ99" s="1"/>
      <c r="AR99" s="1"/>
      <c r="AS99" s="1"/>
      <c r="AT99" s="1"/>
      <c r="AU99" s="1"/>
      <c r="AV99" s="1"/>
      <c r="AW99" s="1"/>
      <c r="AX99" s="1"/>
      <c r="AY99" s="1"/>
      <c r="AZ99" s="1"/>
      <c r="BA99" s="1"/>
      <c r="BB99" s="1"/>
      <c r="BC99" s="1"/>
      <c r="BD99" s="1"/>
      <c r="BE99" s="1"/>
      <c r="BF99" s="1"/>
      <c r="BG99" s="1"/>
      <c r="BH99" s="1"/>
      <c r="BI99" s="1"/>
      <c r="BJ99" s="1"/>
      <c r="BK99" s="1"/>
      <c r="BL99" s="1"/>
      <c r="BM99" s="1"/>
      <c r="BN99" s="1"/>
      <c r="BO99" s="1"/>
      <c r="BP99" s="1"/>
      <c r="BQ99" s="1"/>
      <c r="BR99" s="1"/>
    </row>
    <row r="100" spans="1:70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  <c r="AO100" s="1"/>
      <c r="AP100" s="1"/>
      <c r="AQ100" s="1"/>
      <c r="AR100" s="1"/>
      <c r="AS100" s="1"/>
      <c r="AT100" s="1"/>
      <c r="AU100" s="1"/>
      <c r="AV100" s="1"/>
      <c r="AW100" s="1"/>
      <c r="AX100" s="1"/>
      <c r="AY100" s="1"/>
      <c r="AZ100" s="1"/>
      <c r="BA100" s="1"/>
      <c r="BB100" s="1"/>
      <c r="BC100" s="1"/>
      <c r="BD100" s="1"/>
      <c r="BE100" s="1"/>
      <c r="BF100" s="1"/>
      <c r="BG100" s="1"/>
      <c r="BH100" s="1"/>
      <c r="BI100" s="1"/>
      <c r="BJ100" s="1"/>
      <c r="BK100" s="1"/>
      <c r="BL100" s="1"/>
      <c r="BM100" s="1"/>
      <c r="BN100" s="1"/>
      <c r="BO100" s="1"/>
      <c r="BP100" s="1"/>
      <c r="BQ100" s="1"/>
      <c r="BR100" s="1"/>
    </row>
    <row r="101" spans="1:70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  <c r="AO101" s="1"/>
      <c r="AP101" s="1"/>
      <c r="AQ101" s="1"/>
      <c r="AR101" s="1"/>
      <c r="AS101" s="1"/>
      <c r="AT101" s="1"/>
      <c r="AU101" s="1"/>
      <c r="AV101" s="1"/>
      <c r="AW101" s="1"/>
      <c r="AX101" s="1"/>
      <c r="AY101" s="1"/>
      <c r="AZ101" s="1"/>
      <c r="BA101" s="1"/>
      <c r="BB101" s="1"/>
      <c r="BC101" s="1"/>
      <c r="BD101" s="1"/>
      <c r="BE101" s="1"/>
      <c r="BF101" s="1"/>
      <c r="BG101" s="1"/>
      <c r="BH101" s="1"/>
      <c r="BI101" s="1"/>
      <c r="BJ101" s="1"/>
      <c r="BK101" s="1"/>
      <c r="BL101" s="1"/>
      <c r="BM101" s="1"/>
      <c r="BN101" s="1"/>
      <c r="BO101" s="1"/>
      <c r="BP101" s="1"/>
      <c r="BQ101" s="1"/>
      <c r="BR101" s="1"/>
    </row>
    <row r="102" spans="1:70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1"/>
      <c r="AP102" s="1"/>
      <c r="AQ102" s="1"/>
      <c r="AR102" s="1"/>
      <c r="AS102" s="1"/>
      <c r="AT102" s="1"/>
      <c r="AU102" s="1"/>
      <c r="AV102" s="1"/>
      <c r="AW102" s="1"/>
      <c r="AX102" s="1"/>
      <c r="AY102" s="1"/>
      <c r="AZ102" s="1"/>
      <c r="BA102" s="1"/>
      <c r="BB102" s="1"/>
      <c r="BC102" s="1"/>
      <c r="BD102" s="1"/>
      <c r="BE102" s="1"/>
      <c r="BF102" s="1"/>
      <c r="BG102" s="1"/>
      <c r="BH102" s="1"/>
      <c r="BI102" s="1"/>
      <c r="BJ102" s="1"/>
      <c r="BK102" s="1"/>
      <c r="BL102" s="1"/>
      <c r="BM102" s="1"/>
      <c r="BN102" s="1"/>
      <c r="BO102" s="1"/>
      <c r="BP102" s="1"/>
      <c r="BQ102" s="1"/>
      <c r="BR102" s="1"/>
    </row>
    <row r="103" spans="1:70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/>
      <c r="AP103" s="1"/>
      <c r="AQ103" s="1"/>
      <c r="AR103" s="1"/>
      <c r="AS103" s="1"/>
      <c r="AT103" s="1"/>
      <c r="AU103" s="1"/>
      <c r="AV103" s="1"/>
      <c r="AW103" s="1"/>
      <c r="AX103" s="1"/>
      <c r="AY103" s="1"/>
      <c r="AZ103" s="1"/>
      <c r="BA103" s="1"/>
      <c r="BB103" s="1"/>
      <c r="BC103" s="1"/>
      <c r="BD103" s="1"/>
      <c r="BE103" s="1"/>
      <c r="BF103" s="1"/>
      <c r="BG103" s="1"/>
      <c r="BH103" s="1"/>
      <c r="BI103" s="1"/>
      <c r="BJ103" s="1"/>
      <c r="BK103" s="1"/>
      <c r="BL103" s="1"/>
      <c r="BM103" s="1"/>
      <c r="BN103" s="1"/>
      <c r="BO103" s="1"/>
      <c r="BP103" s="1"/>
      <c r="BQ103" s="1"/>
      <c r="BR103" s="1"/>
    </row>
    <row r="104" spans="1:70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1"/>
      <c r="AP104" s="1"/>
      <c r="AQ104" s="1"/>
      <c r="AR104" s="1"/>
      <c r="AS104" s="1"/>
      <c r="AT104" s="1"/>
      <c r="AU104" s="1"/>
      <c r="AV104" s="1"/>
      <c r="AW104" s="1"/>
      <c r="AX104" s="1"/>
      <c r="AY104" s="1"/>
      <c r="AZ104" s="1"/>
      <c r="BA104" s="1"/>
      <c r="BB104" s="1"/>
      <c r="BC104" s="1"/>
      <c r="BD104" s="1"/>
      <c r="BE104" s="1"/>
      <c r="BF104" s="1"/>
      <c r="BG104" s="1"/>
      <c r="BH104" s="1"/>
      <c r="BI104" s="1"/>
      <c r="BJ104" s="1"/>
      <c r="BK104" s="1"/>
      <c r="BL104" s="1"/>
      <c r="BM104" s="1"/>
      <c r="BN104" s="1"/>
      <c r="BO104" s="1"/>
      <c r="BP104" s="1"/>
      <c r="BQ104" s="1"/>
      <c r="BR104" s="1"/>
    </row>
    <row r="105" spans="1:70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1"/>
      <c r="AP105" s="1"/>
      <c r="AQ105" s="1"/>
      <c r="AR105" s="1"/>
      <c r="AS105" s="1"/>
      <c r="AT105" s="1"/>
      <c r="AU105" s="1"/>
      <c r="AV105" s="1"/>
      <c r="AW105" s="1"/>
      <c r="AX105" s="1"/>
      <c r="AY105" s="1"/>
      <c r="AZ105" s="1"/>
      <c r="BA105" s="1"/>
      <c r="BB105" s="1"/>
      <c r="BC105" s="1"/>
      <c r="BD105" s="1"/>
      <c r="BE105" s="1"/>
      <c r="BF105" s="1"/>
      <c r="BG105" s="1"/>
      <c r="BH105" s="1"/>
      <c r="BI105" s="1"/>
      <c r="BJ105" s="1"/>
      <c r="BK105" s="1"/>
      <c r="BL105" s="1"/>
      <c r="BM105" s="1"/>
      <c r="BN105" s="1"/>
      <c r="BO105" s="1"/>
      <c r="BP105" s="1"/>
      <c r="BQ105" s="1"/>
      <c r="BR105" s="1"/>
    </row>
    <row r="106" spans="1:70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/>
      <c r="AO106" s="1"/>
      <c r="AP106" s="1"/>
      <c r="AQ106" s="1"/>
      <c r="AR106" s="1"/>
      <c r="AS106" s="1"/>
      <c r="AT106" s="1"/>
      <c r="AU106" s="1"/>
      <c r="AV106" s="1"/>
      <c r="AW106" s="1"/>
      <c r="AX106" s="1"/>
      <c r="AY106" s="1"/>
      <c r="AZ106" s="1"/>
      <c r="BA106" s="1"/>
      <c r="BB106" s="1"/>
      <c r="BC106" s="1"/>
      <c r="BD106" s="1"/>
      <c r="BE106" s="1"/>
      <c r="BF106" s="1"/>
      <c r="BG106" s="1"/>
      <c r="BH106" s="1"/>
      <c r="BI106" s="1"/>
      <c r="BJ106" s="1"/>
      <c r="BK106" s="1"/>
      <c r="BL106" s="1"/>
      <c r="BM106" s="1"/>
      <c r="BN106" s="1"/>
      <c r="BO106" s="1"/>
      <c r="BP106" s="1"/>
      <c r="BQ106" s="1"/>
      <c r="BR106" s="1"/>
    </row>
    <row r="107" spans="1:70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1"/>
      <c r="AP107" s="1"/>
      <c r="AQ107" s="1"/>
      <c r="AR107" s="1"/>
      <c r="AS107" s="1"/>
      <c r="AT107" s="1"/>
      <c r="AU107" s="1"/>
      <c r="AV107" s="1"/>
      <c r="AW107" s="1"/>
      <c r="AX107" s="1"/>
      <c r="AY107" s="1"/>
      <c r="AZ107" s="1"/>
      <c r="BA107" s="1"/>
      <c r="BB107" s="1"/>
      <c r="BC107" s="1"/>
      <c r="BD107" s="1"/>
      <c r="BE107" s="1"/>
      <c r="BF107" s="1"/>
      <c r="BG107" s="1"/>
      <c r="BH107" s="1"/>
      <c r="BI107" s="1"/>
      <c r="BJ107" s="1"/>
      <c r="BK107" s="1"/>
      <c r="BL107" s="1"/>
      <c r="BM107" s="1"/>
      <c r="BN107" s="1"/>
      <c r="BO107" s="1"/>
      <c r="BP107" s="1"/>
      <c r="BQ107" s="1"/>
      <c r="BR107" s="1"/>
    </row>
    <row r="108" spans="1:70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1"/>
      <c r="AP108" s="1"/>
      <c r="AQ108" s="1"/>
      <c r="AR108" s="1"/>
      <c r="AS108" s="1"/>
      <c r="AT108" s="1"/>
      <c r="AU108" s="1"/>
      <c r="AV108" s="1"/>
      <c r="AW108" s="1"/>
      <c r="AX108" s="1"/>
      <c r="AY108" s="1"/>
      <c r="AZ108" s="1"/>
      <c r="BA108" s="1"/>
      <c r="BB108" s="1"/>
      <c r="BC108" s="1"/>
      <c r="BD108" s="1"/>
      <c r="BE108" s="1"/>
      <c r="BF108" s="1"/>
      <c r="BG108" s="1"/>
      <c r="BH108" s="1"/>
      <c r="BI108" s="1"/>
      <c r="BJ108" s="1"/>
      <c r="BK108" s="1"/>
      <c r="BL108" s="1"/>
      <c r="BM108" s="1"/>
      <c r="BN108" s="1"/>
      <c r="BO108" s="1"/>
      <c r="BP108" s="1"/>
      <c r="BQ108" s="1"/>
      <c r="BR108" s="1"/>
    </row>
    <row r="109" spans="1:70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1"/>
      <c r="AP109" s="1"/>
      <c r="AQ109" s="1"/>
      <c r="AR109" s="1"/>
      <c r="AS109" s="1"/>
      <c r="AT109" s="1"/>
      <c r="AU109" s="1"/>
      <c r="AV109" s="1"/>
      <c r="AW109" s="1"/>
      <c r="AX109" s="1"/>
      <c r="AY109" s="1"/>
      <c r="AZ109" s="1"/>
      <c r="BA109" s="1"/>
      <c r="BB109" s="1"/>
      <c r="BC109" s="1"/>
      <c r="BD109" s="1"/>
      <c r="BE109" s="1"/>
      <c r="BF109" s="1"/>
      <c r="BG109" s="1"/>
      <c r="BH109" s="1"/>
      <c r="BI109" s="1"/>
      <c r="BJ109" s="1"/>
      <c r="BK109" s="1"/>
      <c r="BL109" s="1"/>
      <c r="BM109" s="1"/>
      <c r="BN109" s="1"/>
      <c r="BO109" s="1"/>
      <c r="BP109" s="1"/>
      <c r="BQ109" s="1"/>
      <c r="BR109" s="1"/>
    </row>
    <row r="110" spans="1:70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  <c r="AP110" s="1"/>
      <c r="AQ110" s="1"/>
      <c r="AR110" s="1"/>
      <c r="AS110" s="1"/>
      <c r="AT110" s="1"/>
      <c r="AU110" s="1"/>
      <c r="AV110" s="1"/>
      <c r="AW110" s="1"/>
      <c r="AX110" s="1"/>
      <c r="AY110" s="1"/>
      <c r="AZ110" s="1"/>
      <c r="BA110" s="1"/>
      <c r="BB110" s="1"/>
      <c r="BC110" s="1"/>
      <c r="BD110" s="1"/>
      <c r="BE110" s="1"/>
      <c r="BF110" s="1"/>
      <c r="BG110" s="1"/>
      <c r="BH110" s="1"/>
      <c r="BI110" s="1"/>
      <c r="BJ110" s="1"/>
      <c r="BK110" s="1"/>
      <c r="BL110" s="1"/>
      <c r="BM110" s="1"/>
      <c r="BN110" s="1"/>
      <c r="BO110" s="1"/>
      <c r="BP110" s="1"/>
      <c r="BQ110" s="1"/>
      <c r="BR110" s="1"/>
    </row>
    <row r="111" spans="1:70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  <c r="AP111" s="1"/>
      <c r="AQ111" s="1"/>
      <c r="AR111" s="1"/>
      <c r="AS111" s="1"/>
      <c r="AT111" s="1"/>
      <c r="AU111" s="1"/>
      <c r="AV111" s="1"/>
      <c r="AW111" s="1"/>
      <c r="AX111" s="1"/>
      <c r="AY111" s="1"/>
      <c r="AZ111" s="1"/>
      <c r="BA111" s="1"/>
      <c r="BB111" s="1"/>
      <c r="BC111" s="1"/>
      <c r="BD111" s="1"/>
      <c r="BE111" s="1"/>
      <c r="BF111" s="1"/>
      <c r="BG111" s="1"/>
      <c r="BH111" s="1"/>
      <c r="BI111" s="1"/>
      <c r="BJ111" s="1"/>
      <c r="BK111" s="1"/>
      <c r="BL111" s="1"/>
      <c r="BM111" s="1"/>
      <c r="BN111" s="1"/>
      <c r="BO111" s="1"/>
      <c r="BP111" s="1"/>
      <c r="BQ111" s="1"/>
      <c r="BR111" s="1"/>
    </row>
    <row r="112" spans="1:70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1"/>
      <c r="AP112" s="1"/>
      <c r="AQ112" s="1"/>
      <c r="AR112" s="1"/>
      <c r="AS112" s="1"/>
      <c r="AT112" s="1"/>
      <c r="AU112" s="1"/>
      <c r="AV112" s="1"/>
      <c r="AW112" s="1"/>
      <c r="AX112" s="1"/>
      <c r="AY112" s="1"/>
      <c r="AZ112" s="1"/>
      <c r="BA112" s="1"/>
      <c r="BB112" s="1"/>
      <c r="BC112" s="1"/>
      <c r="BD112" s="1"/>
      <c r="BE112" s="1"/>
      <c r="BF112" s="1"/>
      <c r="BG112" s="1"/>
      <c r="BH112" s="1"/>
      <c r="BI112" s="1"/>
      <c r="BJ112" s="1"/>
      <c r="BK112" s="1"/>
      <c r="BL112" s="1"/>
      <c r="BM112" s="1"/>
      <c r="BN112" s="1"/>
      <c r="BO112" s="1"/>
      <c r="BP112" s="1"/>
      <c r="BQ112" s="1"/>
      <c r="BR112" s="1"/>
    </row>
    <row r="113" spans="1:70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1"/>
      <c r="AP113" s="1"/>
      <c r="AQ113" s="1"/>
      <c r="AR113" s="1"/>
      <c r="AS113" s="1"/>
      <c r="AT113" s="1"/>
      <c r="AU113" s="1"/>
      <c r="AV113" s="1"/>
      <c r="AW113" s="1"/>
      <c r="AX113" s="1"/>
      <c r="AY113" s="1"/>
      <c r="AZ113" s="1"/>
      <c r="BA113" s="1"/>
      <c r="BB113" s="1"/>
      <c r="BC113" s="1"/>
      <c r="BD113" s="1"/>
      <c r="BE113" s="1"/>
      <c r="BF113" s="1"/>
      <c r="BG113" s="1"/>
      <c r="BH113" s="1"/>
      <c r="BI113" s="1"/>
      <c r="BJ113" s="1"/>
      <c r="BK113" s="1"/>
      <c r="BL113" s="1"/>
      <c r="BM113" s="1"/>
      <c r="BN113" s="1"/>
      <c r="BO113" s="1"/>
      <c r="BP113" s="1"/>
      <c r="BQ113" s="1"/>
      <c r="BR113" s="1"/>
    </row>
    <row r="114" spans="1:70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  <c r="AP114" s="1"/>
      <c r="AQ114" s="1"/>
      <c r="AR114" s="1"/>
      <c r="AS114" s="1"/>
      <c r="AT114" s="1"/>
      <c r="AU114" s="1"/>
      <c r="AV114" s="1"/>
      <c r="AW114" s="1"/>
      <c r="AX114" s="1"/>
      <c r="AY114" s="1"/>
      <c r="AZ114" s="1"/>
      <c r="BA114" s="1"/>
      <c r="BB114" s="1"/>
      <c r="BC114" s="1"/>
      <c r="BD114" s="1"/>
      <c r="BE114" s="1"/>
      <c r="BF114" s="1"/>
      <c r="BG114" s="1"/>
      <c r="BH114" s="1"/>
      <c r="BI114" s="1"/>
      <c r="BJ114" s="1"/>
      <c r="BK114" s="1"/>
      <c r="BL114" s="1"/>
      <c r="BM114" s="1"/>
      <c r="BN114" s="1"/>
      <c r="BO114" s="1"/>
      <c r="BP114" s="1"/>
      <c r="BQ114" s="1"/>
      <c r="BR114" s="1"/>
    </row>
    <row r="115" spans="1:70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1"/>
      <c r="AP115" s="1"/>
      <c r="AQ115" s="1"/>
      <c r="AR115" s="1"/>
      <c r="AS115" s="1"/>
      <c r="AT115" s="1"/>
      <c r="AU115" s="1"/>
      <c r="AV115" s="1"/>
      <c r="AW115" s="1"/>
      <c r="AX115" s="1"/>
      <c r="AY115" s="1"/>
      <c r="AZ115" s="1"/>
      <c r="BA115" s="1"/>
      <c r="BB115" s="1"/>
      <c r="BC115" s="1"/>
      <c r="BD115" s="1"/>
      <c r="BE115" s="1"/>
      <c r="BF115" s="1"/>
      <c r="BG115" s="1"/>
      <c r="BH115" s="1"/>
      <c r="BI115" s="1"/>
      <c r="BJ115" s="1"/>
      <c r="BK115" s="1"/>
      <c r="BL115" s="1"/>
      <c r="BM115" s="1"/>
      <c r="BN115" s="1"/>
      <c r="BO115" s="1"/>
      <c r="BP115" s="1"/>
      <c r="BQ115" s="1"/>
      <c r="BR115" s="1"/>
    </row>
    <row r="116" spans="1:70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/>
      <c r="AP116" s="1"/>
      <c r="AQ116" s="1"/>
      <c r="AR116" s="1"/>
      <c r="AS116" s="1"/>
      <c r="AT116" s="1"/>
      <c r="AU116" s="1"/>
      <c r="AV116" s="1"/>
      <c r="AW116" s="1"/>
      <c r="AX116" s="1"/>
      <c r="AY116" s="1"/>
      <c r="AZ116" s="1"/>
      <c r="BA116" s="1"/>
      <c r="BB116" s="1"/>
      <c r="BC116" s="1"/>
      <c r="BD116" s="1"/>
      <c r="BE116" s="1"/>
      <c r="BF116" s="1"/>
      <c r="BG116" s="1"/>
      <c r="BH116" s="1"/>
      <c r="BI116" s="1"/>
      <c r="BJ116" s="1"/>
      <c r="BK116" s="1"/>
      <c r="BL116" s="1"/>
      <c r="BM116" s="1"/>
      <c r="BN116" s="1"/>
      <c r="BO116" s="1"/>
      <c r="BP116" s="1"/>
      <c r="BQ116" s="1"/>
      <c r="BR116" s="1"/>
    </row>
    <row r="117" spans="1:70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  <c r="AP117" s="1"/>
      <c r="AQ117" s="1"/>
      <c r="AR117" s="1"/>
      <c r="AS117" s="1"/>
      <c r="AT117" s="1"/>
      <c r="AU117" s="1"/>
      <c r="AV117" s="1"/>
      <c r="AW117" s="1"/>
      <c r="AX117" s="1"/>
      <c r="AY117" s="1"/>
      <c r="AZ117" s="1"/>
      <c r="BA117" s="1"/>
      <c r="BB117" s="1"/>
      <c r="BC117" s="1"/>
      <c r="BD117" s="1"/>
      <c r="BE117" s="1"/>
      <c r="BF117" s="1"/>
      <c r="BG117" s="1"/>
      <c r="BH117" s="1"/>
      <c r="BI117" s="1"/>
      <c r="BJ117" s="1"/>
      <c r="BK117" s="1"/>
      <c r="BL117" s="1"/>
      <c r="BM117" s="1"/>
      <c r="BN117" s="1"/>
      <c r="BO117" s="1"/>
      <c r="BP117" s="1"/>
      <c r="BQ117" s="1"/>
      <c r="BR117" s="1"/>
    </row>
    <row r="118" spans="1:70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P118" s="1"/>
      <c r="AQ118" s="1"/>
      <c r="AR118" s="1"/>
      <c r="AS118" s="1"/>
      <c r="AT118" s="1"/>
      <c r="AU118" s="1"/>
      <c r="AV118" s="1"/>
      <c r="AW118" s="1"/>
      <c r="AX118" s="1"/>
      <c r="AY118" s="1"/>
      <c r="AZ118" s="1"/>
      <c r="BA118" s="1"/>
      <c r="BB118" s="1"/>
      <c r="BC118" s="1"/>
      <c r="BD118" s="1"/>
      <c r="BE118" s="1"/>
      <c r="BF118" s="1"/>
      <c r="BG118" s="1"/>
      <c r="BH118" s="1"/>
      <c r="BI118" s="1"/>
      <c r="BJ118" s="1"/>
      <c r="BK118" s="1"/>
      <c r="BL118" s="1"/>
      <c r="BM118" s="1"/>
      <c r="BN118" s="1"/>
      <c r="BO118" s="1"/>
      <c r="BP118" s="1"/>
      <c r="BQ118" s="1"/>
      <c r="BR118" s="1"/>
    </row>
    <row r="119" spans="1:70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  <c r="AP119" s="1"/>
      <c r="AQ119" s="1"/>
      <c r="AR119" s="1"/>
      <c r="AS119" s="1"/>
      <c r="AT119" s="1"/>
      <c r="AU119" s="1"/>
      <c r="AV119" s="1"/>
      <c r="AW119" s="1"/>
      <c r="AX119" s="1"/>
      <c r="AY119" s="1"/>
      <c r="AZ119" s="1"/>
      <c r="BA119" s="1"/>
      <c r="BB119" s="1"/>
      <c r="BC119" s="1"/>
      <c r="BD119" s="1"/>
      <c r="BE119" s="1"/>
      <c r="BF119" s="1"/>
      <c r="BG119" s="1"/>
      <c r="BH119" s="1"/>
      <c r="BI119" s="1"/>
      <c r="BJ119" s="1"/>
      <c r="BK119" s="1"/>
      <c r="BL119" s="1"/>
      <c r="BM119" s="1"/>
      <c r="BN119" s="1"/>
      <c r="BO119" s="1"/>
      <c r="BP119" s="1"/>
      <c r="BQ119" s="1"/>
      <c r="BR119" s="1"/>
    </row>
    <row r="120" spans="1:70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1"/>
      <c r="AP120" s="1"/>
      <c r="AQ120" s="1"/>
      <c r="AR120" s="1"/>
      <c r="AS120" s="1"/>
      <c r="AT120" s="1"/>
      <c r="AU120" s="1"/>
      <c r="AV120" s="1"/>
      <c r="AW120" s="1"/>
      <c r="AX120" s="1"/>
      <c r="AY120" s="1"/>
      <c r="AZ120" s="1"/>
      <c r="BA120" s="1"/>
      <c r="BB120" s="1"/>
      <c r="BC120" s="1"/>
      <c r="BD120" s="1"/>
      <c r="BE120" s="1"/>
      <c r="BF120" s="1"/>
      <c r="BG120" s="1"/>
      <c r="BH120" s="1"/>
      <c r="BI120" s="1"/>
      <c r="BJ120" s="1"/>
      <c r="BK120" s="1"/>
      <c r="BL120" s="1"/>
      <c r="BM120" s="1"/>
      <c r="BN120" s="1"/>
      <c r="BO120" s="1"/>
      <c r="BP120" s="1"/>
      <c r="BQ120" s="1"/>
      <c r="BR120" s="1"/>
    </row>
    <row r="121" spans="1:70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  <c r="AP121" s="1"/>
      <c r="AQ121" s="1"/>
      <c r="AR121" s="1"/>
      <c r="AS121" s="1"/>
      <c r="AT121" s="1"/>
      <c r="AU121" s="1"/>
      <c r="AV121" s="1"/>
      <c r="AW121" s="1"/>
      <c r="AX121" s="1"/>
      <c r="AY121" s="1"/>
      <c r="AZ121" s="1"/>
      <c r="BA121" s="1"/>
      <c r="BB121" s="1"/>
      <c r="BC121" s="1"/>
      <c r="BD121" s="1"/>
      <c r="BE121" s="1"/>
      <c r="BF121" s="1"/>
      <c r="BG121" s="1"/>
      <c r="BH121" s="1"/>
      <c r="BI121" s="1"/>
      <c r="BJ121" s="1"/>
      <c r="BK121" s="1"/>
      <c r="BL121" s="1"/>
      <c r="BM121" s="1"/>
      <c r="BN121" s="1"/>
      <c r="BO121" s="1"/>
      <c r="BP121" s="1"/>
      <c r="BQ121" s="1"/>
      <c r="BR121" s="1"/>
    </row>
    <row r="122" spans="1:70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1"/>
      <c r="AP122" s="1"/>
      <c r="AQ122" s="1"/>
      <c r="AR122" s="1"/>
      <c r="AS122" s="1"/>
      <c r="AT122" s="1"/>
      <c r="AU122" s="1"/>
      <c r="AV122" s="1"/>
      <c r="AW122" s="1"/>
      <c r="AX122" s="1"/>
      <c r="AY122" s="1"/>
      <c r="AZ122" s="1"/>
      <c r="BA122" s="1"/>
      <c r="BB122" s="1"/>
      <c r="BC122" s="1"/>
      <c r="BD122" s="1"/>
      <c r="BE122" s="1"/>
      <c r="BF122" s="1"/>
      <c r="BG122" s="1"/>
      <c r="BH122" s="1"/>
      <c r="BI122" s="1"/>
      <c r="BJ122" s="1"/>
      <c r="BK122" s="1"/>
      <c r="BL122" s="1"/>
      <c r="BM122" s="1"/>
      <c r="BN122" s="1"/>
      <c r="BO122" s="1"/>
      <c r="BP122" s="1"/>
      <c r="BQ122" s="1"/>
      <c r="BR122" s="1"/>
    </row>
    <row r="123" spans="1:70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  <c r="AP123" s="1"/>
      <c r="AQ123" s="1"/>
      <c r="AR123" s="1"/>
      <c r="AS123" s="1"/>
      <c r="AT123" s="1"/>
      <c r="AU123" s="1"/>
      <c r="AV123" s="1"/>
      <c r="AW123" s="1"/>
      <c r="AX123" s="1"/>
      <c r="AY123" s="1"/>
      <c r="AZ123" s="1"/>
      <c r="BA123" s="1"/>
      <c r="BB123" s="1"/>
      <c r="BC123" s="1"/>
      <c r="BD123" s="1"/>
      <c r="BE123" s="1"/>
      <c r="BF123" s="1"/>
      <c r="BG123" s="1"/>
      <c r="BH123" s="1"/>
      <c r="BI123" s="1"/>
      <c r="BJ123" s="1"/>
      <c r="BK123" s="1"/>
      <c r="BL123" s="1"/>
      <c r="BM123" s="1"/>
      <c r="BN123" s="1"/>
      <c r="BO123" s="1"/>
      <c r="BP123" s="1"/>
      <c r="BQ123" s="1"/>
      <c r="BR123" s="1"/>
    </row>
    <row r="124" spans="1:70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  <c r="AP124" s="1"/>
      <c r="AQ124" s="1"/>
      <c r="AR124" s="1"/>
      <c r="AS124" s="1"/>
      <c r="AT124" s="1"/>
      <c r="AU124" s="1"/>
      <c r="AV124" s="1"/>
      <c r="AW124" s="1"/>
      <c r="AX124" s="1"/>
      <c r="AY124" s="1"/>
      <c r="AZ124" s="1"/>
      <c r="BA124" s="1"/>
      <c r="BB124" s="1"/>
      <c r="BC124" s="1"/>
      <c r="BD124" s="1"/>
      <c r="BE124" s="1"/>
      <c r="BF124" s="1"/>
      <c r="BG124" s="1"/>
      <c r="BH124" s="1"/>
      <c r="BI124" s="1"/>
      <c r="BJ124" s="1"/>
      <c r="BK124" s="1"/>
      <c r="BL124" s="1"/>
      <c r="BM124" s="1"/>
      <c r="BN124" s="1"/>
      <c r="BO124" s="1"/>
      <c r="BP124" s="1"/>
      <c r="BQ124" s="1"/>
      <c r="BR124" s="1"/>
    </row>
    <row r="125" spans="1:70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  <c r="AP125" s="1"/>
      <c r="AQ125" s="1"/>
      <c r="AR125" s="1"/>
      <c r="AS125" s="1"/>
      <c r="AT125" s="1"/>
      <c r="AU125" s="1"/>
      <c r="AV125" s="1"/>
      <c r="AW125" s="1"/>
      <c r="AX125" s="1"/>
      <c r="AY125" s="1"/>
      <c r="AZ125" s="1"/>
      <c r="BA125" s="1"/>
      <c r="BB125" s="1"/>
      <c r="BC125" s="1"/>
      <c r="BD125" s="1"/>
      <c r="BE125" s="1"/>
      <c r="BF125" s="1"/>
      <c r="BG125" s="1"/>
      <c r="BH125" s="1"/>
      <c r="BI125" s="1"/>
      <c r="BJ125" s="1"/>
      <c r="BK125" s="1"/>
      <c r="BL125" s="1"/>
      <c r="BM125" s="1"/>
      <c r="BN125" s="1"/>
      <c r="BO125" s="1"/>
      <c r="BP125" s="1"/>
      <c r="BQ125" s="1"/>
      <c r="BR125" s="1"/>
    </row>
    <row r="126" spans="1:70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  <c r="AP126" s="1"/>
      <c r="AQ126" s="1"/>
      <c r="AR126" s="1"/>
      <c r="AS126" s="1"/>
      <c r="AT126" s="1"/>
      <c r="AU126" s="1"/>
      <c r="AV126" s="1"/>
      <c r="AW126" s="1"/>
      <c r="AX126" s="1"/>
      <c r="AY126" s="1"/>
      <c r="AZ126" s="1"/>
      <c r="BA126" s="1"/>
      <c r="BB126" s="1"/>
      <c r="BC126" s="1"/>
      <c r="BD126" s="1"/>
      <c r="BE126" s="1"/>
      <c r="BF126" s="1"/>
      <c r="BG126" s="1"/>
      <c r="BH126" s="1"/>
      <c r="BI126" s="1"/>
      <c r="BJ126" s="1"/>
      <c r="BK126" s="1"/>
      <c r="BL126" s="1"/>
      <c r="BM126" s="1"/>
      <c r="BN126" s="1"/>
      <c r="BO126" s="1"/>
      <c r="BP126" s="1"/>
      <c r="BQ126" s="1"/>
      <c r="BR126" s="1"/>
    </row>
    <row r="127" spans="1:70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  <c r="AP127" s="1"/>
      <c r="AQ127" s="1"/>
      <c r="AR127" s="1"/>
      <c r="AS127" s="1"/>
      <c r="AT127" s="1"/>
      <c r="AU127" s="1"/>
      <c r="AV127" s="1"/>
      <c r="AW127" s="1"/>
      <c r="AX127" s="1"/>
      <c r="AY127" s="1"/>
      <c r="AZ127" s="1"/>
      <c r="BA127" s="1"/>
      <c r="BB127" s="1"/>
      <c r="BC127" s="1"/>
      <c r="BD127" s="1"/>
      <c r="BE127" s="1"/>
      <c r="BF127" s="1"/>
      <c r="BG127" s="1"/>
      <c r="BH127" s="1"/>
      <c r="BI127" s="1"/>
      <c r="BJ127" s="1"/>
      <c r="BK127" s="1"/>
      <c r="BL127" s="1"/>
      <c r="BM127" s="1"/>
      <c r="BN127" s="1"/>
      <c r="BO127" s="1"/>
      <c r="BP127" s="1"/>
      <c r="BQ127" s="1"/>
      <c r="BR127" s="1"/>
    </row>
    <row r="128" spans="1:70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  <c r="AP128" s="1"/>
      <c r="AQ128" s="1"/>
      <c r="AR128" s="1"/>
      <c r="AS128" s="1"/>
      <c r="AT128" s="1"/>
      <c r="AU128" s="1"/>
      <c r="AV128" s="1"/>
      <c r="AW128" s="1"/>
      <c r="AX128" s="1"/>
      <c r="AY128" s="1"/>
      <c r="AZ128" s="1"/>
      <c r="BA128" s="1"/>
      <c r="BB128" s="1"/>
      <c r="BC128" s="1"/>
      <c r="BD128" s="1"/>
      <c r="BE128" s="1"/>
      <c r="BF128" s="1"/>
      <c r="BG128" s="1"/>
      <c r="BH128" s="1"/>
      <c r="BI128" s="1"/>
      <c r="BJ128" s="1"/>
      <c r="BK128" s="1"/>
      <c r="BL128" s="1"/>
      <c r="BM128" s="1"/>
      <c r="BN128" s="1"/>
      <c r="BO128" s="1"/>
      <c r="BP128" s="1"/>
      <c r="BQ128" s="1"/>
      <c r="BR128" s="1"/>
    </row>
    <row r="129" spans="1:70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  <c r="AQ129" s="1"/>
      <c r="AR129" s="1"/>
      <c r="AS129" s="1"/>
      <c r="AT129" s="1"/>
      <c r="AU129" s="1"/>
      <c r="AV129" s="1"/>
      <c r="AW129" s="1"/>
      <c r="AX129" s="1"/>
      <c r="AY129" s="1"/>
      <c r="AZ129" s="1"/>
      <c r="BA129" s="1"/>
      <c r="BB129" s="1"/>
      <c r="BC129" s="1"/>
      <c r="BD129" s="1"/>
      <c r="BE129" s="1"/>
      <c r="BF129" s="1"/>
      <c r="BG129" s="1"/>
      <c r="BH129" s="1"/>
      <c r="BI129" s="1"/>
      <c r="BJ129" s="1"/>
      <c r="BK129" s="1"/>
      <c r="BL129" s="1"/>
      <c r="BM129" s="1"/>
      <c r="BN129" s="1"/>
      <c r="BO129" s="1"/>
      <c r="BP129" s="1"/>
      <c r="BQ129" s="1"/>
      <c r="BR129" s="1"/>
    </row>
    <row r="130" spans="1:70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  <c r="AR130" s="1"/>
      <c r="AS130" s="1"/>
      <c r="AT130" s="1"/>
      <c r="AU130" s="1"/>
      <c r="AV130" s="1"/>
      <c r="AW130" s="1"/>
      <c r="AX130" s="1"/>
      <c r="AY130" s="1"/>
      <c r="AZ130" s="1"/>
      <c r="BA130" s="1"/>
      <c r="BB130" s="1"/>
      <c r="BC130" s="1"/>
      <c r="BD130" s="1"/>
      <c r="BE130" s="1"/>
      <c r="BF130" s="1"/>
      <c r="BG130" s="1"/>
      <c r="BH130" s="1"/>
      <c r="BI130" s="1"/>
      <c r="BJ130" s="1"/>
      <c r="BK130" s="1"/>
      <c r="BL130" s="1"/>
      <c r="BM130" s="1"/>
      <c r="BN130" s="1"/>
      <c r="BO130" s="1"/>
      <c r="BP130" s="1"/>
      <c r="BQ130" s="1"/>
      <c r="BR130" s="1"/>
    </row>
    <row r="131" spans="1:70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  <c r="AQ131" s="1"/>
      <c r="AR131" s="1"/>
      <c r="AS131" s="1"/>
      <c r="AT131" s="1"/>
      <c r="AU131" s="1"/>
      <c r="AV131" s="1"/>
      <c r="AW131" s="1"/>
      <c r="AX131" s="1"/>
      <c r="AY131" s="1"/>
      <c r="AZ131" s="1"/>
      <c r="BA131" s="1"/>
      <c r="BB131" s="1"/>
      <c r="BC131" s="1"/>
      <c r="BD131" s="1"/>
      <c r="BE131" s="1"/>
      <c r="BF131" s="1"/>
      <c r="BG131" s="1"/>
      <c r="BH131" s="1"/>
      <c r="BI131" s="1"/>
      <c r="BJ131" s="1"/>
      <c r="BK131" s="1"/>
      <c r="BL131" s="1"/>
      <c r="BM131" s="1"/>
      <c r="BN131" s="1"/>
      <c r="BO131" s="1"/>
      <c r="BP131" s="1"/>
      <c r="BQ131" s="1"/>
      <c r="BR131" s="1"/>
    </row>
    <row r="132" spans="1:70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"/>
      <c r="AR132" s="1"/>
      <c r="AS132" s="1"/>
      <c r="AT132" s="1"/>
      <c r="AU132" s="1"/>
      <c r="AV132" s="1"/>
      <c r="AW132" s="1"/>
      <c r="AX132" s="1"/>
      <c r="AY132" s="1"/>
      <c r="AZ132" s="1"/>
      <c r="BA132" s="1"/>
      <c r="BB132" s="1"/>
      <c r="BC132" s="1"/>
      <c r="BD132" s="1"/>
      <c r="BE132" s="1"/>
      <c r="BF132" s="1"/>
      <c r="BG132" s="1"/>
      <c r="BH132" s="1"/>
      <c r="BI132" s="1"/>
      <c r="BJ132" s="1"/>
      <c r="BK132" s="1"/>
      <c r="BL132" s="1"/>
      <c r="BM132" s="1"/>
      <c r="BN132" s="1"/>
      <c r="BO132" s="1"/>
      <c r="BP132" s="1"/>
      <c r="BQ132" s="1"/>
      <c r="BR132" s="1"/>
    </row>
    <row r="133" spans="1:70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  <c r="AQ133" s="1"/>
      <c r="AR133" s="1"/>
      <c r="AS133" s="1"/>
      <c r="AT133" s="1"/>
      <c r="AU133" s="1"/>
      <c r="AV133" s="1"/>
      <c r="AW133" s="1"/>
      <c r="AX133" s="1"/>
      <c r="AY133" s="1"/>
      <c r="AZ133" s="1"/>
      <c r="BA133" s="1"/>
      <c r="BB133" s="1"/>
      <c r="BC133" s="1"/>
      <c r="BD133" s="1"/>
      <c r="BE133" s="1"/>
      <c r="BF133" s="1"/>
      <c r="BG133" s="1"/>
      <c r="BH133" s="1"/>
      <c r="BI133" s="1"/>
      <c r="BJ133" s="1"/>
      <c r="BK133" s="1"/>
      <c r="BL133" s="1"/>
      <c r="BM133" s="1"/>
      <c r="BN133" s="1"/>
      <c r="BO133" s="1"/>
      <c r="BP133" s="1"/>
      <c r="BQ133" s="1"/>
      <c r="BR133" s="1"/>
    </row>
    <row r="134" spans="1:70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1"/>
      <c r="AS134" s="1"/>
      <c r="AT134" s="1"/>
      <c r="AU134" s="1"/>
      <c r="AV134" s="1"/>
      <c r="AW134" s="1"/>
      <c r="AX134" s="1"/>
      <c r="AY134" s="1"/>
      <c r="AZ134" s="1"/>
      <c r="BA134" s="1"/>
      <c r="BB134" s="1"/>
      <c r="BC134" s="1"/>
      <c r="BD134" s="1"/>
      <c r="BE134" s="1"/>
      <c r="BF134" s="1"/>
      <c r="BG134" s="1"/>
      <c r="BH134" s="1"/>
      <c r="BI134" s="1"/>
      <c r="BJ134" s="1"/>
      <c r="BK134" s="1"/>
      <c r="BL134" s="1"/>
      <c r="BM134" s="1"/>
      <c r="BN134" s="1"/>
      <c r="BO134" s="1"/>
      <c r="BP134" s="1"/>
      <c r="BQ134" s="1"/>
      <c r="BR134" s="1"/>
    </row>
    <row r="135" spans="1:70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  <c r="AT135" s="1"/>
      <c r="AU135" s="1"/>
      <c r="AV135" s="1"/>
      <c r="AW135" s="1"/>
      <c r="AX135" s="1"/>
      <c r="AY135" s="1"/>
      <c r="AZ135" s="1"/>
      <c r="BA135" s="1"/>
      <c r="BB135" s="1"/>
      <c r="BC135" s="1"/>
      <c r="BD135" s="1"/>
      <c r="BE135" s="1"/>
      <c r="BF135" s="1"/>
      <c r="BG135" s="1"/>
      <c r="BH135" s="1"/>
      <c r="BI135" s="1"/>
      <c r="BJ135" s="1"/>
      <c r="BK135" s="1"/>
      <c r="BL135" s="1"/>
      <c r="BM135" s="1"/>
      <c r="BN135" s="1"/>
      <c r="BO135" s="1"/>
      <c r="BP135" s="1"/>
      <c r="BQ135" s="1"/>
      <c r="BR135" s="1"/>
    </row>
    <row r="136" spans="1:70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  <c r="AU136" s="1"/>
      <c r="AV136" s="1"/>
      <c r="AW136" s="1"/>
      <c r="AX136" s="1"/>
      <c r="AY136" s="1"/>
      <c r="AZ136" s="1"/>
      <c r="BA136" s="1"/>
      <c r="BB136" s="1"/>
      <c r="BC136" s="1"/>
      <c r="BD136" s="1"/>
      <c r="BE136" s="1"/>
      <c r="BF136" s="1"/>
      <c r="BG136" s="1"/>
      <c r="BH136" s="1"/>
      <c r="BI136" s="1"/>
      <c r="BJ136" s="1"/>
      <c r="BK136" s="1"/>
      <c r="BL136" s="1"/>
      <c r="BM136" s="1"/>
      <c r="BN136" s="1"/>
      <c r="BO136" s="1"/>
      <c r="BP136" s="1"/>
      <c r="BQ136" s="1"/>
      <c r="BR136" s="1"/>
    </row>
    <row r="137" spans="1:70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/>
      <c r="AS137" s="1"/>
      <c r="AT137" s="1"/>
      <c r="AU137" s="1"/>
      <c r="AV137" s="1"/>
      <c r="AW137" s="1"/>
      <c r="AX137" s="1"/>
      <c r="AY137" s="1"/>
      <c r="AZ137" s="1"/>
      <c r="BA137" s="1"/>
      <c r="BB137" s="1"/>
      <c r="BC137" s="1"/>
      <c r="BD137" s="1"/>
      <c r="BE137" s="1"/>
      <c r="BF137" s="1"/>
      <c r="BG137" s="1"/>
      <c r="BH137" s="1"/>
      <c r="BI137" s="1"/>
      <c r="BJ137" s="1"/>
      <c r="BK137" s="1"/>
      <c r="BL137" s="1"/>
      <c r="BM137" s="1"/>
      <c r="BN137" s="1"/>
      <c r="BO137" s="1"/>
      <c r="BP137" s="1"/>
      <c r="BQ137" s="1"/>
      <c r="BR137" s="1"/>
    </row>
    <row r="138" spans="1:70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  <c r="AU138" s="1"/>
      <c r="AV138" s="1"/>
      <c r="AW138" s="1"/>
      <c r="AX138" s="1"/>
      <c r="AY138" s="1"/>
      <c r="AZ138" s="1"/>
      <c r="BA138" s="1"/>
      <c r="BB138" s="1"/>
      <c r="BC138" s="1"/>
      <c r="BD138" s="1"/>
      <c r="BE138" s="1"/>
      <c r="BF138" s="1"/>
      <c r="BG138" s="1"/>
      <c r="BH138" s="1"/>
      <c r="BI138" s="1"/>
      <c r="BJ138" s="1"/>
      <c r="BK138" s="1"/>
      <c r="BL138" s="1"/>
      <c r="BM138" s="1"/>
      <c r="BN138" s="1"/>
      <c r="BO138" s="1"/>
      <c r="BP138" s="1"/>
      <c r="BQ138" s="1"/>
      <c r="BR138" s="1"/>
    </row>
    <row r="139" spans="1:70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  <c r="AU139" s="1"/>
      <c r="AV139" s="1"/>
      <c r="AW139" s="1"/>
      <c r="AX139" s="1"/>
      <c r="AY139" s="1"/>
      <c r="AZ139" s="1"/>
      <c r="BA139" s="1"/>
      <c r="BB139" s="1"/>
      <c r="BC139" s="1"/>
      <c r="BD139" s="1"/>
      <c r="BE139" s="1"/>
      <c r="BF139" s="1"/>
      <c r="BG139" s="1"/>
      <c r="BH139" s="1"/>
      <c r="BI139" s="1"/>
      <c r="BJ139" s="1"/>
      <c r="BK139" s="1"/>
      <c r="BL139" s="1"/>
      <c r="BM139" s="1"/>
      <c r="BN139" s="1"/>
      <c r="BO139" s="1"/>
      <c r="BP139" s="1"/>
      <c r="BQ139" s="1"/>
      <c r="BR139" s="1"/>
    </row>
    <row r="140" spans="1:70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  <c r="AT140" s="1"/>
      <c r="AU140" s="1"/>
      <c r="AV140" s="1"/>
      <c r="AW140" s="1"/>
      <c r="AX140" s="1"/>
      <c r="AY140" s="1"/>
      <c r="AZ140" s="1"/>
      <c r="BA140" s="1"/>
      <c r="BB140" s="1"/>
      <c r="BC140" s="1"/>
      <c r="BD140" s="1"/>
      <c r="BE140" s="1"/>
      <c r="BF140" s="1"/>
      <c r="BG140" s="1"/>
      <c r="BH140" s="1"/>
      <c r="BI140" s="1"/>
      <c r="BJ140" s="1"/>
      <c r="BK140" s="1"/>
      <c r="BL140" s="1"/>
      <c r="BM140" s="1"/>
      <c r="BN140" s="1"/>
      <c r="BO140" s="1"/>
      <c r="BP140" s="1"/>
      <c r="BQ140" s="1"/>
      <c r="BR140" s="1"/>
    </row>
    <row r="141" spans="1:70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1"/>
      <c r="AU141" s="1"/>
      <c r="AV141" s="1"/>
      <c r="AW141" s="1"/>
      <c r="AX141" s="1"/>
      <c r="AY141" s="1"/>
      <c r="AZ141" s="1"/>
      <c r="BA141" s="1"/>
      <c r="BB141" s="1"/>
      <c r="BC141" s="1"/>
      <c r="BD141" s="1"/>
      <c r="BE141" s="1"/>
      <c r="BF141" s="1"/>
      <c r="BG141" s="1"/>
      <c r="BH141" s="1"/>
      <c r="BI141" s="1"/>
      <c r="BJ141" s="1"/>
      <c r="BK141" s="1"/>
      <c r="BL141" s="1"/>
      <c r="BM141" s="1"/>
      <c r="BN141" s="1"/>
      <c r="BO141" s="1"/>
      <c r="BP141" s="1"/>
      <c r="BQ141" s="1"/>
      <c r="BR141" s="1"/>
    </row>
    <row r="142" spans="1:70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  <c r="AU142" s="1"/>
      <c r="AV142" s="1"/>
      <c r="AW142" s="1"/>
      <c r="AX142" s="1"/>
      <c r="AY142" s="1"/>
      <c r="AZ142" s="1"/>
      <c r="BA142" s="1"/>
      <c r="BB142" s="1"/>
      <c r="BC142" s="1"/>
      <c r="BD142" s="1"/>
      <c r="BE142" s="1"/>
      <c r="BF142" s="1"/>
      <c r="BG142" s="1"/>
      <c r="BH142" s="1"/>
      <c r="BI142" s="1"/>
      <c r="BJ142" s="1"/>
      <c r="BK142" s="1"/>
      <c r="BL142" s="1"/>
      <c r="BM142" s="1"/>
      <c r="BN142" s="1"/>
      <c r="BO142" s="1"/>
      <c r="BP142" s="1"/>
      <c r="BQ142" s="1"/>
      <c r="BR142" s="1"/>
    </row>
    <row r="143" spans="1:70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"/>
      <c r="AT143" s="1"/>
      <c r="AU143" s="1"/>
      <c r="AV143" s="1"/>
      <c r="AW143" s="1"/>
      <c r="AX143" s="1"/>
      <c r="AY143" s="1"/>
      <c r="AZ143" s="1"/>
      <c r="BA143" s="1"/>
      <c r="BB143" s="1"/>
      <c r="BC143" s="1"/>
      <c r="BD143" s="1"/>
      <c r="BE143" s="1"/>
      <c r="BF143" s="1"/>
      <c r="BG143" s="1"/>
      <c r="BH143" s="1"/>
      <c r="BI143" s="1"/>
      <c r="BJ143" s="1"/>
      <c r="BK143" s="1"/>
      <c r="BL143" s="1"/>
      <c r="BM143" s="1"/>
      <c r="BN143" s="1"/>
      <c r="BO143" s="1"/>
      <c r="BP143" s="1"/>
      <c r="BQ143" s="1"/>
      <c r="BR143" s="1"/>
    </row>
    <row r="144" spans="1:70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  <c r="AU144" s="1"/>
      <c r="AV144" s="1"/>
      <c r="AW144" s="1"/>
      <c r="AX144" s="1"/>
      <c r="AY144" s="1"/>
      <c r="AZ144" s="1"/>
      <c r="BA144" s="1"/>
      <c r="BB144" s="1"/>
      <c r="BC144" s="1"/>
      <c r="BD144" s="1"/>
      <c r="BE144" s="1"/>
      <c r="BF144" s="1"/>
      <c r="BG144" s="1"/>
      <c r="BH144" s="1"/>
      <c r="BI144" s="1"/>
      <c r="BJ144" s="1"/>
      <c r="BK144" s="1"/>
      <c r="BL144" s="1"/>
      <c r="BM144" s="1"/>
      <c r="BN144" s="1"/>
      <c r="BO144" s="1"/>
      <c r="BP144" s="1"/>
      <c r="BQ144" s="1"/>
      <c r="BR144" s="1"/>
    </row>
    <row r="145" spans="1:70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  <c r="AU145" s="1"/>
      <c r="AV145" s="1"/>
      <c r="AW145" s="1"/>
      <c r="AX145" s="1"/>
      <c r="AY145" s="1"/>
      <c r="AZ145" s="1"/>
      <c r="BA145" s="1"/>
      <c r="BB145" s="1"/>
      <c r="BC145" s="1"/>
      <c r="BD145" s="1"/>
      <c r="BE145" s="1"/>
      <c r="BF145" s="1"/>
      <c r="BG145" s="1"/>
      <c r="BH145" s="1"/>
      <c r="BI145" s="1"/>
      <c r="BJ145" s="1"/>
      <c r="BK145" s="1"/>
      <c r="BL145" s="1"/>
      <c r="BM145" s="1"/>
      <c r="BN145" s="1"/>
      <c r="BO145" s="1"/>
      <c r="BP145" s="1"/>
      <c r="BQ145" s="1"/>
      <c r="BR145" s="1"/>
    </row>
    <row r="146" spans="1:70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  <c r="AU146" s="1"/>
      <c r="AV146" s="1"/>
      <c r="AW146" s="1"/>
      <c r="AX146" s="1"/>
      <c r="AY146" s="1"/>
      <c r="AZ146" s="1"/>
      <c r="BA146" s="1"/>
      <c r="BB146" s="1"/>
      <c r="BC146" s="1"/>
      <c r="BD146" s="1"/>
      <c r="BE146" s="1"/>
      <c r="BF146" s="1"/>
      <c r="BG146" s="1"/>
      <c r="BH146" s="1"/>
      <c r="BI146" s="1"/>
      <c r="BJ146" s="1"/>
      <c r="BK146" s="1"/>
      <c r="BL146" s="1"/>
      <c r="BM146" s="1"/>
      <c r="BN146" s="1"/>
      <c r="BO146" s="1"/>
      <c r="BP146" s="1"/>
      <c r="BQ146" s="1"/>
      <c r="BR146" s="1"/>
    </row>
    <row r="147" spans="1:70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1"/>
      <c r="AT147" s="1"/>
      <c r="AU147" s="1"/>
      <c r="AV147" s="1"/>
      <c r="AW147" s="1"/>
      <c r="AX147" s="1"/>
      <c r="AY147" s="1"/>
      <c r="AZ147" s="1"/>
      <c r="BA147" s="1"/>
      <c r="BB147" s="1"/>
      <c r="BC147" s="1"/>
      <c r="BD147" s="1"/>
      <c r="BE147" s="1"/>
      <c r="BF147" s="1"/>
      <c r="BG147" s="1"/>
      <c r="BH147" s="1"/>
      <c r="BI147" s="1"/>
      <c r="BJ147" s="1"/>
      <c r="BK147" s="1"/>
      <c r="BL147" s="1"/>
      <c r="BM147" s="1"/>
      <c r="BN147" s="1"/>
      <c r="BO147" s="1"/>
      <c r="BP147" s="1"/>
      <c r="BQ147" s="1"/>
      <c r="BR147" s="1"/>
    </row>
    <row r="148" spans="1:70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  <c r="AT148" s="1"/>
      <c r="AU148" s="1"/>
      <c r="AV148" s="1"/>
      <c r="AW148" s="1"/>
      <c r="AX148" s="1"/>
      <c r="AY148" s="1"/>
      <c r="AZ148" s="1"/>
      <c r="BA148" s="1"/>
      <c r="BB148" s="1"/>
      <c r="BC148" s="1"/>
      <c r="BD148" s="1"/>
      <c r="BE148" s="1"/>
      <c r="BF148" s="1"/>
      <c r="BG148" s="1"/>
      <c r="BH148" s="1"/>
      <c r="BI148" s="1"/>
      <c r="BJ148" s="1"/>
      <c r="BK148" s="1"/>
      <c r="BL148" s="1"/>
      <c r="BM148" s="1"/>
      <c r="BN148" s="1"/>
      <c r="BO148" s="1"/>
      <c r="BP148" s="1"/>
      <c r="BQ148" s="1"/>
      <c r="BR148" s="1"/>
    </row>
    <row r="149" spans="1:70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  <c r="AU149" s="1"/>
      <c r="AV149" s="1"/>
      <c r="AW149" s="1"/>
      <c r="AX149" s="1"/>
      <c r="AY149" s="1"/>
      <c r="AZ149" s="1"/>
      <c r="BA149" s="1"/>
      <c r="BB149" s="1"/>
      <c r="BC149" s="1"/>
      <c r="BD149" s="1"/>
      <c r="BE149" s="1"/>
      <c r="BF149" s="1"/>
      <c r="BG149" s="1"/>
      <c r="BH149" s="1"/>
      <c r="BI149" s="1"/>
      <c r="BJ149" s="1"/>
      <c r="BK149" s="1"/>
      <c r="BL149" s="1"/>
      <c r="BM149" s="1"/>
      <c r="BN149" s="1"/>
      <c r="BO149" s="1"/>
      <c r="BP149" s="1"/>
      <c r="BQ149" s="1"/>
      <c r="BR149" s="1"/>
    </row>
    <row r="150" spans="1:70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  <c r="AT150" s="1"/>
      <c r="AU150" s="1"/>
      <c r="AV150" s="1"/>
      <c r="AW150" s="1"/>
      <c r="AX150" s="1"/>
      <c r="AY150" s="1"/>
      <c r="AZ150" s="1"/>
      <c r="BA150" s="1"/>
      <c r="BB150" s="1"/>
      <c r="BC150" s="1"/>
      <c r="BD150" s="1"/>
      <c r="BE150" s="1"/>
      <c r="BF150" s="1"/>
      <c r="BG150" s="1"/>
      <c r="BH150" s="1"/>
      <c r="BI150" s="1"/>
      <c r="BJ150" s="1"/>
      <c r="BK150" s="1"/>
      <c r="BL150" s="1"/>
      <c r="BM150" s="1"/>
      <c r="BN150" s="1"/>
      <c r="BO150" s="1"/>
      <c r="BP150" s="1"/>
      <c r="BQ150" s="1"/>
      <c r="BR150" s="1"/>
    </row>
    <row r="151" spans="1:70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1"/>
      <c r="AU151" s="1"/>
      <c r="AV151" s="1"/>
      <c r="AW151" s="1"/>
      <c r="AX151" s="1"/>
      <c r="AY151" s="1"/>
      <c r="AZ151" s="1"/>
      <c r="BA151" s="1"/>
      <c r="BB151" s="1"/>
      <c r="BC151" s="1"/>
      <c r="BD151" s="1"/>
      <c r="BE151" s="1"/>
      <c r="BF151" s="1"/>
      <c r="BG151" s="1"/>
      <c r="BH151" s="1"/>
      <c r="BI151" s="1"/>
      <c r="BJ151" s="1"/>
      <c r="BK151" s="1"/>
      <c r="BL151" s="1"/>
      <c r="BM151" s="1"/>
      <c r="BN151" s="1"/>
      <c r="BO151" s="1"/>
      <c r="BP151" s="1"/>
      <c r="BQ151" s="1"/>
      <c r="BR151" s="1"/>
    </row>
    <row r="152" spans="1:70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  <c r="AS152" s="1"/>
      <c r="AT152" s="1"/>
      <c r="AU152" s="1"/>
      <c r="AV152" s="1"/>
      <c r="AW152" s="1"/>
      <c r="AX152" s="1"/>
      <c r="AY152" s="1"/>
      <c r="AZ152" s="1"/>
      <c r="BA152" s="1"/>
      <c r="BB152" s="1"/>
      <c r="BC152" s="1"/>
      <c r="BD152" s="1"/>
      <c r="BE152" s="1"/>
      <c r="BF152" s="1"/>
      <c r="BG152" s="1"/>
      <c r="BH152" s="1"/>
      <c r="BI152" s="1"/>
      <c r="BJ152" s="1"/>
      <c r="BK152" s="1"/>
      <c r="BL152" s="1"/>
      <c r="BM152" s="1"/>
      <c r="BN152" s="1"/>
      <c r="BO152" s="1"/>
      <c r="BP152" s="1"/>
      <c r="BQ152" s="1"/>
      <c r="BR152" s="1"/>
    </row>
    <row r="153" spans="1:70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S153" s="1"/>
      <c r="AT153" s="1"/>
      <c r="AU153" s="1"/>
      <c r="AV153" s="1"/>
      <c r="AW153" s="1"/>
      <c r="AX153" s="1"/>
      <c r="AY153" s="1"/>
      <c r="AZ153" s="1"/>
      <c r="BA153" s="1"/>
      <c r="BB153" s="1"/>
      <c r="BC153" s="1"/>
      <c r="BD153" s="1"/>
      <c r="BE153" s="1"/>
      <c r="BF153" s="1"/>
      <c r="BG153" s="1"/>
      <c r="BH153" s="1"/>
      <c r="BI153" s="1"/>
      <c r="BJ153" s="1"/>
      <c r="BK153" s="1"/>
      <c r="BL153" s="1"/>
      <c r="BM153" s="1"/>
      <c r="BN153" s="1"/>
      <c r="BO153" s="1"/>
      <c r="BP153" s="1"/>
      <c r="BQ153" s="1"/>
      <c r="BR153" s="1"/>
    </row>
    <row r="154" spans="1:70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  <c r="AT154" s="1"/>
      <c r="AU154" s="1"/>
      <c r="AV154" s="1"/>
      <c r="AW154" s="1"/>
      <c r="AX154" s="1"/>
      <c r="AY154" s="1"/>
      <c r="AZ154" s="1"/>
      <c r="BA154" s="1"/>
      <c r="BB154" s="1"/>
      <c r="BC154" s="1"/>
      <c r="BD154" s="1"/>
      <c r="BE154" s="1"/>
      <c r="BF154" s="1"/>
      <c r="BG154" s="1"/>
      <c r="BH154" s="1"/>
      <c r="BI154" s="1"/>
      <c r="BJ154" s="1"/>
      <c r="BK154" s="1"/>
      <c r="BL154" s="1"/>
      <c r="BM154" s="1"/>
      <c r="BN154" s="1"/>
      <c r="BO154" s="1"/>
      <c r="BP154" s="1"/>
      <c r="BQ154" s="1"/>
      <c r="BR154" s="1"/>
    </row>
    <row r="155" spans="1:70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  <c r="AR155" s="1"/>
      <c r="AS155" s="1"/>
      <c r="AT155" s="1"/>
      <c r="AU155" s="1"/>
      <c r="AV155" s="1"/>
      <c r="AW155" s="1"/>
      <c r="AX155" s="1"/>
      <c r="AY155" s="1"/>
      <c r="AZ155" s="1"/>
      <c r="BA155" s="1"/>
      <c r="BB155" s="1"/>
      <c r="BC155" s="1"/>
      <c r="BD155" s="1"/>
      <c r="BE155" s="1"/>
      <c r="BF155" s="1"/>
      <c r="BG155" s="1"/>
      <c r="BH155" s="1"/>
      <c r="BI155" s="1"/>
      <c r="BJ155" s="1"/>
      <c r="BK155" s="1"/>
      <c r="BL155" s="1"/>
      <c r="BM155" s="1"/>
      <c r="BN155" s="1"/>
      <c r="BO155" s="1"/>
      <c r="BP155" s="1"/>
      <c r="BQ155" s="1"/>
      <c r="BR155" s="1"/>
    </row>
    <row r="156" spans="1:70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1"/>
      <c r="AU156" s="1"/>
      <c r="AV156" s="1"/>
      <c r="AW156" s="1"/>
      <c r="AX156" s="1"/>
      <c r="AY156" s="1"/>
      <c r="AZ156" s="1"/>
      <c r="BA156" s="1"/>
      <c r="BB156" s="1"/>
      <c r="BC156" s="1"/>
      <c r="BD156" s="1"/>
      <c r="BE156" s="1"/>
      <c r="BF156" s="1"/>
      <c r="BG156" s="1"/>
      <c r="BH156" s="1"/>
      <c r="BI156" s="1"/>
      <c r="BJ156" s="1"/>
      <c r="BK156" s="1"/>
      <c r="BL156" s="1"/>
      <c r="BM156" s="1"/>
      <c r="BN156" s="1"/>
      <c r="BO156" s="1"/>
      <c r="BP156" s="1"/>
      <c r="BQ156" s="1"/>
      <c r="BR156" s="1"/>
    </row>
    <row r="157" spans="1:70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  <c r="AR157" s="1"/>
      <c r="AS157" s="1"/>
      <c r="AT157" s="1"/>
      <c r="AU157" s="1"/>
      <c r="AV157" s="1"/>
      <c r="AW157" s="1"/>
      <c r="AX157" s="1"/>
      <c r="AY157" s="1"/>
      <c r="AZ157" s="1"/>
      <c r="BA157" s="1"/>
      <c r="BB157" s="1"/>
      <c r="BC157" s="1"/>
      <c r="BD157" s="1"/>
      <c r="BE157" s="1"/>
      <c r="BF157" s="1"/>
      <c r="BG157" s="1"/>
      <c r="BH157" s="1"/>
      <c r="BI157" s="1"/>
      <c r="BJ157" s="1"/>
      <c r="BK157" s="1"/>
      <c r="BL157" s="1"/>
      <c r="BM157" s="1"/>
      <c r="BN157" s="1"/>
      <c r="BO157" s="1"/>
      <c r="BP157" s="1"/>
      <c r="BQ157" s="1"/>
      <c r="BR157" s="1"/>
    </row>
    <row r="158" spans="1:70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  <c r="AR158" s="1"/>
      <c r="AS158" s="1"/>
      <c r="AT158" s="1"/>
      <c r="AU158" s="1"/>
      <c r="AV158" s="1"/>
      <c r="AW158" s="1"/>
      <c r="AX158" s="1"/>
      <c r="AY158" s="1"/>
      <c r="AZ158" s="1"/>
      <c r="BA158" s="1"/>
      <c r="BB158" s="1"/>
      <c r="BC158" s="1"/>
      <c r="BD158" s="1"/>
      <c r="BE158" s="1"/>
      <c r="BF158" s="1"/>
      <c r="BG158" s="1"/>
      <c r="BH158" s="1"/>
      <c r="BI158" s="1"/>
      <c r="BJ158" s="1"/>
      <c r="BK158" s="1"/>
      <c r="BL158" s="1"/>
      <c r="BM158" s="1"/>
      <c r="BN158" s="1"/>
      <c r="BO158" s="1"/>
      <c r="BP158" s="1"/>
      <c r="BQ158" s="1"/>
      <c r="BR158" s="1"/>
    </row>
    <row r="159" spans="1:70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  <c r="AU159" s="1"/>
      <c r="AV159" s="1"/>
      <c r="AW159" s="1"/>
      <c r="AX159" s="1"/>
      <c r="AY159" s="1"/>
      <c r="AZ159" s="1"/>
      <c r="BA159" s="1"/>
      <c r="BB159" s="1"/>
      <c r="BC159" s="1"/>
      <c r="BD159" s="1"/>
      <c r="BE159" s="1"/>
      <c r="BF159" s="1"/>
      <c r="BG159" s="1"/>
      <c r="BH159" s="1"/>
      <c r="BI159" s="1"/>
      <c r="BJ159" s="1"/>
      <c r="BK159" s="1"/>
      <c r="BL159" s="1"/>
      <c r="BM159" s="1"/>
      <c r="BN159" s="1"/>
      <c r="BO159" s="1"/>
      <c r="BP159" s="1"/>
      <c r="BQ159" s="1"/>
      <c r="BR159" s="1"/>
    </row>
    <row r="160" spans="1:70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  <c r="AT160" s="1"/>
      <c r="AU160" s="1"/>
      <c r="AV160" s="1"/>
      <c r="AW160" s="1"/>
      <c r="AX160" s="1"/>
      <c r="AY160" s="1"/>
      <c r="AZ160" s="1"/>
      <c r="BA160" s="1"/>
      <c r="BB160" s="1"/>
      <c r="BC160" s="1"/>
      <c r="BD160" s="1"/>
      <c r="BE160" s="1"/>
      <c r="BF160" s="1"/>
      <c r="BG160" s="1"/>
      <c r="BH160" s="1"/>
      <c r="BI160" s="1"/>
      <c r="BJ160" s="1"/>
      <c r="BK160" s="1"/>
      <c r="BL160" s="1"/>
      <c r="BM160" s="1"/>
      <c r="BN160" s="1"/>
      <c r="BO160" s="1"/>
      <c r="BP160" s="1"/>
      <c r="BQ160" s="1"/>
      <c r="BR160" s="1"/>
    </row>
    <row r="161" spans="1:70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  <c r="AT161" s="1"/>
      <c r="AU161" s="1"/>
      <c r="AV161" s="1"/>
      <c r="AW161" s="1"/>
      <c r="AX161" s="1"/>
      <c r="AY161" s="1"/>
      <c r="AZ161" s="1"/>
      <c r="BA161" s="1"/>
      <c r="BB161" s="1"/>
      <c r="BC161" s="1"/>
      <c r="BD161" s="1"/>
      <c r="BE161" s="1"/>
      <c r="BF161" s="1"/>
      <c r="BG161" s="1"/>
      <c r="BH161" s="1"/>
      <c r="BI161" s="1"/>
      <c r="BJ161" s="1"/>
      <c r="BK161" s="1"/>
      <c r="BL161" s="1"/>
      <c r="BM161" s="1"/>
      <c r="BN161" s="1"/>
      <c r="BO161" s="1"/>
      <c r="BP161" s="1"/>
      <c r="BQ161" s="1"/>
      <c r="BR161" s="1"/>
    </row>
    <row r="162" spans="1:70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S162" s="1"/>
      <c r="AT162" s="1"/>
      <c r="AU162" s="1"/>
      <c r="AV162" s="1"/>
      <c r="AW162" s="1"/>
      <c r="AX162" s="1"/>
      <c r="AY162" s="1"/>
      <c r="AZ162" s="1"/>
      <c r="BA162" s="1"/>
      <c r="BB162" s="1"/>
      <c r="BC162" s="1"/>
      <c r="BD162" s="1"/>
      <c r="BE162" s="1"/>
      <c r="BF162" s="1"/>
      <c r="BG162" s="1"/>
      <c r="BH162" s="1"/>
      <c r="BI162" s="1"/>
      <c r="BJ162" s="1"/>
      <c r="BK162" s="1"/>
      <c r="BL162" s="1"/>
      <c r="BM162" s="1"/>
      <c r="BN162" s="1"/>
      <c r="BO162" s="1"/>
      <c r="BP162" s="1"/>
      <c r="BQ162" s="1"/>
      <c r="BR162" s="1"/>
    </row>
    <row r="163" spans="1:70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  <c r="AT163" s="1"/>
      <c r="AU163" s="1"/>
      <c r="AV163" s="1"/>
      <c r="AW163" s="1"/>
      <c r="AX163" s="1"/>
      <c r="AY163" s="1"/>
      <c r="AZ163" s="1"/>
      <c r="BA163" s="1"/>
      <c r="BB163" s="1"/>
      <c r="BC163" s="1"/>
      <c r="BD163" s="1"/>
      <c r="BE163" s="1"/>
      <c r="BF163" s="1"/>
      <c r="BG163" s="1"/>
      <c r="BH163" s="1"/>
      <c r="BI163" s="1"/>
      <c r="BJ163" s="1"/>
      <c r="BK163" s="1"/>
      <c r="BL163" s="1"/>
      <c r="BM163" s="1"/>
      <c r="BN163" s="1"/>
      <c r="BO163" s="1"/>
      <c r="BP163" s="1"/>
      <c r="BQ163" s="1"/>
      <c r="BR163" s="1"/>
    </row>
    <row r="164" spans="1:70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  <c r="AU164" s="1"/>
      <c r="AV164" s="1"/>
      <c r="AW164" s="1"/>
      <c r="AX164" s="1"/>
      <c r="AY164" s="1"/>
      <c r="AZ164" s="1"/>
      <c r="BA164" s="1"/>
      <c r="BB164" s="1"/>
      <c r="BC164" s="1"/>
      <c r="BD164" s="1"/>
      <c r="BE164" s="1"/>
      <c r="BF164" s="1"/>
      <c r="BG164" s="1"/>
      <c r="BH164" s="1"/>
      <c r="BI164" s="1"/>
      <c r="BJ164" s="1"/>
      <c r="BK164" s="1"/>
      <c r="BL164" s="1"/>
      <c r="BM164" s="1"/>
      <c r="BN164" s="1"/>
      <c r="BO164" s="1"/>
      <c r="BP164" s="1"/>
      <c r="BQ164" s="1"/>
      <c r="BR164" s="1"/>
    </row>
    <row r="165" spans="1:70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  <c r="AR165" s="1"/>
      <c r="AS165" s="1"/>
      <c r="AT165" s="1"/>
      <c r="AU165" s="1"/>
      <c r="AV165" s="1"/>
      <c r="AW165" s="1"/>
      <c r="AX165" s="1"/>
      <c r="AY165" s="1"/>
      <c r="AZ165" s="1"/>
      <c r="BA165" s="1"/>
      <c r="BB165" s="1"/>
      <c r="BC165" s="1"/>
      <c r="BD165" s="1"/>
      <c r="BE165" s="1"/>
      <c r="BF165" s="1"/>
      <c r="BG165" s="1"/>
      <c r="BH165" s="1"/>
      <c r="BI165" s="1"/>
      <c r="BJ165" s="1"/>
      <c r="BK165" s="1"/>
      <c r="BL165" s="1"/>
      <c r="BM165" s="1"/>
      <c r="BN165" s="1"/>
      <c r="BO165" s="1"/>
      <c r="BP165" s="1"/>
      <c r="BQ165" s="1"/>
      <c r="BR165" s="1"/>
    </row>
    <row r="166" spans="1:70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  <c r="AS166" s="1"/>
      <c r="AT166" s="1"/>
      <c r="AU166" s="1"/>
      <c r="AV166" s="1"/>
      <c r="AW166" s="1"/>
      <c r="AX166" s="1"/>
      <c r="AY166" s="1"/>
      <c r="AZ166" s="1"/>
      <c r="BA166" s="1"/>
      <c r="BB166" s="1"/>
      <c r="BC166" s="1"/>
      <c r="BD166" s="1"/>
      <c r="BE166" s="1"/>
      <c r="BF166" s="1"/>
      <c r="BG166" s="1"/>
      <c r="BH166" s="1"/>
      <c r="BI166" s="1"/>
      <c r="BJ166" s="1"/>
      <c r="BK166" s="1"/>
      <c r="BL166" s="1"/>
      <c r="BM166" s="1"/>
      <c r="BN166" s="1"/>
      <c r="BO166" s="1"/>
      <c r="BP166" s="1"/>
      <c r="BQ166" s="1"/>
      <c r="BR166" s="1"/>
    </row>
    <row r="167" spans="1:70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  <c r="AT167" s="1"/>
      <c r="AU167" s="1"/>
      <c r="AV167" s="1"/>
      <c r="AW167" s="1"/>
      <c r="AX167" s="1"/>
      <c r="AY167" s="1"/>
      <c r="AZ167" s="1"/>
      <c r="BA167" s="1"/>
      <c r="BB167" s="1"/>
      <c r="BC167" s="1"/>
      <c r="BD167" s="1"/>
      <c r="BE167" s="1"/>
      <c r="BF167" s="1"/>
      <c r="BG167" s="1"/>
      <c r="BH167" s="1"/>
      <c r="BI167" s="1"/>
      <c r="BJ167" s="1"/>
      <c r="BK167" s="1"/>
      <c r="BL167" s="1"/>
      <c r="BM167" s="1"/>
      <c r="BN167" s="1"/>
      <c r="BO167" s="1"/>
      <c r="BP167" s="1"/>
      <c r="BQ167" s="1"/>
      <c r="BR167" s="1"/>
    </row>
    <row r="168" spans="1:70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  <c r="AS168" s="1"/>
      <c r="AT168" s="1"/>
      <c r="AU168" s="1"/>
      <c r="AV168" s="1"/>
      <c r="AW168" s="1"/>
      <c r="AX168" s="1"/>
      <c r="AY168" s="1"/>
      <c r="AZ168" s="1"/>
      <c r="BA168" s="1"/>
      <c r="BB168" s="1"/>
      <c r="BC168" s="1"/>
      <c r="BD168" s="1"/>
      <c r="BE168" s="1"/>
      <c r="BF168" s="1"/>
      <c r="BG168" s="1"/>
      <c r="BH168" s="1"/>
      <c r="BI168" s="1"/>
      <c r="BJ168" s="1"/>
      <c r="BK168" s="1"/>
      <c r="BL168" s="1"/>
      <c r="BM168" s="1"/>
      <c r="BN168" s="1"/>
      <c r="BO168" s="1"/>
      <c r="BP168" s="1"/>
      <c r="BQ168" s="1"/>
      <c r="BR168" s="1"/>
    </row>
    <row r="169" spans="1:70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  <c r="AR169" s="1"/>
      <c r="AS169" s="1"/>
      <c r="AT169" s="1"/>
      <c r="AU169" s="1"/>
      <c r="AV169" s="1"/>
      <c r="AW169" s="1"/>
      <c r="AX169" s="1"/>
      <c r="AY169" s="1"/>
      <c r="AZ169" s="1"/>
      <c r="BA169" s="1"/>
      <c r="BB169" s="1"/>
      <c r="BC169" s="1"/>
      <c r="BD169" s="1"/>
      <c r="BE169" s="1"/>
      <c r="BF169" s="1"/>
      <c r="BG169" s="1"/>
      <c r="BH169" s="1"/>
      <c r="BI169" s="1"/>
      <c r="BJ169" s="1"/>
      <c r="BK169" s="1"/>
      <c r="BL169" s="1"/>
      <c r="BM169" s="1"/>
      <c r="BN169" s="1"/>
      <c r="BO169" s="1"/>
      <c r="BP169" s="1"/>
      <c r="BQ169" s="1"/>
      <c r="BR169" s="1"/>
    </row>
    <row r="170" spans="1:70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  <c r="AT170" s="1"/>
      <c r="AU170" s="1"/>
      <c r="AV170" s="1"/>
      <c r="AW170" s="1"/>
      <c r="AX170" s="1"/>
      <c r="AY170" s="1"/>
      <c r="AZ170" s="1"/>
      <c r="BA170" s="1"/>
      <c r="BB170" s="1"/>
      <c r="BC170" s="1"/>
      <c r="BD170" s="1"/>
      <c r="BE170" s="1"/>
      <c r="BF170" s="1"/>
      <c r="BG170" s="1"/>
      <c r="BH170" s="1"/>
      <c r="BI170" s="1"/>
      <c r="BJ170" s="1"/>
      <c r="BK170" s="1"/>
      <c r="BL170" s="1"/>
      <c r="BM170" s="1"/>
      <c r="BN170" s="1"/>
      <c r="BO170" s="1"/>
      <c r="BP170" s="1"/>
      <c r="BQ170" s="1"/>
      <c r="BR170" s="1"/>
    </row>
    <row r="171" spans="1:70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  <c r="AS171" s="1"/>
      <c r="AT171" s="1"/>
      <c r="AU171" s="1"/>
      <c r="AV171" s="1"/>
      <c r="AW171" s="1"/>
      <c r="AX171" s="1"/>
      <c r="AY171" s="1"/>
      <c r="AZ171" s="1"/>
      <c r="BA171" s="1"/>
      <c r="BB171" s="1"/>
      <c r="BC171" s="1"/>
      <c r="BD171" s="1"/>
      <c r="BE171" s="1"/>
      <c r="BF171" s="1"/>
      <c r="BG171" s="1"/>
      <c r="BH171" s="1"/>
      <c r="BI171" s="1"/>
      <c r="BJ171" s="1"/>
      <c r="BK171" s="1"/>
      <c r="BL171" s="1"/>
      <c r="BM171" s="1"/>
      <c r="BN171" s="1"/>
      <c r="BO171" s="1"/>
      <c r="BP171" s="1"/>
      <c r="BQ171" s="1"/>
      <c r="BR171" s="1"/>
    </row>
    <row r="172" spans="1:70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  <c r="AS172" s="1"/>
      <c r="AT172" s="1"/>
      <c r="AU172" s="1"/>
      <c r="AV172" s="1"/>
      <c r="AW172" s="1"/>
      <c r="AX172" s="1"/>
      <c r="AY172" s="1"/>
      <c r="AZ172" s="1"/>
      <c r="BA172" s="1"/>
      <c r="BB172" s="1"/>
      <c r="BC172" s="1"/>
      <c r="BD172" s="1"/>
      <c r="BE172" s="1"/>
      <c r="BF172" s="1"/>
      <c r="BG172" s="1"/>
      <c r="BH172" s="1"/>
      <c r="BI172" s="1"/>
      <c r="BJ172" s="1"/>
      <c r="BK172" s="1"/>
      <c r="BL172" s="1"/>
      <c r="BM172" s="1"/>
      <c r="BN172" s="1"/>
      <c r="BO172" s="1"/>
      <c r="BP172" s="1"/>
      <c r="BQ172" s="1"/>
      <c r="BR172" s="1"/>
    </row>
    <row r="173" spans="1:70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  <c r="AS173" s="1"/>
      <c r="AT173" s="1"/>
      <c r="AU173" s="1"/>
      <c r="AV173" s="1"/>
      <c r="AW173" s="1"/>
      <c r="AX173" s="1"/>
      <c r="AY173" s="1"/>
      <c r="AZ173" s="1"/>
      <c r="BA173" s="1"/>
      <c r="BB173" s="1"/>
      <c r="BC173" s="1"/>
      <c r="BD173" s="1"/>
      <c r="BE173" s="1"/>
      <c r="BF173" s="1"/>
      <c r="BG173" s="1"/>
      <c r="BH173" s="1"/>
      <c r="BI173" s="1"/>
      <c r="BJ173" s="1"/>
      <c r="BK173" s="1"/>
      <c r="BL173" s="1"/>
      <c r="BM173" s="1"/>
      <c r="BN173" s="1"/>
      <c r="BO173" s="1"/>
      <c r="BP173" s="1"/>
      <c r="BQ173" s="1"/>
      <c r="BR173" s="1"/>
    </row>
    <row r="174" spans="1:70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  <c r="AS174" s="1"/>
      <c r="AT174" s="1"/>
      <c r="AU174" s="1"/>
      <c r="AV174" s="1"/>
      <c r="AW174" s="1"/>
      <c r="AX174" s="1"/>
      <c r="AY174" s="1"/>
      <c r="AZ174" s="1"/>
      <c r="BA174" s="1"/>
      <c r="BB174" s="1"/>
      <c r="BC174" s="1"/>
      <c r="BD174" s="1"/>
      <c r="BE174" s="1"/>
      <c r="BF174" s="1"/>
      <c r="BG174" s="1"/>
      <c r="BH174" s="1"/>
      <c r="BI174" s="1"/>
      <c r="BJ174" s="1"/>
      <c r="BK174" s="1"/>
      <c r="BL174" s="1"/>
      <c r="BM174" s="1"/>
      <c r="BN174" s="1"/>
      <c r="BO174" s="1"/>
      <c r="BP174" s="1"/>
      <c r="BQ174" s="1"/>
      <c r="BR174" s="1"/>
    </row>
    <row r="175" spans="1:70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  <c r="AR175" s="1"/>
      <c r="AS175" s="1"/>
      <c r="AT175" s="1"/>
      <c r="AU175" s="1"/>
      <c r="AV175" s="1"/>
      <c r="AW175" s="1"/>
      <c r="AX175" s="1"/>
      <c r="AY175" s="1"/>
      <c r="AZ175" s="1"/>
      <c r="BA175" s="1"/>
      <c r="BB175" s="1"/>
      <c r="BC175" s="1"/>
      <c r="BD175" s="1"/>
      <c r="BE175" s="1"/>
      <c r="BF175" s="1"/>
      <c r="BG175" s="1"/>
      <c r="BH175" s="1"/>
      <c r="BI175" s="1"/>
      <c r="BJ175" s="1"/>
      <c r="BK175" s="1"/>
      <c r="BL175" s="1"/>
      <c r="BM175" s="1"/>
      <c r="BN175" s="1"/>
      <c r="BO175" s="1"/>
      <c r="BP175" s="1"/>
      <c r="BQ175" s="1"/>
      <c r="BR175" s="1"/>
    </row>
    <row r="176" spans="1:70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1"/>
      <c r="AT176" s="1"/>
      <c r="AU176" s="1"/>
      <c r="AV176" s="1"/>
      <c r="AW176" s="1"/>
      <c r="AX176" s="1"/>
      <c r="AY176" s="1"/>
      <c r="AZ176" s="1"/>
      <c r="BA176" s="1"/>
      <c r="BB176" s="1"/>
      <c r="BC176" s="1"/>
      <c r="BD176" s="1"/>
      <c r="BE176" s="1"/>
      <c r="BF176" s="1"/>
      <c r="BG176" s="1"/>
      <c r="BH176" s="1"/>
      <c r="BI176" s="1"/>
      <c r="BJ176" s="1"/>
      <c r="BK176" s="1"/>
      <c r="BL176" s="1"/>
      <c r="BM176" s="1"/>
      <c r="BN176" s="1"/>
      <c r="BO176" s="1"/>
      <c r="BP176" s="1"/>
      <c r="BQ176" s="1"/>
      <c r="BR176" s="1"/>
    </row>
    <row r="177" spans="1:70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  <c r="AR177" s="1"/>
      <c r="AS177" s="1"/>
      <c r="AT177" s="1"/>
      <c r="AU177" s="1"/>
      <c r="AV177" s="1"/>
      <c r="AW177" s="1"/>
      <c r="AX177" s="1"/>
      <c r="AY177" s="1"/>
      <c r="AZ177" s="1"/>
      <c r="BA177" s="1"/>
      <c r="BB177" s="1"/>
      <c r="BC177" s="1"/>
      <c r="BD177" s="1"/>
      <c r="BE177" s="1"/>
      <c r="BF177" s="1"/>
      <c r="BG177" s="1"/>
      <c r="BH177" s="1"/>
      <c r="BI177" s="1"/>
      <c r="BJ177" s="1"/>
      <c r="BK177" s="1"/>
      <c r="BL177" s="1"/>
      <c r="BM177" s="1"/>
      <c r="BN177" s="1"/>
      <c r="BO177" s="1"/>
      <c r="BP177" s="1"/>
      <c r="BQ177" s="1"/>
      <c r="BR177" s="1"/>
    </row>
    <row r="178" spans="1:70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  <c r="AR178" s="1"/>
      <c r="AS178" s="1"/>
      <c r="AT178" s="1"/>
      <c r="AU178" s="1"/>
      <c r="AV178" s="1"/>
      <c r="AW178" s="1"/>
      <c r="AX178" s="1"/>
      <c r="AY178" s="1"/>
      <c r="AZ178" s="1"/>
      <c r="BA178" s="1"/>
      <c r="BB178" s="1"/>
      <c r="BC178" s="1"/>
      <c r="BD178" s="1"/>
      <c r="BE178" s="1"/>
      <c r="BF178" s="1"/>
      <c r="BG178" s="1"/>
      <c r="BH178" s="1"/>
      <c r="BI178" s="1"/>
      <c r="BJ178" s="1"/>
      <c r="BK178" s="1"/>
      <c r="BL178" s="1"/>
      <c r="BM178" s="1"/>
      <c r="BN178" s="1"/>
      <c r="BO178" s="1"/>
      <c r="BP178" s="1"/>
      <c r="BQ178" s="1"/>
      <c r="BR178" s="1"/>
    </row>
    <row r="179" spans="1:70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  <c r="AT179" s="1"/>
      <c r="AU179" s="1"/>
      <c r="AV179" s="1"/>
      <c r="AW179" s="1"/>
      <c r="AX179" s="1"/>
      <c r="AY179" s="1"/>
      <c r="AZ179" s="1"/>
      <c r="BA179" s="1"/>
      <c r="BB179" s="1"/>
      <c r="BC179" s="1"/>
      <c r="BD179" s="1"/>
      <c r="BE179" s="1"/>
      <c r="BF179" s="1"/>
      <c r="BG179" s="1"/>
      <c r="BH179" s="1"/>
      <c r="BI179" s="1"/>
      <c r="BJ179" s="1"/>
      <c r="BK179" s="1"/>
      <c r="BL179" s="1"/>
      <c r="BM179" s="1"/>
      <c r="BN179" s="1"/>
      <c r="BO179" s="1"/>
      <c r="BP179" s="1"/>
      <c r="BQ179" s="1"/>
      <c r="BR179" s="1"/>
    </row>
    <row r="180" spans="1:70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  <c r="AR180" s="1"/>
      <c r="AS180" s="1"/>
      <c r="AT180" s="1"/>
      <c r="AU180" s="1"/>
      <c r="AV180" s="1"/>
      <c r="AW180" s="1"/>
      <c r="AX180" s="1"/>
      <c r="AY180" s="1"/>
      <c r="AZ180" s="1"/>
      <c r="BA180" s="1"/>
      <c r="BB180" s="1"/>
      <c r="BC180" s="1"/>
      <c r="BD180" s="1"/>
      <c r="BE180" s="1"/>
      <c r="BF180" s="1"/>
      <c r="BG180" s="1"/>
      <c r="BH180" s="1"/>
      <c r="BI180" s="1"/>
      <c r="BJ180" s="1"/>
      <c r="BK180" s="1"/>
      <c r="BL180" s="1"/>
      <c r="BM180" s="1"/>
      <c r="BN180" s="1"/>
      <c r="BO180" s="1"/>
      <c r="BP180" s="1"/>
      <c r="BQ180" s="1"/>
      <c r="BR180" s="1"/>
    </row>
    <row r="181" spans="1:70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  <c r="AS181" s="1"/>
      <c r="AT181" s="1"/>
      <c r="AU181" s="1"/>
      <c r="AV181" s="1"/>
      <c r="AW181" s="1"/>
      <c r="AX181" s="1"/>
      <c r="AY181" s="1"/>
      <c r="AZ181" s="1"/>
      <c r="BA181" s="1"/>
      <c r="BB181" s="1"/>
      <c r="BC181" s="1"/>
      <c r="BD181" s="1"/>
      <c r="BE181" s="1"/>
      <c r="BF181" s="1"/>
      <c r="BG181" s="1"/>
      <c r="BH181" s="1"/>
      <c r="BI181" s="1"/>
      <c r="BJ181" s="1"/>
      <c r="BK181" s="1"/>
      <c r="BL181" s="1"/>
      <c r="BM181" s="1"/>
      <c r="BN181" s="1"/>
      <c r="BO181" s="1"/>
      <c r="BP181" s="1"/>
      <c r="BQ181" s="1"/>
      <c r="BR181" s="1"/>
    </row>
    <row r="182" spans="1:70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"/>
      <c r="AT182" s="1"/>
      <c r="AU182" s="1"/>
      <c r="AV182" s="1"/>
      <c r="AW182" s="1"/>
      <c r="AX182" s="1"/>
      <c r="AY182" s="1"/>
      <c r="AZ182" s="1"/>
      <c r="BA182" s="1"/>
      <c r="BB182" s="1"/>
      <c r="BC182" s="1"/>
      <c r="BD182" s="1"/>
      <c r="BE182" s="1"/>
      <c r="BF182" s="1"/>
      <c r="BG182" s="1"/>
      <c r="BH182" s="1"/>
      <c r="BI182" s="1"/>
      <c r="BJ182" s="1"/>
      <c r="BK182" s="1"/>
      <c r="BL182" s="1"/>
      <c r="BM182" s="1"/>
      <c r="BN182" s="1"/>
      <c r="BO182" s="1"/>
      <c r="BP182" s="1"/>
      <c r="BQ182" s="1"/>
      <c r="BR182" s="1"/>
    </row>
    <row r="183" spans="1:70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Q183" s="1"/>
      <c r="AR183" s="1"/>
      <c r="AS183" s="1"/>
      <c r="AT183" s="1"/>
      <c r="AU183" s="1"/>
      <c r="AV183" s="1"/>
      <c r="AW183" s="1"/>
      <c r="AX183" s="1"/>
      <c r="AY183" s="1"/>
      <c r="AZ183" s="1"/>
      <c r="BA183" s="1"/>
      <c r="BB183" s="1"/>
      <c r="BC183" s="1"/>
      <c r="BD183" s="1"/>
      <c r="BE183" s="1"/>
      <c r="BF183" s="1"/>
      <c r="BG183" s="1"/>
      <c r="BH183" s="1"/>
      <c r="BI183" s="1"/>
      <c r="BJ183" s="1"/>
      <c r="BK183" s="1"/>
      <c r="BL183" s="1"/>
      <c r="BM183" s="1"/>
      <c r="BN183" s="1"/>
      <c r="BO183" s="1"/>
      <c r="BP183" s="1"/>
      <c r="BQ183" s="1"/>
      <c r="BR183" s="1"/>
    </row>
    <row r="184" spans="1:70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  <c r="AS184" s="1"/>
      <c r="AT184" s="1"/>
      <c r="AU184" s="1"/>
      <c r="AV184" s="1"/>
      <c r="AW184" s="1"/>
      <c r="AX184" s="1"/>
      <c r="AY184" s="1"/>
      <c r="AZ184" s="1"/>
      <c r="BA184" s="1"/>
      <c r="BB184" s="1"/>
      <c r="BC184" s="1"/>
      <c r="BD184" s="1"/>
      <c r="BE184" s="1"/>
      <c r="BF184" s="1"/>
      <c r="BG184" s="1"/>
      <c r="BH184" s="1"/>
      <c r="BI184" s="1"/>
      <c r="BJ184" s="1"/>
      <c r="BK184" s="1"/>
      <c r="BL184" s="1"/>
      <c r="BM184" s="1"/>
      <c r="BN184" s="1"/>
      <c r="BO184" s="1"/>
      <c r="BP184" s="1"/>
      <c r="BQ184" s="1"/>
      <c r="BR184" s="1"/>
    </row>
    <row r="185" spans="1:70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1"/>
      <c r="AT185" s="1"/>
      <c r="AU185" s="1"/>
      <c r="AV185" s="1"/>
      <c r="AW185" s="1"/>
      <c r="AX185" s="1"/>
      <c r="AY185" s="1"/>
      <c r="AZ185" s="1"/>
      <c r="BA185" s="1"/>
      <c r="BB185" s="1"/>
      <c r="BC185" s="1"/>
      <c r="BD185" s="1"/>
      <c r="BE185" s="1"/>
      <c r="BF185" s="1"/>
      <c r="BG185" s="1"/>
      <c r="BH185" s="1"/>
      <c r="BI185" s="1"/>
      <c r="BJ185" s="1"/>
      <c r="BK185" s="1"/>
      <c r="BL185" s="1"/>
      <c r="BM185" s="1"/>
      <c r="BN185" s="1"/>
      <c r="BO185" s="1"/>
      <c r="BP185" s="1"/>
      <c r="BQ185" s="1"/>
      <c r="BR185" s="1"/>
    </row>
    <row r="186" spans="1:70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  <c r="AR186" s="1"/>
      <c r="AS186" s="1"/>
      <c r="AT186" s="1"/>
      <c r="AU186" s="1"/>
      <c r="AV186" s="1"/>
      <c r="AW186" s="1"/>
      <c r="AX186" s="1"/>
      <c r="AY186" s="1"/>
      <c r="AZ186" s="1"/>
      <c r="BA186" s="1"/>
      <c r="BB186" s="1"/>
      <c r="BC186" s="1"/>
      <c r="BD186" s="1"/>
      <c r="BE186" s="1"/>
      <c r="BF186" s="1"/>
      <c r="BG186" s="1"/>
      <c r="BH186" s="1"/>
      <c r="BI186" s="1"/>
      <c r="BJ186" s="1"/>
      <c r="BK186" s="1"/>
      <c r="BL186" s="1"/>
      <c r="BM186" s="1"/>
      <c r="BN186" s="1"/>
      <c r="BO186" s="1"/>
      <c r="BP186" s="1"/>
      <c r="BQ186" s="1"/>
      <c r="BR186" s="1"/>
    </row>
    <row r="187" spans="1:70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  <c r="AQ187" s="1"/>
      <c r="AR187" s="1"/>
      <c r="AS187" s="1"/>
      <c r="AT187" s="1"/>
      <c r="AU187" s="1"/>
      <c r="AV187" s="1"/>
      <c r="AW187" s="1"/>
      <c r="AX187" s="1"/>
      <c r="AY187" s="1"/>
      <c r="AZ187" s="1"/>
      <c r="BA187" s="1"/>
      <c r="BB187" s="1"/>
      <c r="BC187" s="1"/>
      <c r="BD187" s="1"/>
      <c r="BE187" s="1"/>
      <c r="BF187" s="1"/>
      <c r="BG187" s="1"/>
      <c r="BH187" s="1"/>
      <c r="BI187" s="1"/>
      <c r="BJ187" s="1"/>
      <c r="BK187" s="1"/>
      <c r="BL187" s="1"/>
      <c r="BM187" s="1"/>
      <c r="BN187" s="1"/>
      <c r="BO187" s="1"/>
      <c r="BP187" s="1"/>
      <c r="BQ187" s="1"/>
      <c r="BR187" s="1"/>
    </row>
    <row r="188" spans="1:70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/>
      <c r="AS188" s="1"/>
      <c r="AT188" s="1"/>
      <c r="AU188" s="1"/>
      <c r="AV188" s="1"/>
      <c r="AW188" s="1"/>
      <c r="AX188" s="1"/>
      <c r="AY188" s="1"/>
      <c r="AZ188" s="1"/>
      <c r="BA188" s="1"/>
      <c r="BB188" s="1"/>
      <c r="BC188" s="1"/>
      <c r="BD188" s="1"/>
      <c r="BE188" s="1"/>
      <c r="BF188" s="1"/>
      <c r="BG188" s="1"/>
      <c r="BH188" s="1"/>
      <c r="BI188" s="1"/>
      <c r="BJ188" s="1"/>
      <c r="BK188" s="1"/>
      <c r="BL188" s="1"/>
      <c r="BM188" s="1"/>
      <c r="BN188" s="1"/>
      <c r="BO188" s="1"/>
      <c r="BP188" s="1"/>
      <c r="BQ188" s="1"/>
      <c r="BR188" s="1"/>
    </row>
    <row r="189" spans="1:70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/>
      <c r="AS189" s="1"/>
      <c r="AT189" s="1"/>
      <c r="AU189" s="1"/>
      <c r="AV189" s="1"/>
      <c r="AW189" s="1"/>
      <c r="AX189" s="1"/>
      <c r="AY189" s="1"/>
      <c r="AZ189" s="1"/>
      <c r="BA189" s="1"/>
      <c r="BB189" s="1"/>
      <c r="BC189" s="1"/>
      <c r="BD189" s="1"/>
      <c r="BE189" s="1"/>
      <c r="BF189" s="1"/>
      <c r="BG189" s="1"/>
      <c r="BH189" s="1"/>
      <c r="BI189" s="1"/>
      <c r="BJ189" s="1"/>
      <c r="BK189" s="1"/>
      <c r="BL189" s="1"/>
      <c r="BM189" s="1"/>
      <c r="BN189" s="1"/>
      <c r="BO189" s="1"/>
      <c r="BP189" s="1"/>
      <c r="BQ189" s="1"/>
      <c r="BR189" s="1"/>
    </row>
    <row r="190" spans="1:70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  <c r="AQ190" s="1"/>
      <c r="AR190" s="1"/>
      <c r="AS190" s="1"/>
      <c r="AT190" s="1"/>
      <c r="AU190" s="1"/>
      <c r="AV190" s="1"/>
      <c r="AW190" s="1"/>
      <c r="AX190" s="1"/>
      <c r="AY190" s="1"/>
      <c r="AZ190" s="1"/>
      <c r="BA190" s="1"/>
      <c r="BB190" s="1"/>
      <c r="BC190" s="1"/>
      <c r="BD190" s="1"/>
      <c r="BE190" s="1"/>
      <c r="BF190" s="1"/>
      <c r="BG190" s="1"/>
      <c r="BH190" s="1"/>
      <c r="BI190" s="1"/>
      <c r="BJ190" s="1"/>
      <c r="BK190" s="1"/>
      <c r="BL190" s="1"/>
      <c r="BM190" s="1"/>
      <c r="BN190" s="1"/>
      <c r="BO190" s="1"/>
      <c r="BP190" s="1"/>
      <c r="BQ190" s="1"/>
      <c r="BR190" s="1"/>
    </row>
    <row r="191" spans="1:70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  <c r="AQ191" s="1"/>
      <c r="AR191" s="1"/>
      <c r="AS191" s="1"/>
      <c r="AT191" s="1"/>
      <c r="AU191" s="1"/>
      <c r="AV191" s="1"/>
      <c r="AW191" s="1"/>
      <c r="AX191" s="1"/>
      <c r="AY191" s="1"/>
      <c r="AZ191" s="1"/>
      <c r="BA191" s="1"/>
      <c r="BB191" s="1"/>
      <c r="BC191" s="1"/>
      <c r="BD191" s="1"/>
      <c r="BE191" s="1"/>
      <c r="BF191" s="1"/>
      <c r="BG191" s="1"/>
      <c r="BH191" s="1"/>
      <c r="BI191" s="1"/>
      <c r="BJ191" s="1"/>
      <c r="BK191" s="1"/>
      <c r="BL191" s="1"/>
      <c r="BM191" s="1"/>
      <c r="BN191" s="1"/>
      <c r="BO191" s="1"/>
      <c r="BP191" s="1"/>
      <c r="BQ191" s="1"/>
      <c r="BR191" s="1"/>
    </row>
    <row r="192" spans="1:70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  <c r="AS192" s="1"/>
      <c r="AT192" s="1"/>
      <c r="AU192" s="1"/>
      <c r="AV192" s="1"/>
      <c r="AW192" s="1"/>
      <c r="AX192" s="1"/>
      <c r="AY192" s="1"/>
      <c r="AZ192" s="1"/>
      <c r="BA192" s="1"/>
      <c r="BB192" s="1"/>
      <c r="BC192" s="1"/>
      <c r="BD192" s="1"/>
      <c r="BE192" s="1"/>
      <c r="BF192" s="1"/>
      <c r="BG192" s="1"/>
      <c r="BH192" s="1"/>
      <c r="BI192" s="1"/>
      <c r="BJ192" s="1"/>
      <c r="BK192" s="1"/>
      <c r="BL192" s="1"/>
      <c r="BM192" s="1"/>
      <c r="BN192" s="1"/>
      <c r="BO192" s="1"/>
      <c r="BP192" s="1"/>
      <c r="BQ192" s="1"/>
      <c r="BR192" s="1"/>
    </row>
    <row r="193" spans="1:70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  <c r="AR193" s="1"/>
      <c r="AS193" s="1"/>
      <c r="AT193" s="1"/>
      <c r="AU193" s="1"/>
      <c r="AV193" s="1"/>
      <c r="AW193" s="1"/>
      <c r="AX193" s="1"/>
      <c r="AY193" s="1"/>
      <c r="AZ193" s="1"/>
      <c r="BA193" s="1"/>
      <c r="BB193" s="1"/>
      <c r="BC193" s="1"/>
      <c r="BD193" s="1"/>
      <c r="BE193" s="1"/>
      <c r="BF193" s="1"/>
      <c r="BG193" s="1"/>
      <c r="BH193" s="1"/>
      <c r="BI193" s="1"/>
      <c r="BJ193" s="1"/>
      <c r="BK193" s="1"/>
      <c r="BL193" s="1"/>
      <c r="BM193" s="1"/>
      <c r="BN193" s="1"/>
      <c r="BO193" s="1"/>
      <c r="BP193" s="1"/>
      <c r="BQ193" s="1"/>
      <c r="BR193" s="1"/>
    </row>
    <row r="194" spans="1:70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  <c r="AR194" s="1"/>
      <c r="AS194" s="1"/>
      <c r="AT194" s="1"/>
      <c r="AU194" s="1"/>
      <c r="AV194" s="1"/>
      <c r="AW194" s="1"/>
      <c r="AX194" s="1"/>
      <c r="AY194" s="1"/>
      <c r="AZ194" s="1"/>
      <c r="BA194" s="1"/>
      <c r="BB194" s="1"/>
      <c r="BC194" s="1"/>
      <c r="BD194" s="1"/>
      <c r="BE194" s="1"/>
      <c r="BF194" s="1"/>
      <c r="BG194" s="1"/>
      <c r="BH194" s="1"/>
      <c r="BI194" s="1"/>
      <c r="BJ194" s="1"/>
      <c r="BK194" s="1"/>
      <c r="BL194" s="1"/>
      <c r="BM194" s="1"/>
      <c r="BN194" s="1"/>
      <c r="BO194" s="1"/>
      <c r="BP194" s="1"/>
      <c r="BQ194" s="1"/>
      <c r="BR194" s="1"/>
    </row>
    <row r="195" spans="1:70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  <c r="AS195" s="1"/>
      <c r="AT195" s="1"/>
      <c r="AU195" s="1"/>
      <c r="AV195" s="1"/>
      <c r="AW195" s="1"/>
      <c r="AX195" s="1"/>
      <c r="AY195" s="1"/>
      <c r="AZ195" s="1"/>
      <c r="BA195" s="1"/>
      <c r="BB195" s="1"/>
      <c r="BC195" s="1"/>
      <c r="BD195" s="1"/>
      <c r="BE195" s="1"/>
      <c r="BF195" s="1"/>
      <c r="BG195" s="1"/>
      <c r="BH195" s="1"/>
      <c r="BI195" s="1"/>
      <c r="BJ195" s="1"/>
      <c r="BK195" s="1"/>
      <c r="BL195" s="1"/>
      <c r="BM195" s="1"/>
      <c r="BN195" s="1"/>
      <c r="BO195" s="1"/>
      <c r="BP195" s="1"/>
      <c r="BQ195" s="1"/>
      <c r="BR195" s="1"/>
    </row>
    <row r="196" spans="1:70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  <c r="AR196" s="1"/>
      <c r="AS196" s="1"/>
      <c r="AT196" s="1"/>
      <c r="AU196" s="1"/>
      <c r="AV196" s="1"/>
      <c r="AW196" s="1"/>
      <c r="AX196" s="1"/>
      <c r="AY196" s="1"/>
      <c r="AZ196" s="1"/>
      <c r="BA196" s="1"/>
      <c r="BB196" s="1"/>
      <c r="BC196" s="1"/>
      <c r="BD196" s="1"/>
      <c r="BE196" s="1"/>
      <c r="BF196" s="1"/>
      <c r="BG196" s="1"/>
      <c r="BH196" s="1"/>
      <c r="BI196" s="1"/>
      <c r="BJ196" s="1"/>
      <c r="BK196" s="1"/>
      <c r="BL196" s="1"/>
      <c r="BM196" s="1"/>
      <c r="BN196" s="1"/>
      <c r="BO196" s="1"/>
      <c r="BP196" s="1"/>
      <c r="BQ196" s="1"/>
      <c r="BR196" s="1"/>
    </row>
    <row r="197" spans="1:70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  <c r="AR197" s="1"/>
      <c r="AS197" s="1"/>
      <c r="AT197" s="1"/>
      <c r="AU197" s="1"/>
      <c r="AV197" s="1"/>
      <c r="AW197" s="1"/>
      <c r="AX197" s="1"/>
      <c r="AY197" s="1"/>
      <c r="AZ197" s="1"/>
      <c r="BA197" s="1"/>
      <c r="BB197" s="1"/>
      <c r="BC197" s="1"/>
      <c r="BD197" s="1"/>
      <c r="BE197" s="1"/>
      <c r="BF197" s="1"/>
      <c r="BG197" s="1"/>
      <c r="BH197" s="1"/>
      <c r="BI197" s="1"/>
      <c r="BJ197" s="1"/>
      <c r="BK197" s="1"/>
      <c r="BL197" s="1"/>
      <c r="BM197" s="1"/>
      <c r="BN197" s="1"/>
      <c r="BO197" s="1"/>
      <c r="BP197" s="1"/>
      <c r="BQ197" s="1"/>
      <c r="BR197" s="1"/>
    </row>
    <row r="198" spans="1:70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  <c r="AS198" s="1"/>
      <c r="AT198" s="1"/>
      <c r="AU198" s="1"/>
      <c r="AV198" s="1"/>
      <c r="AW198" s="1"/>
      <c r="AX198" s="1"/>
      <c r="AY198" s="1"/>
      <c r="AZ198" s="1"/>
      <c r="BA198" s="1"/>
      <c r="BB198" s="1"/>
      <c r="BC198" s="1"/>
      <c r="BD198" s="1"/>
      <c r="BE198" s="1"/>
      <c r="BF198" s="1"/>
      <c r="BG198" s="1"/>
      <c r="BH198" s="1"/>
      <c r="BI198" s="1"/>
      <c r="BJ198" s="1"/>
      <c r="BK198" s="1"/>
      <c r="BL198" s="1"/>
      <c r="BM198" s="1"/>
      <c r="BN198" s="1"/>
      <c r="BO198" s="1"/>
      <c r="BP198" s="1"/>
      <c r="BQ198" s="1"/>
      <c r="BR198" s="1"/>
    </row>
    <row r="199" spans="1:70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  <c r="AQ199" s="1"/>
      <c r="AR199" s="1"/>
      <c r="AS199" s="1"/>
      <c r="AT199" s="1"/>
      <c r="AU199" s="1"/>
      <c r="AV199" s="1"/>
      <c r="AW199" s="1"/>
      <c r="AX199" s="1"/>
      <c r="AY199" s="1"/>
      <c r="AZ199" s="1"/>
      <c r="BA199" s="1"/>
      <c r="BB199" s="1"/>
      <c r="BC199" s="1"/>
      <c r="BD199" s="1"/>
      <c r="BE199" s="1"/>
      <c r="BF199" s="1"/>
      <c r="BG199" s="1"/>
      <c r="BH199" s="1"/>
      <c r="BI199" s="1"/>
      <c r="BJ199" s="1"/>
      <c r="BK199" s="1"/>
      <c r="BL199" s="1"/>
      <c r="BM199" s="1"/>
      <c r="BN199" s="1"/>
      <c r="BO199" s="1"/>
      <c r="BP199" s="1"/>
      <c r="BQ199" s="1"/>
      <c r="BR199" s="1"/>
    </row>
    <row r="200" spans="1:70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  <c r="AR200" s="1"/>
      <c r="AS200" s="1"/>
      <c r="AT200" s="1"/>
      <c r="AU200" s="1"/>
      <c r="AV200" s="1"/>
      <c r="AW200" s="1"/>
      <c r="AX200" s="1"/>
      <c r="AY200" s="1"/>
      <c r="AZ200" s="1"/>
      <c r="BA200" s="1"/>
      <c r="BB200" s="1"/>
      <c r="BC200" s="1"/>
      <c r="BD200" s="1"/>
      <c r="BE200" s="1"/>
      <c r="BF200" s="1"/>
      <c r="BG200" s="1"/>
      <c r="BH200" s="1"/>
      <c r="BI200" s="1"/>
      <c r="BJ200" s="1"/>
      <c r="BK200" s="1"/>
      <c r="BL200" s="1"/>
      <c r="BM200" s="1"/>
      <c r="BN200" s="1"/>
      <c r="BO200" s="1"/>
      <c r="BP200" s="1"/>
      <c r="BQ200" s="1"/>
      <c r="BR200" s="1"/>
    </row>
    <row r="201" spans="1:70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  <c r="AP201" s="1"/>
      <c r="AQ201" s="1"/>
      <c r="AR201" s="1"/>
      <c r="AS201" s="1"/>
      <c r="AT201" s="1"/>
      <c r="AU201" s="1"/>
      <c r="AV201" s="1"/>
      <c r="AW201" s="1"/>
      <c r="AX201" s="1"/>
      <c r="AY201" s="1"/>
      <c r="AZ201" s="1"/>
      <c r="BA201" s="1"/>
      <c r="BB201" s="1"/>
      <c r="BC201" s="1"/>
      <c r="BD201" s="1"/>
      <c r="BE201" s="1"/>
      <c r="BF201" s="1"/>
      <c r="BG201" s="1"/>
      <c r="BH201" s="1"/>
      <c r="BI201" s="1"/>
      <c r="BJ201" s="1"/>
      <c r="BK201" s="1"/>
      <c r="BL201" s="1"/>
      <c r="BM201" s="1"/>
      <c r="BN201" s="1"/>
      <c r="BO201" s="1"/>
      <c r="BP201" s="1"/>
      <c r="BQ201" s="1"/>
      <c r="BR201" s="1"/>
    </row>
    <row r="202" spans="1:70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  <c r="AQ202" s="1"/>
      <c r="AR202" s="1"/>
      <c r="AS202" s="1"/>
      <c r="AT202" s="1"/>
      <c r="AU202" s="1"/>
      <c r="AV202" s="1"/>
      <c r="AW202" s="1"/>
      <c r="AX202" s="1"/>
      <c r="AY202" s="1"/>
      <c r="AZ202" s="1"/>
      <c r="BA202" s="1"/>
      <c r="BB202" s="1"/>
      <c r="BC202" s="1"/>
      <c r="BD202" s="1"/>
      <c r="BE202" s="1"/>
      <c r="BF202" s="1"/>
      <c r="BG202" s="1"/>
      <c r="BH202" s="1"/>
      <c r="BI202" s="1"/>
      <c r="BJ202" s="1"/>
      <c r="BK202" s="1"/>
      <c r="BL202" s="1"/>
      <c r="BM202" s="1"/>
      <c r="BN202" s="1"/>
      <c r="BO202" s="1"/>
      <c r="BP202" s="1"/>
      <c r="BQ202" s="1"/>
      <c r="BR202" s="1"/>
    </row>
    <row r="203" spans="1:70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  <c r="AR203" s="1"/>
      <c r="AS203" s="1"/>
      <c r="AT203" s="1"/>
      <c r="AU203" s="1"/>
      <c r="AV203" s="1"/>
      <c r="AW203" s="1"/>
      <c r="AX203" s="1"/>
      <c r="AY203" s="1"/>
      <c r="AZ203" s="1"/>
      <c r="BA203" s="1"/>
      <c r="BB203" s="1"/>
      <c r="BC203" s="1"/>
      <c r="BD203" s="1"/>
      <c r="BE203" s="1"/>
      <c r="BF203" s="1"/>
      <c r="BG203" s="1"/>
      <c r="BH203" s="1"/>
      <c r="BI203" s="1"/>
      <c r="BJ203" s="1"/>
      <c r="BK203" s="1"/>
      <c r="BL203" s="1"/>
      <c r="BM203" s="1"/>
      <c r="BN203" s="1"/>
      <c r="BO203" s="1"/>
      <c r="BP203" s="1"/>
      <c r="BQ203" s="1"/>
      <c r="BR203" s="1"/>
    </row>
    <row r="204" spans="1:70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  <c r="AQ204" s="1"/>
      <c r="AR204" s="1"/>
      <c r="AS204" s="1"/>
      <c r="AT204" s="1"/>
      <c r="AU204" s="1"/>
      <c r="AV204" s="1"/>
      <c r="AW204" s="1"/>
      <c r="AX204" s="1"/>
      <c r="AY204" s="1"/>
      <c r="AZ204" s="1"/>
      <c r="BA204" s="1"/>
      <c r="BB204" s="1"/>
      <c r="BC204" s="1"/>
      <c r="BD204" s="1"/>
      <c r="BE204" s="1"/>
      <c r="BF204" s="1"/>
      <c r="BG204" s="1"/>
      <c r="BH204" s="1"/>
      <c r="BI204" s="1"/>
      <c r="BJ204" s="1"/>
      <c r="BK204" s="1"/>
      <c r="BL204" s="1"/>
      <c r="BM204" s="1"/>
      <c r="BN204" s="1"/>
      <c r="BO204" s="1"/>
      <c r="BP204" s="1"/>
      <c r="BQ204" s="1"/>
      <c r="BR204" s="1"/>
    </row>
    <row r="205" spans="1:70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  <c r="AQ205" s="1"/>
      <c r="AR205" s="1"/>
      <c r="AS205" s="1"/>
      <c r="AT205" s="1"/>
      <c r="AU205" s="1"/>
      <c r="AV205" s="1"/>
      <c r="AW205" s="1"/>
      <c r="AX205" s="1"/>
      <c r="AY205" s="1"/>
      <c r="AZ205" s="1"/>
      <c r="BA205" s="1"/>
      <c r="BB205" s="1"/>
      <c r="BC205" s="1"/>
      <c r="BD205" s="1"/>
      <c r="BE205" s="1"/>
      <c r="BF205" s="1"/>
      <c r="BG205" s="1"/>
      <c r="BH205" s="1"/>
      <c r="BI205" s="1"/>
      <c r="BJ205" s="1"/>
      <c r="BK205" s="1"/>
      <c r="BL205" s="1"/>
      <c r="BM205" s="1"/>
      <c r="BN205" s="1"/>
      <c r="BO205" s="1"/>
      <c r="BP205" s="1"/>
      <c r="BQ205" s="1"/>
      <c r="BR205" s="1"/>
    </row>
    <row r="206" spans="1:70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  <c r="AP206" s="1"/>
      <c r="AQ206" s="1"/>
      <c r="AR206" s="1"/>
      <c r="AS206" s="1"/>
      <c r="AT206" s="1"/>
      <c r="AU206" s="1"/>
      <c r="AV206" s="1"/>
      <c r="AW206" s="1"/>
      <c r="AX206" s="1"/>
      <c r="AY206" s="1"/>
      <c r="AZ206" s="1"/>
      <c r="BA206" s="1"/>
      <c r="BB206" s="1"/>
      <c r="BC206" s="1"/>
      <c r="BD206" s="1"/>
      <c r="BE206" s="1"/>
      <c r="BF206" s="1"/>
      <c r="BG206" s="1"/>
      <c r="BH206" s="1"/>
      <c r="BI206" s="1"/>
      <c r="BJ206" s="1"/>
      <c r="BK206" s="1"/>
      <c r="BL206" s="1"/>
      <c r="BM206" s="1"/>
      <c r="BN206" s="1"/>
      <c r="BO206" s="1"/>
      <c r="BP206" s="1"/>
      <c r="BQ206" s="1"/>
      <c r="BR206" s="1"/>
    </row>
    <row r="207" spans="1:70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  <c r="AP207" s="1"/>
      <c r="AQ207" s="1"/>
      <c r="AR207" s="1"/>
      <c r="AS207" s="1"/>
      <c r="AT207" s="1"/>
      <c r="AU207" s="1"/>
      <c r="AV207" s="1"/>
      <c r="AW207" s="1"/>
      <c r="AX207" s="1"/>
      <c r="AY207" s="1"/>
      <c r="AZ207" s="1"/>
      <c r="BA207" s="1"/>
      <c r="BB207" s="1"/>
      <c r="BC207" s="1"/>
      <c r="BD207" s="1"/>
      <c r="BE207" s="1"/>
      <c r="BF207" s="1"/>
      <c r="BG207" s="1"/>
      <c r="BH207" s="1"/>
      <c r="BI207" s="1"/>
      <c r="BJ207" s="1"/>
      <c r="BK207" s="1"/>
      <c r="BL207" s="1"/>
      <c r="BM207" s="1"/>
      <c r="BN207" s="1"/>
      <c r="BO207" s="1"/>
      <c r="BP207" s="1"/>
      <c r="BQ207" s="1"/>
      <c r="BR207" s="1"/>
    </row>
    <row r="208" spans="1:70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  <c r="AR208" s="1"/>
      <c r="AS208" s="1"/>
      <c r="AT208" s="1"/>
      <c r="AU208" s="1"/>
      <c r="AV208" s="1"/>
      <c r="AW208" s="1"/>
      <c r="AX208" s="1"/>
      <c r="AY208" s="1"/>
      <c r="AZ208" s="1"/>
      <c r="BA208" s="1"/>
      <c r="BB208" s="1"/>
      <c r="BC208" s="1"/>
      <c r="BD208" s="1"/>
      <c r="BE208" s="1"/>
      <c r="BF208" s="1"/>
      <c r="BG208" s="1"/>
      <c r="BH208" s="1"/>
      <c r="BI208" s="1"/>
      <c r="BJ208" s="1"/>
      <c r="BK208" s="1"/>
      <c r="BL208" s="1"/>
      <c r="BM208" s="1"/>
      <c r="BN208" s="1"/>
      <c r="BO208" s="1"/>
      <c r="BP208" s="1"/>
      <c r="BQ208" s="1"/>
      <c r="BR208" s="1"/>
    </row>
    <row r="209" spans="1:70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1"/>
      <c r="AR209" s="1"/>
      <c r="AS209" s="1"/>
      <c r="AT209" s="1"/>
      <c r="AU209" s="1"/>
      <c r="AV209" s="1"/>
      <c r="AW209" s="1"/>
      <c r="AX209" s="1"/>
      <c r="AY209" s="1"/>
      <c r="AZ209" s="1"/>
      <c r="BA209" s="1"/>
      <c r="BB209" s="1"/>
      <c r="BC209" s="1"/>
      <c r="BD209" s="1"/>
      <c r="BE209" s="1"/>
      <c r="BF209" s="1"/>
      <c r="BG209" s="1"/>
      <c r="BH209" s="1"/>
      <c r="BI209" s="1"/>
      <c r="BJ209" s="1"/>
      <c r="BK209" s="1"/>
      <c r="BL209" s="1"/>
      <c r="BM209" s="1"/>
      <c r="BN209" s="1"/>
      <c r="BO209" s="1"/>
      <c r="BP209" s="1"/>
      <c r="BQ209" s="1"/>
      <c r="BR209" s="1"/>
    </row>
    <row r="210" spans="1:70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"/>
      <c r="AQ210" s="1"/>
      <c r="AR210" s="1"/>
      <c r="AS210" s="1"/>
      <c r="AT210" s="1"/>
      <c r="AU210" s="1"/>
      <c r="AV210" s="1"/>
      <c r="AW210" s="1"/>
      <c r="AX210" s="1"/>
      <c r="AY210" s="1"/>
      <c r="AZ210" s="1"/>
      <c r="BA210" s="1"/>
      <c r="BB210" s="1"/>
      <c r="BC210" s="1"/>
      <c r="BD210" s="1"/>
      <c r="BE210" s="1"/>
      <c r="BF210" s="1"/>
      <c r="BG210" s="1"/>
      <c r="BH210" s="1"/>
      <c r="BI210" s="1"/>
      <c r="BJ210" s="1"/>
      <c r="BK210" s="1"/>
      <c r="BL210" s="1"/>
      <c r="BM210" s="1"/>
      <c r="BN210" s="1"/>
      <c r="BO210" s="1"/>
      <c r="BP210" s="1"/>
      <c r="BQ210" s="1"/>
      <c r="BR210" s="1"/>
    </row>
    <row r="211" spans="1:70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  <c r="AR211" s="1"/>
      <c r="AS211" s="1"/>
      <c r="AT211" s="1"/>
      <c r="AU211" s="1"/>
      <c r="AV211" s="1"/>
      <c r="AW211" s="1"/>
      <c r="AX211" s="1"/>
      <c r="AY211" s="1"/>
      <c r="AZ211" s="1"/>
      <c r="BA211" s="1"/>
      <c r="BB211" s="1"/>
      <c r="BC211" s="1"/>
      <c r="BD211" s="1"/>
      <c r="BE211" s="1"/>
      <c r="BF211" s="1"/>
      <c r="BG211" s="1"/>
      <c r="BH211" s="1"/>
      <c r="BI211" s="1"/>
      <c r="BJ211" s="1"/>
      <c r="BK211" s="1"/>
      <c r="BL211" s="1"/>
      <c r="BM211" s="1"/>
      <c r="BN211" s="1"/>
      <c r="BO211" s="1"/>
      <c r="BP211" s="1"/>
      <c r="BQ211" s="1"/>
      <c r="BR211" s="1"/>
    </row>
    <row r="212" spans="1:70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  <c r="AQ212" s="1"/>
      <c r="AR212" s="1"/>
      <c r="AS212" s="1"/>
      <c r="AT212" s="1"/>
      <c r="AU212" s="1"/>
      <c r="AV212" s="1"/>
      <c r="AW212" s="1"/>
      <c r="AX212" s="1"/>
      <c r="AY212" s="1"/>
      <c r="AZ212" s="1"/>
      <c r="BA212" s="1"/>
      <c r="BB212" s="1"/>
      <c r="BC212" s="1"/>
      <c r="BD212" s="1"/>
      <c r="BE212" s="1"/>
      <c r="BF212" s="1"/>
      <c r="BG212" s="1"/>
      <c r="BH212" s="1"/>
      <c r="BI212" s="1"/>
      <c r="BJ212" s="1"/>
      <c r="BK212" s="1"/>
      <c r="BL212" s="1"/>
      <c r="BM212" s="1"/>
      <c r="BN212" s="1"/>
      <c r="BO212" s="1"/>
      <c r="BP212" s="1"/>
      <c r="BQ212" s="1"/>
      <c r="BR212" s="1"/>
    </row>
    <row r="213" spans="1:70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  <c r="AQ213" s="1"/>
      <c r="AR213" s="1"/>
      <c r="AS213" s="1"/>
      <c r="AT213" s="1"/>
      <c r="AU213" s="1"/>
      <c r="AV213" s="1"/>
      <c r="AW213" s="1"/>
      <c r="AX213" s="1"/>
      <c r="AY213" s="1"/>
      <c r="AZ213" s="1"/>
      <c r="BA213" s="1"/>
      <c r="BB213" s="1"/>
      <c r="BC213" s="1"/>
      <c r="BD213" s="1"/>
      <c r="BE213" s="1"/>
      <c r="BF213" s="1"/>
      <c r="BG213" s="1"/>
      <c r="BH213" s="1"/>
      <c r="BI213" s="1"/>
      <c r="BJ213" s="1"/>
      <c r="BK213" s="1"/>
      <c r="BL213" s="1"/>
      <c r="BM213" s="1"/>
      <c r="BN213" s="1"/>
      <c r="BO213" s="1"/>
      <c r="BP213" s="1"/>
      <c r="BQ213" s="1"/>
      <c r="BR213" s="1"/>
    </row>
    <row r="214" spans="1:70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"/>
      <c r="AQ214" s="1"/>
      <c r="AR214" s="1"/>
      <c r="AS214" s="1"/>
      <c r="AT214" s="1"/>
      <c r="AU214" s="1"/>
      <c r="AV214" s="1"/>
      <c r="AW214" s="1"/>
      <c r="AX214" s="1"/>
      <c r="AY214" s="1"/>
      <c r="AZ214" s="1"/>
      <c r="BA214" s="1"/>
      <c r="BB214" s="1"/>
      <c r="BC214" s="1"/>
      <c r="BD214" s="1"/>
      <c r="BE214" s="1"/>
      <c r="BF214" s="1"/>
      <c r="BG214" s="1"/>
      <c r="BH214" s="1"/>
      <c r="BI214" s="1"/>
      <c r="BJ214" s="1"/>
      <c r="BK214" s="1"/>
      <c r="BL214" s="1"/>
      <c r="BM214" s="1"/>
      <c r="BN214" s="1"/>
      <c r="BO214" s="1"/>
      <c r="BP214" s="1"/>
      <c r="BQ214" s="1"/>
      <c r="BR214" s="1"/>
    </row>
    <row r="215" spans="1:70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  <c r="AQ215" s="1"/>
      <c r="AR215" s="1"/>
      <c r="AS215" s="1"/>
      <c r="AT215" s="1"/>
      <c r="AU215" s="1"/>
      <c r="AV215" s="1"/>
      <c r="AW215" s="1"/>
      <c r="AX215" s="1"/>
      <c r="AY215" s="1"/>
      <c r="AZ215" s="1"/>
      <c r="BA215" s="1"/>
      <c r="BB215" s="1"/>
      <c r="BC215" s="1"/>
      <c r="BD215" s="1"/>
      <c r="BE215" s="1"/>
      <c r="BF215" s="1"/>
      <c r="BG215" s="1"/>
      <c r="BH215" s="1"/>
      <c r="BI215" s="1"/>
      <c r="BJ215" s="1"/>
      <c r="BK215" s="1"/>
      <c r="BL215" s="1"/>
      <c r="BM215" s="1"/>
      <c r="BN215" s="1"/>
      <c r="BO215" s="1"/>
      <c r="BP215" s="1"/>
      <c r="BQ215" s="1"/>
      <c r="BR215" s="1"/>
    </row>
    <row r="216" spans="1:70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  <c r="AP216" s="1"/>
      <c r="AQ216" s="1"/>
      <c r="AR216" s="1"/>
      <c r="AS216" s="1"/>
      <c r="AT216" s="1"/>
      <c r="AU216" s="1"/>
      <c r="AV216" s="1"/>
      <c r="AW216" s="1"/>
      <c r="AX216" s="1"/>
      <c r="AY216" s="1"/>
      <c r="AZ216" s="1"/>
      <c r="BA216" s="1"/>
      <c r="BB216" s="1"/>
      <c r="BC216" s="1"/>
      <c r="BD216" s="1"/>
      <c r="BE216" s="1"/>
      <c r="BF216" s="1"/>
      <c r="BG216" s="1"/>
      <c r="BH216" s="1"/>
      <c r="BI216" s="1"/>
      <c r="BJ216" s="1"/>
      <c r="BK216" s="1"/>
      <c r="BL216" s="1"/>
      <c r="BM216" s="1"/>
      <c r="BN216" s="1"/>
      <c r="BO216" s="1"/>
      <c r="BP216" s="1"/>
      <c r="BQ216" s="1"/>
      <c r="BR216" s="1"/>
    </row>
    <row r="217" spans="1:70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  <c r="AQ217" s="1"/>
      <c r="AR217" s="1"/>
      <c r="AS217" s="1"/>
      <c r="AT217" s="1"/>
      <c r="AU217" s="1"/>
      <c r="AV217" s="1"/>
      <c r="AW217" s="1"/>
      <c r="AX217" s="1"/>
      <c r="AY217" s="1"/>
      <c r="AZ217" s="1"/>
      <c r="BA217" s="1"/>
      <c r="BB217" s="1"/>
      <c r="BC217" s="1"/>
      <c r="BD217" s="1"/>
      <c r="BE217" s="1"/>
      <c r="BF217" s="1"/>
      <c r="BG217" s="1"/>
      <c r="BH217" s="1"/>
      <c r="BI217" s="1"/>
      <c r="BJ217" s="1"/>
      <c r="BK217" s="1"/>
      <c r="BL217" s="1"/>
      <c r="BM217" s="1"/>
      <c r="BN217" s="1"/>
      <c r="BO217" s="1"/>
      <c r="BP217" s="1"/>
      <c r="BQ217" s="1"/>
      <c r="BR217" s="1"/>
    </row>
    <row r="218" spans="1:70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  <c r="AP218" s="1"/>
      <c r="AQ218" s="1"/>
      <c r="AR218" s="1"/>
      <c r="AS218" s="1"/>
      <c r="AT218" s="1"/>
      <c r="AU218" s="1"/>
      <c r="AV218" s="1"/>
      <c r="AW218" s="1"/>
      <c r="AX218" s="1"/>
      <c r="AY218" s="1"/>
      <c r="AZ218" s="1"/>
      <c r="BA218" s="1"/>
      <c r="BB218" s="1"/>
      <c r="BC218" s="1"/>
      <c r="BD218" s="1"/>
      <c r="BE218" s="1"/>
      <c r="BF218" s="1"/>
      <c r="BG218" s="1"/>
      <c r="BH218" s="1"/>
      <c r="BI218" s="1"/>
      <c r="BJ218" s="1"/>
      <c r="BK218" s="1"/>
      <c r="BL218" s="1"/>
      <c r="BM218" s="1"/>
      <c r="BN218" s="1"/>
      <c r="BO218" s="1"/>
      <c r="BP218" s="1"/>
      <c r="BQ218" s="1"/>
      <c r="BR218" s="1"/>
    </row>
    <row r="219" spans="1:70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  <c r="AR219" s="1"/>
      <c r="AS219" s="1"/>
      <c r="AT219" s="1"/>
      <c r="AU219" s="1"/>
      <c r="AV219" s="1"/>
      <c r="AW219" s="1"/>
      <c r="AX219" s="1"/>
      <c r="AY219" s="1"/>
      <c r="AZ219" s="1"/>
      <c r="BA219" s="1"/>
      <c r="BB219" s="1"/>
      <c r="BC219" s="1"/>
      <c r="BD219" s="1"/>
      <c r="BE219" s="1"/>
      <c r="BF219" s="1"/>
      <c r="BG219" s="1"/>
      <c r="BH219" s="1"/>
      <c r="BI219" s="1"/>
      <c r="BJ219" s="1"/>
      <c r="BK219" s="1"/>
      <c r="BL219" s="1"/>
      <c r="BM219" s="1"/>
      <c r="BN219" s="1"/>
      <c r="BO219" s="1"/>
      <c r="BP219" s="1"/>
      <c r="BQ219" s="1"/>
      <c r="BR219" s="1"/>
    </row>
    <row r="220" spans="1:70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1"/>
      <c r="AR220" s="1"/>
      <c r="AS220" s="1"/>
      <c r="AT220" s="1"/>
      <c r="AU220" s="1"/>
      <c r="AV220" s="1"/>
      <c r="AW220" s="1"/>
      <c r="AX220" s="1"/>
      <c r="AY220" s="1"/>
      <c r="AZ220" s="1"/>
      <c r="BA220" s="1"/>
      <c r="BB220" s="1"/>
      <c r="BC220" s="1"/>
      <c r="BD220" s="1"/>
      <c r="BE220" s="1"/>
      <c r="BF220" s="1"/>
      <c r="BG220" s="1"/>
      <c r="BH220" s="1"/>
      <c r="BI220" s="1"/>
      <c r="BJ220" s="1"/>
      <c r="BK220" s="1"/>
      <c r="BL220" s="1"/>
      <c r="BM220" s="1"/>
      <c r="BN220" s="1"/>
      <c r="BO220" s="1"/>
      <c r="BP220" s="1"/>
      <c r="BQ220" s="1"/>
      <c r="BR220" s="1"/>
    </row>
    <row r="221" spans="1:70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1"/>
      <c r="AR221" s="1"/>
      <c r="AS221" s="1"/>
      <c r="AT221" s="1"/>
      <c r="AU221" s="1"/>
      <c r="AV221" s="1"/>
      <c r="AW221" s="1"/>
      <c r="AX221" s="1"/>
      <c r="AY221" s="1"/>
      <c r="AZ221" s="1"/>
      <c r="BA221" s="1"/>
      <c r="BB221" s="1"/>
      <c r="BC221" s="1"/>
      <c r="BD221" s="1"/>
      <c r="BE221" s="1"/>
      <c r="BF221" s="1"/>
      <c r="BG221" s="1"/>
      <c r="BH221" s="1"/>
      <c r="BI221" s="1"/>
      <c r="BJ221" s="1"/>
      <c r="BK221" s="1"/>
      <c r="BL221" s="1"/>
      <c r="BM221" s="1"/>
      <c r="BN221" s="1"/>
      <c r="BO221" s="1"/>
      <c r="BP221" s="1"/>
      <c r="BQ221" s="1"/>
      <c r="BR221" s="1"/>
    </row>
    <row r="222" spans="1:70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  <c r="AP222" s="1"/>
      <c r="AQ222" s="1"/>
      <c r="AR222" s="1"/>
      <c r="AS222" s="1"/>
      <c r="AT222" s="1"/>
      <c r="AU222" s="1"/>
      <c r="AV222" s="1"/>
      <c r="AW222" s="1"/>
      <c r="AX222" s="1"/>
      <c r="AY222" s="1"/>
      <c r="AZ222" s="1"/>
      <c r="BA222" s="1"/>
      <c r="BB222" s="1"/>
      <c r="BC222" s="1"/>
      <c r="BD222" s="1"/>
      <c r="BE222" s="1"/>
      <c r="BF222" s="1"/>
      <c r="BG222" s="1"/>
      <c r="BH222" s="1"/>
      <c r="BI222" s="1"/>
      <c r="BJ222" s="1"/>
      <c r="BK222" s="1"/>
      <c r="BL222" s="1"/>
      <c r="BM222" s="1"/>
      <c r="BN222" s="1"/>
      <c r="BO222" s="1"/>
      <c r="BP222" s="1"/>
      <c r="BQ222" s="1"/>
      <c r="BR222" s="1"/>
    </row>
    <row r="223" spans="1:70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1"/>
      <c r="AR223" s="1"/>
      <c r="AS223" s="1"/>
      <c r="AT223" s="1"/>
      <c r="AU223" s="1"/>
      <c r="AV223" s="1"/>
      <c r="AW223" s="1"/>
      <c r="AX223" s="1"/>
      <c r="AY223" s="1"/>
      <c r="AZ223" s="1"/>
      <c r="BA223" s="1"/>
      <c r="BB223" s="1"/>
      <c r="BC223" s="1"/>
      <c r="BD223" s="1"/>
      <c r="BE223" s="1"/>
      <c r="BF223" s="1"/>
      <c r="BG223" s="1"/>
      <c r="BH223" s="1"/>
      <c r="BI223" s="1"/>
      <c r="BJ223" s="1"/>
      <c r="BK223" s="1"/>
      <c r="BL223" s="1"/>
      <c r="BM223" s="1"/>
      <c r="BN223" s="1"/>
      <c r="BO223" s="1"/>
      <c r="BP223" s="1"/>
      <c r="BQ223" s="1"/>
      <c r="BR223" s="1"/>
    </row>
    <row r="224" spans="1:70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  <c r="AQ224" s="1"/>
      <c r="AR224" s="1"/>
      <c r="AS224" s="1"/>
      <c r="AT224" s="1"/>
      <c r="AU224" s="1"/>
      <c r="AV224" s="1"/>
      <c r="AW224" s="1"/>
      <c r="AX224" s="1"/>
      <c r="AY224" s="1"/>
      <c r="AZ224" s="1"/>
      <c r="BA224" s="1"/>
      <c r="BB224" s="1"/>
      <c r="BC224" s="1"/>
      <c r="BD224" s="1"/>
      <c r="BE224" s="1"/>
      <c r="BF224" s="1"/>
      <c r="BG224" s="1"/>
      <c r="BH224" s="1"/>
      <c r="BI224" s="1"/>
      <c r="BJ224" s="1"/>
      <c r="BK224" s="1"/>
      <c r="BL224" s="1"/>
      <c r="BM224" s="1"/>
      <c r="BN224" s="1"/>
      <c r="BO224" s="1"/>
      <c r="BP224" s="1"/>
      <c r="BQ224" s="1"/>
      <c r="BR224" s="1"/>
    </row>
    <row r="225" spans="1:70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  <c r="AP225" s="1"/>
      <c r="AQ225" s="1"/>
      <c r="AR225" s="1"/>
      <c r="AS225" s="1"/>
      <c r="AT225" s="1"/>
      <c r="AU225" s="1"/>
      <c r="AV225" s="1"/>
      <c r="AW225" s="1"/>
      <c r="AX225" s="1"/>
      <c r="AY225" s="1"/>
      <c r="AZ225" s="1"/>
      <c r="BA225" s="1"/>
      <c r="BB225" s="1"/>
      <c r="BC225" s="1"/>
      <c r="BD225" s="1"/>
      <c r="BE225" s="1"/>
      <c r="BF225" s="1"/>
      <c r="BG225" s="1"/>
      <c r="BH225" s="1"/>
      <c r="BI225" s="1"/>
      <c r="BJ225" s="1"/>
      <c r="BK225" s="1"/>
      <c r="BL225" s="1"/>
      <c r="BM225" s="1"/>
      <c r="BN225" s="1"/>
      <c r="BO225" s="1"/>
      <c r="BP225" s="1"/>
      <c r="BQ225" s="1"/>
      <c r="BR225" s="1"/>
    </row>
    <row r="226" spans="1:70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  <c r="AP226" s="1"/>
      <c r="AQ226" s="1"/>
      <c r="AR226" s="1"/>
      <c r="AS226" s="1"/>
      <c r="AT226" s="1"/>
      <c r="AU226" s="1"/>
      <c r="AV226" s="1"/>
      <c r="AW226" s="1"/>
      <c r="AX226" s="1"/>
      <c r="AY226" s="1"/>
      <c r="AZ226" s="1"/>
      <c r="BA226" s="1"/>
      <c r="BB226" s="1"/>
      <c r="BC226" s="1"/>
      <c r="BD226" s="1"/>
      <c r="BE226" s="1"/>
      <c r="BF226" s="1"/>
      <c r="BG226" s="1"/>
      <c r="BH226" s="1"/>
      <c r="BI226" s="1"/>
      <c r="BJ226" s="1"/>
      <c r="BK226" s="1"/>
      <c r="BL226" s="1"/>
      <c r="BM226" s="1"/>
      <c r="BN226" s="1"/>
      <c r="BO226" s="1"/>
      <c r="BP226" s="1"/>
      <c r="BQ226" s="1"/>
      <c r="BR226" s="1"/>
    </row>
    <row r="227" spans="1:70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  <c r="AQ227" s="1"/>
      <c r="AR227" s="1"/>
      <c r="AS227" s="1"/>
      <c r="AT227" s="1"/>
      <c r="AU227" s="1"/>
      <c r="AV227" s="1"/>
      <c r="AW227" s="1"/>
      <c r="AX227" s="1"/>
      <c r="AY227" s="1"/>
      <c r="AZ227" s="1"/>
      <c r="BA227" s="1"/>
      <c r="BB227" s="1"/>
      <c r="BC227" s="1"/>
      <c r="BD227" s="1"/>
      <c r="BE227" s="1"/>
      <c r="BF227" s="1"/>
      <c r="BG227" s="1"/>
      <c r="BH227" s="1"/>
      <c r="BI227" s="1"/>
      <c r="BJ227" s="1"/>
      <c r="BK227" s="1"/>
      <c r="BL227" s="1"/>
      <c r="BM227" s="1"/>
      <c r="BN227" s="1"/>
      <c r="BO227" s="1"/>
      <c r="BP227" s="1"/>
      <c r="BQ227" s="1"/>
      <c r="BR227" s="1"/>
    </row>
    <row r="228" spans="1:70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  <c r="AP228" s="1"/>
      <c r="AQ228" s="1"/>
      <c r="AR228" s="1"/>
      <c r="AS228" s="1"/>
      <c r="AT228" s="1"/>
      <c r="AU228" s="1"/>
      <c r="AV228" s="1"/>
      <c r="AW228" s="1"/>
      <c r="AX228" s="1"/>
      <c r="AY228" s="1"/>
      <c r="AZ228" s="1"/>
      <c r="BA228" s="1"/>
      <c r="BB228" s="1"/>
      <c r="BC228" s="1"/>
      <c r="BD228" s="1"/>
      <c r="BE228" s="1"/>
      <c r="BF228" s="1"/>
      <c r="BG228" s="1"/>
      <c r="BH228" s="1"/>
      <c r="BI228" s="1"/>
      <c r="BJ228" s="1"/>
      <c r="BK228" s="1"/>
      <c r="BL228" s="1"/>
      <c r="BM228" s="1"/>
      <c r="BN228" s="1"/>
      <c r="BO228" s="1"/>
      <c r="BP228" s="1"/>
      <c r="BQ228" s="1"/>
      <c r="BR228" s="1"/>
    </row>
    <row r="229" spans="1:70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  <c r="AP229" s="1"/>
      <c r="AQ229" s="1"/>
      <c r="AR229" s="1"/>
      <c r="AS229" s="1"/>
      <c r="AT229" s="1"/>
      <c r="AU229" s="1"/>
      <c r="AV229" s="1"/>
      <c r="AW229" s="1"/>
      <c r="AX229" s="1"/>
      <c r="AY229" s="1"/>
      <c r="AZ229" s="1"/>
      <c r="BA229" s="1"/>
      <c r="BB229" s="1"/>
      <c r="BC229" s="1"/>
      <c r="BD229" s="1"/>
      <c r="BE229" s="1"/>
      <c r="BF229" s="1"/>
      <c r="BG229" s="1"/>
      <c r="BH229" s="1"/>
      <c r="BI229" s="1"/>
      <c r="BJ229" s="1"/>
      <c r="BK229" s="1"/>
      <c r="BL229" s="1"/>
      <c r="BM229" s="1"/>
      <c r="BN229" s="1"/>
      <c r="BO229" s="1"/>
      <c r="BP229" s="1"/>
      <c r="BQ229" s="1"/>
      <c r="BR229" s="1"/>
    </row>
    <row r="230" spans="1:70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  <c r="AQ230" s="1"/>
      <c r="AR230" s="1"/>
      <c r="AS230" s="1"/>
      <c r="AT230" s="1"/>
      <c r="AU230" s="1"/>
      <c r="AV230" s="1"/>
      <c r="AW230" s="1"/>
      <c r="AX230" s="1"/>
      <c r="AY230" s="1"/>
      <c r="AZ230" s="1"/>
      <c r="BA230" s="1"/>
      <c r="BB230" s="1"/>
      <c r="BC230" s="1"/>
      <c r="BD230" s="1"/>
      <c r="BE230" s="1"/>
      <c r="BF230" s="1"/>
      <c r="BG230" s="1"/>
      <c r="BH230" s="1"/>
      <c r="BI230" s="1"/>
      <c r="BJ230" s="1"/>
      <c r="BK230" s="1"/>
      <c r="BL230" s="1"/>
      <c r="BM230" s="1"/>
      <c r="BN230" s="1"/>
      <c r="BO230" s="1"/>
      <c r="BP230" s="1"/>
      <c r="BQ230" s="1"/>
      <c r="BR230" s="1"/>
    </row>
    <row r="231" spans="1:70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  <c r="AP231" s="1"/>
      <c r="AQ231" s="1"/>
      <c r="AR231" s="1"/>
      <c r="AS231" s="1"/>
      <c r="AT231" s="1"/>
      <c r="AU231" s="1"/>
      <c r="AV231" s="1"/>
      <c r="AW231" s="1"/>
      <c r="AX231" s="1"/>
      <c r="AY231" s="1"/>
      <c r="AZ231" s="1"/>
      <c r="BA231" s="1"/>
      <c r="BB231" s="1"/>
      <c r="BC231" s="1"/>
      <c r="BD231" s="1"/>
      <c r="BE231" s="1"/>
      <c r="BF231" s="1"/>
      <c r="BG231" s="1"/>
      <c r="BH231" s="1"/>
      <c r="BI231" s="1"/>
      <c r="BJ231" s="1"/>
      <c r="BK231" s="1"/>
      <c r="BL231" s="1"/>
      <c r="BM231" s="1"/>
      <c r="BN231" s="1"/>
      <c r="BO231" s="1"/>
      <c r="BP231" s="1"/>
      <c r="BQ231" s="1"/>
      <c r="BR231" s="1"/>
    </row>
    <row r="232" spans="1:70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  <c r="AP232" s="1"/>
      <c r="AQ232" s="1"/>
      <c r="AR232" s="1"/>
      <c r="AS232" s="1"/>
      <c r="AT232" s="1"/>
      <c r="AU232" s="1"/>
      <c r="AV232" s="1"/>
      <c r="AW232" s="1"/>
      <c r="AX232" s="1"/>
      <c r="AY232" s="1"/>
      <c r="AZ232" s="1"/>
      <c r="BA232" s="1"/>
      <c r="BB232" s="1"/>
      <c r="BC232" s="1"/>
      <c r="BD232" s="1"/>
      <c r="BE232" s="1"/>
      <c r="BF232" s="1"/>
      <c r="BG232" s="1"/>
      <c r="BH232" s="1"/>
      <c r="BI232" s="1"/>
      <c r="BJ232" s="1"/>
      <c r="BK232" s="1"/>
      <c r="BL232" s="1"/>
      <c r="BM232" s="1"/>
      <c r="BN232" s="1"/>
      <c r="BO232" s="1"/>
      <c r="BP232" s="1"/>
      <c r="BQ232" s="1"/>
      <c r="BR232" s="1"/>
    </row>
    <row r="233" spans="1:70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  <c r="AP233" s="1"/>
      <c r="AQ233" s="1"/>
      <c r="AR233" s="1"/>
      <c r="AS233" s="1"/>
      <c r="AT233" s="1"/>
      <c r="AU233" s="1"/>
      <c r="AV233" s="1"/>
      <c r="AW233" s="1"/>
      <c r="AX233" s="1"/>
      <c r="AY233" s="1"/>
      <c r="AZ233" s="1"/>
      <c r="BA233" s="1"/>
      <c r="BB233" s="1"/>
      <c r="BC233" s="1"/>
      <c r="BD233" s="1"/>
      <c r="BE233" s="1"/>
      <c r="BF233" s="1"/>
      <c r="BG233" s="1"/>
      <c r="BH233" s="1"/>
      <c r="BI233" s="1"/>
      <c r="BJ233" s="1"/>
      <c r="BK233" s="1"/>
      <c r="BL233" s="1"/>
      <c r="BM233" s="1"/>
      <c r="BN233" s="1"/>
      <c r="BO233" s="1"/>
      <c r="BP233" s="1"/>
      <c r="BQ233" s="1"/>
      <c r="BR233" s="1"/>
    </row>
    <row r="234" spans="1:70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  <c r="AQ234" s="1"/>
      <c r="AR234" s="1"/>
      <c r="AS234" s="1"/>
      <c r="AT234" s="1"/>
      <c r="AU234" s="1"/>
      <c r="AV234" s="1"/>
      <c r="AW234" s="1"/>
      <c r="AX234" s="1"/>
      <c r="AY234" s="1"/>
      <c r="AZ234" s="1"/>
      <c r="BA234" s="1"/>
      <c r="BB234" s="1"/>
      <c r="BC234" s="1"/>
      <c r="BD234" s="1"/>
      <c r="BE234" s="1"/>
      <c r="BF234" s="1"/>
      <c r="BG234" s="1"/>
      <c r="BH234" s="1"/>
      <c r="BI234" s="1"/>
      <c r="BJ234" s="1"/>
      <c r="BK234" s="1"/>
      <c r="BL234" s="1"/>
      <c r="BM234" s="1"/>
      <c r="BN234" s="1"/>
      <c r="BO234" s="1"/>
      <c r="BP234" s="1"/>
      <c r="BQ234" s="1"/>
      <c r="BR234" s="1"/>
    </row>
    <row r="235" spans="1:70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  <c r="AP235" s="1"/>
      <c r="AQ235" s="1"/>
      <c r="AR235" s="1"/>
      <c r="AS235" s="1"/>
      <c r="AT235" s="1"/>
      <c r="AU235" s="1"/>
      <c r="AV235" s="1"/>
      <c r="AW235" s="1"/>
      <c r="AX235" s="1"/>
      <c r="AY235" s="1"/>
      <c r="AZ235" s="1"/>
      <c r="BA235" s="1"/>
      <c r="BB235" s="1"/>
      <c r="BC235" s="1"/>
      <c r="BD235" s="1"/>
      <c r="BE235" s="1"/>
      <c r="BF235" s="1"/>
      <c r="BG235" s="1"/>
      <c r="BH235" s="1"/>
      <c r="BI235" s="1"/>
      <c r="BJ235" s="1"/>
      <c r="BK235" s="1"/>
      <c r="BL235" s="1"/>
      <c r="BM235" s="1"/>
      <c r="BN235" s="1"/>
      <c r="BO235" s="1"/>
      <c r="BP235" s="1"/>
      <c r="BQ235" s="1"/>
      <c r="BR235" s="1"/>
    </row>
    <row r="236" spans="1:70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  <c r="AQ236" s="1"/>
      <c r="AR236" s="1"/>
      <c r="AS236" s="1"/>
      <c r="AT236" s="1"/>
      <c r="AU236" s="1"/>
      <c r="AV236" s="1"/>
      <c r="AW236" s="1"/>
      <c r="AX236" s="1"/>
      <c r="AY236" s="1"/>
      <c r="AZ236" s="1"/>
      <c r="BA236" s="1"/>
      <c r="BB236" s="1"/>
      <c r="BC236" s="1"/>
      <c r="BD236" s="1"/>
      <c r="BE236" s="1"/>
      <c r="BF236" s="1"/>
      <c r="BG236" s="1"/>
      <c r="BH236" s="1"/>
      <c r="BI236" s="1"/>
      <c r="BJ236" s="1"/>
      <c r="BK236" s="1"/>
      <c r="BL236" s="1"/>
      <c r="BM236" s="1"/>
      <c r="BN236" s="1"/>
      <c r="BO236" s="1"/>
      <c r="BP236" s="1"/>
      <c r="BQ236" s="1"/>
      <c r="BR236" s="1"/>
    </row>
    <row r="237" spans="1:70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  <c r="AP237" s="1"/>
      <c r="AQ237" s="1"/>
      <c r="AR237" s="1"/>
      <c r="AS237" s="1"/>
      <c r="AT237" s="1"/>
      <c r="AU237" s="1"/>
      <c r="AV237" s="1"/>
      <c r="AW237" s="1"/>
      <c r="AX237" s="1"/>
      <c r="AY237" s="1"/>
      <c r="AZ237" s="1"/>
      <c r="BA237" s="1"/>
      <c r="BB237" s="1"/>
      <c r="BC237" s="1"/>
      <c r="BD237" s="1"/>
      <c r="BE237" s="1"/>
      <c r="BF237" s="1"/>
      <c r="BG237" s="1"/>
      <c r="BH237" s="1"/>
      <c r="BI237" s="1"/>
      <c r="BJ237" s="1"/>
      <c r="BK237" s="1"/>
      <c r="BL237" s="1"/>
      <c r="BM237" s="1"/>
      <c r="BN237" s="1"/>
      <c r="BO237" s="1"/>
      <c r="BP237" s="1"/>
      <c r="BQ237" s="1"/>
      <c r="BR237" s="1"/>
    </row>
    <row r="238" spans="1:70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  <c r="AQ238" s="1"/>
      <c r="AR238" s="1"/>
      <c r="AS238" s="1"/>
      <c r="AT238" s="1"/>
      <c r="AU238" s="1"/>
      <c r="AV238" s="1"/>
      <c r="AW238" s="1"/>
      <c r="AX238" s="1"/>
      <c r="AY238" s="1"/>
      <c r="AZ238" s="1"/>
      <c r="BA238" s="1"/>
      <c r="BB238" s="1"/>
      <c r="BC238" s="1"/>
      <c r="BD238" s="1"/>
      <c r="BE238" s="1"/>
      <c r="BF238" s="1"/>
      <c r="BG238" s="1"/>
      <c r="BH238" s="1"/>
      <c r="BI238" s="1"/>
      <c r="BJ238" s="1"/>
      <c r="BK238" s="1"/>
      <c r="BL238" s="1"/>
      <c r="BM238" s="1"/>
      <c r="BN238" s="1"/>
      <c r="BO238" s="1"/>
      <c r="BP238" s="1"/>
      <c r="BQ238" s="1"/>
      <c r="BR238" s="1"/>
    </row>
    <row r="239" spans="1:70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  <c r="AP239" s="1"/>
      <c r="AQ239" s="1"/>
      <c r="AR239" s="1"/>
      <c r="AS239" s="1"/>
      <c r="AT239" s="1"/>
      <c r="AU239" s="1"/>
      <c r="AV239" s="1"/>
      <c r="AW239" s="1"/>
      <c r="AX239" s="1"/>
      <c r="AY239" s="1"/>
      <c r="AZ239" s="1"/>
      <c r="BA239" s="1"/>
      <c r="BB239" s="1"/>
      <c r="BC239" s="1"/>
      <c r="BD239" s="1"/>
      <c r="BE239" s="1"/>
      <c r="BF239" s="1"/>
      <c r="BG239" s="1"/>
      <c r="BH239" s="1"/>
      <c r="BI239" s="1"/>
      <c r="BJ239" s="1"/>
      <c r="BK239" s="1"/>
      <c r="BL239" s="1"/>
      <c r="BM239" s="1"/>
      <c r="BN239" s="1"/>
      <c r="BO239" s="1"/>
      <c r="BP239" s="1"/>
      <c r="BQ239" s="1"/>
      <c r="BR239" s="1"/>
    </row>
    <row r="240" spans="1:70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  <c r="AQ240" s="1"/>
      <c r="AR240" s="1"/>
      <c r="AS240" s="1"/>
      <c r="AT240" s="1"/>
      <c r="AU240" s="1"/>
      <c r="AV240" s="1"/>
      <c r="AW240" s="1"/>
      <c r="AX240" s="1"/>
      <c r="AY240" s="1"/>
      <c r="AZ240" s="1"/>
      <c r="BA240" s="1"/>
      <c r="BB240" s="1"/>
      <c r="BC240" s="1"/>
      <c r="BD240" s="1"/>
      <c r="BE240" s="1"/>
      <c r="BF240" s="1"/>
      <c r="BG240" s="1"/>
      <c r="BH240" s="1"/>
      <c r="BI240" s="1"/>
      <c r="BJ240" s="1"/>
      <c r="BK240" s="1"/>
      <c r="BL240" s="1"/>
      <c r="BM240" s="1"/>
      <c r="BN240" s="1"/>
      <c r="BO240" s="1"/>
      <c r="BP240" s="1"/>
      <c r="BQ240" s="1"/>
      <c r="BR240" s="1"/>
    </row>
    <row r="241" spans="1:70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  <c r="AP241" s="1"/>
      <c r="AQ241" s="1"/>
      <c r="AR241" s="1"/>
      <c r="AS241" s="1"/>
      <c r="AT241" s="1"/>
      <c r="AU241" s="1"/>
      <c r="AV241" s="1"/>
      <c r="AW241" s="1"/>
      <c r="AX241" s="1"/>
      <c r="AY241" s="1"/>
      <c r="AZ241" s="1"/>
      <c r="BA241" s="1"/>
      <c r="BB241" s="1"/>
      <c r="BC241" s="1"/>
      <c r="BD241" s="1"/>
      <c r="BE241" s="1"/>
      <c r="BF241" s="1"/>
      <c r="BG241" s="1"/>
      <c r="BH241" s="1"/>
      <c r="BI241" s="1"/>
      <c r="BJ241" s="1"/>
      <c r="BK241" s="1"/>
      <c r="BL241" s="1"/>
      <c r="BM241" s="1"/>
      <c r="BN241" s="1"/>
      <c r="BO241" s="1"/>
      <c r="BP241" s="1"/>
      <c r="BQ241" s="1"/>
      <c r="BR241" s="1"/>
    </row>
    <row r="242" spans="1:70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  <c r="AQ242" s="1"/>
      <c r="AR242" s="1"/>
      <c r="AS242" s="1"/>
      <c r="AT242" s="1"/>
      <c r="AU242" s="1"/>
      <c r="AV242" s="1"/>
      <c r="AW242" s="1"/>
      <c r="AX242" s="1"/>
      <c r="AY242" s="1"/>
      <c r="AZ242" s="1"/>
      <c r="BA242" s="1"/>
      <c r="BB242" s="1"/>
      <c r="BC242" s="1"/>
      <c r="BD242" s="1"/>
      <c r="BE242" s="1"/>
      <c r="BF242" s="1"/>
      <c r="BG242" s="1"/>
      <c r="BH242" s="1"/>
      <c r="BI242" s="1"/>
      <c r="BJ242" s="1"/>
      <c r="BK242" s="1"/>
      <c r="BL242" s="1"/>
      <c r="BM242" s="1"/>
      <c r="BN242" s="1"/>
      <c r="BO242" s="1"/>
      <c r="BP242" s="1"/>
      <c r="BQ242" s="1"/>
      <c r="BR242" s="1"/>
    </row>
    <row r="243" spans="1:70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  <c r="AP243" s="1"/>
      <c r="AQ243" s="1"/>
      <c r="AR243" s="1"/>
      <c r="AS243" s="1"/>
      <c r="AT243" s="1"/>
      <c r="AU243" s="1"/>
      <c r="AV243" s="1"/>
      <c r="AW243" s="1"/>
      <c r="AX243" s="1"/>
      <c r="AY243" s="1"/>
      <c r="AZ243" s="1"/>
      <c r="BA243" s="1"/>
      <c r="BB243" s="1"/>
      <c r="BC243" s="1"/>
      <c r="BD243" s="1"/>
      <c r="BE243" s="1"/>
      <c r="BF243" s="1"/>
      <c r="BG243" s="1"/>
      <c r="BH243" s="1"/>
      <c r="BI243" s="1"/>
      <c r="BJ243" s="1"/>
      <c r="BK243" s="1"/>
      <c r="BL243" s="1"/>
      <c r="BM243" s="1"/>
      <c r="BN243" s="1"/>
      <c r="BO243" s="1"/>
      <c r="BP243" s="1"/>
      <c r="BQ243" s="1"/>
      <c r="BR243" s="1"/>
    </row>
    <row r="244" spans="1:70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"/>
      <c r="AQ244" s="1"/>
      <c r="AR244" s="1"/>
      <c r="AS244" s="1"/>
      <c r="AT244" s="1"/>
      <c r="AU244" s="1"/>
      <c r="AV244" s="1"/>
      <c r="AW244" s="1"/>
      <c r="AX244" s="1"/>
      <c r="AY244" s="1"/>
      <c r="AZ244" s="1"/>
      <c r="BA244" s="1"/>
      <c r="BB244" s="1"/>
      <c r="BC244" s="1"/>
      <c r="BD244" s="1"/>
      <c r="BE244" s="1"/>
      <c r="BF244" s="1"/>
      <c r="BG244" s="1"/>
      <c r="BH244" s="1"/>
      <c r="BI244" s="1"/>
      <c r="BJ244" s="1"/>
      <c r="BK244" s="1"/>
      <c r="BL244" s="1"/>
      <c r="BM244" s="1"/>
      <c r="BN244" s="1"/>
      <c r="BO244" s="1"/>
      <c r="BP244" s="1"/>
      <c r="BQ244" s="1"/>
      <c r="BR244" s="1"/>
    </row>
    <row r="245" spans="1:70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"/>
      <c r="AQ245" s="1"/>
      <c r="AR245" s="1"/>
      <c r="AS245" s="1"/>
      <c r="AT245" s="1"/>
      <c r="AU245" s="1"/>
      <c r="AV245" s="1"/>
      <c r="AW245" s="1"/>
      <c r="AX245" s="1"/>
      <c r="AY245" s="1"/>
      <c r="AZ245" s="1"/>
      <c r="BA245" s="1"/>
      <c r="BB245" s="1"/>
      <c r="BC245" s="1"/>
      <c r="BD245" s="1"/>
      <c r="BE245" s="1"/>
      <c r="BF245" s="1"/>
      <c r="BG245" s="1"/>
      <c r="BH245" s="1"/>
      <c r="BI245" s="1"/>
      <c r="BJ245" s="1"/>
      <c r="BK245" s="1"/>
      <c r="BL245" s="1"/>
      <c r="BM245" s="1"/>
      <c r="BN245" s="1"/>
      <c r="BO245" s="1"/>
      <c r="BP245" s="1"/>
      <c r="BQ245" s="1"/>
      <c r="BR245" s="1"/>
    </row>
    <row r="246" spans="1:70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  <c r="AP246" s="1"/>
      <c r="AQ246" s="1"/>
      <c r="AR246" s="1"/>
      <c r="AS246" s="1"/>
      <c r="AT246" s="1"/>
      <c r="AU246" s="1"/>
      <c r="AV246" s="1"/>
      <c r="AW246" s="1"/>
      <c r="AX246" s="1"/>
      <c r="AY246" s="1"/>
      <c r="AZ246" s="1"/>
      <c r="BA246" s="1"/>
      <c r="BB246" s="1"/>
      <c r="BC246" s="1"/>
      <c r="BD246" s="1"/>
      <c r="BE246" s="1"/>
      <c r="BF246" s="1"/>
      <c r="BG246" s="1"/>
      <c r="BH246" s="1"/>
      <c r="BI246" s="1"/>
      <c r="BJ246" s="1"/>
      <c r="BK246" s="1"/>
      <c r="BL246" s="1"/>
      <c r="BM246" s="1"/>
      <c r="BN246" s="1"/>
      <c r="BO246" s="1"/>
      <c r="BP246" s="1"/>
      <c r="BQ246" s="1"/>
      <c r="BR246" s="1"/>
    </row>
    <row r="247" spans="1:70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  <c r="AP247" s="1"/>
      <c r="AQ247" s="1"/>
      <c r="AR247" s="1"/>
      <c r="AS247" s="1"/>
      <c r="AT247" s="1"/>
      <c r="AU247" s="1"/>
      <c r="AV247" s="1"/>
      <c r="AW247" s="1"/>
      <c r="AX247" s="1"/>
      <c r="AY247" s="1"/>
      <c r="AZ247" s="1"/>
      <c r="BA247" s="1"/>
      <c r="BB247" s="1"/>
      <c r="BC247" s="1"/>
      <c r="BD247" s="1"/>
      <c r="BE247" s="1"/>
      <c r="BF247" s="1"/>
      <c r="BG247" s="1"/>
      <c r="BH247" s="1"/>
      <c r="BI247" s="1"/>
      <c r="BJ247" s="1"/>
      <c r="BK247" s="1"/>
      <c r="BL247" s="1"/>
      <c r="BM247" s="1"/>
      <c r="BN247" s="1"/>
      <c r="BO247" s="1"/>
      <c r="BP247" s="1"/>
      <c r="BQ247" s="1"/>
      <c r="BR247" s="1"/>
    </row>
    <row r="248" spans="1:70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  <c r="AQ248" s="1"/>
      <c r="AR248" s="1"/>
      <c r="AS248" s="1"/>
      <c r="AT248" s="1"/>
      <c r="AU248" s="1"/>
      <c r="AV248" s="1"/>
      <c r="AW248" s="1"/>
      <c r="AX248" s="1"/>
      <c r="AY248" s="1"/>
      <c r="AZ248" s="1"/>
      <c r="BA248" s="1"/>
      <c r="BB248" s="1"/>
      <c r="BC248" s="1"/>
      <c r="BD248" s="1"/>
      <c r="BE248" s="1"/>
      <c r="BF248" s="1"/>
      <c r="BG248" s="1"/>
      <c r="BH248" s="1"/>
      <c r="BI248" s="1"/>
      <c r="BJ248" s="1"/>
      <c r="BK248" s="1"/>
      <c r="BL248" s="1"/>
      <c r="BM248" s="1"/>
      <c r="BN248" s="1"/>
      <c r="BO248" s="1"/>
      <c r="BP248" s="1"/>
      <c r="BQ248" s="1"/>
      <c r="BR248" s="1"/>
    </row>
    <row r="249" spans="1:70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"/>
      <c r="AQ249" s="1"/>
      <c r="AR249" s="1"/>
      <c r="AS249" s="1"/>
      <c r="AT249" s="1"/>
      <c r="AU249" s="1"/>
      <c r="AV249" s="1"/>
      <c r="AW249" s="1"/>
      <c r="AX249" s="1"/>
      <c r="AY249" s="1"/>
      <c r="AZ249" s="1"/>
      <c r="BA249" s="1"/>
      <c r="BB249" s="1"/>
      <c r="BC249" s="1"/>
      <c r="BD249" s="1"/>
      <c r="BE249" s="1"/>
      <c r="BF249" s="1"/>
      <c r="BG249" s="1"/>
      <c r="BH249" s="1"/>
      <c r="BI249" s="1"/>
      <c r="BJ249" s="1"/>
      <c r="BK249" s="1"/>
      <c r="BL249" s="1"/>
      <c r="BM249" s="1"/>
      <c r="BN249" s="1"/>
      <c r="BO249" s="1"/>
      <c r="BP249" s="1"/>
      <c r="BQ249" s="1"/>
      <c r="BR249" s="1"/>
    </row>
    <row r="250" spans="1:70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  <c r="AQ250" s="1"/>
      <c r="AR250" s="1"/>
      <c r="AS250" s="1"/>
      <c r="AT250" s="1"/>
      <c r="AU250" s="1"/>
      <c r="AV250" s="1"/>
      <c r="AW250" s="1"/>
      <c r="AX250" s="1"/>
      <c r="AY250" s="1"/>
      <c r="AZ250" s="1"/>
      <c r="BA250" s="1"/>
      <c r="BB250" s="1"/>
      <c r="BC250" s="1"/>
      <c r="BD250" s="1"/>
      <c r="BE250" s="1"/>
      <c r="BF250" s="1"/>
      <c r="BG250" s="1"/>
      <c r="BH250" s="1"/>
      <c r="BI250" s="1"/>
      <c r="BJ250" s="1"/>
      <c r="BK250" s="1"/>
      <c r="BL250" s="1"/>
      <c r="BM250" s="1"/>
      <c r="BN250" s="1"/>
      <c r="BO250" s="1"/>
      <c r="BP250" s="1"/>
      <c r="BQ250" s="1"/>
      <c r="BR250" s="1"/>
    </row>
    <row r="251" spans="1:70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"/>
      <c r="AQ251" s="1"/>
      <c r="AR251" s="1"/>
      <c r="AS251" s="1"/>
      <c r="AT251" s="1"/>
      <c r="AU251" s="1"/>
      <c r="AV251" s="1"/>
      <c r="AW251" s="1"/>
      <c r="AX251" s="1"/>
      <c r="AY251" s="1"/>
      <c r="AZ251" s="1"/>
      <c r="BA251" s="1"/>
      <c r="BB251" s="1"/>
      <c r="BC251" s="1"/>
      <c r="BD251" s="1"/>
      <c r="BE251" s="1"/>
      <c r="BF251" s="1"/>
      <c r="BG251" s="1"/>
      <c r="BH251" s="1"/>
      <c r="BI251" s="1"/>
      <c r="BJ251" s="1"/>
      <c r="BK251" s="1"/>
      <c r="BL251" s="1"/>
      <c r="BM251" s="1"/>
      <c r="BN251" s="1"/>
      <c r="BO251" s="1"/>
      <c r="BP251" s="1"/>
      <c r="BQ251" s="1"/>
      <c r="BR251" s="1"/>
    </row>
    <row r="252" spans="1:70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  <c r="AP252" s="1"/>
      <c r="AQ252" s="1"/>
      <c r="AR252" s="1"/>
      <c r="AS252" s="1"/>
      <c r="AT252" s="1"/>
      <c r="AU252" s="1"/>
      <c r="AV252" s="1"/>
      <c r="AW252" s="1"/>
      <c r="AX252" s="1"/>
      <c r="AY252" s="1"/>
      <c r="AZ252" s="1"/>
      <c r="BA252" s="1"/>
      <c r="BB252" s="1"/>
      <c r="BC252" s="1"/>
      <c r="BD252" s="1"/>
      <c r="BE252" s="1"/>
      <c r="BF252" s="1"/>
      <c r="BG252" s="1"/>
      <c r="BH252" s="1"/>
      <c r="BI252" s="1"/>
      <c r="BJ252" s="1"/>
      <c r="BK252" s="1"/>
      <c r="BL252" s="1"/>
      <c r="BM252" s="1"/>
      <c r="BN252" s="1"/>
      <c r="BO252" s="1"/>
      <c r="BP252" s="1"/>
      <c r="BQ252" s="1"/>
      <c r="BR252" s="1"/>
    </row>
    <row r="253" spans="1:70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  <c r="AP253" s="1"/>
      <c r="AQ253" s="1"/>
      <c r="AR253" s="1"/>
      <c r="AS253" s="1"/>
      <c r="AT253" s="1"/>
      <c r="AU253" s="1"/>
      <c r="AV253" s="1"/>
      <c r="AW253" s="1"/>
      <c r="AX253" s="1"/>
      <c r="AY253" s="1"/>
      <c r="AZ253" s="1"/>
      <c r="BA253" s="1"/>
      <c r="BB253" s="1"/>
      <c r="BC253" s="1"/>
      <c r="BD253" s="1"/>
      <c r="BE253" s="1"/>
      <c r="BF253" s="1"/>
      <c r="BG253" s="1"/>
      <c r="BH253" s="1"/>
      <c r="BI253" s="1"/>
      <c r="BJ253" s="1"/>
      <c r="BK253" s="1"/>
      <c r="BL253" s="1"/>
      <c r="BM253" s="1"/>
      <c r="BN253" s="1"/>
      <c r="BO253" s="1"/>
      <c r="BP253" s="1"/>
      <c r="BQ253" s="1"/>
      <c r="BR253" s="1"/>
    </row>
    <row r="254" spans="1:70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1"/>
      <c r="AP254" s="1"/>
      <c r="AQ254" s="1"/>
      <c r="AR254" s="1"/>
      <c r="AS254" s="1"/>
      <c r="AT254" s="1"/>
      <c r="AU254" s="1"/>
      <c r="AV254" s="1"/>
      <c r="AW254" s="1"/>
      <c r="AX254" s="1"/>
      <c r="AY254" s="1"/>
      <c r="AZ254" s="1"/>
      <c r="BA254" s="1"/>
      <c r="BB254" s="1"/>
      <c r="BC254" s="1"/>
      <c r="BD254" s="1"/>
      <c r="BE254" s="1"/>
      <c r="BF254" s="1"/>
      <c r="BG254" s="1"/>
      <c r="BH254" s="1"/>
      <c r="BI254" s="1"/>
      <c r="BJ254" s="1"/>
      <c r="BK254" s="1"/>
      <c r="BL254" s="1"/>
      <c r="BM254" s="1"/>
      <c r="BN254" s="1"/>
      <c r="BO254" s="1"/>
      <c r="BP254" s="1"/>
      <c r="BQ254" s="1"/>
      <c r="BR254" s="1"/>
    </row>
    <row r="255" spans="1:70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  <c r="AP255" s="1"/>
      <c r="AQ255" s="1"/>
      <c r="AR255" s="1"/>
      <c r="AS255" s="1"/>
      <c r="AT255" s="1"/>
      <c r="AU255" s="1"/>
      <c r="AV255" s="1"/>
      <c r="AW255" s="1"/>
      <c r="AX255" s="1"/>
      <c r="AY255" s="1"/>
      <c r="AZ255" s="1"/>
      <c r="BA255" s="1"/>
      <c r="BB255" s="1"/>
      <c r="BC255" s="1"/>
      <c r="BD255" s="1"/>
      <c r="BE255" s="1"/>
      <c r="BF255" s="1"/>
      <c r="BG255" s="1"/>
      <c r="BH255" s="1"/>
      <c r="BI255" s="1"/>
      <c r="BJ255" s="1"/>
      <c r="BK255" s="1"/>
      <c r="BL255" s="1"/>
      <c r="BM255" s="1"/>
      <c r="BN255" s="1"/>
      <c r="BO255" s="1"/>
      <c r="BP255" s="1"/>
      <c r="BQ255" s="1"/>
      <c r="BR255" s="1"/>
    </row>
    <row r="256" spans="1:70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  <c r="AP256" s="1"/>
      <c r="AQ256" s="1"/>
      <c r="AR256" s="1"/>
      <c r="AS256" s="1"/>
      <c r="AT256" s="1"/>
      <c r="AU256" s="1"/>
      <c r="AV256" s="1"/>
      <c r="AW256" s="1"/>
      <c r="AX256" s="1"/>
      <c r="AY256" s="1"/>
      <c r="AZ256" s="1"/>
      <c r="BA256" s="1"/>
      <c r="BB256" s="1"/>
      <c r="BC256" s="1"/>
      <c r="BD256" s="1"/>
      <c r="BE256" s="1"/>
      <c r="BF256" s="1"/>
      <c r="BG256" s="1"/>
      <c r="BH256" s="1"/>
      <c r="BI256" s="1"/>
      <c r="BJ256" s="1"/>
      <c r="BK256" s="1"/>
      <c r="BL256" s="1"/>
      <c r="BM256" s="1"/>
      <c r="BN256" s="1"/>
      <c r="BO256" s="1"/>
      <c r="BP256" s="1"/>
      <c r="BQ256" s="1"/>
      <c r="BR256" s="1"/>
    </row>
    <row r="257" spans="1:70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1"/>
      <c r="AP257" s="1"/>
      <c r="AQ257" s="1"/>
      <c r="AR257" s="1"/>
      <c r="AS257" s="1"/>
      <c r="AT257" s="1"/>
      <c r="AU257" s="1"/>
      <c r="AV257" s="1"/>
      <c r="AW257" s="1"/>
      <c r="AX257" s="1"/>
      <c r="AY257" s="1"/>
      <c r="AZ257" s="1"/>
      <c r="BA257" s="1"/>
      <c r="BB257" s="1"/>
      <c r="BC257" s="1"/>
      <c r="BD257" s="1"/>
      <c r="BE257" s="1"/>
      <c r="BF257" s="1"/>
      <c r="BG257" s="1"/>
      <c r="BH257" s="1"/>
      <c r="BI257" s="1"/>
      <c r="BJ257" s="1"/>
      <c r="BK257" s="1"/>
      <c r="BL257" s="1"/>
      <c r="BM257" s="1"/>
      <c r="BN257" s="1"/>
      <c r="BO257" s="1"/>
      <c r="BP257" s="1"/>
      <c r="BQ257" s="1"/>
      <c r="BR257" s="1"/>
    </row>
    <row r="258" spans="1:70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  <c r="AP258" s="1"/>
      <c r="AQ258" s="1"/>
      <c r="AR258" s="1"/>
      <c r="AS258" s="1"/>
      <c r="AT258" s="1"/>
      <c r="AU258" s="1"/>
      <c r="AV258" s="1"/>
      <c r="AW258" s="1"/>
      <c r="AX258" s="1"/>
      <c r="AY258" s="1"/>
      <c r="AZ258" s="1"/>
      <c r="BA258" s="1"/>
      <c r="BB258" s="1"/>
      <c r="BC258" s="1"/>
      <c r="BD258" s="1"/>
      <c r="BE258" s="1"/>
      <c r="BF258" s="1"/>
      <c r="BG258" s="1"/>
      <c r="BH258" s="1"/>
      <c r="BI258" s="1"/>
      <c r="BJ258" s="1"/>
      <c r="BK258" s="1"/>
      <c r="BL258" s="1"/>
      <c r="BM258" s="1"/>
      <c r="BN258" s="1"/>
      <c r="BO258" s="1"/>
      <c r="BP258" s="1"/>
      <c r="BQ258" s="1"/>
      <c r="BR258" s="1"/>
    </row>
    <row r="259" spans="1:70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1"/>
      <c r="AP259" s="1"/>
      <c r="AQ259" s="1"/>
      <c r="AR259" s="1"/>
      <c r="AS259" s="1"/>
      <c r="AT259" s="1"/>
      <c r="AU259" s="1"/>
      <c r="AV259" s="1"/>
      <c r="AW259" s="1"/>
      <c r="AX259" s="1"/>
      <c r="AY259" s="1"/>
      <c r="AZ259" s="1"/>
      <c r="BA259" s="1"/>
      <c r="BB259" s="1"/>
      <c r="BC259" s="1"/>
      <c r="BD259" s="1"/>
      <c r="BE259" s="1"/>
      <c r="BF259" s="1"/>
      <c r="BG259" s="1"/>
      <c r="BH259" s="1"/>
      <c r="BI259" s="1"/>
      <c r="BJ259" s="1"/>
      <c r="BK259" s="1"/>
      <c r="BL259" s="1"/>
      <c r="BM259" s="1"/>
      <c r="BN259" s="1"/>
      <c r="BO259" s="1"/>
      <c r="BP259" s="1"/>
      <c r="BQ259" s="1"/>
      <c r="BR259" s="1"/>
    </row>
    <row r="260" spans="1:70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1"/>
      <c r="AP260" s="1"/>
      <c r="AQ260" s="1"/>
      <c r="AR260" s="1"/>
      <c r="AS260" s="1"/>
      <c r="AT260" s="1"/>
      <c r="AU260" s="1"/>
      <c r="AV260" s="1"/>
      <c r="AW260" s="1"/>
      <c r="AX260" s="1"/>
      <c r="AY260" s="1"/>
      <c r="AZ260" s="1"/>
      <c r="BA260" s="1"/>
      <c r="BB260" s="1"/>
      <c r="BC260" s="1"/>
      <c r="BD260" s="1"/>
      <c r="BE260" s="1"/>
      <c r="BF260" s="1"/>
      <c r="BG260" s="1"/>
      <c r="BH260" s="1"/>
      <c r="BI260" s="1"/>
      <c r="BJ260" s="1"/>
      <c r="BK260" s="1"/>
      <c r="BL260" s="1"/>
      <c r="BM260" s="1"/>
      <c r="BN260" s="1"/>
      <c r="BO260" s="1"/>
      <c r="BP260" s="1"/>
      <c r="BQ260" s="1"/>
      <c r="BR260" s="1"/>
    </row>
    <row r="261" spans="1:70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  <c r="AP261" s="1"/>
      <c r="AQ261" s="1"/>
      <c r="AR261" s="1"/>
      <c r="AS261" s="1"/>
      <c r="AT261" s="1"/>
      <c r="AU261" s="1"/>
      <c r="AV261" s="1"/>
      <c r="AW261" s="1"/>
      <c r="AX261" s="1"/>
      <c r="AY261" s="1"/>
      <c r="AZ261" s="1"/>
      <c r="BA261" s="1"/>
      <c r="BB261" s="1"/>
      <c r="BC261" s="1"/>
      <c r="BD261" s="1"/>
      <c r="BE261" s="1"/>
      <c r="BF261" s="1"/>
      <c r="BG261" s="1"/>
      <c r="BH261" s="1"/>
      <c r="BI261" s="1"/>
      <c r="BJ261" s="1"/>
      <c r="BK261" s="1"/>
      <c r="BL261" s="1"/>
      <c r="BM261" s="1"/>
      <c r="BN261" s="1"/>
      <c r="BO261" s="1"/>
      <c r="BP261" s="1"/>
      <c r="BQ261" s="1"/>
      <c r="BR261" s="1"/>
    </row>
    <row r="262" spans="1:70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  <c r="AP262" s="1"/>
      <c r="AQ262" s="1"/>
      <c r="AR262" s="1"/>
      <c r="AS262" s="1"/>
      <c r="AT262" s="1"/>
      <c r="AU262" s="1"/>
      <c r="AV262" s="1"/>
      <c r="AW262" s="1"/>
      <c r="AX262" s="1"/>
      <c r="AY262" s="1"/>
      <c r="AZ262" s="1"/>
      <c r="BA262" s="1"/>
      <c r="BB262" s="1"/>
      <c r="BC262" s="1"/>
      <c r="BD262" s="1"/>
      <c r="BE262" s="1"/>
      <c r="BF262" s="1"/>
      <c r="BG262" s="1"/>
      <c r="BH262" s="1"/>
      <c r="BI262" s="1"/>
      <c r="BJ262" s="1"/>
      <c r="BK262" s="1"/>
      <c r="BL262" s="1"/>
      <c r="BM262" s="1"/>
      <c r="BN262" s="1"/>
      <c r="BO262" s="1"/>
      <c r="BP262" s="1"/>
      <c r="BQ262" s="1"/>
      <c r="BR262" s="1"/>
    </row>
    <row r="263" spans="1:70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  <c r="AP263" s="1"/>
      <c r="AQ263" s="1"/>
      <c r="AR263" s="1"/>
      <c r="AS263" s="1"/>
      <c r="AT263" s="1"/>
      <c r="AU263" s="1"/>
      <c r="AV263" s="1"/>
      <c r="AW263" s="1"/>
      <c r="AX263" s="1"/>
      <c r="AY263" s="1"/>
      <c r="AZ263" s="1"/>
      <c r="BA263" s="1"/>
      <c r="BB263" s="1"/>
      <c r="BC263" s="1"/>
      <c r="BD263" s="1"/>
      <c r="BE263" s="1"/>
      <c r="BF263" s="1"/>
      <c r="BG263" s="1"/>
      <c r="BH263" s="1"/>
      <c r="BI263" s="1"/>
      <c r="BJ263" s="1"/>
      <c r="BK263" s="1"/>
      <c r="BL263" s="1"/>
      <c r="BM263" s="1"/>
      <c r="BN263" s="1"/>
      <c r="BO263" s="1"/>
      <c r="BP263" s="1"/>
      <c r="BQ263" s="1"/>
      <c r="BR263" s="1"/>
    </row>
    <row r="264" spans="1:70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1"/>
      <c r="AP264" s="1"/>
      <c r="AQ264" s="1"/>
      <c r="AR264" s="1"/>
      <c r="AS264" s="1"/>
      <c r="AT264" s="1"/>
      <c r="AU264" s="1"/>
      <c r="AV264" s="1"/>
      <c r="AW264" s="1"/>
      <c r="AX264" s="1"/>
      <c r="AY264" s="1"/>
      <c r="AZ264" s="1"/>
      <c r="BA264" s="1"/>
      <c r="BB264" s="1"/>
      <c r="BC264" s="1"/>
      <c r="BD264" s="1"/>
      <c r="BE264" s="1"/>
      <c r="BF264" s="1"/>
      <c r="BG264" s="1"/>
      <c r="BH264" s="1"/>
      <c r="BI264" s="1"/>
      <c r="BJ264" s="1"/>
      <c r="BK264" s="1"/>
      <c r="BL264" s="1"/>
      <c r="BM264" s="1"/>
      <c r="BN264" s="1"/>
      <c r="BO264" s="1"/>
      <c r="BP264" s="1"/>
      <c r="BQ264" s="1"/>
      <c r="BR264" s="1"/>
    </row>
    <row r="265" spans="1:70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1"/>
      <c r="AP265" s="1"/>
      <c r="AQ265" s="1"/>
      <c r="AR265" s="1"/>
      <c r="AS265" s="1"/>
      <c r="AT265" s="1"/>
      <c r="AU265" s="1"/>
      <c r="AV265" s="1"/>
      <c r="AW265" s="1"/>
      <c r="AX265" s="1"/>
      <c r="AY265" s="1"/>
      <c r="AZ265" s="1"/>
      <c r="BA265" s="1"/>
      <c r="BB265" s="1"/>
      <c r="BC265" s="1"/>
      <c r="BD265" s="1"/>
      <c r="BE265" s="1"/>
      <c r="BF265" s="1"/>
      <c r="BG265" s="1"/>
      <c r="BH265" s="1"/>
      <c r="BI265" s="1"/>
      <c r="BJ265" s="1"/>
      <c r="BK265" s="1"/>
      <c r="BL265" s="1"/>
      <c r="BM265" s="1"/>
      <c r="BN265" s="1"/>
      <c r="BO265" s="1"/>
      <c r="BP265" s="1"/>
      <c r="BQ265" s="1"/>
      <c r="BR265" s="1"/>
    </row>
    <row r="266" spans="1:70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  <c r="AP266" s="1"/>
      <c r="AQ266" s="1"/>
      <c r="AR266" s="1"/>
      <c r="AS266" s="1"/>
      <c r="AT266" s="1"/>
      <c r="AU266" s="1"/>
      <c r="AV266" s="1"/>
      <c r="AW266" s="1"/>
      <c r="AX266" s="1"/>
      <c r="AY266" s="1"/>
      <c r="AZ266" s="1"/>
      <c r="BA266" s="1"/>
      <c r="BB266" s="1"/>
      <c r="BC266" s="1"/>
      <c r="BD266" s="1"/>
      <c r="BE266" s="1"/>
      <c r="BF266" s="1"/>
      <c r="BG266" s="1"/>
      <c r="BH266" s="1"/>
      <c r="BI266" s="1"/>
      <c r="BJ266" s="1"/>
      <c r="BK266" s="1"/>
      <c r="BL266" s="1"/>
      <c r="BM266" s="1"/>
      <c r="BN266" s="1"/>
      <c r="BO266" s="1"/>
      <c r="BP266" s="1"/>
      <c r="BQ266" s="1"/>
      <c r="BR266" s="1"/>
    </row>
    <row r="267" spans="1:70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  <c r="AP267" s="1"/>
      <c r="AQ267" s="1"/>
      <c r="AR267" s="1"/>
      <c r="AS267" s="1"/>
      <c r="AT267" s="1"/>
      <c r="AU267" s="1"/>
      <c r="AV267" s="1"/>
      <c r="AW267" s="1"/>
      <c r="AX267" s="1"/>
      <c r="AY267" s="1"/>
      <c r="AZ267" s="1"/>
      <c r="BA267" s="1"/>
      <c r="BB267" s="1"/>
      <c r="BC267" s="1"/>
      <c r="BD267" s="1"/>
      <c r="BE267" s="1"/>
      <c r="BF267" s="1"/>
      <c r="BG267" s="1"/>
      <c r="BH267" s="1"/>
      <c r="BI267" s="1"/>
      <c r="BJ267" s="1"/>
      <c r="BK267" s="1"/>
      <c r="BL267" s="1"/>
      <c r="BM267" s="1"/>
      <c r="BN267" s="1"/>
      <c r="BO267" s="1"/>
      <c r="BP267" s="1"/>
      <c r="BQ267" s="1"/>
      <c r="BR267" s="1"/>
    </row>
    <row r="268" spans="1:70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1"/>
      <c r="AP268" s="1"/>
      <c r="AQ268" s="1"/>
      <c r="AR268" s="1"/>
      <c r="AS268" s="1"/>
      <c r="AT268" s="1"/>
      <c r="AU268" s="1"/>
      <c r="AV268" s="1"/>
      <c r="AW268" s="1"/>
      <c r="AX268" s="1"/>
      <c r="AY268" s="1"/>
      <c r="AZ268" s="1"/>
      <c r="BA268" s="1"/>
      <c r="BB268" s="1"/>
      <c r="BC268" s="1"/>
      <c r="BD268" s="1"/>
      <c r="BE268" s="1"/>
      <c r="BF268" s="1"/>
      <c r="BG268" s="1"/>
      <c r="BH268" s="1"/>
      <c r="BI268" s="1"/>
      <c r="BJ268" s="1"/>
      <c r="BK268" s="1"/>
      <c r="BL268" s="1"/>
      <c r="BM268" s="1"/>
      <c r="BN268" s="1"/>
      <c r="BO268" s="1"/>
      <c r="BP268" s="1"/>
      <c r="BQ268" s="1"/>
      <c r="BR268" s="1"/>
    </row>
    <row r="269" spans="1:70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  <c r="AO269" s="1"/>
      <c r="AP269" s="1"/>
      <c r="AQ269" s="1"/>
      <c r="AR269" s="1"/>
      <c r="AS269" s="1"/>
      <c r="AT269" s="1"/>
      <c r="AU269" s="1"/>
      <c r="AV269" s="1"/>
      <c r="AW269" s="1"/>
      <c r="AX269" s="1"/>
      <c r="AY269" s="1"/>
      <c r="AZ269" s="1"/>
      <c r="BA269" s="1"/>
      <c r="BB269" s="1"/>
      <c r="BC269" s="1"/>
      <c r="BD269" s="1"/>
      <c r="BE269" s="1"/>
      <c r="BF269" s="1"/>
      <c r="BG269" s="1"/>
      <c r="BH269" s="1"/>
      <c r="BI269" s="1"/>
      <c r="BJ269" s="1"/>
      <c r="BK269" s="1"/>
      <c r="BL269" s="1"/>
      <c r="BM269" s="1"/>
      <c r="BN269" s="1"/>
      <c r="BO269" s="1"/>
      <c r="BP269" s="1"/>
      <c r="BQ269" s="1"/>
      <c r="BR269" s="1"/>
    </row>
    <row r="270" spans="1:70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  <c r="AP270" s="1"/>
      <c r="AQ270" s="1"/>
      <c r="AR270" s="1"/>
      <c r="AS270" s="1"/>
      <c r="AT270" s="1"/>
      <c r="AU270" s="1"/>
      <c r="AV270" s="1"/>
      <c r="AW270" s="1"/>
      <c r="AX270" s="1"/>
      <c r="AY270" s="1"/>
      <c r="AZ270" s="1"/>
      <c r="BA270" s="1"/>
      <c r="BB270" s="1"/>
      <c r="BC270" s="1"/>
      <c r="BD270" s="1"/>
      <c r="BE270" s="1"/>
      <c r="BF270" s="1"/>
      <c r="BG270" s="1"/>
      <c r="BH270" s="1"/>
      <c r="BI270" s="1"/>
      <c r="BJ270" s="1"/>
      <c r="BK270" s="1"/>
      <c r="BL270" s="1"/>
      <c r="BM270" s="1"/>
      <c r="BN270" s="1"/>
      <c r="BO270" s="1"/>
      <c r="BP270" s="1"/>
      <c r="BQ270" s="1"/>
      <c r="BR270" s="1"/>
    </row>
    <row r="271" spans="1:70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  <c r="AO271" s="1"/>
      <c r="AP271" s="1"/>
      <c r="AQ271" s="1"/>
      <c r="AR271" s="1"/>
      <c r="AS271" s="1"/>
      <c r="AT271" s="1"/>
      <c r="AU271" s="1"/>
      <c r="AV271" s="1"/>
      <c r="AW271" s="1"/>
      <c r="AX271" s="1"/>
      <c r="AY271" s="1"/>
      <c r="AZ271" s="1"/>
      <c r="BA271" s="1"/>
      <c r="BB271" s="1"/>
      <c r="BC271" s="1"/>
      <c r="BD271" s="1"/>
      <c r="BE271" s="1"/>
      <c r="BF271" s="1"/>
      <c r="BG271" s="1"/>
      <c r="BH271" s="1"/>
      <c r="BI271" s="1"/>
      <c r="BJ271" s="1"/>
      <c r="BK271" s="1"/>
      <c r="BL271" s="1"/>
      <c r="BM271" s="1"/>
      <c r="BN271" s="1"/>
      <c r="BO271" s="1"/>
      <c r="BP271" s="1"/>
      <c r="BQ271" s="1"/>
      <c r="BR271" s="1"/>
    </row>
    <row r="272" spans="1:70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  <c r="AO272" s="1"/>
      <c r="AP272" s="1"/>
      <c r="AQ272" s="1"/>
      <c r="AR272" s="1"/>
      <c r="AS272" s="1"/>
      <c r="AT272" s="1"/>
      <c r="AU272" s="1"/>
      <c r="AV272" s="1"/>
      <c r="AW272" s="1"/>
      <c r="AX272" s="1"/>
      <c r="AY272" s="1"/>
      <c r="AZ272" s="1"/>
      <c r="BA272" s="1"/>
      <c r="BB272" s="1"/>
      <c r="BC272" s="1"/>
      <c r="BD272" s="1"/>
      <c r="BE272" s="1"/>
      <c r="BF272" s="1"/>
      <c r="BG272" s="1"/>
      <c r="BH272" s="1"/>
      <c r="BI272" s="1"/>
      <c r="BJ272" s="1"/>
      <c r="BK272" s="1"/>
      <c r="BL272" s="1"/>
      <c r="BM272" s="1"/>
      <c r="BN272" s="1"/>
      <c r="BO272" s="1"/>
      <c r="BP272" s="1"/>
      <c r="BQ272" s="1"/>
      <c r="BR272" s="1"/>
    </row>
    <row r="273" spans="1:70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  <c r="AO273" s="1"/>
      <c r="AP273" s="1"/>
      <c r="AQ273" s="1"/>
      <c r="AR273" s="1"/>
      <c r="AS273" s="1"/>
      <c r="AT273" s="1"/>
      <c r="AU273" s="1"/>
      <c r="AV273" s="1"/>
      <c r="AW273" s="1"/>
      <c r="AX273" s="1"/>
      <c r="AY273" s="1"/>
      <c r="AZ273" s="1"/>
      <c r="BA273" s="1"/>
      <c r="BB273" s="1"/>
      <c r="BC273" s="1"/>
      <c r="BD273" s="1"/>
      <c r="BE273" s="1"/>
      <c r="BF273" s="1"/>
      <c r="BG273" s="1"/>
      <c r="BH273" s="1"/>
      <c r="BI273" s="1"/>
      <c r="BJ273" s="1"/>
      <c r="BK273" s="1"/>
      <c r="BL273" s="1"/>
      <c r="BM273" s="1"/>
      <c r="BN273" s="1"/>
      <c r="BO273" s="1"/>
      <c r="BP273" s="1"/>
      <c r="BQ273" s="1"/>
      <c r="BR273" s="1"/>
    </row>
    <row r="274" spans="1:70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  <c r="AO274" s="1"/>
      <c r="AP274" s="1"/>
      <c r="AQ274" s="1"/>
      <c r="AR274" s="1"/>
      <c r="AS274" s="1"/>
      <c r="AT274" s="1"/>
      <c r="AU274" s="1"/>
      <c r="AV274" s="1"/>
      <c r="AW274" s="1"/>
      <c r="AX274" s="1"/>
      <c r="AY274" s="1"/>
      <c r="AZ274" s="1"/>
      <c r="BA274" s="1"/>
      <c r="BB274" s="1"/>
      <c r="BC274" s="1"/>
      <c r="BD274" s="1"/>
      <c r="BE274" s="1"/>
      <c r="BF274" s="1"/>
      <c r="BG274" s="1"/>
      <c r="BH274" s="1"/>
      <c r="BI274" s="1"/>
      <c r="BJ274" s="1"/>
      <c r="BK274" s="1"/>
      <c r="BL274" s="1"/>
      <c r="BM274" s="1"/>
      <c r="BN274" s="1"/>
      <c r="BO274" s="1"/>
      <c r="BP274" s="1"/>
      <c r="BQ274" s="1"/>
      <c r="BR274" s="1"/>
    </row>
    <row r="275" spans="1:70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1"/>
      <c r="AP275" s="1"/>
      <c r="AQ275" s="1"/>
      <c r="AR275" s="1"/>
      <c r="AS275" s="1"/>
      <c r="AT275" s="1"/>
      <c r="AU275" s="1"/>
      <c r="AV275" s="1"/>
      <c r="AW275" s="1"/>
      <c r="AX275" s="1"/>
      <c r="AY275" s="1"/>
      <c r="AZ275" s="1"/>
      <c r="BA275" s="1"/>
      <c r="BB275" s="1"/>
      <c r="BC275" s="1"/>
      <c r="BD275" s="1"/>
      <c r="BE275" s="1"/>
      <c r="BF275" s="1"/>
      <c r="BG275" s="1"/>
      <c r="BH275" s="1"/>
      <c r="BI275" s="1"/>
      <c r="BJ275" s="1"/>
      <c r="BK275" s="1"/>
      <c r="BL275" s="1"/>
      <c r="BM275" s="1"/>
      <c r="BN275" s="1"/>
      <c r="BO275" s="1"/>
      <c r="BP275" s="1"/>
      <c r="BQ275" s="1"/>
      <c r="BR275" s="1"/>
    </row>
    <row r="276" spans="1:70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  <c r="AO276" s="1"/>
      <c r="AP276" s="1"/>
      <c r="AQ276" s="1"/>
      <c r="AR276" s="1"/>
      <c r="AS276" s="1"/>
      <c r="AT276" s="1"/>
      <c r="AU276" s="1"/>
      <c r="AV276" s="1"/>
      <c r="AW276" s="1"/>
      <c r="AX276" s="1"/>
      <c r="AY276" s="1"/>
      <c r="AZ276" s="1"/>
      <c r="BA276" s="1"/>
      <c r="BB276" s="1"/>
      <c r="BC276" s="1"/>
      <c r="BD276" s="1"/>
      <c r="BE276" s="1"/>
      <c r="BF276" s="1"/>
      <c r="BG276" s="1"/>
      <c r="BH276" s="1"/>
      <c r="BI276" s="1"/>
      <c r="BJ276" s="1"/>
      <c r="BK276" s="1"/>
      <c r="BL276" s="1"/>
      <c r="BM276" s="1"/>
      <c r="BN276" s="1"/>
      <c r="BO276" s="1"/>
      <c r="BP276" s="1"/>
      <c r="BQ276" s="1"/>
      <c r="BR276" s="1"/>
    </row>
    <row r="277" spans="1:70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  <c r="AO277" s="1"/>
      <c r="AP277" s="1"/>
      <c r="AQ277" s="1"/>
      <c r="AR277" s="1"/>
      <c r="AS277" s="1"/>
      <c r="AT277" s="1"/>
      <c r="AU277" s="1"/>
      <c r="AV277" s="1"/>
      <c r="AW277" s="1"/>
      <c r="AX277" s="1"/>
      <c r="AY277" s="1"/>
      <c r="AZ277" s="1"/>
      <c r="BA277" s="1"/>
      <c r="BB277" s="1"/>
      <c r="BC277" s="1"/>
      <c r="BD277" s="1"/>
      <c r="BE277" s="1"/>
      <c r="BF277" s="1"/>
      <c r="BG277" s="1"/>
      <c r="BH277" s="1"/>
      <c r="BI277" s="1"/>
      <c r="BJ277" s="1"/>
      <c r="BK277" s="1"/>
      <c r="BL277" s="1"/>
      <c r="BM277" s="1"/>
      <c r="BN277" s="1"/>
      <c r="BO277" s="1"/>
      <c r="BP277" s="1"/>
      <c r="BQ277" s="1"/>
      <c r="BR277" s="1"/>
    </row>
    <row r="278" spans="1:70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O278" s="1"/>
      <c r="AP278" s="1"/>
      <c r="AQ278" s="1"/>
      <c r="AR278" s="1"/>
      <c r="AS278" s="1"/>
      <c r="AT278" s="1"/>
      <c r="AU278" s="1"/>
      <c r="AV278" s="1"/>
      <c r="AW278" s="1"/>
      <c r="AX278" s="1"/>
      <c r="AY278" s="1"/>
      <c r="AZ278" s="1"/>
      <c r="BA278" s="1"/>
      <c r="BB278" s="1"/>
      <c r="BC278" s="1"/>
      <c r="BD278" s="1"/>
      <c r="BE278" s="1"/>
      <c r="BF278" s="1"/>
      <c r="BG278" s="1"/>
      <c r="BH278" s="1"/>
      <c r="BI278" s="1"/>
      <c r="BJ278" s="1"/>
      <c r="BK278" s="1"/>
      <c r="BL278" s="1"/>
      <c r="BM278" s="1"/>
      <c r="BN278" s="1"/>
      <c r="BO278" s="1"/>
      <c r="BP278" s="1"/>
      <c r="BQ278" s="1"/>
      <c r="BR278" s="1"/>
    </row>
    <row r="279" spans="1:70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  <c r="AO279" s="1"/>
      <c r="AP279" s="1"/>
      <c r="AQ279" s="1"/>
      <c r="AR279" s="1"/>
      <c r="AS279" s="1"/>
      <c r="AT279" s="1"/>
      <c r="AU279" s="1"/>
      <c r="AV279" s="1"/>
      <c r="AW279" s="1"/>
      <c r="AX279" s="1"/>
      <c r="AY279" s="1"/>
      <c r="AZ279" s="1"/>
      <c r="BA279" s="1"/>
      <c r="BB279" s="1"/>
      <c r="BC279" s="1"/>
      <c r="BD279" s="1"/>
      <c r="BE279" s="1"/>
      <c r="BF279" s="1"/>
      <c r="BG279" s="1"/>
      <c r="BH279" s="1"/>
      <c r="BI279" s="1"/>
      <c r="BJ279" s="1"/>
      <c r="BK279" s="1"/>
      <c r="BL279" s="1"/>
      <c r="BM279" s="1"/>
      <c r="BN279" s="1"/>
      <c r="BO279" s="1"/>
      <c r="BP279" s="1"/>
      <c r="BQ279" s="1"/>
      <c r="BR279" s="1"/>
    </row>
    <row r="280" spans="1:70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  <c r="AO280" s="1"/>
      <c r="AP280" s="1"/>
      <c r="AQ280" s="1"/>
      <c r="AR280" s="1"/>
      <c r="AS280" s="1"/>
      <c r="AT280" s="1"/>
      <c r="AU280" s="1"/>
      <c r="AV280" s="1"/>
      <c r="AW280" s="1"/>
      <c r="AX280" s="1"/>
      <c r="AY280" s="1"/>
      <c r="AZ280" s="1"/>
      <c r="BA280" s="1"/>
      <c r="BB280" s="1"/>
      <c r="BC280" s="1"/>
      <c r="BD280" s="1"/>
      <c r="BE280" s="1"/>
      <c r="BF280" s="1"/>
      <c r="BG280" s="1"/>
      <c r="BH280" s="1"/>
      <c r="BI280" s="1"/>
      <c r="BJ280" s="1"/>
      <c r="BK280" s="1"/>
      <c r="BL280" s="1"/>
      <c r="BM280" s="1"/>
      <c r="BN280" s="1"/>
      <c r="BO280" s="1"/>
      <c r="BP280" s="1"/>
      <c r="BQ280" s="1"/>
      <c r="BR280" s="1"/>
    </row>
    <row r="281" spans="1:70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  <c r="AO281" s="1"/>
      <c r="AP281" s="1"/>
      <c r="AQ281" s="1"/>
      <c r="AR281" s="1"/>
      <c r="AS281" s="1"/>
      <c r="AT281" s="1"/>
      <c r="AU281" s="1"/>
      <c r="AV281" s="1"/>
      <c r="AW281" s="1"/>
      <c r="AX281" s="1"/>
      <c r="AY281" s="1"/>
      <c r="AZ281" s="1"/>
      <c r="BA281" s="1"/>
      <c r="BB281" s="1"/>
      <c r="BC281" s="1"/>
      <c r="BD281" s="1"/>
      <c r="BE281" s="1"/>
      <c r="BF281" s="1"/>
      <c r="BG281" s="1"/>
      <c r="BH281" s="1"/>
      <c r="BI281" s="1"/>
      <c r="BJ281" s="1"/>
      <c r="BK281" s="1"/>
      <c r="BL281" s="1"/>
      <c r="BM281" s="1"/>
      <c r="BN281" s="1"/>
      <c r="BO281" s="1"/>
      <c r="BP281" s="1"/>
      <c r="BQ281" s="1"/>
      <c r="BR281" s="1"/>
    </row>
    <row r="282" spans="1:70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  <c r="AO282" s="1"/>
      <c r="AP282" s="1"/>
      <c r="AQ282" s="1"/>
      <c r="AR282" s="1"/>
      <c r="AS282" s="1"/>
      <c r="AT282" s="1"/>
      <c r="AU282" s="1"/>
      <c r="AV282" s="1"/>
      <c r="AW282" s="1"/>
      <c r="AX282" s="1"/>
      <c r="AY282" s="1"/>
      <c r="AZ282" s="1"/>
      <c r="BA282" s="1"/>
      <c r="BB282" s="1"/>
      <c r="BC282" s="1"/>
      <c r="BD282" s="1"/>
      <c r="BE282" s="1"/>
      <c r="BF282" s="1"/>
      <c r="BG282" s="1"/>
      <c r="BH282" s="1"/>
      <c r="BI282" s="1"/>
      <c r="BJ282" s="1"/>
      <c r="BK282" s="1"/>
      <c r="BL282" s="1"/>
      <c r="BM282" s="1"/>
      <c r="BN282" s="1"/>
      <c r="BO282" s="1"/>
      <c r="BP282" s="1"/>
      <c r="BQ282" s="1"/>
      <c r="BR282" s="1"/>
    </row>
    <row r="283" spans="1:70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  <c r="AO283" s="1"/>
      <c r="AP283" s="1"/>
      <c r="AQ283" s="1"/>
      <c r="AR283" s="1"/>
      <c r="AS283" s="1"/>
      <c r="AT283" s="1"/>
      <c r="AU283" s="1"/>
      <c r="AV283" s="1"/>
      <c r="AW283" s="1"/>
      <c r="AX283" s="1"/>
      <c r="AY283" s="1"/>
      <c r="AZ283" s="1"/>
      <c r="BA283" s="1"/>
      <c r="BB283" s="1"/>
      <c r="BC283" s="1"/>
      <c r="BD283" s="1"/>
      <c r="BE283" s="1"/>
      <c r="BF283" s="1"/>
      <c r="BG283" s="1"/>
      <c r="BH283" s="1"/>
      <c r="BI283" s="1"/>
      <c r="BJ283" s="1"/>
      <c r="BK283" s="1"/>
      <c r="BL283" s="1"/>
      <c r="BM283" s="1"/>
      <c r="BN283" s="1"/>
      <c r="BO283" s="1"/>
      <c r="BP283" s="1"/>
      <c r="BQ283" s="1"/>
      <c r="BR283" s="1"/>
    </row>
    <row r="284" spans="1:70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  <c r="AO284" s="1"/>
      <c r="AP284" s="1"/>
      <c r="AQ284" s="1"/>
      <c r="AR284" s="1"/>
      <c r="AS284" s="1"/>
      <c r="AT284" s="1"/>
      <c r="AU284" s="1"/>
      <c r="AV284" s="1"/>
      <c r="AW284" s="1"/>
      <c r="AX284" s="1"/>
      <c r="AY284" s="1"/>
      <c r="AZ284" s="1"/>
      <c r="BA284" s="1"/>
      <c r="BB284" s="1"/>
      <c r="BC284" s="1"/>
      <c r="BD284" s="1"/>
      <c r="BE284" s="1"/>
      <c r="BF284" s="1"/>
      <c r="BG284" s="1"/>
      <c r="BH284" s="1"/>
      <c r="BI284" s="1"/>
      <c r="BJ284" s="1"/>
      <c r="BK284" s="1"/>
      <c r="BL284" s="1"/>
      <c r="BM284" s="1"/>
      <c r="BN284" s="1"/>
      <c r="BO284" s="1"/>
      <c r="BP284" s="1"/>
      <c r="BQ284" s="1"/>
      <c r="BR284" s="1"/>
    </row>
    <row r="285" spans="1:70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  <c r="AO285" s="1"/>
      <c r="AP285" s="1"/>
      <c r="AQ285" s="1"/>
      <c r="AR285" s="1"/>
      <c r="AS285" s="1"/>
      <c r="AT285" s="1"/>
      <c r="AU285" s="1"/>
      <c r="AV285" s="1"/>
      <c r="AW285" s="1"/>
      <c r="AX285" s="1"/>
      <c r="AY285" s="1"/>
      <c r="AZ285" s="1"/>
      <c r="BA285" s="1"/>
      <c r="BB285" s="1"/>
      <c r="BC285" s="1"/>
      <c r="BD285" s="1"/>
      <c r="BE285" s="1"/>
      <c r="BF285" s="1"/>
      <c r="BG285" s="1"/>
      <c r="BH285" s="1"/>
      <c r="BI285" s="1"/>
      <c r="BJ285" s="1"/>
      <c r="BK285" s="1"/>
      <c r="BL285" s="1"/>
      <c r="BM285" s="1"/>
      <c r="BN285" s="1"/>
      <c r="BO285" s="1"/>
      <c r="BP285" s="1"/>
      <c r="BQ285" s="1"/>
      <c r="BR285" s="1"/>
    </row>
    <row r="286" spans="1:70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  <c r="AO286" s="1"/>
      <c r="AP286" s="1"/>
      <c r="AQ286" s="1"/>
      <c r="AR286" s="1"/>
      <c r="AS286" s="1"/>
      <c r="AT286" s="1"/>
      <c r="AU286" s="1"/>
      <c r="AV286" s="1"/>
      <c r="AW286" s="1"/>
      <c r="AX286" s="1"/>
      <c r="AY286" s="1"/>
      <c r="AZ286" s="1"/>
      <c r="BA286" s="1"/>
      <c r="BB286" s="1"/>
      <c r="BC286" s="1"/>
      <c r="BD286" s="1"/>
      <c r="BE286" s="1"/>
      <c r="BF286" s="1"/>
      <c r="BG286" s="1"/>
      <c r="BH286" s="1"/>
      <c r="BI286" s="1"/>
      <c r="BJ286" s="1"/>
      <c r="BK286" s="1"/>
      <c r="BL286" s="1"/>
      <c r="BM286" s="1"/>
      <c r="BN286" s="1"/>
      <c r="BO286" s="1"/>
      <c r="BP286" s="1"/>
      <c r="BQ286" s="1"/>
      <c r="BR286" s="1"/>
    </row>
    <row r="287" spans="1:70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  <c r="AO287" s="1"/>
      <c r="AP287" s="1"/>
      <c r="AQ287" s="1"/>
      <c r="AR287" s="1"/>
      <c r="AS287" s="1"/>
      <c r="AT287" s="1"/>
      <c r="AU287" s="1"/>
      <c r="AV287" s="1"/>
      <c r="AW287" s="1"/>
      <c r="AX287" s="1"/>
      <c r="AY287" s="1"/>
      <c r="AZ287" s="1"/>
      <c r="BA287" s="1"/>
      <c r="BB287" s="1"/>
      <c r="BC287" s="1"/>
      <c r="BD287" s="1"/>
      <c r="BE287" s="1"/>
      <c r="BF287" s="1"/>
      <c r="BG287" s="1"/>
      <c r="BH287" s="1"/>
      <c r="BI287" s="1"/>
      <c r="BJ287" s="1"/>
      <c r="BK287" s="1"/>
      <c r="BL287" s="1"/>
      <c r="BM287" s="1"/>
      <c r="BN287" s="1"/>
      <c r="BO287" s="1"/>
      <c r="BP287" s="1"/>
      <c r="BQ287" s="1"/>
      <c r="BR287" s="1"/>
    </row>
    <row r="288" spans="1:70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1"/>
      <c r="AP288" s="1"/>
      <c r="AQ288" s="1"/>
      <c r="AR288" s="1"/>
      <c r="AS288" s="1"/>
      <c r="AT288" s="1"/>
      <c r="AU288" s="1"/>
      <c r="AV288" s="1"/>
      <c r="AW288" s="1"/>
      <c r="AX288" s="1"/>
      <c r="AY288" s="1"/>
      <c r="AZ288" s="1"/>
      <c r="BA288" s="1"/>
      <c r="BB288" s="1"/>
      <c r="BC288" s="1"/>
      <c r="BD288" s="1"/>
      <c r="BE288" s="1"/>
      <c r="BF288" s="1"/>
      <c r="BG288" s="1"/>
      <c r="BH288" s="1"/>
      <c r="BI288" s="1"/>
      <c r="BJ288" s="1"/>
      <c r="BK288" s="1"/>
      <c r="BL288" s="1"/>
      <c r="BM288" s="1"/>
      <c r="BN288" s="1"/>
      <c r="BO288" s="1"/>
      <c r="BP288" s="1"/>
      <c r="BQ288" s="1"/>
      <c r="BR288" s="1"/>
    </row>
    <row r="289" spans="1:70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  <c r="AO289" s="1"/>
      <c r="AP289" s="1"/>
      <c r="AQ289" s="1"/>
      <c r="AR289" s="1"/>
      <c r="AS289" s="1"/>
      <c r="AT289" s="1"/>
      <c r="AU289" s="1"/>
      <c r="AV289" s="1"/>
      <c r="AW289" s="1"/>
      <c r="AX289" s="1"/>
      <c r="AY289" s="1"/>
      <c r="AZ289" s="1"/>
      <c r="BA289" s="1"/>
      <c r="BB289" s="1"/>
      <c r="BC289" s="1"/>
      <c r="BD289" s="1"/>
      <c r="BE289" s="1"/>
      <c r="BF289" s="1"/>
      <c r="BG289" s="1"/>
      <c r="BH289" s="1"/>
      <c r="BI289" s="1"/>
      <c r="BJ289" s="1"/>
      <c r="BK289" s="1"/>
      <c r="BL289" s="1"/>
      <c r="BM289" s="1"/>
      <c r="BN289" s="1"/>
      <c r="BO289" s="1"/>
      <c r="BP289" s="1"/>
      <c r="BQ289" s="1"/>
      <c r="BR289" s="1"/>
    </row>
    <row r="290" spans="1:70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  <c r="AO290" s="1"/>
      <c r="AP290" s="1"/>
      <c r="AQ290" s="1"/>
      <c r="AR290" s="1"/>
      <c r="AS290" s="1"/>
      <c r="AT290" s="1"/>
      <c r="AU290" s="1"/>
      <c r="AV290" s="1"/>
      <c r="AW290" s="1"/>
      <c r="AX290" s="1"/>
      <c r="AY290" s="1"/>
      <c r="AZ290" s="1"/>
      <c r="BA290" s="1"/>
      <c r="BB290" s="1"/>
      <c r="BC290" s="1"/>
      <c r="BD290" s="1"/>
      <c r="BE290" s="1"/>
      <c r="BF290" s="1"/>
      <c r="BG290" s="1"/>
      <c r="BH290" s="1"/>
      <c r="BI290" s="1"/>
      <c r="BJ290" s="1"/>
      <c r="BK290" s="1"/>
      <c r="BL290" s="1"/>
      <c r="BM290" s="1"/>
      <c r="BN290" s="1"/>
      <c r="BO290" s="1"/>
      <c r="BP290" s="1"/>
      <c r="BQ290" s="1"/>
      <c r="BR290" s="1"/>
    </row>
    <row r="291" spans="1:70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  <c r="AO291" s="1"/>
      <c r="AP291" s="1"/>
      <c r="AQ291" s="1"/>
      <c r="AR291" s="1"/>
      <c r="AS291" s="1"/>
      <c r="AT291" s="1"/>
      <c r="AU291" s="1"/>
      <c r="AV291" s="1"/>
      <c r="AW291" s="1"/>
      <c r="AX291" s="1"/>
      <c r="AY291" s="1"/>
      <c r="AZ291" s="1"/>
      <c r="BA291" s="1"/>
      <c r="BB291" s="1"/>
      <c r="BC291" s="1"/>
      <c r="BD291" s="1"/>
      <c r="BE291" s="1"/>
      <c r="BF291" s="1"/>
      <c r="BG291" s="1"/>
      <c r="BH291" s="1"/>
      <c r="BI291" s="1"/>
      <c r="BJ291" s="1"/>
      <c r="BK291" s="1"/>
      <c r="BL291" s="1"/>
      <c r="BM291" s="1"/>
      <c r="BN291" s="1"/>
      <c r="BO291" s="1"/>
      <c r="BP291" s="1"/>
      <c r="BQ291" s="1"/>
      <c r="BR291" s="1"/>
    </row>
    <row r="292" spans="1:70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  <c r="AO292" s="1"/>
      <c r="AP292" s="1"/>
      <c r="AQ292" s="1"/>
      <c r="AR292" s="1"/>
      <c r="AS292" s="1"/>
      <c r="AT292" s="1"/>
      <c r="AU292" s="1"/>
      <c r="AV292" s="1"/>
      <c r="AW292" s="1"/>
      <c r="AX292" s="1"/>
      <c r="AY292" s="1"/>
      <c r="AZ292" s="1"/>
      <c r="BA292" s="1"/>
      <c r="BB292" s="1"/>
      <c r="BC292" s="1"/>
      <c r="BD292" s="1"/>
      <c r="BE292" s="1"/>
      <c r="BF292" s="1"/>
      <c r="BG292" s="1"/>
      <c r="BH292" s="1"/>
      <c r="BI292" s="1"/>
      <c r="BJ292" s="1"/>
      <c r="BK292" s="1"/>
      <c r="BL292" s="1"/>
      <c r="BM292" s="1"/>
      <c r="BN292" s="1"/>
      <c r="BO292" s="1"/>
      <c r="BP292" s="1"/>
      <c r="BQ292" s="1"/>
      <c r="BR292" s="1"/>
    </row>
    <row r="293" spans="1:70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  <c r="AO293" s="1"/>
      <c r="AP293" s="1"/>
      <c r="AQ293" s="1"/>
      <c r="AR293" s="1"/>
      <c r="AS293" s="1"/>
      <c r="AT293" s="1"/>
      <c r="AU293" s="1"/>
      <c r="AV293" s="1"/>
      <c r="AW293" s="1"/>
      <c r="AX293" s="1"/>
      <c r="AY293" s="1"/>
      <c r="AZ293" s="1"/>
      <c r="BA293" s="1"/>
      <c r="BB293" s="1"/>
      <c r="BC293" s="1"/>
      <c r="BD293" s="1"/>
      <c r="BE293" s="1"/>
      <c r="BF293" s="1"/>
      <c r="BG293" s="1"/>
      <c r="BH293" s="1"/>
      <c r="BI293" s="1"/>
      <c r="BJ293" s="1"/>
      <c r="BK293" s="1"/>
      <c r="BL293" s="1"/>
      <c r="BM293" s="1"/>
      <c r="BN293" s="1"/>
      <c r="BO293" s="1"/>
      <c r="BP293" s="1"/>
      <c r="BQ293" s="1"/>
      <c r="BR293" s="1"/>
    </row>
    <row r="294" spans="1:70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  <c r="AO294" s="1"/>
      <c r="AP294" s="1"/>
      <c r="AQ294" s="1"/>
      <c r="AR294" s="1"/>
      <c r="AS294" s="1"/>
      <c r="AT294" s="1"/>
      <c r="AU294" s="1"/>
      <c r="AV294" s="1"/>
      <c r="AW294" s="1"/>
      <c r="AX294" s="1"/>
      <c r="AY294" s="1"/>
      <c r="AZ294" s="1"/>
      <c r="BA294" s="1"/>
      <c r="BB294" s="1"/>
      <c r="BC294" s="1"/>
      <c r="BD294" s="1"/>
      <c r="BE294" s="1"/>
      <c r="BF294" s="1"/>
      <c r="BG294" s="1"/>
      <c r="BH294" s="1"/>
      <c r="BI294" s="1"/>
      <c r="BJ294" s="1"/>
      <c r="BK294" s="1"/>
      <c r="BL294" s="1"/>
      <c r="BM294" s="1"/>
      <c r="BN294" s="1"/>
      <c r="BO294" s="1"/>
      <c r="BP294" s="1"/>
      <c r="BQ294" s="1"/>
      <c r="BR294" s="1"/>
    </row>
    <row r="295" spans="1:70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  <c r="AO295" s="1"/>
      <c r="AP295" s="1"/>
      <c r="AQ295" s="1"/>
      <c r="AR295" s="1"/>
      <c r="AS295" s="1"/>
      <c r="AT295" s="1"/>
      <c r="AU295" s="1"/>
      <c r="AV295" s="1"/>
      <c r="AW295" s="1"/>
      <c r="AX295" s="1"/>
      <c r="AY295" s="1"/>
      <c r="AZ295" s="1"/>
      <c r="BA295" s="1"/>
      <c r="BB295" s="1"/>
      <c r="BC295" s="1"/>
      <c r="BD295" s="1"/>
      <c r="BE295" s="1"/>
      <c r="BF295" s="1"/>
      <c r="BG295" s="1"/>
      <c r="BH295" s="1"/>
      <c r="BI295" s="1"/>
      <c r="BJ295" s="1"/>
      <c r="BK295" s="1"/>
      <c r="BL295" s="1"/>
      <c r="BM295" s="1"/>
      <c r="BN295" s="1"/>
      <c r="BO295" s="1"/>
      <c r="BP295" s="1"/>
      <c r="BQ295" s="1"/>
      <c r="BR295" s="1"/>
    </row>
    <row r="296" spans="1:70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  <c r="AP296" s="1"/>
      <c r="AQ296" s="1"/>
      <c r="AR296" s="1"/>
      <c r="AS296" s="1"/>
      <c r="AT296" s="1"/>
      <c r="AU296" s="1"/>
      <c r="AV296" s="1"/>
      <c r="AW296" s="1"/>
      <c r="AX296" s="1"/>
      <c r="AY296" s="1"/>
      <c r="AZ296" s="1"/>
      <c r="BA296" s="1"/>
      <c r="BB296" s="1"/>
      <c r="BC296" s="1"/>
      <c r="BD296" s="1"/>
      <c r="BE296" s="1"/>
      <c r="BF296" s="1"/>
      <c r="BG296" s="1"/>
      <c r="BH296" s="1"/>
      <c r="BI296" s="1"/>
      <c r="BJ296" s="1"/>
      <c r="BK296" s="1"/>
      <c r="BL296" s="1"/>
      <c r="BM296" s="1"/>
      <c r="BN296" s="1"/>
      <c r="BO296" s="1"/>
      <c r="BP296" s="1"/>
      <c r="BQ296" s="1"/>
      <c r="BR296" s="1"/>
    </row>
    <row r="297" spans="1:70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  <c r="AO297" s="1"/>
      <c r="AP297" s="1"/>
      <c r="AQ297" s="1"/>
      <c r="AR297" s="1"/>
      <c r="AS297" s="1"/>
      <c r="AT297" s="1"/>
      <c r="AU297" s="1"/>
      <c r="AV297" s="1"/>
      <c r="AW297" s="1"/>
      <c r="AX297" s="1"/>
      <c r="AY297" s="1"/>
      <c r="AZ297" s="1"/>
      <c r="BA297" s="1"/>
      <c r="BB297" s="1"/>
      <c r="BC297" s="1"/>
      <c r="BD297" s="1"/>
      <c r="BE297" s="1"/>
      <c r="BF297" s="1"/>
      <c r="BG297" s="1"/>
      <c r="BH297" s="1"/>
      <c r="BI297" s="1"/>
      <c r="BJ297" s="1"/>
      <c r="BK297" s="1"/>
      <c r="BL297" s="1"/>
      <c r="BM297" s="1"/>
      <c r="BN297" s="1"/>
      <c r="BO297" s="1"/>
      <c r="BP297" s="1"/>
      <c r="BQ297" s="1"/>
      <c r="BR297" s="1"/>
    </row>
    <row r="298" spans="1:70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  <c r="AO298" s="1"/>
      <c r="AP298" s="1"/>
      <c r="AQ298" s="1"/>
      <c r="AR298" s="1"/>
      <c r="AS298" s="1"/>
      <c r="AT298" s="1"/>
      <c r="AU298" s="1"/>
      <c r="AV298" s="1"/>
      <c r="AW298" s="1"/>
      <c r="AX298" s="1"/>
      <c r="AY298" s="1"/>
      <c r="AZ298" s="1"/>
      <c r="BA298" s="1"/>
      <c r="BB298" s="1"/>
      <c r="BC298" s="1"/>
      <c r="BD298" s="1"/>
      <c r="BE298" s="1"/>
      <c r="BF298" s="1"/>
      <c r="BG298" s="1"/>
      <c r="BH298" s="1"/>
      <c r="BI298" s="1"/>
      <c r="BJ298" s="1"/>
      <c r="BK298" s="1"/>
      <c r="BL298" s="1"/>
      <c r="BM298" s="1"/>
      <c r="BN298" s="1"/>
      <c r="BO298" s="1"/>
      <c r="BP298" s="1"/>
      <c r="BQ298" s="1"/>
      <c r="BR298" s="1"/>
    </row>
    <row r="299" spans="1:70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  <c r="AO299" s="1"/>
      <c r="AP299" s="1"/>
      <c r="AQ299" s="1"/>
      <c r="AR299" s="1"/>
      <c r="AS299" s="1"/>
      <c r="AT299" s="1"/>
      <c r="AU299" s="1"/>
      <c r="AV299" s="1"/>
      <c r="AW299" s="1"/>
      <c r="AX299" s="1"/>
      <c r="AY299" s="1"/>
      <c r="AZ299" s="1"/>
      <c r="BA299" s="1"/>
      <c r="BB299" s="1"/>
      <c r="BC299" s="1"/>
      <c r="BD299" s="1"/>
      <c r="BE299" s="1"/>
      <c r="BF299" s="1"/>
      <c r="BG299" s="1"/>
      <c r="BH299" s="1"/>
      <c r="BI299" s="1"/>
      <c r="BJ299" s="1"/>
      <c r="BK299" s="1"/>
      <c r="BL299" s="1"/>
      <c r="BM299" s="1"/>
      <c r="BN299" s="1"/>
      <c r="BO299" s="1"/>
      <c r="BP299" s="1"/>
      <c r="BQ299" s="1"/>
      <c r="BR299" s="1"/>
    </row>
    <row r="300" spans="1:70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  <c r="AO300" s="1"/>
      <c r="AP300" s="1"/>
      <c r="AQ300" s="1"/>
      <c r="AR300" s="1"/>
      <c r="AS300" s="1"/>
      <c r="AT300" s="1"/>
      <c r="AU300" s="1"/>
      <c r="AV300" s="1"/>
      <c r="AW300" s="1"/>
      <c r="AX300" s="1"/>
      <c r="AY300" s="1"/>
      <c r="AZ300" s="1"/>
      <c r="BA300" s="1"/>
      <c r="BB300" s="1"/>
      <c r="BC300" s="1"/>
      <c r="BD300" s="1"/>
      <c r="BE300" s="1"/>
      <c r="BF300" s="1"/>
      <c r="BG300" s="1"/>
      <c r="BH300" s="1"/>
      <c r="BI300" s="1"/>
      <c r="BJ300" s="1"/>
      <c r="BK300" s="1"/>
      <c r="BL300" s="1"/>
      <c r="BM300" s="1"/>
      <c r="BN300" s="1"/>
      <c r="BO300" s="1"/>
      <c r="BP300" s="1"/>
      <c r="BQ300" s="1"/>
      <c r="BR300" s="1"/>
    </row>
    <row r="301" spans="1:70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  <c r="AM301" s="1"/>
      <c r="AN301" s="1"/>
      <c r="AO301" s="1"/>
      <c r="AP301" s="1"/>
      <c r="AQ301" s="1"/>
      <c r="AR301" s="1"/>
      <c r="AS301" s="1"/>
      <c r="AT301" s="1"/>
      <c r="AU301" s="1"/>
      <c r="AV301" s="1"/>
      <c r="AW301" s="1"/>
      <c r="AX301" s="1"/>
      <c r="AY301" s="1"/>
      <c r="AZ301" s="1"/>
      <c r="BA301" s="1"/>
      <c r="BB301" s="1"/>
      <c r="BC301" s="1"/>
      <c r="BD301" s="1"/>
      <c r="BE301" s="1"/>
      <c r="BF301" s="1"/>
      <c r="BG301" s="1"/>
      <c r="BH301" s="1"/>
      <c r="BI301" s="1"/>
      <c r="BJ301" s="1"/>
      <c r="BK301" s="1"/>
      <c r="BL301" s="1"/>
      <c r="BM301" s="1"/>
      <c r="BN301" s="1"/>
      <c r="BO301" s="1"/>
      <c r="BP301" s="1"/>
      <c r="BQ301" s="1"/>
      <c r="BR301" s="1"/>
    </row>
    <row r="302" spans="1:70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  <c r="AM302" s="1"/>
      <c r="AN302" s="1"/>
      <c r="AO302" s="1"/>
      <c r="AP302" s="1"/>
      <c r="AQ302" s="1"/>
      <c r="AR302" s="1"/>
      <c r="AS302" s="1"/>
      <c r="AT302" s="1"/>
      <c r="AU302" s="1"/>
      <c r="AV302" s="1"/>
      <c r="AW302" s="1"/>
      <c r="AX302" s="1"/>
      <c r="AY302" s="1"/>
      <c r="AZ302" s="1"/>
      <c r="BA302" s="1"/>
      <c r="BB302" s="1"/>
      <c r="BC302" s="1"/>
      <c r="BD302" s="1"/>
      <c r="BE302" s="1"/>
      <c r="BF302" s="1"/>
      <c r="BG302" s="1"/>
      <c r="BH302" s="1"/>
      <c r="BI302" s="1"/>
      <c r="BJ302" s="1"/>
      <c r="BK302" s="1"/>
      <c r="BL302" s="1"/>
      <c r="BM302" s="1"/>
      <c r="BN302" s="1"/>
      <c r="BO302" s="1"/>
      <c r="BP302" s="1"/>
      <c r="BQ302" s="1"/>
      <c r="BR302" s="1"/>
    </row>
    <row r="303" spans="1:70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  <c r="AM303" s="1"/>
      <c r="AN303" s="1"/>
      <c r="AO303" s="1"/>
      <c r="AP303" s="1"/>
      <c r="AQ303" s="1"/>
      <c r="AR303" s="1"/>
      <c r="AS303" s="1"/>
      <c r="AT303" s="1"/>
      <c r="AU303" s="1"/>
      <c r="AV303" s="1"/>
      <c r="AW303" s="1"/>
      <c r="AX303" s="1"/>
      <c r="AY303" s="1"/>
      <c r="AZ303" s="1"/>
      <c r="BA303" s="1"/>
      <c r="BB303" s="1"/>
      <c r="BC303" s="1"/>
      <c r="BD303" s="1"/>
      <c r="BE303" s="1"/>
      <c r="BF303" s="1"/>
      <c r="BG303" s="1"/>
      <c r="BH303" s="1"/>
      <c r="BI303" s="1"/>
      <c r="BJ303" s="1"/>
      <c r="BK303" s="1"/>
      <c r="BL303" s="1"/>
      <c r="BM303" s="1"/>
      <c r="BN303" s="1"/>
      <c r="BO303" s="1"/>
      <c r="BP303" s="1"/>
      <c r="BQ303" s="1"/>
      <c r="BR303" s="1"/>
    </row>
    <row r="304" spans="1:70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  <c r="AM304" s="1"/>
      <c r="AN304" s="1"/>
      <c r="AO304" s="1"/>
      <c r="AP304" s="1"/>
      <c r="AQ304" s="1"/>
      <c r="AR304" s="1"/>
      <c r="AS304" s="1"/>
      <c r="AT304" s="1"/>
      <c r="AU304" s="1"/>
      <c r="AV304" s="1"/>
      <c r="AW304" s="1"/>
      <c r="AX304" s="1"/>
      <c r="AY304" s="1"/>
      <c r="AZ304" s="1"/>
      <c r="BA304" s="1"/>
      <c r="BB304" s="1"/>
      <c r="BC304" s="1"/>
      <c r="BD304" s="1"/>
      <c r="BE304" s="1"/>
      <c r="BF304" s="1"/>
      <c r="BG304" s="1"/>
      <c r="BH304" s="1"/>
      <c r="BI304" s="1"/>
      <c r="BJ304" s="1"/>
      <c r="BK304" s="1"/>
      <c r="BL304" s="1"/>
      <c r="BM304" s="1"/>
      <c r="BN304" s="1"/>
      <c r="BO304" s="1"/>
      <c r="BP304" s="1"/>
      <c r="BQ304" s="1"/>
      <c r="BR304" s="1"/>
    </row>
    <row r="305" spans="1:70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  <c r="AM305" s="1"/>
      <c r="AN305" s="1"/>
      <c r="AO305" s="1"/>
      <c r="AP305" s="1"/>
      <c r="AQ305" s="1"/>
      <c r="AR305" s="1"/>
      <c r="AS305" s="1"/>
      <c r="AT305" s="1"/>
      <c r="AU305" s="1"/>
      <c r="AV305" s="1"/>
      <c r="AW305" s="1"/>
      <c r="AX305" s="1"/>
      <c r="AY305" s="1"/>
      <c r="AZ305" s="1"/>
      <c r="BA305" s="1"/>
      <c r="BB305" s="1"/>
      <c r="BC305" s="1"/>
      <c r="BD305" s="1"/>
      <c r="BE305" s="1"/>
      <c r="BF305" s="1"/>
      <c r="BG305" s="1"/>
      <c r="BH305" s="1"/>
      <c r="BI305" s="1"/>
      <c r="BJ305" s="1"/>
      <c r="BK305" s="1"/>
      <c r="BL305" s="1"/>
      <c r="BM305" s="1"/>
      <c r="BN305" s="1"/>
      <c r="BO305" s="1"/>
      <c r="BP305" s="1"/>
      <c r="BQ305" s="1"/>
      <c r="BR305" s="1"/>
    </row>
    <row r="306" spans="1:70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  <c r="AM306" s="1"/>
      <c r="AN306" s="1"/>
      <c r="AO306" s="1"/>
      <c r="AP306" s="1"/>
      <c r="AQ306" s="1"/>
      <c r="AR306" s="1"/>
      <c r="AS306" s="1"/>
      <c r="AT306" s="1"/>
      <c r="AU306" s="1"/>
      <c r="AV306" s="1"/>
      <c r="AW306" s="1"/>
      <c r="AX306" s="1"/>
      <c r="AY306" s="1"/>
      <c r="AZ306" s="1"/>
      <c r="BA306" s="1"/>
      <c r="BB306" s="1"/>
      <c r="BC306" s="1"/>
      <c r="BD306" s="1"/>
      <c r="BE306" s="1"/>
      <c r="BF306" s="1"/>
      <c r="BG306" s="1"/>
      <c r="BH306" s="1"/>
      <c r="BI306" s="1"/>
      <c r="BJ306" s="1"/>
      <c r="BK306" s="1"/>
      <c r="BL306" s="1"/>
      <c r="BM306" s="1"/>
      <c r="BN306" s="1"/>
      <c r="BO306" s="1"/>
      <c r="BP306" s="1"/>
      <c r="BQ306" s="1"/>
      <c r="BR306" s="1"/>
    </row>
    <row r="307" spans="1:70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  <c r="AM307" s="1"/>
      <c r="AN307" s="1"/>
      <c r="AO307" s="1"/>
      <c r="AP307" s="1"/>
      <c r="AQ307" s="1"/>
      <c r="AR307" s="1"/>
      <c r="AS307" s="1"/>
      <c r="AT307" s="1"/>
      <c r="AU307" s="1"/>
      <c r="AV307" s="1"/>
      <c r="AW307" s="1"/>
      <c r="AX307" s="1"/>
      <c r="AY307" s="1"/>
      <c r="AZ307" s="1"/>
      <c r="BA307" s="1"/>
      <c r="BB307" s="1"/>
      <c r="BC307" s="1"/>
      <c r="BD307" s="1"/>
      <c r="BE307" s="1"/>
      <c r="BF307" s="1"/>
      <c r="BG307" s="1"/>
      <c r="BH307" s="1"/>
      <c r="BI307" s="1"/>
      <c r="BJ307" s="1"/>
      <c r="BK307" s="1"/>
      <c r="BL307" s="1"/>
      <c r="BM307" s="1"/>
      <c r="BN307" s="1"/>
      <c r="BO307" s="1"/>
      <c r="BP307" s="1"/>
      <c r="BQ307" s="1"/>
      <c r="BR307" s="1"/>
    </row>
    <row r="308" spans="1:70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  <c r="AM308" s="1"/>
      <c r="AN308" s="1"/>
      <c r="AO308" s="1"/>
      <c r="AP308" s="1"/>
      <c r="AQ308" s="1"/>
      <c r="AR308" s="1"/>
      <c r="AS308" s="1"/>
      <c r="AT308" s="1"/>
      <c r="AU308" s="1"/>
      <c r="AV308" s="1"/>
      <c r="AW308" s="1"/>
      <c r="AX308" s="1"/>
      <c r="AY308" s="1"/>
      <c r="AZ308" s="1"/>
      <c r="BA308" s="1"/>
      <c r="BB308" s="1"/>
      <c r="BC308" s="1"/>
      <c r="BD308" s="1"/>
      <c r="BE308" s="1"/>
      <c r="BF308" s="1"/>
      <c r="BG308" s="1"/>
      <c r="BH308" s="1"/>
      <c r="BI308" s="1"/>
      <c r="BJ308" s="1"/>
      <c r="BK308" s="1"/>
      <c r="BL308" s="1"/>
      <c r="BM308" s="1"/>
      <c r="BN308" s="1"/>
      <c r="BO308" s="1"/>
      <c r="BP308" s="1"/>
      <c r="BQ308" s="1"/>
      <c r="BR308" s="1"/>
    </row>
    <row r="309" spans="1:70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  <c r="AM309" s="1"/>
      <c r="AN309" s="1"/>
      <c r="AO309" s="1"/>
      <c r="AP309" s="1"/>
      <c r="AQ309" s="1"/>
      <c r="AR309" s="1"/>
      <c r="AS309" s="1"/>
      <c r="AT309" s="1"/>
      <c r="AU309" s="1"/>
      <c r="AV309" s="1"/>
      <c r="AW309" s="1"/>
      <c r="AX309" s="1"/>
      <c r="AY309" s="1"/>
      <c r="AZ309" s="1"/>
      <c r="BA309" s="1"/>
      <c r="BB309" s="1"/>
      <c r="BC309" s="1"/>
      <c r="BD309" s="1"/>
      <c r="BE309" s="1"/>
      <c r="BF309" s="1"/>
      <c r="BG309" s="1"/>
      <c r="BH309" s="1"/>
      <c r="BI309" s="1"/>
      <c r="BJ309" s="1"/>
      <c r="BK309" s="1"/>
      <c r="BL309" s="1"/>
      <c r="BM309" s="1"/>
      <c r="BN309" s="1"/>
      <c r="BO309" s="1"/>
      <c r="BP309" s="1"/>
      <c r="BQ309" s="1"/>
      <c r="BR309" s="1"/>
    </row>
    <row r="310" spans="1:70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  <c r="AM310" s="1"/>
      <c r="AN310" s="1"/>
      <c r="AO310" s="1"/>
      <c r="AP310" s="1"/>
      <c r="AQ310" s="1"/>
      <c r="AR310" s="1"/>
      <c r="AS310" s="1"/>
      <c r="AT310" s="1"/>
      <c r="AU310" s="1"/>
      <c r="AV310" s="1"/>
      <c r="AW310" s="1"/>
      <c r="AX310" s="1"/>
      <c r="AY310" s="1"/>
      <c r="AZ310" s="1"/>
      <c r="BA310" s="1"/>
      <c r="BB310" s="1"/>
      <c r="BC310" s="1"/>
      <c r="BD310" s="1"/>
      <c r="BE310" s="1"/>
      <c r="BF310" s="1"/>
      <c r="BG310" s="1"/>
      <c r="BH310" s="1"/>
      <c r="BI310" s="1"/>
      <c r="BJ310" s="1"/>
      <c r="BK310" s="1"/>
      <c r="BL310" s="1"/>
      <c r="BM310" s="1"/>
      <c r="BN310" s="1"/>
      <c r="BO310" s="1"/>
      <c r="BP310" s="1"/>
      <c r="BQ310" s="1"/>
      <c r="BR310" s="1"/>
    </row>
    <row r="311" spans="1:70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  <c r="AM311" s="1"/>
      <c r="AN311" s="1"/>
      <c r="AO311" s="1"/>
      <c r="AP311" s="1"/>
      <c r="AQ311" s="1"/>
      <c r="AR311" s="1"/>
      <c r="AS311" s="1"/>
      <c r="AT311" s="1"/>
      <c r="AU311" s="1"/>
      <c r="AV311" s="1"/>
      <c r="AW311" s="1"/>
      <c r="AX311" s="1"/>
      <c r="AY311" s="1"/>
      <c r="AZ311" s="1"/>
      <c r="BA311" s="1"/>
      <c r="BB311" s="1"/>
      <c r="BC311" s="1"/>
      <c r="BD311" s="1"/>
      <c r="BE311" s="1"/>
      <c r="BF311" s="1"/>
      <c r="BG311" s="1"/>
      <c r="BH311" s="1"/>
      <c r="BI311" s="1"/>
      <c r="BJ311" s="1"/>
      <c r="BK311" s="1"/>
      <c r="BL311" s="1"/>
      <c r="BM311" s="1"/>
      <c r="BN311" s="1"/>
      <c r="BO311" s="1"/>
      <c r="BP311" s="1"/>
      <c r="BQ311" s="1"/>
      <c r="BR311" s="1"/>
    </row>
    <row r="312" spans="1:70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  <c r="AM312" s="1"/>
      <c r="AN312" s="1"/>
      <c r="AO312" s="1"/>
      <c r="AP312" s="1"/>
      <c r="AQ312" s="1"/>
      <c r="AR312" s="1"/>
      <c r="AS312" s="1"/>
      <c r="AT312" s="1"/>
      <c r="AU312" s="1"/>
      <c r="AV312" s="1"/>
      <c r="AW312" s="1"/>
      <c r="AX312" s="1"/>
      <c r="AY312" s="1"/>
      <c r="AZ312" s="1"/>
      <c r="BA312" s="1"/>
      <c r="BB312" s="1"/>
      <c r="BC312" s="1"/>
      <c r="BD312" s="1"/>
      <c r="BE312" s="1"/>
      <c r="BF312" s="1"/>
      <c r="BG312" s="1"/>
      <c r="BH312" s="1"/>
      <c r="BI312" s="1"/>
      <c r="BJ312" s="1"/>
      <c r="BK312" s="1"/>
      <c r="BL312" s="1"/>
      <c r="BM312" s="1"/>
      <c r="BN312" s="1"/>
      <c r="BO312" s="1"/>
      <c r="BP312" s="1"/>
      <c r="BQ312" s="1"/>
      <c r="BR312" s="1"/>
    </row>
    <row r="313" spans="1:70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  <c r="AM313" s="1"/>
      <c r="AN313" s="1"/>
      <c r="AO313" s="1"/>
      <c r="AP313" s="1"/>
      <c r="AQ313" s="1"/>
      <c r="AR313" s="1"/>
      <c r="AS313" s="1"/>
      <c r="AT313" s="1"/>
      <c r="AU313" s="1"/>
      <c r="AV313" s="1"/>
      <c r="AW313" s="1"/>
      <c r="AX313" s="1"/>
      <c r="AY313" s="1"/>
      <c r="AZ313" s="1"/>
      <c r="BA313" s="1"/>
      <c r="BB313" s="1"/>
      <c r="BC313" s="1"/>
      <c r="BD313" s="1"/>
      <c r="BE313" s="1"/>
      <c r="BF313" s="1"/>
      <c r="BG313" s="1"/>
      <c r="BH313" s="1"/>
      <c r="BI313" s="1"/>
      <c r="BJ313" s="1"/>
      <c r="BK313" s="1"/>
      <c r="BL313" s="1"/>
      <c r="BM313" s="1"/>
      <c r="BN313" s="1"/>
      <c r="BO313" s="1"/>
      <c r="BP313" s="1"/>
      <c r="BQ313" s="1"/>
      <c r="BR313" s="1"/>
    </row>
    <row r="314" spans="1:70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  <c r="AM314" s="1"/>
      <c r="AN314" s="1"/>
      <c r="AO314" s="1"/>
      <c r="AP314" s="1"/>
      <c r="AQ314" s="1"/>
      <c r="AR314" s="1"/>
      <c r="AS314" s="1"/>
      <c r="AT314" s="1"/>
      <c r="AU314" s="1"/>
      <c r="AV314" s="1"/>
      <c r="AW314" s="1"/>
      <c r="AX314" s="1"/>
      <c r="AY314" s="1"/>
      <c r="AZ314" s="1"/>
      <c r="BA314" s="1"/>
      <c r="BB314" s="1"/>
      <c r="BC314" s="1"/>
      <c r="BD314" s="1"/>
      <c r="BE314" s="1"/>
      <c r="BF314" s="1"/>
      <c r="BG314" s="1"/>
      <c r="BH314" s="1"/>
      <c r="BI314" s="1"/>
      <c r="BJ314" s="1"/>
      <c r="BK314" s="1"/>
      <c r="BL314" s="1"/>
      <c r="BM314" s="1"/>
      <c r="BN314" s="1"/>
      <c r="BO314" s="1"/>
      <c r="BP314" s="1"/>
      <c r="BQ314" s="1"/>
      <c r="BR314" s="1"/>
    </row>
    <row r="315" spans="1:70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  <c r="AM315" s="1"/>
      <c r="AN315" s="1"/>
      <c r="AO315" s="1"/>
      <c r="AP315" s="1"/>
      <c r="AQ315" s="1"/>
      <c r="AR315" s="1"/>
      <c r="AS315" s="1"/>
      <c r="AT315" s="1"/>
      <c r="AU315" s="1"/>
      <c r="AV315" s="1"/>
      <c r="AW315" s="1"/>
      <c r="AX315" s="1"/>
      <c r="AY315" s="1"/>
      <c r="AZ315" s="1"/>
      <c r="BA315" s="1"/>
      <c r="BB315" s="1"/>
      <c r="BC315" s="1"/>
      <c r="BD315" s="1"/>
      <c r="BE315" s="1"/>
      <c r="BF315" s="1"/>
      <c r="BG315" s="1"/>
      <c r="BH315" s="1"/>
      <c r="BI315" s="1"/>
      <c r="BJ315" s="1"/>
      <c r="BK315" s="1"/>
      <c r="BL315" s="1"/>
      <c r="BM315" s="1"/>
      <c r="BN315" s="1"/>
      <c r="BO315" s="1"/>
      <c r="BP315" s="1"/>
      <c r="BQ315" s="1"/>
      <c r="BR315" s="1"/>
    </row>
    <row r="316" spans="1:70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  <c r="AM316" s="1"/>
      <c r="AN316" s="1"/>
      <c r="AO316" s="1"/>
      <c r="AP316" s="1"/>
      <c r="AQ316" s="1"/>
      <c r="AR316" s="1"/>
      <c r="AS316" s="1"/>
      <c r="AT316" s="1"/>
      <c r="AU316" s="1"/>
      <c r="AV316" s="1"/>
      <c r="AW316" s="1"/>
      <c r="AX316" s="1"/>
      <c r="AY316" s="1"/>
      <c r="AZ316" s="1"/>
      <c r="BA316" s="1"/>
      <c r="BB316" s="1"/>
      <c r="BC316" s="1"/>
      <c r="BD316" s="1"/>
      <c r="BE316" s="1"/>
      <c r="BF316" s="1"/>
      <c r="BG316" s="1"/>
      <c r="BH316" s="1"/>
      <c r="BI316" s="1"/>
      <c r="BJ316" s="1"/>
      <c r="BK316" s="1"/>
      <c r="BL316" s="1"/>
      <c r="BM316" s="1"/>
      <c r="BN316" s="1"/>
      <c r="BO316" s="1"/>
      <c r="BP316" s="1"/>
      <c r="BQ316" s="1"/>
      <c r="BR316" s="1"/>
    </row>
    <row r="317" spans="1:70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  <c r="AM317" s="1"/>
      <c r="AN317" s="1"/>
      <c r="AO317" s="1"/>
      <c r="AP317" s="1"/>
      <c r="AQ317" s="1"/>
      <c r="AR317" s="1"/>
      <c r="AS317" s="1"/>
      <c r="AT317" s="1"/>
      <c r="AU317" s="1"/>
      <c r="AV317" s="1"/>
      <c r="AW317" s="1"/>
      <c r="AX317" s="1"/>
      <c r="AY317" s="1"/>
      <c r="AZ317" s="1"/>
      <c r="BA317" s="1"/>
      <c r="BB317" s="1"/>
      <c r="BC317" s="1"/>
      <c r="BD317" s="1"/>
      <c r="BE317" s="1"/>
      <c r="BF317" s="1"/>
      <c r="BG317" s="1"/>
      <c r="BH317" s="1"/>
      <c r="BI317" s="1"/>
      <c r="BJ317" s="1"/>
      <c r="BK317" s="1"/>
      <c r="BL317" s="1"/>
      <c r="BM317" s="1"/>
      <c r="BN317" s="1"/>
      <c r="BO317" s="1"/>
      <c r="BP317" s="1"/>
      <c r="BQ317" s="1"/>
      <c r="BR317" s="1"/>
    </row>
    <row r="318" spans="1:70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  <c r="AM318" s="1"/>
      <c r="AN318" s="1"/>
      <c r="AO318" s="1"/>
      <c r="AP318" s="1"/>
      <c r="AQ318" s="1"/>
      <c r="AR318" s="1"/>
      <c r="AS318" s="1"/>
      <c r="AT318" s="1"/>
      <c r="AU318" s="1"/>
      <c r="AV318" s="1"/>
      <c r="AW318" s="1"/>
      <c r="AX318" s="1"/>
      <c r="AY318" s="1"/>
      <c r="AZ318" s="1"/>
      <c r="BA318" s="1"/>
      <c r="BB318" s="1"/>
      <c r="BC318" s="1"/>
      <c r="BD318" s="1"/>
      <c r="BE318" s="1"/>
      <c r="BF318" s="1"/>
      <c r="BG318" s="1"/>
      <c r="BH318" s="1"/>
      <c r="BI318" s="1"/>
      <c r="BJ318" s="1"/>
      <c r="BK318" s="1"/>
      <c r="BL318" s="1"/>
      <c r="BM318" s="1"/>
      <c r="BN318" s="1"/>
      <c r="BO318" s="1"/>
      <c r="BP318" s="1"/>
      <c r="BQ318" s="1"/>
      <c r="BR318" s="1"/>
    </row>
    <row r="319" spans="1:70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  <c r="AM319" s="1"/>
      <c r="AN319" s="1"/>
      <c r="AO319" s="1"/>
      <c r="AP319" s="1"/>
      <c r="AQ319" s="1"/>
      <c r="AR319" s="1"/>
      <c r="AS319" s="1"/>
      <c r="AT319" s="1"/>
      <c r="AU319" s="1"/>
      <c r="AV319" s="1"/>
      <c r="AW319" s="1"/>
      <c r="AX319" s="1"/>
      <c r="AY319" s="1"/>
      <c r="AZ319" s="1"/>
      <c r="BA319" s="1"/>
      <c r="BB319" s="1"/>
      <c r="BC319" s="1"/>
      <c r="BD319" s="1"/>
      <c r="BE319" s="1"/>
      <c r="BF319" s="1"/>
      <c r="BG319" s="1"/>
      <c r="BH319" s="1"/>
      <c r="BI319" s="1"/>
      <c r="BJ319" s="1"/>
      <c r="BK319" s="1"/>
      <c r="BL319" s="1"/>
      <c r="BM319" s="1"/>
      <c r="BN319" s="1"/>
      <c r="BO319" s="1"/>
      <c r="BP319" s="1"/>
      <c r="BQ319" s="1"/>
      <c r="BR319" s="1"/>
    </row>
    <row r="320" spans="1:70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  <c r="AM320" s="1"/>
      <c r="AN320" s="1"/>
      <c r="AO320" s="1"/>
      <c r="AP320" s="1"/>
      <c r="AQ320" s="1"/>
      <c r="AR320" s="1"/>
      <c r="AS320" s="1"/>
      <c r="AT320" s="1"/>
      <c r="AU320" s="1"/>
      <c r="AV320" s="1"/>
      <c r="AW320" s="1"/>
      <c r="AX320" s="1"/>
      <c r="AY320" s="1"/>
      <c r="AZ320" s="1"/>
      <c r="BA320" s="1"/>
      <c r="BB320" s="1"/>
      <c r="BC320" s="1"/>
      <c r="BD320" s="1"/>
      <c r="BE320" s="1"/>
      <c r="BF320" s="1"/>
      <c r="BG320" s="1"/>
      <c r="BH320" s="1"/>
      <c r="BI320" s="1"/>
      <c r="BJ320" s="1"/>
      <c r="BK320" s="1"/>
      <c r="BL320" s="1"/>
      <c r="BM320" s="1"/>
      <c r="BN320" s="1"/>
      <c r="BO320" s="1"/>
      <c r="BP320" s="1"/>
      <c r="BQ320" s="1"/>
      <c r="BR320" s="1"/>
    </row>
    <row r="321" spans="1:70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  <c r="AM321" s="1"/>
      <c r="AN321" s="1"/>
      <c r="AO321" s="1"/>
      <c r="AP321" s="1"/>
      <c r="AQ321" s="1"/>
      <c r="AR321" s="1"/>
      <c r="AS321" s="1"/>
      <c r="AT321" s="1"/>
      <c r="AU321" s="1"/>
      <c r="AV321" s="1"/>
      <c r="AW321" s="1"/>
      <c r="AX321" s="1"/>
      <c r="AY321" s="1"/>
      <c r="AZ321" s="1"/>
      <c r="BA321" s="1"/>
      <c r="BB321" s="1"/>
      <c r="BC321" s="1"/>
      <c r="BD321" s="1"/>
      <c r="BE321" s="1"/>
      <c r="BF321" s="1"/>
      <c r="BG321" s="1"/>
      <c r="BH321" s="1"/>
      <c r="BI321" s="1"/>
      <c r="BJ321" s="1"/>
      <c r="BK321" s="1"/>
      <c r="BL321" s="1"/>
      <c r="BM321" s="1"/>
      <c r="BN321" s="1"/>
      <c r="BO321" s="1"/>
      <c r="BP321" s="1"/>
      <c r="BQ321" s="1"/>
      <c r="BR321" s="1"/>
    </row>
    <row r="322" spans="1:70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  <c r="AM322" s="1"/>
      <c r="AN322" s="1"/>
      <c r="AO322" s="1"/>
      <c r="AP322" s="1"/>
      <c r="AQ322" s="1"/>
      <c r="AR322" s="1"/>
      <c r="AS322" s="1"/>
      <c r="AT322" s="1"/>
      <c r="AU322" s="1"/>
      <c r="AV322" s="1"/>
      <c r="AW322" s="1"/>
      <c r="AX322" s="1"/>
      <c r="AY322" s="1"/>
      <c r="AZ322" s="1"/>
      <c r="BA322" s="1"/>
      <c r="BB322" s="1"/>
      <c r="BC322" s="1"/>
      <c r="BD322" s="1"/>
      <c r="BE322" s="1"/>
      <c r="BF322" s="1"/>
      <c r="BG322" s="1"/>
      <c r="BH322" s="1"/>
      <c r="BI322" s="1"/>
      <c r="BJ322" s="1"/>
      <c r="BK322" s="1"/>
      <c r="BL322" s="1"/>
      <c r="BM322" s="1"/>
      <c r="BN322" s="1"/>
      <c r="BO322" s="1"/>
      <c r="BP322" s="1"/>
      <c r="BQ322" s="1"/>
      <c r="BR322" s="1"/>
    </row>
    <row r="323" spans="1:70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  <c r="AM323" s="1"/>
      <c r="AN323" s="1"/>
      <c r="AO323" s="1"/>
      <c r="AP323" s="1"/>
      <c r="AQ323" s="1"/>
      <c r="AR323" s="1"/>
      <c r="AS323" s="1"/>
      <c r="AT323" s="1"/>
      <c r="AU323" s="1"/>
      <c r="AV323" s="1"/>
      <c r="AW323" s="1"/>
      <c r="AX323" s="1"/>
      <c r="AY323" s="1"/>
      <c r="AZ323" s="1"/>
      <c r="BA323" s="1"/>
      <c r="BB323" s="1"/>
      <c r="BC323" s="1"/>
      <c r="BD323" s="1"/>
      <c r="BE323" s="1"/>
      <c r="BF323" s="1"/>
      <c r="BG323" s="1"/>
      <c r="BH323" s="1"/>
      <c r="BI323" s="1"/>
      <c r="BJ323" s="1"/>
      <c r="BK323" s="1"/>
      <c r="BL323" s="1"/>
      <c r="BM323" s="1"/>
      <c r="BN323" s="1"/>
      <c r="BO323" s="1"/>
      <c r="BP323" s="1"/>
      <c r="BQ323" s="1"/>
      <c r="BR323" s="1"/>
    </row>
    <row r="324" spans="1:70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  <c r="AM324" s="1"/>
      <c r="AN324" s="1"/>
      <c r="AO324" s="1"/>
      <c r="AP324" s="1"/>
      <c r="AQ324" s="1"/>
      <c r="AR324" s="1"/>
      <c r="AS324" s="1"/>
      <c r="AT324" s="1"/>
      <c r="AU324" s="1"/>
      <c r="AV324" s="1"/>
      <c r="AW324" s="1"/>
      <c r="AX324" s="1"/>
      <c r="AY324" s="1"/>
      <c r="AZ324" s="1"/>
      <c r="BA324" s="1"/>
      <c r="BB324" s="1"/>
      <c r="BC324" s="1"/>
      <c r="BD324" s="1"/>
      <c r="BE324" s="1"/>
      <c r="BF324" s="1"/>
      <c r="BG324" s="1"/>
      <c r="BH324" s="1"/>
      <c r="BI324" s="1"/>
      <c r="BJ324" s="1"/>
      <c r="BK324" s="1"/>
      <c r="BL324" s="1"/>
      <c r="BM324" s="1"/>
      <c r="BN324" s="1"/>
      <c r="BO324" s="1"/>
      <c r="BP324" s="1"/>
      <c r="BQ324" s="1"/>
      <c r="BR324" s="1"/>
    </row>
    <row r="325" spans="1:70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  <c r="AM325" s="1"/>
      <c r="AN325" s="1"/>
      <c r="AO325" s="1"/>
      <c r="AP325" s="1"/>
      <c r="AQ325" s="1"/>
      <c r="AR325" s="1"/>
      <c r="AS325" s="1"/>
      <c r="AT325" s="1"/>
      <c r="AU325" s="1"/>
      <c r="AV325" s="1"/>
      <c r="AW325" s="1"/>
      <c r="AX325" s="1"/>
      <c r="AY325" s="1"/>
      <c r="AZ325" s="1"/>
      <c r="BA325" s="1"/>
      <c r="BB325" s="1"/>
      <c r="BC325" s="1"/>
      <c r="BD325" s="1"/>
      <c r="BE325" s="1"/>
      <c r="BF325" s="1"/>
      <c r="BG325" s="1"/>
      <c r="BH325" s="1"/>
      <c r="BI325" s="1"/>
      <c r="BJ325" s="1"/>
      <c r="BK325" s="1"/>
      <c r="BL325" s="1"/>
      <c r="BM325" s="1"/>
      <c r="BN325" s="1"/>
      <c r="BO325" s="1"/>
      <c r="BP325" s="1"/>
      <c r="BQ325" s="1"/>
      <c r="BR325" s="1"/>
    </row>
    <row r="326" spans="1:70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  <c r="AM326" s="1"/>
      <c r="AN326" s="1"/>
      <c r="AO326" s="1"/>
      <c r="AP326" s="1"/>
      <c r="AQ326" s="1"/>
      <c r="AR326" s="1"/>
      <c r="AS326" s="1"/>
      <c r="AT326" s="1"/>
      <c r="AU326" s="1"/>
      <c r="AV326" s="1"/>
      <c r="AW326" s="1"/>
      <c r="AX326" s="1"/>
      <c r="AY326" s="1"/>
      <c r="AZ326" s="1"/>
      <c r="BA326" s="1"/>
      <c r="BB326" s="1"/>
      <c r="BC326" s="1"/>
      <c r="BD326" s="1"/>
      <c r="BE326" s="1"/>
      <c r="BF326" s="1"/>
      <c r="BG326" s="1"/>
      <c r="BH326" s="1"/>
      <c r="BI326" s="1"/>
      <c r="BJ326" s="1"/>
      <c r="BK326" s="1"/>
      <c r="BL326" s="1"/>
      <c r="BM326" s="1"/>
      <c r="BN326" s="1"/>
      <c r="BO326" s="1"/>
      <c r="BP326" s="1"/>
      <c r="BQ326" s="1"/>
      <c r="BR326" s="1"/>
    </row>
    <row r="327" spans="1:70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  <c r="AM327" s="1"/>
      <c r="AN327" s="1"/>
      <c r="AO327" s="1"/>
      <c r="AP327" s="1"/>
      <c r="AQ327" s="1"/>
      <c r="AR327" s="1"/>
      <c r="AS327" s="1"/>
      <c r="AT327" s="1"/>
      <c r="AU327" s="1"/>
      <c r="AV327" s="1"/>
      <c r="AW327" s="1"/>
      <c r="AX327" s="1"/>
      <c r="AY327" s="1"/>
      <c r="AZ327" s="1"/>
      <c r="BA327" s="1"/>
      <c r="BB327" s="1"/>
      <c r="BC327" s="1"/>
      <c r="BD327" s="1"/>
      <c r="BE327" s="1"/>
      <c r="BF327" s="1"/>
      <c r="BG327" s="1"/>
      <c r="BH327" s="1"/>
      <c r="BI327" s="1"/>
      <c r="BJ327" s="1"/>
      <c r="BK327" s="1"/>
      <c r="BL327" s="1"/>
      <c r="BM327" s="1"/>
      <c r="BN327" s="1"/>
      <c r="BO327" s="1"/>
      <c r="BP327" s="1"/>
      <c r="BQ327" s="1"/>
      <c r="BR327" s="1"/>
    </row>
    <row r="328" spans="1:70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  <c r="AM328" s="1"/>
      <c r="AN328" s="1"/>
      <c r="AO328" s="1"/>
      <c r="AP328" s="1"/>
      <c r="AQ328" s="1"/>
      <c r="AR328" s="1"/>
      <c r="AS328" s="1"/>
      <c r="AT328" s="1"/>
      <c r="AU328" s="1"/>
      <c r="AV328" s="1"/>
      <c r="AW328" s="1"/>
      <c r="AX328" s="1"/>
      <c r="AY328" s="1"/>
      <c r="AZ328" s="1"/>
      <c r="BA328" s="1"/>
      <c r="BB328" s="1"/>
      <c r="BC328" s="1"/>
      <c r="BD328" s="1"/>
      <c r="BE328" s="1"/>
      <c r="BF328" s="1"/>
      <c r="BG328" s="1"/>
      <c r="BH328" s="1"/>
      <c r="BI328" s="1"/>
      <c r="BJ328" s="1"/>
      <c r="BK328" s="1"/>
      <c r="BL328" s="1"/>
      <c r="BM328" s="1"/>
      <c r="BN328" s="1"/>
      <c r="BO328" s="1"/>
      <c r="BP328" s="1"/>
      <c r="BQ328" s="1"/>
      <c r="BR328" s="1"/>
    </row>
    <row r="329" spans="1:70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  <c r="AM329" s="1"/>
      <c r="AN329" s="1"/>
      <c r="AO329" s="1"/>
      <c r="AP329" s="1"/>
      <c r="AQ329" s="1"/>
      <c r="AR329" s="1"/>
      <c r="AS329" s="1"/>
      <c r="AT329" s="1"/>
      <c r="AU329" s="1"/>
      <c r="AV329" s="1"/>
      <c r="AW329" s="1"/>
      <c r="AX329" s="1"/>
      <c r="AY329" s="1"/>
      <c r="AZ329" s="1"/>
      <c r="BA329" s="1"/>
      <c r="BB329" s="1"/>
      <c r="BC329" s="1"/>
      <c r="BD329" s="1"/>
      <c r="BE329" s="1"/>
      <c r="BF329" s="1"/>
      <c r="BG329" s="1"/>
      <c r="BH329" s="1"/>
      <c r="BI329" s="1"/>
      <c r="BJ329" s="1"/>
      <c r="BK329" s="1"/>
      <c r="BL329" s="1"/>
      <c r="BM329" s="1"/>
      <c r="BN329" s="1"/>
      <c r="BO329" s="1"/>
      <c r="BP329" s="1"/>
      <c r="BQ329" s="1"/>
      <c r="BR329" s="1"/>
    </row>
    <row r="330" spans="1:70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  <c r="AM330" s="1"/>
      <c r="AN330" s="1"/>
      <c r="AO330" s="1"/>
      <c r="AP330" s="1"/>
      <c r="AQ330" s="1"/>
      <c r="AR330" s="1"/>
      <c r="AS330" s="1"/>
      <c r="AT330" s="1"/>
      <c r="AU330" s="1"/>
      <c r="AV330" s="1"/>
      <c r="AW330" s="1"/>
      <c r="AX330" s="1"/>
      <c r="AY330" s="1"/>
      <c r="AZ330" s="1"/>
      <c r="BA330" s="1"/>
      <c r="BB330" s="1"/>
      <c r="BC330" s="1"/>
      <c r="BD330" s="1"/>
      <c r="BE330" s="1"/>
      <c r="BF330" s="1"/>
      <c r="BG330" s="1"/>
      <c r="BH330" s="1"/>
      <c r="BI330" s="1"/>
      <c r="BJ330" s="1"/>
      <c r="BK330" s="1"/>
      <c r="BL330" s="1"/>
      <c r="BM330" s="1"/>
      <c r="BN330" s="1"/>
      <c r="BO330" s="1"/>
      <c r="BP330" s="1"/>
      <c r="BQ330" s="1"/>
      <c r="BR330" s="1"/>
    </row>
    <row r="331" spans="1:70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  <c r="AM331" s="1"/>
      <c r="AN331" s="1"/>
      <c r="AO331" s="1"/>
      <c r="AP331" s="1"/>
      <c r="AQ331" s="1"/>
      <c r="AR331" s="1"/>
      <c r="AS331" s="1"/>
      <c r="AT331" s="1"/>
      <c r="AU331" s="1"/>
      <c r="AV331" s="1"/>
      <c r="AW331" s="1"/>
      <c r="AX331" s="1"/>
      <c r="AY331" s="1"/>
      <c r="AZ331" s="1"/>
      <c r="BA331" s="1"/>
      <c r="BB331" s="1"/>
      <c r="BC331" s="1"/>
      <c r="BD331" s="1"/>
      <c r="BE331" s="1"/>
      <c r="BF331" s="1"/>
      <c r="BG331" s="1"/>
      <c r="BH331" s="1"/>
      <c r="BI331" s="1"/>
      <c r="BJ331" s="1"/>
      <c r="BK331" s="1"/>
      <c r="BL331" s="1"/>
      <c r="BM331" s="1"/>
      <c r="BN331" s="1"/>
      <c r="BO331" s="1"/>
      <c r="BP331" s="1"/>
      <c r="BQ331" s="1"/>
      <c r="BR331" s="1"/>
    </row>
    <row r="332" spans="1:70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  <c r="AM332" s="1"/>
      <c r="AN332" s="1"/>
      <c r="AO332" s="1"/>
      <c r="AP332" s="1"/>
      <c r="AQ332" s="1"/>
      <c r="AR332" s="1"/>
      <c r="AS332" s="1"/>
      <c r="AT332" s="1"/>
      <c r="AU332" s="1"/>
      <c r="AV332" s="1"/>
      <c r="AW332" s="1"/>
      <c r="AX332" s="1"/>
      <c r="AY332" s="1"/>
      <c r="AZ332" s="1"/>
      <c r="BA332" s="1"/>
      <c r="BB332" s="1"/>
      <c r="BC332" s="1"/>
      <c r="BD332" s="1"/>
      <c r="BE332" s="1"/>
      <c r="BF332" s="1"/>
      <c r="BG332" s="1"/>
      <c r="BH332" s="1"/>
      <c r="BI332" s="1"/>
      <c r="BJ332" s="1"/>
      <c r="BK332" s="1"/>
      <c r="BL332" s="1"/>
      <c r="BM332" s="1"/>
      <c r="BN332" s="1"/>
      <c r="BO332" s="1"/>
      <c r="BP332" s="1"/>
      <c r="BQ332" s="1"/>
      <c r="BR332" s="1"/>
    </row>
    <row r="333" spans="1:70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  <c r="AM333" s="1"/>
      <c r="AN333" s="1"/>
      <c r="AO333" s="1"/>
      <c r="AP333" s="1"/>
      <c r="AQ333" s="1"/>
      <c r="AR333" s="1"/>
      <c r="AS333" s="1"/>
      <c r="AT333" s="1"/>
      <c r="AU333" s="1"/>
      <c r="AV333" s="1"/>
      <c r="AW333" s="1"/>
      <c r="AX333" s="1"/>
      <c r="AY333" s="1"/>
      <c r="AZ333" s="1"/>
      <c r="BA333" s="1"/>
      <c r="BB333" s="1"/>
      <c r="BC333" s="1"/>
      <c r="BD333" s="1"/>
      <c r="BE333" s="1"/>
      <c r="BF333" s="1"/>
      <c r="BG333" s="1"/>
      <c r="BH333" s="1"/>
      <c r="BI333" s="1"/>
      <c r="BJ333" s="1"/>
      <c r="BK333" s="1"/>
      <c r="BL333" s="1"/>
      <c r="BM333" s="1"/>
      <c r="BN333" s="1"/>
      <c r="BO333" s="1"/>
      <c r="BP333" s="1"/>
      <c r="BQ333" s="1"/>
      <c r="BR333" s="1"/>
    </row>
    <row r="334" spans="1:70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  <c r="AM334" s="1"/>
      <c r="AN334" s="1"/>
      <c r="AO334" s="1"/>
      <c r="AP334" s="1"/>
      <c r="AQ334" s="1"/>
      <c r="AR334" s="1"/>
      <c r="AS334" s="1"/>
      <c r="AT334" s="1"/>
      <c r="AU334" s="1"/>
      <c r="AV334" s="1"/>
      <c r="AW334" s="1"/>
      <c r="AX334" s="1"/>
      <c r="AY334" s="1"/>
      <c r="AZ334" s="1"/>
      <c r="BA334" s="1"/>
      <c r="BB334" s="1"/>
      <c r="BC334" s="1"/>
      <c r="BD334" s="1"/>
      <c r="BE334" s="1"/>
      <c r="BF334" s="1"/>
      <c r="BG334" s="1"/>
      <c r="BH334" s="1"/>
      <c r="BI334" s="1"/>
      <c r="BJ334" s="1"/>
      <c r="BK334" s="1"/>
      <c r="BL334" s="1"/>
      <c r="BM334" s="1"/>
      <c r="BN334" s="1"/>
      <c r="BO334" s="1"/>
      <c r="BP334" s="1"/>
      <c r="BQ334" s="1"/>
      <c r="BR334" s="1"/>
    </row>
    <row r="335" spans="1:70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  <c r="AM335" s="1"/>
      <c r="AN335" s="1"/>
      <c r="AO335" s="1"/>
      <c r="AP335" s="1"/>
      <c r="AQ335" s="1"/>
      <c r="AR335" s="1"/>
      <c r="AS335" s="1"/>
      <c r="AT335" s="1"/>
      <c r="AU335" s="1"/>
      <c r="AV335" s="1"/>
      <c r="AW335" s="1"/>
      <c r="AX335" s="1"/>
      <c r="AY335" s="1"/>
      <c r="AZ335" s="1"/>
      <c r="BA335" s="1"/>
      <c r="BB335" s="1"/>
      <c r="BC335" s="1"/>
      <c r="BD335" s="1"/>
      <c r="BE335" s="1"/>
      <c r="BF335" s="1"/>
      <c r="BG335" s="1"/>
      <c r="BH335" s="1"/>
      <c r="BI335" s="1"/>
      <c r="BJ335" s="1"/>
      <c r="BK335" s="1"/>
      <c r="BL335" s="1"/>
      <c r="BM335" s="1"/>
      <c r="BN335" s="1"/>
      <c r="BO335" s="1"/>
      <c r="BP335" s="1"/>
      <c r="BQ335" s="1"/>
      <c r="BR335" s="1"/>
    </row>
    <row r="336" spans="1:70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  <c r="AM336" s="1"/>
      <c r="AN336" s="1"/>
      <c r="AO336" s="1"/>
      <c r="AP336" s="1"/>
      <c r="AQ336" s="1"/>
      <c r="AR336" s="1"/>
      <c r="AS336" s="1"/>
      <c r="AT336" s="1"/>
      <c r="AU336" s="1"/>
      <c r="AV336" s="1"/>
      <c r="AW336" s="1"/>
      <c r="AX336" s="1"/>
      <c r="AY336" s="1"/>
      <c r="AZ336" s="1"/>
      <c r="BA336" s="1"/>
      <c r="BB336" s="1"/>
      <c r="BC336" s="1"/>
      <c r="BD336" s="1"/>
      <c r="BE336" s="1"/>
      <c r="BF336" s="1"/>
      <c r="BG336" s="1"/>
      <c r="BH336" s="1"/>
      <c r="BI336" s="1"/>
      <c r="BJ336" s="1"/>
      <c r="BK336" s="1"/>
      <c r="BL336" s="1"/>
      <c r="BM336" s="1"/>
      <c r="BN336" s="1"/>
      <c r="BO336" s="1"/>
      <c r="BP336" s="1"/>
      <c r="BQ336" s="1"/>
      <c r="BR336" s="1"/>
    </row>
    <row r="337" spans="1:70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  <c r="AM337" s="1"/>
      <c r="AN337" s="1"/>
      <c r="AO337" s="1"/>
      <c r="AP337" s="1"/>
      <c r="AQ337" s="1"/>
      <c r="AR337" s="1"/>
      <c r="AS337" s="1"/>
      <c r="AT337" s="1"/>
      <c r="AU337" s="1"/>
      <c r="AV337" s="1"/>
      <c r="AW337" s="1"/>
      <c r="AX337" s="1"/>
      <c r="AY337" s="1"/>
      <c r="AZ337" s="1"/>
      <c r="BA337" s="1"/>
      <c r="BB337" s="1"/>
      <c r="BC337" s="1"/>
      <c r="BD337" s="1"/>
      <c r="BE337" s="1"/>
      <c r="BF337" s="1"/>
      <c r="BG337" s="1"/>
      <c r="BH337" s="1"/>
      <c r="BI337" s="1"/>
      <c r="BJ337" s="1"/>
      <c r="BK337" s="1"/>
      <c r="BL337" s="1"/>
      <c r="BM337" s="1"/>
      <c r="BN337" s="1"/>
      <c r="BO337" s="1"/>
      <c r="BP337" s="1"/>
      <c r="BQ337" s="1"/>
      <c r="BR337" s="1"/>
    </row>
    <row r="338" spans="1:70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  <c r="AM338" s="1"/>
      <c r="AN338" s="1"/>
      <c r="AO338" s="1"/>
      <c r="AP338" s="1"/>
      <c r="AQ338" s="1"/>
      <c r="AR338" s="1"/>
      <c r="AS338" s="1"/>
      <c r="AT338" s="1"/>
      <c r="AU338" s="1"/>
      <c r="AV338" s="1"/>
      <c r="AW338" s="1"/>
      <c r="AX338" s="1"/>
      <c r="AY338" s="1"/>
      <c r="AZ338" s="1"/>
      <c r="BA338" s="1"/>
      <c r="BB338" s="1"/>
      <c r="BC338" s="1"/>
      <c r="BD338" s="1"/>
      <c r="BE338" s="1"/>
      <c r="BF338" s="1"/>
      <c r="BG338" s="1"/>
      <c r="BH338" s="1"/>
      <c r="BI338" s="1"/>
      <c r="BJ338" s="1"/>
      <c r="BK338" s="1"/>
      <c r="BL338" s="1"/>
      <c r="BM338" s="1"/>
      <c r="BN338" s="1"/>
      <c r="BO338" s="1"/>
      <c r="BP338" s="1"/>
      <c r="BQ338" s="1"/>
      <c r="BR338" s="1"/>
    </row>
    <row r="339" spans="1:70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  <c r="AM339" s="1"/>
      <c r="AN339" s="1"/>
      <c r="AO339" s="1"/>
      <c r="AP339" s="1"/>
      <c r="AQ339" s="1"/>
      <c r="AR339" s="1"/>
      <c r="AS339" s="1"/>
      <c r="AT339" s="1"/>
      <c r="AU339" s="1"/>
      <c r="AV339" s="1"/>
      <c r="AW339" s="1"/>
      <c r="AX339" s="1"/>
      <c r="AY339" s="1"/>
      <c r="AZ339" s="1"/>
      <c r="BA339" s="1"/>
      <c r="BB339" s="1"/>
      <c r="BC339" s="1"/>
      <c r="BD339" s="1"/>
      <c r="BE339" s="1"/>
      <c r="BF339" s="1"/>
      <c r="BG339" s="1"/>
      <c r="BH339" s="1"/>
      <c r="BI339" s="1"/>
      <c r="BJ339" s="1"/>
      <c r="BK339" s="1"/>
      <c r="BL339" s="1"/>
      <c r="BM339" s="1"/>
      <c r="BN339" s="1"/>
      <c r="BO339" s="1"/>
      <c r="BP339" s="1"/>
      <c r="BQ339" s="1"/>
      <c r="BR339" s="1"/>
    </row>
    <row r="340" spans="1:70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  <c r="AM340" s="1"/>
      <c r="AN340" s="1"/>
      <c r="AO340" s="1"/>
      <c r="AP340" s="1"/>
      <c r="AQ340" s="1"/>
      <c r="AR340" s="1"/>
      <c r="AS340" s="1"/>
      <c r="AT340" s="1"/>
      <c r="AU340" s="1"/>
      <c r="AV340" s="1"/>
      <c r="AW340" s="1"/>
      <c r="AX340" s="1"/>
      <c r="AY340" s="1"/>
      <c r="AZ340" s="1"/>
      <c r="BA340" s="1"/>
      <c r="BB340" s="1"/>
      <c r="BC340" s="1"/>
      <c r="BD340" s="1"/>
      <c r="BE340" s="1"/>
      <c r="BF340" s="1"/>
      <c r="BG340" s="1"/>
      <c r="BH340" s="1"/>
      <c r="BI340" s="1"/>
      <c r="BJ340" s="1"/>
      <c r="BK340" s="1"/>
      <c r="BL340" s="1"/>
      <c r="BM340" s="1"/>
      <c r="BN340" s="1"/>
      <c r="BO340" s="1"/>
      <c r="BP340" s="1"/>
      <c r="BQ340" s="1"/>
      <c r="BR340" s="1"/>
    </row>
    <row r="341" spans="1:70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  <c r="AM341" s="1"/>
      <c r="AN341" s="1"/>
      <c r="AO341" s="1"/>
      <c r="AP341" s="1"/>
      <c r="AQ341" s="1"/>
      <c r="AR341" s="1"/>
      <c r="AS341" s="1"/>
      <c r="AT341" s="1"/>
      <c r="AU341" s="1"/>
      <c r="AV341" s="1"/>
      <c r="AW341" s="1"/>
      <c r="AX341" s="1"/>
      <c r="AY341" s="1"/>
      <c r="AZ341" s="1"/>
      <c r="BA341" s="1"/>
      <c r="BB341" s="1"/>
      <c r="BC341" s="1"/>
      <c r="BD341" s="1"/>
      <c r="BE341" s="1"/>
      <c r="BF341" s="1"/>
      <c r="BG341" s="1"/>
      <c r="BH341" s="1"/>
      <c r="BI341" s="1"/>
      <c r="BJ341" s="1"/>
      <c r="BK341" s="1"/>
      <c r="BL341" s="1"/>
      <c r="BM341" s="1"/>
      <c r="BN341" s="1"/>
      <c r="BO341" s="1"/>
      <c r="BP341" s="1"/>
      <c r="BQ341" s="1"/>
      <c r="BR341" s="1"/>
    </row>
    <row r="342" spans="1:70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  <c r="AM342" s="1"/>
      <c r="AN342" s="1"/>
      <c r="AO342" s="1"/>
      <c r="AP342" s="1"/>
      <c r="AQ342" s="1"/>
      <c r="AR342" s="1"/>
      <c r="AS342" s="1"/>
      <c r="AT342" s="1"/>
      <c r="AU342" s="1"/>
      <c r="AV342" s="1"/>
      <c r="AW342" s="1"/>
      <c r="AX342" s="1"/>
      <c r="AY342" s="1"/>
      <c r="AZ342" s="1"/>
      <c r="BA342" s="1"/>
      <c r="BB342" s="1"/>
      <c r="BC342" s="1"/>
      <c r="BD342" s="1"/>
      <c r="BE342" s="1"/>
      <c r="BF342" s="1"/>
      <c r="BG342" s="1"/>
      <c r="BH342" s="1"/>
      <c r="BI342" s="1"/>
      <c r="BJ342" s="1"/>
      <c r="BK342" s="1"/>
      <c r="BL342" s="1"/>
      <c r="BM342" s="1"/>
      <c r="BN342" s="1"/>
      <c r="BO342" s="1"/>
      <c r="BP342" s="1"/>
      <c r="BQ342" s="1"/>
      <c r="BR342" s="1"/>
    </row>
    <row r="343" spans="1:70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  <c r="AM343" s="1"/>
      <c r="AN343" s="1"/>
      <c r="AO343" s="1"/>
      <c r="AP343" s="1"/>
      <c r="AQ343" s="1"/>
      <c r="AR343" s="1"/>
      <c r="AS343" s="1"/>
      <c r="AT343" s="1"/>
      <c r="AU343" s="1"/>
      <c r="AV343" s="1"/>
      <c r="AW343" s="1"/>
      <c r="AX343" s="1"/>
      <c r="AY343" s="1"/>
      <c r="AZ343" s="1"/>
      <c r="BA343" s="1"/>
      <c r="BB343" s="1"/>
      <c r="BC343" s="1"/>
      <c r="BD343" s="1"/>
      <c r="BE343" s="1"/>
      <c r="BF343" s="1"/>
      <c r="BG343" s="1"/>
      <c r="BH343" s="1"/>
      <c r="BI343" s="1"/>
      <c r="BJ343" s="1"/>
      <c r="BK343" s="1"/>
      <c r="BL343" s="1"/>
      <c r="BM343" s="1"/>
      <c r="BN343" s="1"/>
      <c r="BO343" s="1"/>
      <c r="BP343" s="1"/>
      <c r="BQ343" s="1"/>
      <c r="BR343" s="1"/>
    </row>
    <row r="344" spans="1:70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  <c r="AM344" s="1"/>
      <c r="AN344" s="1"/>
      <c r="AO344" s="1"/>
      <c r="AP344" s="1"/>
      <c r="AQ344" s="1"/>
      <c r="AR344" s="1"/>
      <c r="AS344" s="1"/>
      <c r="AT344" s="1"/>
      <c r="AU344" s="1"/>
      <c r="AV344" s="1"/>
      <c r="AW344" s="1"/>
      <c r="AX344" s="1"/>
      <c r="AY344" s="1"/>
      <c r="AZ344" s="1"/>
      <c r="BA344" s="1"/>
      <c r="BB344" s="1"/>
      <c r="BC344" s="1"/>
      <c r="BD344" s="1"/>
      <c r="BE344" s="1"/>
      <c r="BF344" s="1"/>
      <c r="BG344" s="1"/>
      <c r="BH344" s="1"/>
      <c r="BI344" s="1"/>
      <c r="BJ344" s="1"/>
      <c r="BK344" s="1"/>
      <c r="BL344" s="1"/>
      <c r="BM344" s="1"/>
      <c r="BN344" s="1"/>
      <c r="BO344" s="1"/>
      <c r="BP344" s="1"/>
      <c r="BQ344" s="1"/>
      <c r="BR344" s="1"/>
    </row>
    <row r="345" spans="1:70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  <c r="AM345" s="1"/>
      <c r="AN345" s="1"/>
      <c r="AO345" s="1"/>
      <c r="AP345" s="1"/>
      <c r="AQ345" s="1"/>
      <c r="AR345" s="1"/>
      <c r="AS345" s="1"/>
      <c r="AT345" s="1"/>
      <c r="AU345" s="1"/>
      <c r="AV345" s="1"/>
      <c r="AW345" s="1"/>
      <c r="AX345" s="1"/>
      <c r="AY345" s="1"/>
      <c r="AZ345" s="1"/>
      <c r="BA345" s="1"/>
      <c r="BB345" s="1"/>
      <c r="BC345" s="1"/>
      <c r="BD345" s="1"/>
      <c r="BE345" s="1"/>
      <c r="BF345" s="1"/>
      <c r="BG345" s="1"/>
      <c r="BH345" s="1"/>
      <c r="BI345" s="1"/>
      <c r="BJ345" s="1"/>
      <c r="BK345" s="1"/>
      <c r="BL345" s="1"/>
      <c r="BM345" s="1"/>
      <c r="BN345" s="1"/>
      <c r="BO345" s="1"/>
      <c r="BP345" s="1"/>
      <c r="BQ345" s="1"/>
      <c r="BR345" s="1"/>
    </row>
    <row r="346" spans="1:70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1"/>
      <c r="AM346" s="1"/>
      <c r="AN346" s="1"/>
      <c r="AO346" s="1"/>
      <c r="AP346" s="1"/>
      <c r="AQ346" s="1"/>
      <c r="AR346" s="1"/>
      <c r="AS346" s="1"/>
      <c r="AT346" s="1"/>
      <c r="AU346" s="1"/>
      <c r="AV346" s="1"/>
      <c r="AW346" s="1"/>
      <c r="AX346" s="1"/>
      <c r="AY346" s="1"/>
      <c r="AZ346" s="1"/>
      <c r="BA346" s="1"/>
      <c r="BB346" s="1"/>
      <c r="BC346" s="1"/>
      <c r="BD346" s="1"/>
      <c r="BE346" s="1"/>
      <c r="BF346" s="1"/>
      <c r="BG346" s="1"/>
      <c r="BH346" s="1"/>
      <c r="BI346" s="1"/>
      <c r="BJ346" s="1"/>
      <c r="BK346" s="1"/>
      <c r="BL346" s="1"/>
      <c r="BM346" s="1"/>
      <c r="BN346" s="1"/>
      <c r="BO346" s="1"/>
      <c r="BP346" s="1"/>
      <c r="BQ346" s="1"/>
      <c r="BR346" s="1"/>
    </row>
    <row r="347" spans="1:70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  <c r="AL347" s="1"/>
      <c r="AM347" s="1"/>
      <c r="AN347" s="1"/>
      <c r="AO347" s="1"/>
      <c r="AP347" s="1"/>
      <c r="AQ347" s="1"/>
      <c r="AR347" s="1"/>
      <c r="AS347" s="1"/>
      <c r="AT347" s="1"/>
      <c r="AU347" s="1"/>
      <c r="AV347" s="1"/>
      <c r="AW347" s="1"/>
      <c r="AX347" s="1"/>
      <c r="AY347" s="1"/>
      <c r="AZ347" s="1"/>
      <c r="BA347" s="1"/>
      <c r="BB347" s="1"/>
      <c r="BC347" s="1"/>
      <c r="BD347" s="1"/>
      <c r="BE347" s="1"/>
      <c r="BF347" s="1"/>
      <c r="BG347" s="1"/>
      <c r="BH347" s="1"/>
      <c r="BI347" s="1"/>
      <c r="BJ347" s="1"/>
      <c r="BK347" s="1"/>
      <c r="BL347" s="1"/>
      <c r="BM347" s="1"/>
      <c r="BN347" s="1"/>
      <c r="BO347" s="1"/>
      <c r="BP347" s="1"/>
      <c r="BQ347" s="1"/>
      <c r="BR347" s="1"/>
    </row>
    <row r="348" spans="1:70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1"/>
      <c r="AM348" s="1"/>
      <c r="AN348" s="1"/>
      <c r="AO348" s="1"/>
      <c r="AP348" s="1"/>
      <c r="AQ348" s="1"/>
      <c r="AR348" s="1"/>
      <c r="AS348" s="1"/>
      <c r="AT348" s="1"/>
      <c r="AU348" s="1"/>
      <c r="AV348" s="1"/>
      <c r="AW348" s="1"/>
      <c r="AX348" s="1"/>
      <c r="AY348" s="1"/>
      <c r="AZ348" s="1"/>
      <c r="BA348" s="1"/>
      <c r="BB348" s="1"/>
      <c r="BC348" s="1"/>
      <c r="BD348" s="1"/>
      <c r="BE348" s="1"/>
      <c r="BF348" s="1"/>
      <c r="BG348" s="1"/>
      <c r="BH348" s="1"/>
      <c r="BI348" s="1"/>
      <c r="BJ348" s="1"/>
      <c r="BK348" s="1"/>
      <c r="BL348" s="1"/>
      <c r="BM348" s="1"/>
      <c r="BN348" s="1"/>
      <c r="BO348" s="1"/>
      <c r="BP348" s="1"/>
      <c r="BQ348" s="1"/>
      <c r="BR348" s="1"/>
    </row>
    <row r="349" spans="1:70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1"/>
      <c r="AM349" s="1"/>
      <c r="AN349" s="1"/>
      <c r="AO349" s="1"/>
      <c r="AP349" s="1"/>
      <c r="AQ349" s="1"/>
      <c r="AR349" s="1"/>
      <c r="AS349" s="1"/>
      <c r="AT349" s="1"/>
      <c r="AU349" s="1"/>
      <c r="AV349" s="1"/>
      <c r="AW349" s="1"/>
      <c r="AX349" s="1"/>
      <c r="AY349" s="1"/>
      <c r="AZ349" s="1"/>
      <c r="BA349" s="1"/>
      <c r="BB349" s="1"/>
      <c r="BC349" s="1"/>
      <c r="BD349" s="1"/>
      <c r="BE349" s="1"/>
      <c r="BF349" s="1"/>
      <c r="BG349" s="1"/>
      <c r="BH349" s="1"/>
      <c r="BI349" s="1"/>
      <c r="BJ349" s="1"/>
      <c r="BK349" s="1"/>
      <c r="BL349" s="1"/>
      <c r="BM349" s="1"/>
      <c r="BN349" s="1"/>
      <c r="BO349" s="1"/>
      <c r="BP349" s="1"/>
      <c r="BQ349" s="1"/>
      <c r="BR349" s="1"/>
    </row>
    <row r="350" spans="1:70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  <c r="AM350" s="1"/>
      <c r="AN350" s="1"/>
      <c r="AO350" s="1"/>
      <c r="AP350" s="1"/>
      <c r="AQ350" s="1"/>
      <c r="AR350" s="1"/>
      <c r="AS350" s="1"/>
      <c r="AT350" s="1"/>
      <c r="AU350" s="1"/>
      <c r="AV350" s="1"/>
      <c r="AW350" s="1"/>
      <c r="AX350" s="1"/>
      <c r="AY350" s="1"/>
      <c r="AZ350" s="1"/>
      <c r="BA350" s="1"/>
      <c r="BB350" s="1"/>
      <c r="BC350" s="1"/>
      <c r="BD350" s="1"/>
      <c r="BE350" s="1"/>
      <c r="BF350" s="1"/>
      <c r="BG350" s="1"/>
      <c r="BH350" s="1"/>
      <c r="BI350" s="1"/>
      <c r="BJ350" s="1"/>
      <c r="BK350" s="1"/>
      <c r="BL350" s="1"/>
      <c r="BM350" s="1"/>
      <c r="BN350" s="1"/>
      <c r="BO350" s="1"/>
      <c r="BP350" s="1"/>
      <c r="BQ350" s="1"/>
      <c r="BR350" s="1"/>
    </row>
    <row r="351" spans="1:70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  <c r="AM351" s="1"/>
      <c r="AN351" s="1"/>
      <c r="AO351" s="1"/>
      <c r="AP351" s="1"/>
      <c r="AQ351" s="1"/>
      <c r="AR351" s="1"/>
      <c r="AS351" s="1"/>
      <c r="AT351" s="1"/>
      <c r="AU351" s="1"/>
      <c r="AV351" s="1"/>
      <c r="AW351" s="1"/>
      <c r="AX351" s="1"/>
      <c r="AY351" s="1"/>
      <c r="AZ351" s="1"/>
      <c r="BA351" s="1"/>
      <c r="BB351" s="1"/>
      <c r="BC351" s="1"/>
      <c r="BD351" s="1"/>
      <c r="BE351" s="1"/>
      <c r="BF351" s="1"/>
      <c r="BG351" s="1"/>
      <c r="BH351" s="1"/>
      <c r="BI351" s="1"/>
      <c r="BJ351" s="1"/>
      <c r="BK351" s="1"/>
      <c r="BL351" s="1"/>
      <c r="BM351" s="1"/>
      <c r="BN351" s="1"/>
      <c r="BO351" s="1"/>
      <c r="BP351" s="1"/>
      <c r="BQ351" s="1"/>
      <c r="BR351" s="1"/>
    </row>
    <row r="352" spans="1:70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L352" s="1"/>
      <c r="AM352" s="1"/>
      <c r="AN352" s="1"/>
      <c r="AO352" s="1"/>
      <c r="AP352" s="1"/>
      <c r="AQ352" s="1"/>
      <c r="AR352" s="1"/>
      <c r="AS352" s="1"/>
      <c r="AT352" s="1"/>
      <c r="AU352" s="1"/>
      <c r="AV352" s="1"/>
      <c r="AW352" s="1"/>
      <c r="AX352" s="1"/>
      <c r="AY352" s="1"/>
      <c r="AZ352" s="1"/>
      <c r="BA352" s="1"/>
      <c r="BB352" s="1"/>
      <c r="BC352" s="1"/>
      <c r="BD352" s="1"/>
      <c r="BE352" s="1"/>
      <c r="BF352" s="1"/>
      <c r="BG352" s="1"/>
      <c r="BH352" s="1"/>
      <c r="BI352" s="1"/>
      <c r="BJ352" s="1"/>
      <c r="BK352" s="1"/>
      <c r="BL352" s="1"/>
      <c r="BM352" s="1"/>
      <c r="BN352" s="1"/>
      <c r="BO352" s="1"/>
      <c r="BP352" s="1"/>
      <c r="BQ352" s="1"/>
      <c r="BR352" s="1"/>
    </row>
    <row r="353" spans="1:70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  <c r="AM353" s="1"/>
      <c r="AN353" s="1"/>
      <c r="AO353" s="1"/>
      <c r="AP353" s="1"/>
      <c r="AQ353" s="1"/>
      <c r="AR353" s="1"/>
      <c r="AS353" s="1"/>
      <c r="AT353" s="1"/>
      <c r="AU353" s="1"/>
      <c r="AV353" s="1"/>
      <c r="AW353" s="1"/>
      <c r="AX353" s="1"/>
      <c r="AY353" s="1"/>
      <c r="AZ353" s="1"/>
      <c r="BA353" s="1"/>
      <c r="BB353" s="1"/>
      <c r="BC353" s="1"/>
      <c r="BD353" s="1"/>
      <c r="BE353" s="1"/>
      <c r="BF353" s="1"/>
      <c r="BG353" s="1"/>
      <c r="BH353" s="1"/>
      <c r="BI353" s="1"/>
      <c r="BJ353" s="1"/>
      <c r="BK353" s="1"/>
      <c r="BL353" s="1"/>
      <c r="BM353" s="1"/>
      <c r="BN353" s="1"/>
      <c r="BO353" s="1"/>
      <c r="BP353" s="1"/>
      <c r="BQ353" s="1"/>
      <c r="BR353" s="1"/>
    </row>
    <row r="354" spans="1:70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L354" s="1"/>
      <c r="AM354" s="1"/>
      <c r="AN354" s="1"/>
      <c r="AO354" s="1"/>
      <c r="AP354" s="1"/>
      <c r="AQ354" s="1"/>
      <c r="AR354" s="1"/>
      <c r="AS354" s="1"/>
      <c r="AT354" s="1"/>
      <c r="AU354" s="1"/>
      <c r="AV354" s="1"/>
      <c r="AW354" s="1"/>
      <c r="AX354" s="1"/>
      <c r="AY354" s="1"/>
      <c r="AZ354" s="1"/>
      <c r="BA354" s="1"/>
      <c r="BB354" s="1"/>
      <c r="BC354" s="1"/>
      <c r="BD354" s="1"/>
      <c r="BE354" s="1"/>
      <c r="BF354" s="1"/>
      <c r="BG354" s="1"/>
      <c r="BH354" s="1"/>
      <c r="BI354" s="1"/>
      <c r="BJ354" s="1"/>
      <c r="BK354" s="1"/>
      <c r="BL354" s="1"/>
      <c r="BM354" s="1"/>
      <c r="BN354" s="1"/>
      <c r="BO354" s="1"/>
      <c r="BP354" s="1"/>
      <c r="BQ354" s="1"/>
      <c r="BR354" s="1"/>
    </row>
    <row r="355" spans="1:70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  <c r="AL355" s="1"/>
      <c r="AM355" s="1"/>
      <c r="AN355" s="1"/>
      <c r="AO355" s="1"/>
      <c r="AP355" s="1"/>
      <c r="AQ355" s="1"/>
      <c r="AR355" s="1"/>
      <c r="AS355" s="1"/>
      <c r="AT355" s="1"/>
      <c r="AU355" s="1"/>
      <c r="AV355" s="1"/>
      <c r="AW355" s="1"/>
      <c r="AX355" s="1"/>
      <c r="AY355" s="1"/>
      <c r="AZ355" s="1"/>
      <c r="BA355" s="1"/>
      <c r="BB355" s="1"/>
      <c r="BC355" s="1"/>
      <c r="BD355" s="1"/>
      <c r="BE355" s="1"/>
      <c r="BF355" s="1"/>
      <c r="BG355" s="1"/>
      <c r="BH355" s="1"/>
      <c r="BI355" s="1"/>
      <c r="BJ355" s="1"/>
      <c r="BK355" s="1"/>
      <c r="BL355" s="1"/>
      <c r="BM355" s="1"/>
      <c r="BN355" s="1"/>
      <c r="BO355" s="1"/>
      <c r="BP355" s="1"/>
      <c r="BQ355" s="1"/>
      <c r="BR355" s="1"/>
    </row>
    <row r="356" spans="1:70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  <c r="AL356" s="1"/>
      <c r="AM356" s="1"/>
      <c r="AN356" s="1"/>
      <c r="AO356" s="1"/>
      <c r="AP356" s="1"/>
      <c r="AQ356" s="1"/>
      <c r="AR356" s="1"/>
      <c r="AS356" s="1"/>
      <c r="AT356" s="1"/>
      <c r="AU356" s="1"/>
      <c r="AV356" s="1"/>
      <c r="AW356" s="1"/>
      <c r="AX356" s="1"/>
      <c r="AY356" s="1"/>
      <c r="AZ356" s="1"/>
      <c r="BA356" s="1"/>
      <c r="BB356" s="1"/>
      <c r="BC356" s="1"/>
      <c r="BD356" s="1"/>
      <c r="BE356" s="1"/>
      <c r="BF356" s="1"/>
      <c r="BG356" s="1"/>
      <c r="BH356" s="1"/>
      <c r="BI356" s="1"/>
      <c r="BJ356" s="1"/>
      <c r="BK356" s="1"/>
      <c r="BL356" s="1"/>
      <c r="BM356" s="1"/>
      <c r="BN356" s="1"/>
      <c r="BO356" s="1"/>
      <c r="BP356" s="1"/>
      <c r="BQ356" s="1"/>
      <c r="BR356" s="1"/>
    </row>
    <row r="357" spans="1:70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  <c r="AL357" s="1"/>
      <c r="AM357" s="1"/>
      <c r="AN357" s="1"/>
      <c r="AO357" s="1"/>
      <c r="AP357" s="1"/>
      <c r="AQ357" s="1"/>
      <c r="AR357" s="1"/>
      <c r="AS357" s="1"/>
      <c r="AT357" s="1"/>
      <c r="AU357" s="1"/>
      <c r="AV357" s="1"/>
      <c r="AW357" s="1"/>
      <c r="AX357" s="1"/>
      <c r="AY357" s="1"/>
      <c r="AZ357" s="1"/>
      <c r="BA357" s="1"/>
      <c r="BB357" s="1"/>
      <c r="BC357" s="1"/>
      <c r="BD357" s="1"/>
      <c r="BE357" s="1"/>
      <c r="BF357" s="1"/>
      <c r="BG357" s="1"/>
      <c r="BH357" s="1"/>
      <c r="BI357" s="1"/>
      <c r="BJ357" s="1"/>
      <c r="BK357" s="1"/>
      <c r="BL357" s="1"/>
      <c r="BM357" s="1"/>
      <c r="BN357" s="1"/>
      <c r="BO357" s="1"/>
      <c r="BP357" s="1"/>
      <c r="BQ357" s="1"/>
      <c r="BR357" s="1"/>
    </row>
    <row r="358" spans="1:70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  <c r="AL358" s="1"/>
      <c r="AM358" s="1"/>
      <c r="AN358" s="1"/>
      <c r="AO358" s="1"/>
      <c r="AP358" s="1"/>
      <c r="AQ358" s="1"/>
      <c r="AR358" s="1"/>
      <c r="AS358" s="1"/>
      <c r="AT358" s="1"/>
      <c r="AU358" s="1"/>
      <c r="AV358" s="1"/>
      <c r="AW358" s="1"/>
      <c r="AX358" s="1"/>
      <c r="AY358" s="1"/>
      <c r="AZ358" s="1"/>
      <c r="BA358" s="1"/>
      <c r="BB358" s="1"/>
      <c r="BC358" s="1"/>
      <c r="BD358" s="1"/>
      <c r="BE358" s="1"/>
      <c r="BF358" s="1"/>
      <c r="BG358" s="1"/>
      <c r="BH358" s="1"/>
      <c r="BI358" s="1"/>
      <c r="BJ358" s="1"/>
      <c r="BK358" s="1"/>
      <c r="BL358" s="1"/>
      <c r="BM358" s="1"/>
      <c r="BN358" s="1"/>
      <c r="BO358" s="1"/>
      <c r="BP358" s="1"/>
      <c r="BQ358" s="1"/>
      <c r="BR358" s="1"/>
    </row>
    <row r="359" spans="1:70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  <c r="AM359" s="1"/>
      <c r="AN359" s="1"/>
      <c r="AO359" s="1"/>
      <c r="AP359" s="1"/>
      <c r="AQ359" s="1"/>
      <c r="AR359" s="1"/>
      <c r="AS359" s="1"/>
      <c r="AT359" s="1"/>
      <c r="AU359" s="1"/>
      <c r="AV359" s="1"/>
      <c r="AW359" s="1"/>
      <c r="AX359" s="1"/>
      <c r="AY359" s="1"/>
      <c r="AZ359" s="1"/>
      <c r="BA359" s="1"/>
      <c r="BB359" s="1"/>
      <c r="BC359" s="1"/>
      <c r="BD359" s="1"/>
      <c r="BE359" s="1"/>
      <c r="BF359" s="1"/>
      <c r="BG359" s="1"/>
      <c r="BH359" s="1"/>
      <c r="BI359" s="1"/>
      <c r="BJ359" s="1"/>
      <c r="BK359" s="1"/>
      <c r="BL359" s="1"/>
      <c r="BM359" s="1"/>
      <c r="BN359" s="1"/>
      <c r="BO359" s="1"/>
      <c r="BP359" s="1"/>
      <c r="BQ359" s="1"/>
      <c r="BR359" s="1"/>
    </row>
    <row r="360" spans="1:70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  <c r="AL360" s="1"/>
      <c r="AM360" s="1"/>
      <c r="AN360" s="1"/>
      <c r="AO360" s="1"/>
      <c r="AP360" s="1"/>
      <c r="AQ360" s="1"/>
      <c r="AR360" s="1"/>
      <c r="AS360" s="1"/>
      <c r="AT360" s="1"/>
      <c r="AU360" s="1"/>
      <c r="AV360" s="1"/>
      <c r="AW360" s="1"/>
      <c r="AX360" s="1"/>
      <c r="AY360" s="1"/>
      <c r="AZ360" s="1"/>
      <c r="BA360" s="1"/>
      <c r="BB360" s="1"/>
      <c r="BC360" s="1"/>
      <c r="BD360" s="1"/>
      <c r="BE360" s="1"/>
      <c r="BF360" s="1"/>
      <c r="BG360" s="1"/>
      <c r="BH360" s="1"/>
      <c r="BI360" s="1"/>
      <c r="BJ360" s="1"/>
      <c r="BK360" s="1"/>
      <c r="BL360" s="1"/>
      <c r="BM360" s="1"/>
      <c r="BN360" s="1"/>
      <c r="BO360" s="1"/>
      <c r="BP360" s="1"/>
      <c r="BQ360" s="1"/>
      <c r="BR360" s="1"/>
    </row>
    <row r="361" spans="1:70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  <c r="AL361" s="1"/>
      <c r="AM361" s="1"/>
      <c r="AN361" s="1"/>
      <c r="AO361" s="1"/>
      <c r="AP361" s="1"/>
      <c r="AQ361" s="1"/>
      <c r="AR361" s="1"/>
      <c r="AS361" s="1"/>
      <c r="AT361" s="1"/>
      <c r="AU361" s="1"/>
      <c r="AV361" s="1"/>
      <c r="AW361" s="1"/>
      <c r="AX361" s="1"/>
      <c r="AY361" s="1"/>
      <c r="AZ361" s="1"/>
      <c r="BA361" s="1"/>
      <c r="BB361" s="1"/>
      <c r="BC361" s="1"/>
      <c r="BD361" s="1"/>
      <c r="BE361" s="1"/>
      <c r="BF361" s="1"/>
      <c r="BG361" s="1"/>
      <c r="BH361" s="1"/>
      <c r="BI361" s="1"/>
      <c r="BJ361" s="1"/>
      <c r="BK361" s="1"/>
      <c r="BL361" s="1"/>
      <c r="BM361" s="1"/>
      <c r="BN361" s="1"/>
      <c r="BO361" s="1"/>
      <c r="BP361" s="1"/>
      <c r="BQ361" s="1"/>
      <c r="BR361" s="1"/>
    </row>
    <row r="362" spans="1:70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  <c r="AL362" s="1"/>
      <c r="AM362" s="1"/>
      <c r="AN362" s="1"/>
      <c r="AO362" s="1"/>
      <c r="AP362" s="1"/>
      <c r="AQ362" s="1"/>
      <c r="AR362" s="1"/>
      <c r="AS362" s="1"/>
      <c r="AT362" s="1"/>
      <c r="AU362" s="1"/>
      <c r="AV362" s="1"/>
      <c r="AW362" s="1"/>
      <c r="AX362" s="1"/>
      <c r="AY362" s="1"/>
      <c r="AZ362" s="1"/>
      <c r="BA362" s="1"/>
      <c r="BB362" s="1"/>
      <c r="BC362" s="1"/>
      <c r="BD362" s="1"/>
      <c r="BE362" s="1"/>
      <c r="BF362" s="1"/>
      <c r="BG362" s="1"/>
      <c r="BH362" s="1"/>
      <c r="BI362" s="1"/>
      <c r="BJ362" s="1"/>
      <c r="BK362" s="1"/>
      <c r="BL362" s="1"/>
      <c r="BM362" s="1"/>
      <c r="BN362" s="1"/>
      <c r="BO362" s="1"/>
      <c r="BP362" s="1"/>
      <c r="BQ362" s="1"/>
      <c r="BR362" s="1"/>
    </row>
    <row r="363" spans="1:70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  <c r="AM363" s="1"/>
      <c r="AN363" s="1"/>
      <c r="AO363" s="1"/>
      <c r="AP363" s="1"/>
      <c r="AQ363" s="1"/>
      <c r="AR363" s="1"/>
      <c r="AS363" s="1"/>
      <c r="AT363" s="1"/>
      <c r="AU363" s="1"/>
      <c r="AV363" s="1"/>
      <c r="AW363" s="1"/>
      <c r="AX363" s="1"/>
      <c r="AY363" s="1"/>
      <c r="AZ363" s="1"/>
      <c r="BA363" s="1"/>
      <c r="BB363" s="1"/>
      <c r="BC363" s="1"/>
      <c r="BD363" s="1"/>
      <c r="BE363" s="1"/>
      <c r="BF363" s="1"/>
      <c r="BG363" s="1"/>
      <c r="BH363" s="1"/>
      <c r="BI363" s="1"/>
      <c r="BJ363" s="1"/>
      <c r="BK363" s="1"/>
      <c r="BL363" s="1"/>
      <c r="BM363" s="1"/>
      <c r="BN363" s="1"/>
      <c r="BO363" s="1"/>
      <c r="BP363" s="1"/>
      <c r="BQ363" s="1"/>
      <c r="BR363" s="1"/>
    </row>
    <row r="364" spans="1:70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  <c r="AL364" s="1"/>
      <c r="AM364" s="1"/>
      <c r="AN364" s="1"/>
      <c r="AO364" s="1"/>
      <c r="AP364" s="1"/>
      <c r="AQ364" s="1"/>
      <c r="AR364" s="1"/>
      <c r="AS364" s="1"/>
      <c r="AT364" s="1"/>
      <c r="AU364" s="1"/>
      <c r="AV364" s="1"/>
      <c r="AW364" s="1"/>
      <c r="AX364" s="1"/>
      <c r="AY364" s="1"/>
      <c r="AZ364" s="1"/>
      <c r="BA364" s="1"/>
      <c r="BB364" s="1"/>
      <c r="BC364" s="1"/>
      <c r="BD364" s="1"/>
      <c r="BE364" s="1"/>
      <c r="BF364" s="1"/>
      <c r="BG364" s="1"/>
      <c r="BH364" s="1"/>
      <c r="BI364" s="1"/>
      <c r="BJ364" s="1"/>
      <c r="BK364" s="1"/>
      <c r="BL364" s="1"/>
      <c r="BM364" s="1"/>
      <c r="BN364" s="1"/>
      <c r="BO364" s="1"/>
      <c r="BP364" s="1"/>
      <c r="BQ364" s="1"/>
      <c r="BR364" s="1"/>
    </row>
    <row r="365" spans="1:70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  <c r="AL365" s="1"/>
      <c r="AM365" s="1"/>
      <c r="AN365" s="1"/>
      <c r="AO365" s="1"/>
      <c r="AP365" s="1"/>
      <c r="AQ365" s="1"/>
      <c r="AR365" s="1"/>
      <c r="AS365" s="1"/>
      <c r="AT365" s="1"/>
      <c r="AU365" s="1"/>
      <c r="AV365" s="1"/>
      <c r="AW365" s="1"/>
      <c r="AX365" s="1"/>
      <c r="AY365" s="1"/>
      <c r="AZ365" s="1"/>
      <c r="BA365" s="1"/>
      <c r="BB365" s="1"/>
      <c r="BC365" s="1"/>
      <c r="BD365" s="1"/>
      <c r="BE365" s="1"/>
      <c r="BF365" s="1"/>
      <c r="BG365" s="1"/>
      <c r="BH365" s="1"/>
      <c r="BI365" s="1"/>
      <c r="BJ365" s="1"/>
      <c r="BK365" s="1"/>
      <c r="BL365" s="1"/>
      <c r="BM365" s="1"/>
      <c r="BN365" s="1"/>
      <c r="BO365" s="1"/>
      <c r="BP365" s="1"/>
      <c r="BQ365" s="1"/>
      <c r="BR365" s="1"/>
    </row>
    <row r="366" spans="1:70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  <c r="AL366" s="1"/>
      <c r="AM366" s="1"/>
      <c r="AN366" s="1"/>
      <c r="AO366" s="1"/>
      <c r="AP366" s="1"/>
      <c r="AQ366" s="1"/>
      <c r="AR366" s="1"/>
      <c r="AS366" s="1"/>
      <c r="AT366" s="1"/>
      <c r="AU366" s="1"/>
      <c r="AV366" s="1"/>
      <c r="AW366" s="1"/>
      <c r="AX366" s="1"/>
      <c r="AY366" s="1"/>
      <c r="AZ366" s="1"/>
      <c r="BA366" s="1"/>
      <c r="BB366" s="1"/>
      <c r="BC366" s="1"/>
      <c r="BD366" s="1"/>
      <c r="BE366" s="1"/>
      <c r="BF366" s="1"/>
      <c r="BG366" s="1"/>
      <c r="BH366" s="1"/>
      <c r="BI366" s="1"/>
      <c r="BJ366" s="1"/>
      <c r="BK366" s="1"/>
      <c r="BL366" s="1"/>
      <c r="BM366" s="1"/>
      <c r="BN366" s="1"/>
      <c r="BO366" s="1"/>
      <c r="BP366" s="1"/>
      <c r="BQ366" s="1"/>
      <c r="BR366" s="1"/>
    </row>
    <row r="367" spans="1:70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  <c r="AM367" s="1"/>
      <c r="AN367" s="1"/>
      <c r="AO367" s="1"/>
      <c r="AP367" s="1"/>
      <c r="AQ367" s="1"/>
      <c r="AR367" s="1"/>
      <c r="AS367" s="1"/>
      <c r="AT367" s="1"/>
      <c r="AU367" s="1"/>
      <c r="AV367" s="1"/>
      <c r="AW367" s="1"/>
      <c r="AX367" s="1"/>
      <c r="AY367" s="1"/>
      <c r="AZ367" s="1"/>
      <c r="BA367" s="1"/>
      <c r="BB367" s="1"/>
      <c r="BC367" s="1"/>
      <c r="BD367" s="1"/>
      <c r="BE367" s="1"/>
      <c r="BF367" s="1"/>
      <c r="BG367" s="1"/>
      <c r="BH367" s="1"/>
      <c r="BI367" s="1"/>
      <c r="BJ367" s="1"/>
      <c r="BK367" s="1"/>
      <c r="BL367" s="1"/>
      <c r="BM367" s="1"/>
      <c r="BN367" s="1"/>
      <c r="BO367" s="1"/>
      <c r="BP367" s="1"/>
      <c r="BQ367" s="1"/>
      <c r="BR367" s="1"/>
    </row>
    <row r="368" spans="1:70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  <c r="AM368" s="1"/>
      <c r="AN368" s="1"/>
      <c r="AO368" s="1"/>
      <c r="AP368" s="1"/>
      <c r="AQ368" s="1"/>
      <c r="AR368" s="1"/>
      <c r="AS368" s="1"/>
      <c r="AT368" s="1"/>
      <c r="AU368" s="1"/>
      <c r="AV368" s="1"/>
      <c r="AW368" s="1"/>
      <c r="AX368" s="1"/>
      <c r="AY368" s="1"/>
      <c r="AZ368" s="1"/>
      <c r="BA368" s="1"/>
      <c r="BB368" s="1"/>
      <c r="BC368" s="1"/>
      <c r="BD368" s="1"/>
      <c r="BE368" s="1"/>
      <c r="BF368" s="1"/>
      <c r="BG368" s="1"/>
      <c r="BH368" s="1"/>
      <c r="BI368" s="1"/>
      <c r="BJ368" s="1"/>
      <c r="BK368" s="1"/>
      <c r="BL368" s="1"/>
      <c r="BM368" s="1"/>
      <c r="BN368" s="1"/>
      <c r="BO368" s="1"/>
      <c r="BP368" s="1"/>
      <c r="BQ368" s="1"/>
      <c r="BR368" s="1"/>
    </row>
    <row r="369" spans="1:70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  <c r="AM369" s="1"/>
      <c r="AN369" s="1"/>
      <c r="AO369" s="1"/>
      <c r="AP369" s="1"/>
      <c r="AQ369" s="1"/>
      <c r="AR369" s="1"/>
      <c r="AS369" s="1"/>
      <c r="AT369" s="1"/>
      <c r="AU369" s="1"/>
      <c r="AV369" s="1"/>
      <c r="AW369" s="1"/>
      <c r="AX369" s="1"/>
      <c r="AY369" s="1"/>
      <c r="AZ369" s="1"/>
      <c r="BA369" s="1"/>
      <c r="BB369" s="1"/>
      <c r="BC369" s="1"/>
      <c r="BD369" s="1"/>
      <c r="BE369" s="1"/>
      <c r="BF369" s="1"/>
      <c r="BG369" s="1"/>
      <c r="BH369" s="1"/>
      <c r="BI369" s="1"/>
      <c r="BJ369" s="1"/>
      <c r="BK369" s="1"/>
      <c r="BL369" s="1"/>
      <c r="BM369" s="1"/>
      <c r="BN369" s="1"/>
      <c r="BO369" s="1"/>
      <c r="BP369" s="1"/>
      <c r="BQ369" s="1"/>
      <c r="BR369" s="1"/>
    </row>
    <row r="370" spans="1:70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  <c r="AM370" s="1"/>
      <c r="AN370" s="1"/>
      <c r="AO370" s="1"/>
      <c r="AP370" s="1"/>
      <c r="AQ370" s="1"/>
      <c r="AR370" s="1"/>
      <c r="AS370" s="1"/>
      <c r="AT370" s="1"/>
      <c r="AU370" s="1"/>
      <c r="AV370" s="1"/>
      <c r="AW370" s="1"/>
      <c r="AX370" s="1"/>
      <c r="AY370" s="1"/>
      <c r="AZ370" s="1"/>
      <c r="BA370" s="1"/>
      <c r="BB370" s="1"/>
      <c r="BC370" s="1"/>
      <c r="BD370" s="1"/>
      <c r="BE370" s="1"/>
      <c r="BF370" s="1"/>
      <c r="BG370" s="1"/>
      <c r="BH370" s="1"/>
      <c r="BI370" s="1"/>
      <c r="BJ370" s="1"/>
      <c r="BK370" s="1"/>
      <c r="BL370" s="1"/>
      <c r="BM370" s="1"/>
      <c r="BN370" s="1"/>
      <c r="BO370" s="1"/>
      <c r="BP370" s="1"/>
      <c r="BQ370" s="1"/>
      <c r="BR370" s="1"/>
    </row>
    <row r="371" spans="1:70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  <c r="AM371" s="1"/>
      <c r="AN371" s="1"/>
      <c r="AO371" s="1"/>
      <c r="AP371" s="1"/>
      <c r="AQ371" s="1"/>
      <c r="AR371" s="1"/>
      <c r="AS371" s="1"/>
      <c r="AT371" s="1"/>
      <c r="AU371" s="1"/>
      <c r="AV371" s="1"/>
      <c r="AW371" s="1"/>
      <c r="AX371" s="1"/>
      <c r="AY371" s="1"/>
      <c r="AZ371" s="1"/>
      <c r="BA371" s="1"/>
      <c r="BB371" s="1"/>
      <c r="BC371" s="1"/>
      <c r="BD371" s="1"/>
      <c r="BE371" s="1"/>
      <c r="BF371" s="1"/>
      <c r="BG371" s="1"/>
      <c r="BH371" s="1"/>
      <c r="BI371" s="1"/>
      <c r="BJ371" s="1"/>
      <c r="BK371" s="1"/>
      <c r="BL371" s="1"/>
      <c r="BM371" s="1"/>
      <c r="BN371" s="1"/>
      <c r="BO371" s="1"/>
      <c r="BP371" s="1"/>
      <c r="BQ371" s="1"/>
      <c r="BR371" s="1"/>
    </row>
    <row r="372" spans="1:70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  <c r="AL372" s="1"/>
      <c r="AM372" s="1"/>
      <c r="AN372" s="1"/>
      <c r="AO372" s="1"/>
      <c r="AP372" s="1"/>
      <c r="AQ372" s="1"/>
      <c r="AR372" s="1"/>
      <c r="AS372" s="1"/>
      <c r="AT372" s="1"/>
      <c r="AU372" s="1"/>
      <c r="AV372" s="1"/>
      <c r="AW372" s="1"/>
      <c r="AX372" s="1"/>
      <c r="AY372" s="1"/>
      <c r="AZ372" s="1"/>
      <c r="BA372" s="1"/>
      <c r="BB372" s="1"/>
      <c r="BC372" s="1"/>
      <c r="BD372" s="1"/>
      <c r="BE372" s="1"/>
      <c r="BF372" s="1"/>
      <c r="BG372" s="1"/>
      <c r="BH372" s="1"/>
      <c r="BI372" s="1"/>
      <c r="BJ372" s="1"/>
      <c r="BK372" s="1"/>
      <c r="BL372" s="1"/>
      <c r="BM372" s="1"/>
      <c r="BN372" s="1"/>
      <c r="BO372" s="1"/>
      <c r="BP372" s="1"/>
      <c r="BQ372" s="1"/>
      <c r="BR372" s="1"/>
    </row>
    <row r="373" spans="1:70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  <c r="AL373" s="1"/>
      <c r="AM373" s="1"/>
      <c r="AN373" s="1"/>
      <c r="AO373" s="1"/>
      <c r="AP373" s="1"/>
      <c r="AQ373" s="1"/>
      <c r="AR373" s="1"/>
      <c r="AS373" s="1"/>
      <c r="AT373" s="1"/>
      <c r="AU373" s="1"/>
      <c r="AV373" s="1"/>
      <c r="AW373" s="1"/>
      <c r="AX373" s="1"/>
      <c r="AY373" s="1"/>
      <c r="AZ373" s="1"/>
      <c r="BA373" s="1"/>
      <c r="BB373" s="1"/>
      <c r="BC373" s="1"/>
      <c r="BD373" s="1"/>
      <c r="BE373" s="1"/>
      <c r="BF373" s="1"/>
      <c r="BG373" s="1"/>
      <c r="BH373" s="1"/>
      <c r="BI373" s="1"/>
      <c r="BJ373" s="1"/>
      <c r="BK373" s="1"/>
      <c r="BL373" s="1"/>
      <c r="BM373" s="1"/>
      <c r="BN373" s="1"/>
      <c r="BO373" s="1"/>
      <c r="BP373" s="1"/>
      <c r="BQ373" s="1"/>
      <c r="BR373" s="1"/>
    </row>
    <row r="374" spans="1:70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  <c r="AL374" s="1"/>
      <c r="AM374" s="1"/>
      <c r="AN374" s="1"/>
      <c r="AO374" s="1"/>
      <c r="AP374" s="1"/>
      <c r="AQ374" s="1"/>
      <c r="AR374" s="1"/>
      <c r="AS374" s="1"/>
      <c r="AT374" s="1"/>
      <c r="AU374" s="1"/>
      <c r="AV374" s="1"/>
      <c r="AW374" s="1"/>
      <c r="AX374" s="1"/>
      <c r="AY374" s="1"/>
      <c r="AZ374" s="1"/>
      <c r="BA374" s="1"/>
      <c r="BB374" s="1"/>
      <c r="BC374" s="1"/>
      <c r="BD374" s="1"/>
      <c r="BE374" s="1"/>
      <c r="BF374" s="1"/>
      <c r="BG374" s="1"/>
      <c r="BH374" s="1"/>
      <c r="BI374" s="1"/>
      <c r="BJ374" s="1"/>
      <c r="BK374" s="1"/>
      <c r="BL374" s="1"/>
      <c r="BM374" s="1"/>
      <c r="BN374" s="1"/>
      <c r="BO374" s="1"/>
      <c r="BP374" s="1"/>
      <c r="BQ374" s="1"/>
      <c r="BR374" s="1"/>
    </row>
    <row r="375" spans="1:70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  <c r="AL375" s="1"/>
      <c r="AM375" s="1"/>
      <c r="AN375" s="1"/>
      <c r="AO375" s="1"/>
      <c r="AP375" s="1"/>
      <c r="AQ375" s="1"/>
      <c r="AR375" s="1"/>
      <c r="AS375" s="1"/>
      <c r="AT375" s="1"/>
      <c r="AU375" s="1"/>
      <c r="AV375" s="1"/>
      <c r="AW375" s="1"/>
      <c r="AX375" s="1"/>
      <c r="AY375" s="1"/>
      <c r="AZ375" s="1"/>
      <c r="BA375" s="1"/>
      <c r="BB375" s="1"/>
      <c r="BC375" s="1"/>
      <c r="BD375" s="1"/>
      <c r="BE375" s="1"/>
      <c r="BF375" s="1"/>
      <c r="BG375" s="1"/>
      <c r="BH375" s="1"/>
      <c r="BI375" s="1"/>
      <c r="BJ375" s="1"/>
      <c r="BK375" s="1"/>
      <c r="BL375" s="1"/>
      <c r="BM375" s="1"/>
      <c r="BN375" s="1"/>
      <c r="BO375" s="1"/>
      <c r="BP375" s="1"/>
      <c r="BQ375" s="1"/>
      <c r="BR375" s="1"/>
    </row>
    <row r="376" spans="1:70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  <c r="AL376" s="1"/>
      <c r="AM376" s="1"/>
      <c r="AN376" s="1"/>
      <c r="AO376" s="1"/>
      <c r="AP376" s="1"/>
      <c r="AQ376" s="1"/>
      <c r="AR376" s="1"/>
      <c r="AS376" s="1"/>
      <c r="AT376" s="1"/>
      <c r="AU376" s="1"/>
      <c r="AV376" s="1"/>
      <c r="AW376" s="1"/>
      <c r="AX376" s="1"/>
      <c r="AY376" s="1"/>
      <c r="AZ376" s="1"/>
      <c r="BA376" s="1"/>
      <c r="BB376" s="1"/>
      <c r="BC376" s="1"/>
      <c r="BD376" s="1"/>
      <c r="BE376" s="1"/>
      <c r="BF376" s="1"/>
      <c r="BG376" s="1"/>
      <c r="BH376" s="1"/>
      <c r="BI376" s="1"/>
      <c r="BJ376" s="1"/>
      <c r="BK376" s="1"/>
      <c r="BL376" s="1"/>
      <c r="BM376" s="1"/>
      <c r="BN376" s="1"/>
      <c r="BO376" s="1"/>
      <c r="BP376" s="1"/>
      <c r="BQ376" s="1"/>
      <c r="BR376" s="1"/>
    </row>
    <row r="377" spans="1:70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  <c r="AL377" s="1"/>
      <c r="AM377" s="1"/>
      <c r="AN377" s="1"/>
      <c r="AO377" s="1"/>
      <c r="AP377" s="1"/>
      <c r="AQ377" s="1"/>
      <c r="AR377" s="1"/>
      <c r="AS377" s="1"/>
      <c r="AT377" s="1"/>
      <c r="AU377" s="1"/>
      <c r="AV377" s="1"/>
      <c r="AW377" s="1"/>
      <c r="AX377" s="1"/>
      <c r="AY377" s="1"/>
      <c r="AZ377" s="1"/>
      <c r="BA377" s="1"/>
      <c r="BB377" s="1"/>
      <c r="BC377" s="1"/>
      <c r="BD377" s="1"/>
      <c r="BE377" s="1"/>
      <c r="BF377" s="1"/>
      <c r="BG377" s="1"/>
      <c r="BH377" s="1"/>
      <c r="BI377" s="1"/>
      <c r="BJ377" s="1"/>
      <c r="BK377" s="1"/>
      <c r="BL377" s="1"/>
      <c r="BM377" s="1"/>
      <c r="BN377" s="1"/>
      <c r="BO377" s="1"/>
      <c r="BP377" s="1"/>
      <c r="BQ377" s="1"/>
      <c r="BR377" s="1"/>
    </row>
    <row r="378" spans="1:70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  <c r="AL378" s="1"/>
      <c r="AM378" s="1"/>
      <c r="AN378" s="1"/>
      <c r="AO378" s="1"/>
      <c r="AP378" s="1"/>
      <c r="AQ378" s="1"/>
      <c r="AR378" s="1"/>
      <c r="AS378" s="1"/>
      <c r="AT378" s="1"/>
      <c r="AU378" s="1"/>
      <c r="AV378" s="1"/>
      <c r="AW378" s="1"/>
      <c r="AX378" s="1"/>
      <c r="AY378" s="1"/>
      <c r="AZ378" s="1"/>
      <c r="BA378" s="1"/>
      <c r="BB378" s="1"/>
      <c r="BC378" s="1"/>
      <c r="BD378" s="1"/>
      <c r="BE378" s="1"/>
      <c r="BF378" s="1"/>
      <c r="BG378" s="1"/>
      <c r="BH378" s="1"/>
      <c r="BI378" s="1"/>
      <c r="BJ378" s="1"/>
      <c r="BK378" s="1"/>
      <c r="BL378" s="1"/>
      <c r="BM378" s="1"/>
      <c r="BN378" s="1"/>
      <c r="BO378" s="1"/>
      <c r="BP378" s="1"/>
      <c r="BQ378" s="1"/>
      <c r="BR378" s="1"/>
    </row>
    <row r="379" spans="1:70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  <c r="AL379" s="1"/>
      <c r="AM379" s="1"/>
      <c r="AN379" s="1"/>
      <c r="AO379" s="1"/>
      <c r="AP379" s="1"/>
      <c r="AQ379" s="1"/>
      <c r="AR379" s="1"/>
      <c r="AS379" s="1"/>
      <c r="AT379" s="1"/>
      <c r="AU379" s="1"/>
      <c r="AV379" s="1"/>
      <c r="AW379" s="1"/>
      <c r="AX379" s="1"/>
      <c r="AY379" s="1"/>
      <c r="AZ379" s="1"/>
      <c r="BA379" s="1"/>
      <c r="BB379" s="1"/>
      <c r="BC379" s="1"/>
      <c r="BD379" s="1"/>
      <c r="BE379" s="1"/>
      <c r="BF379" s="1"/>
      <c r="BG379" s="1"/>
      <c r="BH379" s="1"/>
      <c r="BI379" s="1"/>
      <c r="BJ379" s="1"/>
      <c r="BK379" s="1"/>
      <c r="BL379" s="1"/>
      <c r="BM379" s="1"/>
      <c r="BN379" s="1"/>
      <c r="BO379" s="1"/>
      <c r="BP379" s="1"/>
      <c r="BQ379" s="1"/>
      <c r="BR379" s="1"/>
    </row>
    <row r="380" spans="1:70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  <c r="AL380" s="1"/>
      <c r="AM380" s="1"/>
      <c r="AN380" s="1"/>
      <c r="AO380" s="1"/>
      <c r="AP380" s="1"/>
      <c r="AQ380" s="1"/>
      <c r="AR380" s="1"/>
      <c r="AS380" s="1"/>
      <c r="AT380" s="1"/>
      <c r="AU380" s="1"/>
      <c r="AV380" s="1"/>
      <c r="AW380" s="1"/>
      <c r="AX380" s="1"/>
      <c r="AY380" s="1"/>
      <c r="AZ380" s="1"/>
      <c r="BA380" s="1"/>
      <c r="BB380" s="1"/>
      <c r="BC380" s="1"/>
      <c r="BD380" s="1"/>
      <c r="BE380" s="1"/>
      <c r="BF380" s="1"/>
      <c r="BG380" s="1"/>
      <c r="BH380" s="1"/>
      <c r="BI380" s="1"/>
      <c r="BJ380" s="1"/>
      <c r="BK380" s="1"/>
      <c r="BL380" s="1"/>
      <c r="BM380" s="1"/>
      <c r="BN380" s="1"/>
      <c r="BO380" s="1"/>
      <c r="BP380" s="1"/>
      <c r="BQ380" s="1"/>
      <c r="BR380" s="1"/>
    </row>
    <row r="381" spans="1:70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  <c r="AL381" s="1"/>
      <c r="AM381" s="1"/>
      <c r="AN381" s="1"/>
      <c r="AO381" s="1"/>
      <c r="AP381" s="1"/>
      <c r="AQ381" s="1"/>
      <c r="AR381" s="1"/>
      <c r="AS381" s="1"/>
      <c r="AT381" s="1"/>
      <c r="AU381" s="1"/>
      <c r="AV381" s="1"/>
      <c r="AW381" s="1"/>
      <c r="AX381" s="1"/>
      <c r="AY381" s="1"/>
      <c r="AZ381" s="1"/>
      <c r="BA381" s="1"/>
      <c r="BB381" s="1"/>
      <c r="BC381" s="1"/>
      <c r="BD381" s="1"/>
      <c r="BE381" s="1"/>
      <c r="BF381" s="1"/>
      <c r="BG381" s="1"/>
      <c r="BH381" s="1"/>
      <c r="BI381" s="1"/>
      <c r="BJ381" s="1"/>
      <c r="BK381" s="1"/>
      <c r="BL381" s="1"/>
      <c r="BM381" s="1"/>
      <c r="BN381" s="1"/>
      <c r="BO381" s="1"/>
      <c r="BP381" s="1"/>
      <c r="BQ381" s="1"/>
      <c r="BR381" s="1"/>
    </row>
    <row r="382" spans="1:70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  <c r="AL382" s="1"/>
      <c r="AM382" s="1"/>
      <c r="AN382" s="1"/>
      <c r="AO382" s="1"/>
      <c r="AP382" s="1"/>
      <c r="AQ382" s="1"/>
      <c r="AR382" s="1"/>
      <c r="AS382" s="1"/>
      <c r="AT382" s="1"/>
      <c r="AU382" s="1"/>
      <c r="AV382" s="1"/>
      <c r="AW382" s="1"/>
      <c r="AX382" s="1"/>
      <c r="AY382" s="1"/>
      <c r="AZ382" s="1"/>
      <c r="BA382" s="1"/>
      <c r="BB382" s="1"/>
      <c r="BC382" s="1"/>
      <c r="BD382" s="1"/>
      <c r="BE382" s="1"/>
      <c r="BF382" s="1"/>
      <c r="BG382" s="1"/>
      <c r="BH382" s="1"/>
      <c r="BI382" s="1"/>
      <c r="BJ382" s="1"/>
      <c r="BK382" s="1"/>
      <c r="BL382" s="1"/>
      <c r="BM382" s="1"/>
      <c r="BN382" s="1"/>
      <c r="BO382" s="1"/>
      <c r="BP382" s="1"/>
      <c r="BQ382" s="1"/>
      <c r="BR382" s="1"/>
    </row>
    <row r="383" spans="1:70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  <c r="AL383" s="1"/>
      <c r="AM383" s="1"/>
      <c r="AN383" s="1"/>
      <c r="AO383" s="1"/>
      <c r="AP383" s="1"/>
      <c r="AQ383" s="1"/>
      <c r="AR383" s="1"/>
      <c r="AS383" s="1"/>
      <c r="AT383" s="1"/>
      <c r="AU383" s="1"/>
      <c r="AV383" s="1"/>
      <c r="AW383" s="1"/>
      <c r="AX383" s="1"/>
      <c r="AY383" s="1"/>
      <c r="AZ383" s="1"/>
      <c r="BA383" s="1"/>
      <c r="BB383" s="1"/>
      <c r="BC383" s="1"/>
      <c r="BD383" s="1"/>
      <c r="BE383" s="1"/>
      <c r="BF383" s="1"/>
      <c r="BG383" s="1"/>
      <c r="BH383" s="1"/>
      <c r="BI383" s="1"/>
      <c r="BJ383" s="1"/>
      <c r="BK383" s="1"/>
      <c r="BL383" s="1"/>
      <c r="BM383" s="1"/>
      <c r="BN383" s="1"/>
      <c r="BO383" s="1"/>
      <c r="BP383" s="1"/>
      <c r="BQ383" s="1"/>
      <c r="BR383" s="1"/>
    </row>
    <row r="384" spans="1:70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  <c r="AL384" s="1"/>
      <c r="AM384" s="1"/>
      <c r="AN384" s="1"/>
      <c r="AO384" s="1"/>
      <c r="AP384" s="1"/>
      <c r="AQ384" s="1"/>
      <c r="AR384" s="1"/>
      <c r="AS384" s="1"/>
      <c r="AT384" s="1"/>
      <c r="AU384" s="1"/>
      <c r="AV384" s="1"/>
      <c r="AW384" s="1"/>
      <c r="AX384" s="1"/>
      <c r="AY384" s="1"/>
      <c r="AZ384" s="1"/>
      <c r="BA384" s="1"/>
      <c r="BB384" s="1"/>
      <c r="BC384" s="1"/>
      <c r="BD384" s="1"/>
      <c r="BE384" s="1"/>
      <c r="BF384" s="1"/>
      <c r="BG384" s="1"/>
      <c r="BH384" s="1"/>
      <c r="BI384" s="1"/>
      <c r="BJ384" s="1"/>
      <c r="BK384" s="1"/>
      <c r="BL384" s="1"/>
      <c r="BM384" s="1"/>
      <c r="BN384" s="1"/>
      <c r="BO384" s="1"/>
      <c r="BP384" s="1"/>
      <c r="BQ384" s="1"/>
      <c r="BR384" s="1"/>
    </row>
    <row r="385" spans="1:70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  <c r="AL385" s="1"/>
      <c r="AM385" s="1"/>
      <c r="AN385" s="1"/>
      <c r="AO385" s="1"/>
      <c r="AP385" s="1"/>
      <c r="AQ385" s="1"/>
      <c r="AR385" s="1"/>
      <c r="AS385" s="1"/>
      <c r="AT385" s="1"/>
      <c r="AU385" s="1"/>
      <c r="AV385" s="1"/>
      <c r="AW385" s="1"/>
      <c r="AX385" s="1"/>
      <c r="AY385" s="1"/>
      <c r="AZ385" s="1"/>
      <c r="BA385" s="1"/>
      <c r="BB385" s="1"/>
      <c r="BC385" s="1"/>
      <c r="BD385" s="1"/>
      <c r="BE385" s="1"/>
      <c r="BF385" s="1"/>
      <c r="BG385" s="1"/>
      <c r="BH385" s="1"/>
      <c r="BI385" s="1"/>
      <c r="BJ385" s="1"/>
      <c r="BK385" s="1"/>
      <c r="BL385" s="1"/>
      <c r="BM385" s="1"/>
      <c r="BN385" s="1"/>
      <c r="BO385" s="1"/>
      <c r="BP385" s="1"/>
      <c r="BQ385" s="1"/>
      <c r="BR385" s="1"/>
    </row>
    <row r="386" spans="1:70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  <c r="AL386" s="1"/>
      <c r="AM386" s="1"/>
      <c r="AN386" s="1"/>
      <c r="AO386" s="1"/>
      <c r="AP386" s="1"/>
      <c r="AQ386" s="1"/>
      <c r="AR386" s="1"/>
      <c r="AS386" s="1"/>
      <c r="AT386" s="1"/>
      <c r="AU386" s="1"/>
      <c r="AV386" s="1"/>
      <c r="AW386" s="1"/>
      <c r="AX386" s="1"/>
      <c r="AY386" s="1"/>
      <c r="AZ386" s="1"/>
      <c r="BA386" s="1"/>
      <c r="BB386" s="1"/>
      <c r="BC386" s="1"/>
      <c r="BD386" s="1"/>
      <c r="BE386" s="1"/>
      <c r="BF386" s="1"/>
      <c r="BG386" s="1"/>
      <c r="BH386" s="1"/>
      <c r="BI386" s="1"/>
      <c r="BJ386" s="1"/>
      <c r="BK386" s="1"/>
      <c r="BL386" s="1"/>
      <c r="BM386" s="1"/>
      <c r="BN386" s="1"/>
      <c r="BO386" s="1"/>
      <c r="BP386" s="1"/>
      <c r="BQ386" s="1"/>
      <c r="BR386" s="1"/>
    </row>
    <row r="387" spans="1:70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  <c r="AL387" s="1"/>
      <c r="AM387" s="1"/>
      <c r="AN387" s="1"/>
      <c r="AO387" s="1"/>
      <c r="AP387" s="1"/>
      <c r="AQ387" s="1"/>
      <c r="AR387" s="1"/>
      <c r="AS387" s="1"/>
      <c r="AT387" s="1"/>
      <c r="AU387" s="1"/>
      <c r="AV387" s="1"/>
      <c r="AW387" s="1"/>
      <c r="AX387" s="1"/>
      <c r="AY387" s="1"/>
      <c r="AZ387" s="1"/>
      <c r="BA387" s="1"/>
      <c r="BB387" s="1"/>
      <c r="BC387" s="1"/>
      <c r="BD387" s="1"/>
      <c r="BE387" s="1"/>
      <c r="BF387" s="1"/>
      <c r="BG387" s="1"/>
      <c r="BH387" s="1"/>
      <c r="BI387" s="1"/>
      <c r="BJ387" s="1"/>
      <c r="BK387" s="1"/>
      <c r="BL387" s="1"/>
      <c r="BM387" s="1"/>
      <c r="BN387" s="1"/>
      <c r="BO387" s="1"/>
      <c r="BP387" s="1"/>
      <c r="BQ387" s="1"/>
      <c r="BR387" s="1"/>
    </row>
    <row r="388" spans="1:70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  <c r="AL388" s="1"/>
      <c r="AM388" s="1"/>
      <c r="AN388" s="1"/>
      <c r="AO388" s="1"/>
      <c r="AP388" s="1"/>
      <c r="AQ388" s="1"/>
      <c r="AR388" s="1"/>
      <c r="AS388" s="1"/>
      <c r="AT388" s="1"/>
      <c r="AU388" s="1"/>
      <c r="AV388" s="1"/>
      <c r="AW388" s="1"/>
      <c r="AX388" s="1"/>
      <c r="AY388" s="1"/>
      <c r="AZ388" s="1"/>
      <c r="BA388" s="1"/>
      <c r="BB388" s="1"/>
      <c r="BC388" s="1"/>
      <c r="BD388" s="1"/>
      <c r="BE388" s="1"/>
      <c r="BF388" s="1"/>
      <c r="BG388" s="1"/>
      <c r="BH388" s="1"/>
      <c r="BI388" s="1"/>
      <c r="BJ388" s="1"/>
      <c r="BK388" s="1"/>
      <c r="BL388" s="1"/>
      <c r="BM388" s="1"/>
      <c r="BN388" s="1"/>
      <c r="BO388" s="1"/>
      <c r="BP388" s="1"/>
      <c r="BQ388" s="1"/>
      <c r="BR388" s="1"/>
    </row>
    <row r="389" spans="1:70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  <c r="AL389" s="1"/>
      <c r="AM389" s="1"/>
      <c r="AN389" s="1"/>
      <c r="AO389" s="1"/>
      <c r="AP389" s="1"/>
      <c r="AQ389" s="1"/>
      <c r="AR389" s="1"/>
      <c r="AS389" s="1"/>
      <c r="AT389" s="1"/>
      <c r="AU389" s="1"/>
      <c r="AV389" s="1"/>
      <c r="AW389" s="1"/>
      <c r="AX389" s="1"/>
      <c r="AY389" s="1"/>
      <c r="AZ389" s="1"/>
      <c r="BA389" s="1"/>
      <c r="BB389" s="1"/>
      <c r="BC389" s="1"/>
      <c r="BD389" s="1"/>
      <c r="BE389" s="1"/>
      <c r="BF389" s="1"/>
      <c r="BG389" s="1"/>
      <c r="BH389" s="1"/>
      <c r="BI389" s="1"/>
      <c r="BJ389" s="1"/>
      <c r="BK389" s="1"/>
      <c r="BL389" s="1"/>
      <c r="BM389" s="1"/>
      <c r="BN389" s="1"/>
      <c r="BO389" s="1"/>
      <c r="BP389" s="1"/>
      <c r="BQ389" s="1"/>
      <c r="BR389" s="1"/>
    </row>
    <row r="390" spans="1:70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  <c r="AL390" s="1"/>
      <c r="AM390" s="1"/>
      <c r="AN390" s="1"/>
      <c r="AO390" s="1"/>
      <c r="AP390" s="1"/>
      <c r="AQ390" s="1"/>
      <c r="AR390" s="1"/>
      <c r="AS390" s="1"/>
      <c r="AT390" s="1"/>
      <c r="AU390" s="1"/>
      <c r="AV390" s="1"/>
      <c r="AW390" s="1"/>
      <c r="AX390" s="1"/>
      <c r="AY390" s="1"/>
      <c r="AZ390" s="1"/>
      <c r="BA390" s="1"/>
      <c r="BB390" s="1"/>
      <c r="BC390" s="1"/>
      <c r="BD390" s="1"/>
      <c r="BE390" s="1"/>
      <c r="BF390" s="1"/>
      <c r="BG390" s="1"/>
      <c r="BH390" s="1"/>
      <c r="BI390" s="1"/>
      <c r="BJ390" s="1"/>
      <c r="BK390" s="1"/>
      <c r="BL390" s="1"/>
      <c r="BM390" s="1"/>
      <c r="BN390" s="1"/>
      <c r="BO390" s="1"/>
      <c r="BP390" s="1"/>
      <c r="BQ390" s="1"/>
      <c r="BR390" s="1"/>
    </row>
    <row r="391" spans="1:70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  <c r="AL391" s="1"/>
      <c r="AM391" s="1"/>
      <c r="AN391" s="1"/>
      <c r="AO391" s="1"/>
      <c r="AP391" s="1"/>
      <c r="AQ391" s="1"/>
      <c r="AR391" s="1"/>
      <c r="AS391" s="1"/>
      <c r="AT391" s="1"/>
      <c r="AU391" s="1"/>
      <c r="AV391" s="1"/>
      <c r="AW391" s="1"/>
      <c r="AX391" s="1"/>
      <c r="AY391" s="1"/>
      <c r="AZ391" s="1"/>
      <c r="BA391" s="1"/>
      <c r="BB391" s="1"/>
      <c r="BC391" s="1"/>
      <c r="BD391" s="1"/>
      <c r="BE391" s="1"/>
      <c r="BF391" s="1"/>
      <c r="BG391" s="1"/>
      <c r="BH391" s="1"/>
      <c r="BI391" s="1"/>
      <c r="BJ391" s="1"/>
      <c r="BK391" s="1"/>
      <c r="BL391" s="1"/>
      <c r="BM391" s="1"/>
      <c r="BN391" s="1"/>
      <c r="BO391" s="1"/>
      <c r="BP391" s="1"/>
      <c r="BQ391" s="1"/>
      <c r="BR391" s="1"/>
    </row>
    <row r="392" spans="1:70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  <c r="AL392" s="1"/>
      <c r="AM392" s="1"/>
      <c r="AN392" s="1"/>
      <c r="AO392" s="1"/>
      <c r="AP392" s="1"/>
      <c r="AQ392" s="1"/>
      <c r="AR392" s="1"/>
      <c r="AS392" s="1"/>
      <c r="AT392" s="1"/>
      <c r="AU392" s="1"/>
      <c r="AV392" s="1"/>
      <c r="AW392" s="1"/>
      <c r="AX392" s="1"/>
      <c r="AY392" s="1"/>
      <c r="AZ392" s="1"/>
      <c r="BA392" s="1"/>
      <c r="BB392" s="1"/>
      <c r="BC392" s="1"/>
      <c r="BD392" s="1"/>
      <c r="BE392" s="1"/>
      <c r="BF392" s="1"/>
      <c r="BG392" s="1"/>
      <c r="BH392" s="1"/>
      <c r="BI392" s="1"/>
      <c r="BJ392" s="1"/>
      <c r="BK392" s="1"/>
      <c r="BL392" s="1"/>
      <c r="BM392" s="1"/>
      <c r="BN392" s="1"/>
      <c r="BO392" s="1"/>
      <c r="BP392" s="1"/>
      <c r="BQ392" s="1"/>
      <c r="BR392" s="1"/>
    </row>
    <row r="393" spans="1:70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  <c r="AL393" s="1"/>
      <c r="AM393" s="1"/>
      <c r="AN393" s="1"/>
      <c r="AO393" s="1"/>
      <c r="AP393" s="1"/>
      <c r="AQ393" s="1"/>
      <c r="AR393" s="1"/>
      <c r="AS393" s="1"/>
      <c r="AT393" s="1"/>
      <c r="AU393" s="1"/>
      <c r="AV393" s="1"/>
      <c r="AW393" s="1"/>
      <c r="AX393" s="1"/>
      <c r="AY393" s="1"/>
      <c r="AZ393" s="1"/>
      <c r="BA393" s="1"/>
      <c r="BB393" s="1"/>
      <c r="BC393" s="1"/>
      <c r="BD393" s="1"/>
      <c r="BE393" s="1"/>
      <c r="BF393" s="1"/>
      <c r="BG393" s="1"/>
      <c r="BH393" s="1"/>
      <c r="BI393" s="1"/>
      <c r="BJ393" s="1"/>
      <c r="BK393" s="1"/>
      <c r="BL393" s="1"/>
      <c r="BM393" s="1"/>
      <c r="BN393" s="1"/>
      <c r="BO393" s="1"/>
      <c r="BP393" s="1"/>
      <c r="BQ393" s="1"/>
      <c r="BR393" s="1"/>
    </row>
    <row r="394" spans="1:70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  <c r="AL394" s="1"/>
      <c r="AM394" s="1"/>
      <c r="AN394" s="1"/>
      <c r="AO394" s="1"/>
      <c r="AP394" s="1"/>
      <c r="AQ394" s="1"/>
      <c r="AR394" s="1"/>
      <c r="AS394" s="1"/>
      <c r="AT394" s="1"/>
      <c r="AU394" s="1"/>
      <c r="AV394" s="1"/>
      <c r="AW394" s="1"/>
      <c r="AX394" s="1"/>
      <c r="AY394" s="1"/>
      <c r="AZ394" s="1"/>
      <c r="BA394" s="1"/>
      <c r="BB394" s="1"/>
      <c r="BC394" s="1"/>
      <c r="BD394" s="1"/>
      <c r="BE394" s="1"/>
      <c r="BF394" s="1"/>
      <c r="BG394" s="1"/>
      <c r="BH394" s="1"/>
      <c r="BI394" s="1"/>
      <c r="BJ394" s="1"/>
      <c r="BK394" s="1"/>
      <c r="BL394" s="1"/>
      <c r="BM394" s="1"/>
      <c r="BN394" s="1"/>
      <c r="BO394" s="1"/>
      <c r="BP394" s="1"/>
      <c r="BQ394" s="1"/>
      <c r="BR394" s="1"/>
    </row>
    <row r="395" spans="1:70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  <c r="AL395" s="1"/>
      <c r="AM395" s="1"/>
      <c r="AN395" s="1"/>
      <c r="AO395" s="1"/>
      <c r="AP395" s="1"/>
      <c r="AQ395" s="1"/>
      <c r="AR395" s="1"/>
      <c r="AS395" s="1"/>
      <c r="AT395" s="1"/>
      <c r="AU395" s="1"/>
      <c r="AV395" s="1"/>
      <c r="AW395" s="1"/>
      <c r="AX395" s="1"/>
      <c r="AY395" s="1"/>
      <c r="AZ395" s="1"/>
      <c r="BA395" s="1"/>
      <c r="BB395" s="1"/>
      <c r="BC395" s="1"/>
      <c r="BD395" s="1"/>
      <c r="BE395" s="1"/>
      <c r="BF395" s="1"/>
      <c r="BG395" s="1"/>
      <c r="BH395" s="1"/>
      <c r="BI395" s="1"/>
      <c r="BJ395" s="1"/>
      <c r="BK395" s="1"/>
      <c r="BL395" s="1"/>
      <c r="BM395" s="1"/>
      <c r="BN395" s="1"/>
      <c r="BO395" s="1"/>
      <c r="BP395" s="1"/>
      <c r="BQ395" s="1"/>
      <c r="BR395" s="1"/>
    </row>
    <row r="396" spans="1:70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  <c r="AL396" s="1"/>
      <c r="AM396" s="1"/>
      <c r="AN396" s="1"/>
      <c r="AO396" s="1"/>
      <c r="AP396" s="1"/>
      <c r="AQ396" s="1"/>
      <c r="AR396" s="1"/>
      <c r="AS396" s="1"/>
      <c r="AT396" s="1"/>
      <c r="AU396" s="1"/>
      <c r="AV396" s="1"/>
      <c r="AW396" s="1"/>
      <c r="AX396" s="1"/>
      <c r="AY396" s="1"/>
      <c r="AZ396" s="1"/>
      <c r="BA396" s="1"/>
      <c r="BB396" s="1"/>
      <c r="BC396" s="1"/>
      <c r="BD396" s="1"/>
      <c r="BE396" s="1"/>
      <c r="BF396" s="1"/>
      <c r="BG396" s="1"/>
      <c r="BH396" s="1"/>
      <c r="BI396" s="1"/>
      <c r="BJ396" s="1"/>
      <c r="BK396" s="1"/>
      <c r="BL396" s="1"/>
      <c r="BM396" s="1"/>
      <c r="BN396" s="1"/>
      <c r="BO396" s="1"/>
      <c r="BP396" s="1"/>
      <c r="BQ396" s="1"/>
      <c r="BR396" s="1"/>
    </row>
    <row r="397" spans="1:70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  <c r="AL397" s="1"/>
      <c r="AM397" s="1"/>
      <c r="AN397" s="1"/>
      <c r="AO397" s="1"/>
      <c r="AP397" s="1"/>
      <c r="AQ397" s="1"/>
      <c r="AR397" s="1"/>
      <c r="AS397" s="1"/>
      <c r="AT397" s="1"/>
      <c r="AU397" s="1"/>
      <c r="AV397" s="1"/>
      <c r="AW397" s="1"/>
      <c r="AX397" s="1"/>
      <c r="AY397" s="1"/>
      <c r="AZ397" s="1"/>
      <c r="BA397" s="1"/>
      <c r="BB397" s="1"/>
      <c r="BC397" s="1"/>
      <c r="BD397" s="1"/>
      <c r="BE397" s="1"/>
      <c r="BF397" s="1"/>
      <c r="BG397" s="1"/>
      <c r="BH397" s="1"/>
      <c r="BI397" s="1"/>
      <c r="BJ397" s="1"/>
      <c r="BK397" s="1"/>
      <c r="BL397" s="1"/>
      <c r="BM397" s="1"/>
      <c r="BN397" s="1"/>
      <c r="BO397" s="1"/>
      <c r="BP397" s="1"/>
      <c r="BQ397" s="1"/>
      <c r="BR397" s="1"/>
    </row>
    <row r="398" spans="1:70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  <c r="AL398" s="1"/>
      <c r="AM398" s="1"/>
      <c r="AN398" s="1"/>
      <c r="AO398" s="1"/>
      <c r="AP398" s="1"/>
      <c r="AQ398" s="1"/>
      <c r="AR398" s="1"/>
      <c r="AS398" s="1"/>
      <c r="AT398" s="1"/>
      <c r="AU398" s="1"/>
      <c r="AV398" s="1"/>
      <c r="AW398" s="1"/>
      <c r="AX398" s="1"/>
      <c r="AY398" s="1"/>
      <c r="AZ398" s="1"/>
      <c r="BA398" s="1"/>
      <c r="BB398" s="1"/>
      <c r="BC398" s="1"/>
      <c r="BD398" s="1"/>
      <c r="BE398" s="1"/>
      <c r="BF398" s="1"/>
      <c r="BG398" s="1"/>
      <c r="BH398" s="1"/>
      <c r="BI398" s="1"/>
      <c r="BJ398" s="1"/>
      <c r="BK398" s="1"/>
      <c r="BL398" s="1"/>
      <c r="BM398" s="1"/>
      <c r="BN398" s="1"/>
      <c r="BO398" s="1"/>
      <c r="BP398" s="1"/>
      <c r="BQ398" s="1"/>
      <c r="BR398" s="1"/>
    </row>
    <row r="399" spans="1:70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  <c r="AL399" s="1"/>
      <c r="AM399" s="1"/>
      <c r="AN399" s="1"/>
      <c r="AO399" s="1"/>
      <c r="AP399" s="1"/>
      <c r="AQ399" s="1"/>
      <c r="AR399" s="1"/>
      <c r="AS399" s="1"/>
      <c r="AT399" s="1"/>
      <c r="AU399" s="1"/>
      <c r="AV399" s="1"/>
      <c r="AW399" s="1"/>
      <c r="AX399" s="1"/>
      <c r="AY399" s="1"/>
      <c r="AZ399" s="1"/>
      <c r="BA399" s="1"/>
      <c r="BB399" s="1"/>
      <c r="BC399" s="1"/>
      <c r="BD399" s="1"/>
      <c r="BE399" s="1"/>
      <c r="BF399" s="1"/>
      <c r="BG399" s="1"/>
      <c r="BH399" s="1"/>
      <c r="BI399" s="1"/>
      <c r="BJ399" s="1"/>
      <c r="BK399" s="1"/>
      <c r="BL399" s="1"/>
      <c r="BM399" s="1"/>
      <c r="BN399" s="1"/>
      <c r="BO399" s="1"/>
      <c r="BP399" s="1"/>
      <c r="BQ399" s="1"/>
      <c r="BR399" s="1"/>
    </row>
    <row r="400" spans="1:70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  <c r="AL400" s="1"/>
      <c r="AM400" s="1"/>
      <c r="AN400" s="1"/>
      <c r="AO400" s="1"/>
      <c r="AP400" s="1"/>
      <c r="AQ400" s="1"/>
      <c r="AR400" s="1"/>
      <c r="AS400" s="1"/>
      <c r="AT400" s="1"/>
      <c r="AU400" s="1"/>
      <c r="AV400" s="1"/>
      <c r="AW400" s="1"/>
      <c r="AX400" s="1"/>
      <c r="AY400" s="1"/>
      <c r="AZ400" s="1"/>
      <c r="BA400" s="1"/>
      <c r="BB400" s="1"/>
      <c r="BC400" s="1"/>
      <c r="BD400" s="1"/>
      <c r="BE400" s="1"/>
      <c r="BF400" s="1"/>
      <c r="BG400" s="1"/>
      <c r="BH400" s="1"/>
      <c r="BI400" s="1"/>
      <c r="BJ400" s="1"/>
      <c r="BK400" s="1"/>
      <c r="BL400" s="1"/>
      <c r="BM400" s="1"/>
      <c r="BN400" s="1"/>
      <c r="BO400" s="1"/>
      <c r="BP400" s="1"/>
      <c r="BQ400" s="1"/>
      <c r="BR400" s="1"/>
    </row>
    <row r="401" spans="1:70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  <c r="AL401" s="1"/>
      <c r="AM401" s="1"/>
      <c r="AN401" s="1"/>
      <c r="AO401" s="1"/>
      <c r="AP401" s="1"/>
      <c r="AQ401" s="1"/>
      <c r="AR401" s="1"/>
      <c r="AS401" s="1"/>
      <c r="AT401" s="1"/>
      <c r="AU401" s="1"/>
      <c r="AV401" s="1"/>
      <c r="AW401" s="1"/>
      <c r="AX401" s="1"/>
      <c r="AY401" s="1"/>
      <c r="AZ401" s="1"/>
      <c r="BA401" s="1"/>
      <c r="BB401" s="1"/>
      <c r="BC401" s="1"/>
      <c r="BD401" s="1"/>
      <c r="BE401" s="1"/>
      <c r="BF401" s="1"/>
      <c r="BG401" s="1"/>
      <c r="BH401" s="1"/>
      <c r="BI401" s="1"/>
      <c r="BJ401" s="1"/>
      <c r="BK401" s="1"/>
      <c r="BL401" s="1"/>
      <c r="BM401" s="1"/>
      <c r="BN401" s="1"/>
      <c r="BO401" s="1"/>
      <c r="BP401" s="1"/>
      <c r="BQ401" s="1"/>
      <c r="BR401" s="1"/>
    </row>
    <row r="402" spans="1:70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  <c r="AL402" s="1"/>
      <c r="AM402" s="1"/>
      <c r="AN402" s="1"/>
      <c r="AO402" s="1"/>
      <c r="AP402" s="1"/>
      <c r="AQ402" s="1"/>
      <c r="AR402" s="1"/>
      <c r="AS402" s="1"/>
      <c r="AT402" s="1"/>
      <c r="AU402" s="1"/>
      <c r="AV402" s="1"/>
      <c r="AW402" s="1"/>
      <c r="AX402" s="1"/>
      <c r="AY402" s="1"/>
      <c r="AZ402" s="1"/>
      <c r="BA402" s="1"/>
      <c r="BB402" s="1"/>
      <c r="BC402" s="1"/>
      <c r="BD402" s="1"/>
      <c r="BE402" s="1"/>
      <c r="BF402" s="1"/>
      <c r="BG402" s="1"/>
      <c r="BH402" s="1"/>
      <c r="BI402" s="1"/>
      <c r="BJ402" s="1"/>
      <c r="BK402" s="1"/>
      <c r="BL402" s="1"/>
      <c r="BM402" s="1"/>
      <c r="BN402" s="1"/>
      <c r="BO402" s="1"/>
      <c r="BP402" s="1"/>
      <c r="BQ402" s="1"/>
      <c r="BR402" s="1"/>
    </row>
    <row r="403" spans="1:70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  <c r="AL403" s="1"/>
      <c r="AM403" s="1"/>
      <c r="AN403" s="1"/>
      <c r="AO403" s="1"/>
      <c r="AP403" s="1"/>
      <c r="AQ403" s="1"/>
      <c r="AR403" s="1"/>
      <c r="AS403" s="1"/>
      <c r="AT403" s="1"/>
      <c r="AU403" s="1"/>
      <c r="AV403" s="1"/>
      <c r="AW403" s="1"/>
      <c r="AX403" s="1"/>
      <c r="AY403" s="1"/>
      <c r="AZ403" s="1"/>
      <c r="BA403" s="1"/>
      <c r="BB403" s="1"/>
      <c r="BC403" s="1"/>
      <c r="BD403" s="1"/>
      <c r="BE403" s="1"/>
      <c r="BF403" s="1"/>
      <c r="BG403" s="1"/>
      <c r="BH403" s="1"/>
      <c r="BI403" s="1"/>
      <c r="BJ403" s="1"/>
      <c r="BK403" s="1"/>
      <c r="BL403" s="1"/>
      <c r="BM403" s="1"/>
      <c r="BN403" s="1"/>
      <c r="BO403" s="1"/>
      <c r="BP403" s="1"/>
      <c r="BQ403" s="1"/>
      <c r="BR403" s="1"/>
    </row>
    <row r="404" spans="1:70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  <c r="AL404" s="1"/>
      <c r="AM404" s="1"/>
      <c r="AN404" s="1"/>
      <c r="AO404" s="1"/>
      <c r="AP404" s="1"/>
      <c r="AQ404" s="1"/>
      <c r="AR404" s="1"/>
      <c r="AS404" s="1"/>
      <c r="AT404" s="1"/>
      <c r="AU404" s="1"/>
      <c r="AV404" s="1"/>
      <c r="AW404" s="1"/>
      <c r="AX404" s="1"/>
      <c r="AY404" s="1"/>
      <c r="AZ404" s="1"/>
      <c r="BA404" s="1"/>
      <c r="BB404" s="1"/>
      <c r="BC404" s="1"/>
      <c r="BD404" s="1"/>
      <c r="BE404" s="1"/>
      <c r="BF404" s="1"/>
      <c r="BG404" s="1"/>
      <c r="BH404" s="1"/>
      <c r="BI404" s="1"/>
      <c r="BJ404" s="1"/>
      <c r="BK404" s="1"/>
      <c r="BL404" s="1"/>
      <c r="BM404" s="1"/>
      <c r="BN404" s="1"/>
      <c r="BO404" s="1"/>
      <c r="BP404" s="1"/>
      <c r="BQ404" s="1"/>
      <c r="BR404" s="1"/>
    </row>
    <row r="405" spans="1:70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  <c r="AL405" s="1"/>
      <c r="AM405" s="1"/>
      <c r="AN405" s="1"/>
      <c r="AO405" s="1"/>
      <c r="AP405" s="1"/>
      <c r="AQ405" s="1"/>
      <c r="AR405" s="1"/>
      <c r="AS405" s="1"/>
      <c r="AT405" s="1"/>
      <c r="AU405" s="1"/>
      <c r="AV405" s="1"/>
      <c r="AW405" s="1"/>
      <c r="AX405" s="1"/>
      <c r="AY405" s="1"/>
      <c r="AZ405" s="1"/>
      <c r="BA405" s="1"/>
      <c r="BB405" s="1"/>
      <c r="BC405" s="1"/>
      <c r="BD405" s="1"/>
      <c r="BE405" s="1"/>
      <c r="BF405" s="1"/>
      <c r="BG405" s="1"/>
      <c r="BH405" s="1"/>
      <c r="BI405" s="1"/>
      <c r="BJ405" s="1"/>
      <c r="BK405" s="1"/>
      <c r="BL405" s="1"/>
      <c r="BM405" s="1"/>
      <c r="BN405" s="1"/>
      <c r="BO405" s="1"/>
      <c r="BP405" s="1"/>
      <c r="BQ405" s="1"/>
      <c r="BR405" s="1"/>
    </row>
    <row r="406" spans="1:70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  <c r="AL406" s="1"/>
      <c r="AM406" s="1"/>
      <c r="AN406" s="1"/>
      <c r="AO406" s="1"/>
      <c r="AP406" s="1"/>
      <c r="AQ406" s="1"/>
      <c r="AR406" s="1"/>
      <c r="AS406" s="1"/>
      <c r="AT406" s="1"/>
      <c r="AU406" s="1"/>
      <c r="AV406" s="1"/>
      <c r="AW406" s="1"/>
      <c r="AX406" s="1"/>
      <c r="AY406" s="1"/>
      <c r="AZ406" s="1"/>
      <c r="BA406" s="1"/>
      <c r="BB406" s="1"/>
      <c r="BC406" s="1"/>
      <c r="BD406" s="1"/>
      <c r="BE406" s="1"/>
      <c r="BF406" s="1"/>
      <c r="BG406" s="1"/>
      <c r="BH406" s="1"/>
      <c r="BI406" s="1"/>
      <c r="BJ406" s="1"/>
      <c r="BK406" s="1"/>
      <c r="BL406" s="1"/>
      <c r="BM406" s="1"/>
      <c r="BN406" s="1"/>
      <c r="BO406" s="1"/>
      <c r="BP406" s="1"/>
      <c r="BQ406" s="1"/>
      <c r="BR406" s="1"/>
    </row>
    <row r="407" spans="1:70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  <c r="AL407" s="1"/>
      <c r="AM407" s="1"/>
      <c r="AN407" s="1"/>
      <c r="AO407" s="1"/>
      <c r="AP407" s="1"/>
      <c r="AQ407" s="1"/>
      <c r="AR407" s="1"/>
      <c r="AS407" s="1"/>
      <c r="AT407" s="1"/>
      <c r="AU407" s="1"/>
      <c r="AV407" s="1"/>
      <c r="AW407" s="1"/>
      <c r="AX407" s="1"/>
      <c r="AY407" s="1"/>
      <c r="AZ407" s="1"/>
      <c r="BA407" s="1"/>
      <c r="BB407" s="1"/>
      <c r="BC407" s="1"/>
      <c r="BD407" s="1"/>
      <c r="BE407" s="1"/>
      <c r="BF407" s="1"/>
      <c r="BG407" s="1"/>
      <c r="BH407" s="1"/>
      <c r="BI407" s="1"/>
      <c r="BJ407" s="1"/>
      <c r="BK407" s="1"/>
      <c r="BL407" s="1"/>
      <c r="BM407" s="1"/>
      <c r="BN407" s="1"/>
      <c r="BO407" s="1"/>
      <c r="BP407" s="1"/>
      <c r="BQ407" s="1"/>
      <c r="BR407" s="1"/>
    </row>
    <row r="408" spans="1:70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  <c r="AL408" s="1"/>
      <c r="AM408" s="1"/>
      <c r="AN408" s="1"/>
      <c r="AO408" s="1"/>
      <c r="AP408" s="1"/>
      <c r="AQ408" s="1"/>
      <c r="AR408" s="1"/>
      <c r="AS408" s="1"/>
      <c r="AT408" s="1"/>
      <c r="AU408" s="1"/>
      <c r="AV408" s="1"/>
      <c r="AW408" s="1"/>
      <c r="AX408" s="1"/>
      <c r="AY408" s="1"/>
      <c r="AZ408" s="1"/>
      <c r="BA408" s="1"/>
      <c r="BB408" s="1"/>
      <c r="BC408" s="1"/>
      <c r="BD408" s="1"/>
      <c r="BE408" s="1"/>
      <c r="BF408" s="1"/>
      <c r="BG408" s="1"/>
      <c r="BH408" s="1"/>
      <c r="BI408" s="1"/>
      <c r="BJ408" s="1"/>
      <c r="BK408" s="1"/>
      <c r="BL408" s="1"/>
      <c r="BM408" s="1"/>
      <c r="BN408" s="1"/>
      <c r="BO408" s="1"/>
      <c r="BP408" s="1"/>
      <c r="BQ408" s="1"/>
      <c r="BR408" s="1"/>
    </row>
    <row r="409" spans="1:70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  <c r="AL409" s="1"/>
      <c r="AM409" s="1"/>
      <c r="AN409" s="1"/>
      <c r="AO409" s="1"/>
      <c r="AP409" s="1"/>
      <c r="AQ409" s="1"/>
      <c r="AR409" s="1"/>
      <c r="AS409" s="1"/>
      <c r="AT409" s="1"/>
      <c r="AU409" s="1"/>
      <c r="AV409" s="1"/>
      <c r="AW409" s="1"/>
      <c r="AX409" s="1"/>
      <c r="AY409" s="1"/>
      <c r="AZ409" s="1"/>
      <c r="BA409" s="1"/>
      <c r="BB409" s="1"/>
      <c r="BC409" s="1"/>
      <c r="BD409" s="1"/>
      <c r="BE409" s="1"/>
      <c r="BF409" s="1"/>
      <c r="BG409" s="1"/>
      <c r="BH409" s="1"/>
      <c r="BI409" s="1"/>
      <c r="BJ409" s="1"/>
      <c r="BK409" s="1"/>
      <c r="BL409" s="1"/>
      <c r="BM409" s="1"/>
      <c r="BN409" s="1"/>
      <c r="BO409" s="1"/>
      <c r="BP409" s="1"/>
      <c r="BQ409" s="1"/>
      <c r="BR409" s="1"/>
    </row>
    <row r="410" spans="1:70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  <c r="AL410" s="1"/>
      <c r="AM410" s="1"/>
      <c r="AN410" s="1"/>
      <c r="AO410" s="1"/>
      <c r="AP410" s="1"/>
      <c r="AQ410" s="1"/>
      <c r="AR410" s="1"/>
      <c r="AS410" s="1"/>
      <c r="AT410" s="1"/>
      <c r="AU410" s="1"/>
      <c r="AV410" s="1"/>
      <c r="AW410" s="1"/>
      <c r="AX410" s="1"/>
      <c r="AY410" s="1"/>
      <c r="AZ410" s="1"/>
      <c r="BA410" s="1"/>
      <c r="BB410" s="1"/>
      <c r="BC410" s="1"/>
      <c r="BD410" s="1"/>
      <c r="BE410" s="1"/>
      <c r="BF410" s="1"/>
      <c r="BG410" s="1"/>
      <c r="BH410" s="1"/>
      <c r="BI410" s="1"/>
      <c r="BJ410" s="1"/>
      <c r="BK410" s="1"/>
      <c r="BL410" s="1"/>
      <c r="BM410" s="1"/>
      <c r="BN410" s="1"/>
      <c r="BO410" s="1"/>
      <c r="BP410" s="1"/>
      <c r="BQ410" s="1"/>
      <c r="BR410" s="1"/>
    </row>
    <row r="411" spans="1:70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  <c r="AL411" s="1"/>
      <c r="AM411" s="1"/>
      <c r="AN411" s="1"/>
      <c r="AO411" s="1"/>
      <c r="AP411" s="1"/>
      <c r="AQ411" s="1"/>
      <c r="AR411" s="1"/>
      <c r="AS411" s="1"/>
      <c r="AT411" s="1"/>
      <c r="AU411" s="1"/>
      <c r="AV411" s="1"/>
      <c r="AW411" s="1"/>
      <c r="AX411" s="1"/>
      <c r="AY411" s="1"/>
      <c r="AZ411" s="1"/>
      <c r="BA411" s="1"/>
      <c r="BB411" s="1"/>
      <c r="BC411" s="1"/>
      <c r="BD411" s="1"/>
      <c r="BE411" s="1"/>
      <c r="BF411" s="1"/>
      <c r="BG411" s="1"/>
      <c r="BH411" s="1"/>
      <c r="BI411" s="1"/>
      <c r="BJ411" s="1"/>
      <c r="BK411" s="1"/>
      <c r="BL411" s="1"/>
      <c r="BM411" s="1"/>
      <c r="BN411" s="1"/>
      <c r="BO411" s="1"/>
      <c r="BP411" s="1"/>
      <c r="BQ411" s="1"/>
      <c r="BR411" s="1"/>
    </row>
    <row r="412" spans="1:70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  <c r="AL412" s="1"/>
      <c r="AM412" s="1"/>
      <c r="AN412" s="1"/>
      <c r="AO412" s="1"/>
      <c r="AP412" s="1"/>
      <c r="AQ412" s="1"/>
      <c r="AR412" s="1"/>
      <c r="AS412" s="1"/>
      <c r="AT412" s="1"/>
      <c r="AU412" s="1"/>
      <c r="AV412" s="1"/>
      <c r="AW412" s="1"/>
      <c r="AX412" s="1"/>
      <c r="AY412" s="1"/>
      <c r="AZ412" s="1"/>
      <c r="BA412" s="1"/>
      <c r="BB412" s="1"/>
      <c r="BC412" s="1"/>
      <c r="BD412" s="1"/>
      <c r="BE412" s="1"/>
      <c r="BF412" s="1"/>
      <c r="BG412" s="1"/>
      <c r="BH412" s="1"/>
      <c r="BI412" s="1"/>
      <c r="BJ412" s="1"/>
      <c r="BK412" s="1"/>
      <c r="BL412" s="1"/>
      <c r="BM412" s="1"/>
      <c r="BN412" s="1"/>
      <c r="BO412" s="1"/>
      <c r="BP412" s="1"/>
      <c r="BQ412" s="1"/>
      <c r="BR412" s="1"/>
    </row>
    <row r="413" spans="1:70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  <c r="AL413" s="1"/>
      <c r="AM413" s="1"/>
      <c r="AN413" s="1"/>
      <c r="AO413" s="1"/>
      <c r="AP413" s="1"/>
      <c r="AQ413" s="1"/>
      <c r="AR413" s="1"/>
      <c r="AS413" s="1"/>
      <c r="AT413" s="1"/>
      <c r="AU413" s="1"/>
      <c r="AV413" s="1"/>
      <c r="AW413" s="1"/>
      <c r="AX413" s="1"/>
      <c r="AY413" s="1"/>
      <c r="AZ413" s="1"/>
      <c r="BA413" s="1"/>
      <c r="BB413" s="1"/>
      <c r="BC413" s="1"/>
      <c r="BD413" s="1"/>
      <c r="BE413" s="1"/>
      <c r="BF413" s="1"/>
      <c r="BG413" s="1"/>
      <c r="BH413" s="1"/>
      <c r="BI413" s="1"/>
      <c r="BJ413" s="1"/>
      <c r="BK413" s="1"/>
      <c r="BL413" s="1"/>
      <c r="BM413" s="1"/>
      <c r="BN413" s="1"/>
      <c r="BO413" s="1"/>
      <c r="BP413" s="1"/>
      <c r="BQ413" s="1"/>
      <c r="BR413" s="1"/>
    </row>
    <row r="414" spans="1:70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  <c r="AL414" s="1"/>
      <c r="AM414" s="1"/>
      <c r="AN414" s="1"/>
      <c r="AO414" s="1"/>
      <c r="AP414" s="1"/>
      <c r="AQ414" s="1"/>
      <c r="AR414" s="1"/>
      <c r="AS414" s="1"/>
      <c r="AT414" s="1"/>
      <c r="AU414" s="1"/>
      <c r="AV414" s="1"/>
      <c r="AW414" s="1"/>
      <c r="AX414" s="1"/>
      <c r="AY414" s="1"/>
      <c r="AZ414" s="1"/>
      <c r="BA414" s="1"/>
      <c r="BB414" s="1"/>
      <c r="BC414" s="1"/>
      <c r="BD414" s="1"/>
      <c r="BE414" s="1"/>
      <c r="BF414" s="1"/>
      <c r="BG414" s="1"/>
      <c r="BH414" s="1"/>
      <c r="BI414" s="1"/>
      <c r="BJ414" s="1"/>
      <c r="BK414" s="1"/>
      <c r="BL414" s="1"/>
      <c r="BM414" s="1"/>
      <c r="BN414" s="1"/>
      <c r="BO414" s="1"/>
      <c r="BP414" s="1"/>
      <c r="BQ414" s="1"/>
      <c r="BR414" s="1"/>
    </row>
    <row r="415" spans="1:70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  <c r="AL415" s="1"/>
      <c r="AM415" s="1"/>
      <c r="AN415" s="1"/>
      <c r="AO415" s="1"/>
      <c r="AP415" s="1"/>
      <c r="AQ415" s="1"/>
      <c r="AR415" s="1"/>
      <c r="AS415" s="1"/>
      <c r="AT415" s="1"/>
      <c r="AU415" s="1"/>
      <c r="AV415" s="1"/>
      <c r="AW415" s="1"/>
      <c r="AX415" s="1"/>
      <c r="AY415" s="1"/>
      <c r="AZ415" s="1"/>
      <c r="BA415" s="1"/>
      <c r="BB415" s="1"/>
      <c r="BC415" s="1"/>
      <c r="BD415" s="1"/>
      <c r="BE415" s="1"/>
      <c r="BF415" s="1"/>
      <c r="BG415" s="1"/>
      <c r="BH415" s="1"/>
      <c r="BI415" s="1"/>
      <c r="BJ415" s="1"/>
      <c r="BK415" s="1"/>
      <c r="BL415" s="1"/>
      <c r="BM415" s="1"/>
      <c r="BN415" s="1"/>
      <c r="BO415" s="1"/>
      <c r="BP415" s="1"/>
      <c r="BQ415" s="1"/>
      <c r="BR415" s="1"/>
    </row>
    <row r="416" spans="1:70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  <c r="AL416" s="1"/>
      <c r="AM416" s="1"/>
      <c r="AN416" s="1"/>
      <c r="AO416" s="1"/>
      <c r="AP416" s="1"/>
      <c r="AQ416" s="1"/>
      <c r="AR416" s="1"/>
      <c r="AS416" s="1"/>
      <c r="AT416" s="1"/>
      <c r="AU416" s="1"/>
      <c r="AV416" s="1"/>
      <c r="AW416" s="1"/>
      <c r="AX416" s="1"/>
      <c r="AY416" s="1"/>
      <c r="AZ416" s="1"/>
      <c r="BA416" s="1"/>
      <c r="BB416" s="1"/>
      <c r="BC416" s="1"/>
      <c r="BD416" s="1"/>
      <c r="BE416" s="1"/>
      <c r="BF416" s="1"/>
      <c r="BG416" s="1"/>
      <c r="BH416" s="1"/>
      <c r="BI416" s="1"/>
      <c r="BJ416" s="1"/>
      <c r="BK416" s="1"/>
      <c r="BL416" s="1"/>
      <c r="BM416" s="1"/>
      <c r="BN416" s="1"/>
      <c r="BO416" s="1"/>
      <c r="BP416" s="1"/>
      <c r="BQ416" s="1"/>
      <c r="BR416" s="1"/>
    </row>
    <row r="417" spans="1:70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  <c r="AL417" s="1"/>
      <c r="AM417" s="1"/>
      <c r="AN417" s="1"/>
      <c r="AO417" s="1"/>
      <c r="AP417" s="1"/>
      <c r="AQ417" s="1"/>
      <c r="AR417" s="1"/>
      <c r="AS417" s="1"/>
      <c r="AT417" s="1"/>
      <c r="AU417" s="1"/>
      <c r="AV417" s="1"/>
      <c r="AW417" s="1"/>
      <c r="AX417" s="1"/>
      <c r="AY417" s="1"/>
      <c r="AZ417" s="1"/>
      <c r="BA417" s="1"/>
      <c r="BB417" s="1"/>
      <c r="BC417" s="1"/>
      <c r="BD417" s="1"/>
      <c r="BE417" s="1"/>
      <c r="BF417" s="1"/>
      <c r="BG417" s="1"/>
      <c r="BH417" s="1"/>
      <c r="BI417" s="1"/>
      <c r="BJ417" s="1"/>
      <c r="BK417" s="1"/>
      <c r="BL417" s="1"/>
      <c r="BM417" s="1"/>
      <c r="BN417" s="1"/>
      <c r="BO417" s="1"/>
      <c r="BP417" s="1"/>
      <c r="BQ417" s="1"/>
      <c r="BR417" s="1"/>
    </row>
    <row r="418" spans="1:70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  <c r="AL418" s="1"/>
      <c r="AM418" s="1"/>
      <c r="AN418" s="1"/>
      <c r="AO418" s="1"/>
      <c r="AP418" s="1"/>
      <c r="AQ418" s="1"/>
      <c r="AR418" s="1"/>
      <c r="AS418" s="1"/>
      <c r="AT418" s="1"/>
      <c r="AU418" s="1"/>
      <c r="AV418" s="1"/>
      <c r="AW418" s="1"/>
      <c r="AX418" s="1"/>
      <c r="AY418" s="1"/>
      <c r="AZ418" s="1"/>
      <c r="BA418" s="1"/>
      <c r="BB418" s="1"/>
      <c r="BC418" s="1"/>
      <c r="BD418" s="1"/>
      <c r="BE418" s="1"/>
      <c r="BF418" s="1"/>
      <c r="BG418" s="1"/>
      <c r="BH418" s="1"/>
      <c r="BI418" s="1"/>
      <c r="BJ418" s="1"/>
      <c r="BK418" s="1"/>
      <c r="BL418" s="1"/>
      <c r="BM418" s="1"/>
      <c r="BN418" s="1"/>
      <c r="BO418" s="1"/>
      <c r="BP418" s="1"/>
      <c r="BQ418" s="1"/>
      <c r="BR418" s="1"/>
    </row>
    <row r="419" spans="1:70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  <c r="AL419" s="1"/>
      <c r="AM419" s="1"/>
      <c r="AN419" s="1"/>
      <c r="AO419" s="1"/>
      <c r="AP419" s="1"/>
      <c r="AQ419" s="1"/>
      <c r="AR419" s="1"/>
      <c r="AS419" s="1"/>
      <c r="AT419" s="1"/>
      <c r="AU419" s="1"/>
      <c r="AV419" s="1"/>
      <c r="AW419" s="1"/>
      <c r="AX419" s="1"/>
      <c r="AY419" s="1"/>
      <c r="AZ419" s="1"/>
      <c r="BA419" s="1"/>
      <c r="BB419" s="1"/>
      <c r="BC419" s="1"/>
      <c r="BD419" s="1"/>
      <c r="BE419" s="1"/>
      <c r="BF419" s="1"/>
      <c r="BG419" s="1"/>
      <c r="BH419" s="1"/>
      <c r="BI419" s="1"/>
      <c r="BJ419" s="1"/>
      <c r="BK419" s="1"/>
      <c r="BL419" s="1"/>
      <c r="BM419" s="1"/>
      <c r="BN419" s="1"/>
      <c r="BO419" s="1"/>
      <c r="BP419" s="1"/>
      <c r="BQ419" s="1"/>
      <c r="BR419" s="1"/>
    </row>
    <row r="420" spans="1:70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  <c r="AL420" s="1"/>
      <c r="AM420" s="1"/>
      <c r="AN420" s="1"/>
      <c r="AO420" s="1"/>
      <c r="AP420" s="1"/>
      <c r="AQ420" s="1"/>
      <c r="AR420" s="1"/>
      <c r="AS420" s="1"/>
      <c r="AT420" s="1"/>
      <c r="AU420" s="1"/>
      <c r="AV420" s="1"/>
      <c r="AW420" s="1"/>
      <c r="AX420" s="1"/>
      <c r="AY420" s="1"/>
      <c r="AZ420" s="1"/>
      <c r="BA420" s="1"/>
      <c r="BB420" s="1"/>
      <c r="BC420" s="1"/>
      <c r="BD420" s="1"/>
      <c r="BE420" s="1"/>
      <c r="BF420" s="1"/>
      <c r="BG420" s="1"/>
      <c r="BH420" s="1"/>
      <c r="BI420" s="1"/>
      <c r="BJ420" s="1"/>
      <c r="BK420" s="1"/>
      <c r="BL420" s="1"/>
      <c r="BM420" s="1"/>
      <c r="BN420" s="1"/>
      <c r="BO420" s="1"/>
      <c r="BP420" s="1"/>
      <c r="BQ420" s="1"/>
      <c r="BR420" s="1"/>
    </row>
    <row r="421" spans="1:70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  <c r="AL421" s="1"/>
      <c r="AM421" s="1"/>
      <c r="AN421" s="1"/>
      <c r="AO421" s="1"/>
      <c r="AP421" s="1"/>
      <c r="AQ421" s="1"/>
      <c r="AR421" s="1"/>
      <c r="AS421" s="1"/>
      <c r="AT421" s="1"/>
      <c r="AU421" s="1"/>
      <c r="AV421" s="1"/>
      <c r="AW421" s="1"/>
      <c r="AX421" s="1"/>
      <c r="AY421" s="1"/>
      <c r="AZ421" s="1"/>
      <c r="BA421" s="1"/>
      <c r="BB421" s="1"/>
      <c r="BC421" s="1"/>
      <c r="BD421" s="1"/>
      <c r="BE421" s="1"/>
      <c r="BF421" s="1"/>
      <c r="BG421" s="1"/>
      <c r="BH421" s="1"/>
      <c r="BI421" s="1"/>
      <c r="BJ421" s="1"/>
      <c r="BK421" s="1"/>
      <c r="BL421" s="1"/>
      <c r="BM421" s="1"/>
      <c r="BN421" s="1"/>
      <c r="BO421" s="1"/>
      <c r="BP421" s="1"/>
      <c r="BQ421" s="1"/>
      <c r="BR421" s="1"/>
    </row>
    <row r="422" spans="1:70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  <c r="AL422" s="1"/>
      <c r="AM422" s="1"/>
      <c r="AN422" s="1"/>
      <c r="AO422" s="1"/>
      <c r="AP422" s="1"/>
      <c r="AQ422" s="1"/>
      <c r="AR422" s="1"/>
      <c r="AS422" s="1"/>
      <c r="AT422" s="1"/>
      <c r="AU422" s="1"/>
      <c r="AV422" s="1"/>
      <c r="AW422" s="1"/>
      <c r="AX422" s="1"/>
      <c r="AY422" s="1"/>
      <c r="AZ422" s="1"/>
      <c r="BA422" s="1"/>
      <c r="BB422" s="1"/>
      <c r="BC422" s="1"/>
      <c r="BD422" s="1"/>
      <c r="BE422" s="1"/>
      <c r="BF422" s="1"/>
      <c r="BG422" s="1"/>
      <c r="BH422" s="1"/>
      <c r="BI422" s="1"/>
      <c r="BJ422" s="1"/>
      <c r="BK422" s="1"/>
      <c r="BL422" s="1"/>
      <c r="BM422" s="1"/>
      <c r="BN422" s="1"/>
      <c r="BO422" s="1"/>
      <c r="BP422" s="1"/>
      <c r="BQ422" s="1"/>
      <c r="BR422" s="1"/>
    </row>
    <row r="423" spans="1:70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  <c r="AL423" s="1"/>
      <c r="AM423" s="1"/>
      <c r="AN423" s="1"/>
      <c r="AO423" s="1"/>
      <c r="AP423" s="1"/>
      <c r="AQ423" s="1"/>
      <c r="AR423" s="1"/>
      <c r="AS423" s="1"/>
      <c r="AT423" s="1"/>
      <c r="AU423" s="1"/>
      <c r="AV423" s="1"/>
      <c r="AW423" s="1"/>
      <c r="AX423" s="1"/>
      <c r="AY423" s="1"/>
      <c r="AZ423" s="1"/>
      <c r="BA423" s="1"/>
      <c r="BB423" s="1"/>
      <c r="BC423" s="1"/>
      <c r="BD423" s="1"/>
      <c r="BE423" s="1"/>
      <c r="BF423" s="1"/>
      <c r="BG423" s="1"/>
      <c r="BH423" s="1"/>
      <c r="BI423" s="1"/>
      <c r="BJ423" s="1"/>
      <c r="BK423" s="1"/>
      <c r="BL423" s="1"/>
      <c r="BM423" s="1"/>
      <c r="BN423" s="1"/>
      <c r="BO423" s="1"/>
      <c r="BP423" s="1"/>
      <c r="BQ423" s="1"/>
      <c r="BR423" s="1"/>
    </row>
    <row r="424" spans="1:70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  <c r="AL424" s="1"/>
      <c r="AM424" s="1"/>
      <c r="AN424" s="1"/>
      <c r="AO424" s="1"/>
      <c r="AP424" s="1"/>
      <c r="AQ424" s="1"/>
      <c r="AR424" s="1"/>
      <c r="AS424" s="1"/>
      <c r="AT424" s="1"/>
      <c r="AU424" s="1"/>
      <c r="AV424" s="1"/>
      <c r="AW424" s="1"/>
      <c r="AX424" s="1"/>
      <c r="AY424" s="1"/>
      <c r="AZ424" s="1"/>
      <c r="BA424" s="1"/>
      <c r="BB424" s="1"/>
      <c r="BC424" s="1"/>
      <c r="BD424" s="1"/>
      <c r="BE424" s="1"/>
      <c r="BF424" s="1"/>
      <c r="BG424" s="1"/>
      <c r="BH424" s="1"/>
      <c r="BI424" s="1"/>
      <c r="BJ424" s="1"/>
      <c r="BK424" s="1"/>
      <c r="BL424" s="1"/>
      <c r="BM424" s="1"/>
      <c r="BN424" s="1"/>
      <c r="BO424" s="1"/>
      <c r="BP424" s="1"/>
      <c r="BQ424" s="1"/>
      <c r="BR424" s="1"/>
    </row>
    <row r="425" spans="1:70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  <c r="AL425" s="1"/>
      <c r="AM425" s="1"/>
      <c r="AN425" s="1"/>
      <c r="AO425" s="1"/>
      <c r="AP425" s="1"/>
      <c r="AQ425" s="1"/>
      <c r="AR425" s="1"/>
      <c r="AS425" s="1"/>
      <c r="AT425" s="1"/>
      <c r="AU425" s="1"/>
      <c r="AV425" s="1"/>
      <c r="AW425" s="1"/>
      <c r="AX425" s="1"/>
      <c r="AY425" s="1"/>
      <c r="AZ425" s="1"/>
      <c r="BA425" s="1"/>
      <c r="BB425" s="1"/>
      <c r="BC425" s="1"/>
      <c r="BD425" s="1"/>
      <c r="BE425" s="1"/>
      <c r="BF425" s="1"/>
      <c r="BG425" s="1"/>
      <c r="BH425" s="1"/>
      <c r="BI425" s="1"/>
      <c r="BJ425" s="1"/>
      <c r="BK425" s="1"/>
      <c r="BL425" s="1"/>
      <c r="BM425" s="1"/>
      <c r="BN425" s="1"/>
      <c r="BO425" s="1"/>
      <c r="BP425" s="1"/>
      <c r="BQ425" s="1"/>
      <c r="BR425" s="1"/>
    </row>
    <row r="426" spans="1:70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  <c r="AL426" s="1"/>
      <c r="AM426" s="1"/>
      <c r="AN426" s="1"/>
      <c r="AO426" s="1"/>
      <c r="AP426" s="1"/>
      <c r="AQ426" s="1"/>
      <c r="AR426" s="1"/>
      <c r="AS426" s="1"/>
      <c r="AT426" s="1"/>
      <c r="AU426" s="1"/>
      <c r="AV426" s="1"/>
      <c r="AW426" s="1"/>
      <c r="AX426" s="1"/>
      <c r="AY426" s="1"/>
      <c r="AZ426" s="1"/>
      <c r="BA426" s="1"/>
      <c r="BB426" s="1"/>
      <c r="BC426" s="1"/>
      <c r="BD426" s="1"/>
      <c r="BE426" s="1"/>
      <c r="BF426" s="1"/>
      <c r="BG426" s="1"/>
      <c r="BH426" s="1"/>
      <c r="BI426" s="1"/>
      <c r="BJ426" s="1"/>
      <c r="BK426" s="1"/>
      <c r="BL426" s="1"/>
      <c r="BM426" s="1"/>
      <c r="BN426" s="1"/>
      <c r="BO426" s="1"/>
      <c r="BP426" s="1"/>
      <c r="BQ426" s="1"/>
      <c r="BR426" s="1"/>
    </row>
    <row r="427" spans="1:70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  <c r="AL427" s="1"/>
      <c r="AM427" s="1"/>
      <c r="AN427" s="1"/>
      <c r="AO427" s="1"/>
      <c r="AP427" s="1"/>
      <c r="AQ427" s="1"/>
      <c r="AR427" s="1"/>
      <c r="AS427" s="1"/>
      <c r="AT427" s="1"/>
      <c r="AU427" s="1"/>
      <c r="AV427" s="1"/>
      <c r="AW427" s="1"/>
      <c r="AX427" s="1"/>
      <c r="AY427" s="1"/>
      <c r="AZ427" s="1"/>
      <c r="BA427" s="1"/>
      <c r="BB427" s="1"/>
      <c r="BC427" s="1"/>
      <c r="BD427" s="1"/>
      <c r="BE427" s="1"/>
      <c r="BF427" s="1"/>
      <c r="BG427" s="1"/>
      <c r="BH427" s="1"/>
      <c r="BI427" s="1"/>
      <c r="BJ427" s="1"/>
      <c r="BK427" s="1"/>
      <c r="BL427" s="1"/>
      <c r="BM427" s="1"/>
      <c r="BN427" s="1"/>
      <c r="BO427" s="1"/>
      <c r="BP427" s="1"/>
      <c r="BQ427" s="1"/>
      <c r="BR427" s="1"/>
    </row>
    <row r="428" spans="1:70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  <c r="AL428" s="1"/>
      <c r="AM428" s="1"/>
      <c r="AN428" s="1"/>
      <c r="AO428" s="1"/>
      <c r="AP428" s="1"/>
      <c r="AQ428" s="1"/>
      <c r="AR428" s="1"/>
      <c r="AS428" s="1"/>
      <c r="AT428" s="1"/>
      <c r="AU428" s="1"/>
      <c r="AV428" s="1"/>
      <c r="AW428" s="1"/>
      <c r="AX428" s="1"/>
      <c r="AY428" s="1"/>
      <c r="AZ428" s="1"/>
      <c r="BA428" s="1"/>
      <c r="BB428" s="1"/>
      <c r="BC428" s="1"/>
      <c r="BD428" s="1"/>
      <c r="BE428" s="1"/>
      <c r="BF428" s="1"/>
      <c r="BG428" s="1"/>
      <c r="BH428" s="1"/>
      <c r="BI428" s="1"/>
      <c r="BJ428" s="1"/>
      <c r="BK428" s="1"/>
      <c r="BL428" s="1"/>
      <c r="BM428" s="1"/>
      <c r="BN428" s="1"/>
      <c r="BO428" s="1"/>
      <c r="BP428" s="1"/>
      <c r="BQ428" s="1"/>
      <c r="BR428" s="1"/>
    </row>
    <row r="429" spans="1:70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  <c r="AL429" s="1"/>
      <c r="AM429" s="1"/>
      <c r="AN429" s="1"/>
      <c r="AO429" s="1"/>
      <c r="AP429" s="1"/>
      <c r="AQ429" s="1"/>
      <c r="AR429" s="1"/>
      <c r="AS429" s="1"/>
      <c r="AT429" s="1"/>
      <c r="AU429" s="1"/>
      <c r="AV429" s="1"/>
      <c r="AW429" s="1"/>
      <c r="AX429" s="1"/>
      <c r="AY429" s="1"/>
      <c r="AZ429" s="1"/>
      <c r="BA429" s="1"/>
      <c r="BB429" s="1"/>
      <c r="BC429" s="1"/>
      <c r="BD429" s="1"/>
      <c r="BE429" s="1"/>
      <c r="BF429" s="1"/>
      <c r="BG429" s="1"/>
      <c r="BH429" s="1"/>
      <c r="BI429" s="1"/>
      <c r="BJ429" s="1"/>
      <c r="BK429" s="1"/>
      <c r="BL429" s="1"/>
      <c r="BM429" s="1"/>
      <c r="BN429" s="1"/>
      <c r="BO429" s="1"/>
      <c r="BP429" s="1"/>
      <c r="BQ429" s="1"/>
      <c r="BR429" s="1"/>
    </row>
    <row r="430" spans="1:70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  <c r="AL430" s="1"/>
      <c r="AM430" s="1"/>
      <c r="AN430" s="1"/>
      <c r="AO430" s="1"/>
      <c r="AP430" s="1"/>
      <c r="AQ430" s="1"/>
      <c r="AR430" s="1"/>
      <c r="AS430" s="1"/>
      <c r="AT430" s="1"/>
      <c r="AU430" s="1"/>
      <c r="AV430" s="1"/>
      <c r="AW430" s="1"/>
      <c r="AX430" s="1"/>
      <c r="AY430" s="1"/>
      <c r="AZ430" s="1"/>
      <c r="BA430" s="1"/>
      <c r="BB430" s="1"/>
      <c r="BC430" s="1"/>
      <c r="BD430" s="1"/>
      <c r="BE430" s="1"/>
      <c r="BF430" s="1"/>
      <c r="BG430" s="1"/>
      <c r="BH430" s="1"/>
      <c r="BI430" s="1"/>
      <c r="BJ430" s="1"/>
      <c r="BK430" s="1"/>
      <c r="BL430" s="1"/>
      <c r="BM430" s="1"/>
      <c r="BN430" s="1"/>
      <c r="BO430" s="1"/>
      <c r="BP430" s="1"/>
      <c r="BQ430" s="1"/>
      <c r="BR430" s="1"/>
    </row>
    <row r="431" spans="1:70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  <c r="AL431" s="1"/>
      <c r="AM431" s="1"/>
      <c r="AN431" s="1"/>
      <c r="AO431" s="1"/>
      <c r="AP431" s="1"/>
      <c r="AQ431" s="1"/>
      <c r="AR431" s="1"/>
      <c r="AS431" s="1"/>
      <c r="AT431" s="1"/>
      <c r="AU431" s="1"/>
      <c r="AV431" s="1"/>
      <c r="AW431" s="1"/>
      <c r="AX431" s="1"/>
      <c r="AY431" s="1"/>
      <c r="AZ431" s="1"/>
      <c r="BA431" s="1"/>
      <c r="BB431" s="1"/>
      <c r="BC431" s="1"/>
      <c r="BD431" s="1"/>
      <c r="BE431" s="1"/>
      <c r="BF431" s="1"/>
      <c r="BG431" s="1"/>
      <c r="BH431" s="1"/>
      <c r="BI431" s="1"/>
      <c r="BJ431" s="1"/>
      <c r="BK431" s="1"/>
      <c r="BL431" s="1"/>
      <c r="BM431" s="1"/>
      <c r="BN431" s="1"/>
      <c r="BO431" s="1"/>
      <c r="BP431" s="1"/>
      <c r="BQ431" s="1"/>
      <c r="BR431" s="1"/>
    </row>
    <row r="432" spans="1:70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  <c r="AL432" s="1"/>
      <c r="AM432" s="1"/>
      <c r="AN432" s="1"/>
      <c r="AO432" s="1"/>
      <c r="AP432" s="1"/>
      <c r="AQ432" s="1"/>
      <c r="AR432" s="1"/>
      <c r="AS432" s="1"/>
      <c r="AT432" s="1"/>
      <c r="AU432" s="1"/>
      <c r="AV432" s="1"/>
      <c r="AW432" s="1"/>
      <c r="AX432" s="1"/>
      <c r="AY432" s="1"/>
      <c r="AZ432" s="1"/>
      <c r="BA432" s="1"/>
      <c r="BB432" s="1"/>
      <c r="BC432" s="1"/>
      <c r="BD432" s="1"/>
      <c r="BE432" s="1"/>
      <c r="BF432" s="1"/>
      <c r="BG432" s="1"/>
      <c r="BH432" s="1"/>
      <c r="BI432" s="1"/>
      <c r="BJ432" s="1"/>
      <c r="BK432" s="1"/>
      <c r="BL432" s="1"/>
      <c r="BM432" s="1"/>
      <c r="BN432" s="1"/>
      <c r="BO432" s="1"/>
      <c r="BP432" s="1"/>
      <c r="BQ432" s="1"/>
      <c r="BR432" s="1"/>
    </row>
    <row r="433" spans="1:70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  <c r="AL433" s="1"/>
      <c r="AM433" s="1"/>
      <c r="AN433" s="1"/>
      <c r="AO433" s="1"/>
      <c r="AP433" s="1"/>
      <c r="AQ433" s="1"/>
      <c r="AR433" s="1"/>
      <c r="AS433" s="1"/>
      <c r="AT433" s="1"/>
      <c r="AU433" s="1"/>
      <c r="AV433" s="1"/>
      <c r="AW433" s="1"/>
      <c r="AX433" s="1"/>
      <c r="AY433" s="1"/>
      <c r="AZ433" s="1"/>
      <c r="BA433" s="1"/>
      <c r="BB433" s="1"/>
      <c r="BC433" s="1"/>
      <c r="BD433" s="1"/>
      <c r="BE433" s="1"/>
      <c r="BF433" s="1"/>
      <c r="BG433" s="1"/>
      <c r="BH433" s="1"/>
      <c r="BI433" s="1"/>
      <c r="BJ433" s="1"/>
      <c r="BK433" s="1"/>
      <c r="BL433" s="1"/>
      <c r="BM433" s="1"/>
      <c r="BN433" s="1"/>
      <c r="BO433" s="1"/>
      <c r="BP433" s="1"/>
      <c r="BQ433" s="1"/>
      <c r="BR433" s="1"/>
    </row>
    <row r="434" spans="1:70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  <c r="AL434" s="1"/>
      <c r="AM434" s="1"/>
      <c r="AN434" s="1"/>
      <c r="AO434" s="1"/>
      <c r="AP434" s="1"/>
      <c r="AQ434" s="1"/>
      <c r="AR434" s="1"/>
      <c r="AS434" s="1"/>
      <c r="AT434" s="1"/>
      <c r="AU434" s="1"/>
      <c r="AV434" s="1"/>
      <c r="AW434" s="1"/>
      <c r="AX434" s="1"/>
      <c r="AY434" s="1"/>
      <c r="AZ434" s="1"/>
      <c r="BA434" s="1"/>
      <c r="BB434" s="1"/>
      <c r="BC434" s="1"/>
      <c r="BD434" s="1"/>
      <c r="BE434" s="1"/>
      <c r="BF434" s="1"/>
      <c r="BG434" s="1"/>
      <c r="BH434" s="1"/>
      <c r="BI434" s="1"/>
      <c r="BJ434" s="1"/>
      <c r="BK434" s="1"/>
      <c r="BL434" s="1"/>
      <c r="BM434" s="1"/>
      <c r="BN434" s="1"/>
      <c r="BO434" s="1"/>
      <c r="BP434" s="1"/>
      <c r="BQ434" s="1"/>
      <c r="BR434" s="1"/>
    </row>
    <row r="435" spans="1:70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"/>
      <c r="AL435" s="1"/>
      <c r="AM435" s="1"/>
      <c r="AN435" s="1"/>
      <c r="AO435" s="1"/>
      <c r="AP435" s="1"/>
      <c r="AQ435" s="1"/>
      <c r="AR435" s="1"/>
      <c r="AS435" s="1"/>
      <c r="AT435" s="1"/>
      <c r="AU435" s="1"/>
      <c r="AV435" s="1"/>
      <c r="AW435" s="1"/>
      <c r="AX435" s="1"/>
      <c r="AY435" s="1"/>
      <c r="AZ435" s="1"/>
      <c r="BA435" s="1"/>
      <c r="BB435" s="1"/>
      <c r="BC435" s="1"/>
      <c r="BD435" s="1"/>
      <c r="BE435" s="1"/>
      <c r="BF435" s="1"/>
      <c r="BG435" s="1"/>
      <c r="BH435" s="1"/>
      <c r="BI435" s="1"/>
      <c r="BJ435" s="1"/>
      <c r="BK435" s="1"/>
      <c r="BL435" s="1"/>
      <c r="BM435" s="1"/>
      <c r="BN435" s="1"/>
      <c r="BO435" s="1"/>
      <c r="BP435" s="1"/>
      <c r="BQ435" s="1"/>
      <c r="BR435" s="1"/>
    </row>
    <row r="436" spans="1:70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  <c r="AL436" s="1"/>
      <c r="AM436" s="1"/>
      <c r="AN436" s="1"/>
      <c r="AO436" s="1"/>
      <c r="AP436" s="1"/>
      <c r="AQ436" s="1"/>
      <c r="AR436" s="1"/>
      <c r="AS436" s="1"/>
      <c r="AT436" s="1"/>
      <c r="AU436" s="1"/>
      <c r="AV436" s="1"/>
      <c r="AW436" s="1"/>
      <c r="AX436" s="1"/>
      <c r="AY436" s="1"/>
      <c r="AZ436" s="1"/>
      <c r="BA436" s="1"/>
      <c r="BB436" s="1"/>
      <c r="BC436" s="1"/>
      <c r="BD436" s="1"/>
      <c r="BE436" s="1"/>
      <c r="BF436" s="1"/>
      <c r="BG436" s="1"/>
      <c r="BH436" s="1"/>
      <c r="BI436" s="1"/>
      <c r="BJ436" s="1"/>
      <c r="BK436" s="1"/>
      <c r="BL436" s="1"/>
      <c r="BM436" s="1"/>
      <c r="BN436" s="1"/>
      <c r="BO436" s="1"/>
      <c r="BP436" s="1"/>
      <c r="BQ436" s="1"/>
      <c r="BR436" s="1"/>
    </row>
    <row r="437" spans="1:70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/>
      <c r="AL437" s="1"/>
      <c r="AM437" s="1"/>
      <c r="AN437" s="1"/>
      <c r="AO437" s="1"/>
      <c r="AP437" s="1"/>
      <c r="AQ437" s="1"/>
      <c r="AR437" s="1"/>
      <c r="AS437" s="1"/>
      <c r="AT437" s="1"/>
      <c r="AU437" s="1"/>
      <c r="AV437" s="1"/>
      <c r="AW437" s="1"/>
      <c r="AX437" s="1"/>
      <c r="AY437" s="1"/>
      <c r="AZ437" s="1"/>
      <c r="BA437" s="1"/>
      <c r="BB437" s="1"/>
      <c r="BC437" s="1"/>
      <c r="BD437" s="1"/>
      <c r="BE437" s="1"/>
      <c r="BF437" s="1"/>
      <c r="BG437" s="1"/>
      <c r="BH437" s="1"/>
      <c r="BI437" s="1"/>
      <c r="BJ437" s="1"/>
      <c r="BK437" s="1"/>
      <c r="BL437" s="1"/>
      <c r="BM437" s="1"/>
      <c r="BN437" s="1"/>
      <c r="BO437" s="1"/>
      <c r="BP437" s="1"/>
      <c r="BQ437" s="1"/>
      <c r="BR437" s="1"/>
    </row>
    <row r="438" spans="1:70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/>
      <c r="AL438" s="1"/>
      <c r="AM438" s="1"/>
      <c r="AN438" s="1"/>
      <c r="AO438" s="1"/>
      <c r="AP438" s="1"/>
      <c r="AQ438" s="1"/>
      <c r="AR438" s="1"/>
      <c r="AS438" s="1"/>
      <c r="AT438" s="1"/>
      <c r="AU438" s="1"/>
      <c r="AV438" s="1"/>
      <c r="AW438" s="1"/>
      <c r="AX438" s="1"/>
      <c r="AY438" s="1"/>
      <c r="AZ438" s="1"/>
      <c r="BA438" s="1"/>
      <c r="BB438" s="1"/>
      <c r="BC438" s="1"/>
      <c r="BD438" s="1"/>
      <c r="BE438" s="1"/>
      <c r="BF438" s="1"/>
      <c r="BG438" s="1"/>
      <c r="BH438" s="1"/>
      <c r="BI438" s="1"/>
      <c r="BJ438" s="1"/>
      <c r="BK438" s="1"/>
      <c r="BL438" s="1"/>
      <c r="BM438" s="1"/>
      <c r="BN438" s="1"/>
      <c r="BO438" s="1"/>
      <c r="BP438" s="1"/>
      <c r="BQ438" s="1"/>
      <c r="BR438" s="1"/>
    </row>
    <row r="439" spans="1:70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/>
      <c r="AL439" s="1"/>
      <c r="AM439" s="1"/>
      <c r="AN439" s="1"/>
      <c r="AO439" s="1"/>
      <c r="AP439" s="1"/>
      <c r="AQ439" s="1"/>
      <c r="AR439" s="1"/>
      <c r="AS439" s="1"/>
      <c r="AT439" s="1"/>
      <c r="AU439" s="1"/>
      <c r="AV439" s="1"/>
      <c r="AW439" s="1"/>
      <c r="AX439" s="1"/>
      <c r="AY439" s="1"/>
      <c r="AZ439" s="1"/>
      <c r="BA439" s="1"/>
      <c r="BB439" s="1"/>
      <c r="BC439" s="1"/>
      <c r="BD439" s="1"/>
      <c r="BE439" s="1"/>
      <c r="BF439" s="1"/>
      <c r="BG439" s="1"/>
      <c r="BH439" s="1"/>
      <c r="BI439" s="1"/>
      <c r="BJ439" s="1"/>
      <c r="BK439" s="1"/>
      <c r="BL439" s="1"/>
      <c r="BM439" s="1"/>
      <c r="BN439" s="1"/>
      <c r="BO439" s="1"/>
      <c r="BP439" s="1"/>
      <c r="BQ439" s="1"/>
      <c r="BR439" s="1"/>
    </row>
    <row r="440" spans="1:70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  <c r="AL440" s="1"/>
      <c r="AM440" s="1"/>
      <c r="AN440" s="1"/>
      <c r="AO440" s="1"/>
      <c r="AP440" s="1"/>
      <c r="AQ440" s="1"/>
      <c r="AR440" s="1"/>
      <c r="AS440" s="1"/>
      <c r="AT440" s="1"/>
      <c r="AU440" s="1"/>
      <c r="AV440" s="1"/>
      <c r="AW440" s="1"/>
      <c r="AX440" s="1"/>
      <c r="AY440" s="1"/>
      <c r="AZ440" s="1"/>
      <c r="BA440" s="1"/>
      <c r="BB440" s="1"/>
      <c r="BC440" s="1"/>
      <c r="BD440" s="1"/>
      <c r="BE440" s="1"/>
      <c r="BF440" s="1"/>
      <c r="BG440" s="1"/>
      <c r="BH440" s="1"/>
      <c r="BI440" s="1"/>
      <c r="BJ440" s="1"/>
      <c r="BK440" s="1"/>
      <c r="BL440" s="1"/>
      <c r="BM440" s="1"/>
      <c r="BN440" s="1"/>
      <c r="BO440" s="1"/>
      <c r="BP440" s="1"/>
      <c r="BQ440" s="1"/>
      <c r="BR440" s="1"/>
    </row>
    <row r="441" spans="1:70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  <c r="AL441" s="1"/>
      <c r="AM441" s="1"/>
      <c r="AN441" s="1"/>
      <c r="AO441" s="1"/>
      <c r="AP441" s="1"/>
      <c r="AQ441" s="1"/>
      <c r="AR441" s="1"/>
      <c r="AS441" s="1"/>
      <c r="AT441" s="1"/>
      <c r="AU441" s="1"/>
      <c r="AV441" s="1"/>
      <c r="AW441" s="1"/>
      <c r="AX441" s="1"/>
      <c r="AY441" s="1"/>
      <c r="AZ441" s="1"/>
      <c r="BA441" s="1"/>
      <c r="BB441" s="1"/>
      <c r="BC441" s="1"/>
      <c r="BD441" s="1"/>
      <c r="BE441" s="1"/>
      <c r="BF441" s="1"/>
      <c r="BG441" s="1"/>
      <c r="BH441" s="1"/>
      <c r="BI441" s="1"/>
      <c r="BJ441" s="1"/>
      <c r="BK441" s="1"/>
      <c r="BL441" s="1"/>
      <c r="BM441" s="1"/>
      <c r="BN441" s="1"/>
      <c r="BO441" s="1"/>
      <c r="BP441" s="1"/>
      <c r="BQ441" s="1"/>
      <c r="BR441" s="1"/>
    </row>
    <row r="442" spans="1:70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1"/>
      <c r="AL442" s="1"/>
      <c r="AM442" s="1"/>
      <c r="AN442" s="1"/>
      <c r="AO442" s="1"/>
      <c r="AP442" s="1"/>
      <c r="AQ442" s="1"/>
      <c r="AR442" s="1"/>
      <c r="AS442" s="1"/>
      <c r="AT442" s="1"/>
      <c r="AU442" s="1"/>
      <c r="AV442" s="1"/>
      <c r="AW442" s="1"/>
      <c r="AX442" s="1"/>
      <c r="AY442" s="1"/>
      <c r="AZ442" s="1"/>
      <c r="BA442" s="1"/>
      <c r="BB442" s="1"/>
      <c r="BC442" s="1"/>
      <c r="BD442" s="1"/>
      <c r="BE442" s="1"/>
      <c r="BF442" s="1"/>
      <c r="BG442" s="1"/>
      <c r="BH442" s="1"/>
      <c r="BI442" s="1"/>
      <c r="BJ442" s="1"/>
      <c r="BK442" s="1"/>
      <c r="BL442" s="1"/>
      <c r="BM442" s="1"/>
      <c r="BN442" s="1"/>
      <c r="BO442" s="1"/>
      <c r="BP442" s="1"/>
      <c r="BQ442" s="1"/>
      <c r="BR442" s="1"/>
    </row>
    <row r="443" spans="1:70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"/>
      <c r="AL443" s="1"/>
      <c r="AM443" s="1"/>
      <c r="AN443" s="1"/>
      <c r="AO443" s="1"/>
      <c r="AP443" s="1"/>
      <c r="AQ443" s="1"/>
      <c r="AR443" s="1"/>
      <c r="AS443" s="1"/>
      <c r="AT443" s="1"/>
      <c r="AU443" s="1"/>
      <c r="AV443" s="1"/>
      <c r="AW443" s="1"/>
      <c r="AX443" s="1"/>
      <c r="AY443" s="1"/>
      <c r="AZ443" s="1"/>
      <c r="BA443" s="1"/>
      <c r="BB443" s="1"/>
      <c r="BC443" s="1"/>
      <c r="BD443" s="1"/>
      <c r="BE443" s="1"/>
      <c r="BF443" s="1"/>
      <c r="BG443" s="1"/>
      <c r="BH443" s="1"/>
      <c r="BI443" s="1"/>
      <c r="BJ443" s="1"/>
      <c r="BK443" s="1"/>
      <c r="BL443" s="1"/>
      <c r="BM443" s="1"/>
      <c r="BN443" s="1"/>
      <c r="BO443" s="1"/>
      <c r="BP443" s="1"/>
      <c r="BQ443" s="1"/>
      <c r="BR443" s="1"/>
    </row>
    <row r="444" spans="1:70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"/>
      <c r="AL444" s="1"/>
      <c r="AM444" s="1"/>
      <c r="AN444" s="1"/>
      <c r="AO444" s="1"/>
      <c r="AP444" s="1"/>
      <c r="AQ444" s="1"/>
      <c r="AR444" s="1"/>
      <c r="AS444" s="1"/>
      <c r="AT444" s="1"/>
      <c r="AU444" s="1"/>
      <c r="AV444" s="1"/>
      <c r="AW444" s="1"/>
      <c r="AX444" s="1"/>
      <c r="AY444" s="1"/>
      <c r="AZ444" s="1"/>
      <c r="BA444" s="1"/>
      <c r="BB444" s="1"/>
      <c r="BC444" s="1"/>
      <c r="BD444" s="1"/>
      <c r="BE444" s="1"/>
      <c r="BF444" s="1"/>
      <c r="BG444" s="1"/>
      <c r="BH444" s="1"/>
      <c r="BI444" s="1"/>
      <c r="BJ444" s="1"/>
      <c r="BK444" s="1"/>
      <c r="BL444" s="1"/>
      <c r="BM444" s="1"/>
      <c r="BN444" s="1"/>
      <c r="BO444" s="1"/>
      <c r="BP444" s="1"/>
      <c r="BQ444" s="1"/>
      <c r="BR444" s="1"/>
    </row>
    <row r="445" spans="1:70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"/>
      <c r="AL445" s="1"/>
      <c r="AM445" s="1"/>
      <c r="AN445" s="1"/>
      <c r="AO445" s="1"/>
      <c r="AP445" s="1"/>
      <c r="AQ445" s="1"/>
      <c r="AR445" s="1"/>
      <c r="AS445" s="1"/>
      <c r="AT445" s="1"/>
      <c r="AU445" s="1"/>
      <c r="AV445" s="1"/>
      <c r="AW445" s="1"/>
      <c r="AX445" s="1"/>
      <c r="AY445" s="1"/>
      <c r="AZ445" s="1"/>
      <c r="BA445" s="1"/>
      <c r="BB445" s="1"/>
      <c r="BC445" s="1"/>
      <c r="BD445" s="1"/>
      <c r="BE445" s="1"/>
      <c r="BF445" s="1"/>
      <c r="BG445" s="1"/>
      <c r="BH445" s="1"/>
      <c r="BI445" s="1"/>
      <c r="BJ445" s="1"/>
      <c r="BK445" s="1"/>
      <c r="BL445" s="1"/>
      <c r="BM445" s="1"/>
      <c r="BN445" s="1"/>
      <c r="BO445" s="1"/>
      <c r="BP445" s="1"/>
      <c r="BQ445" s="1"/>
      <c r="BR445" s="1"/>
    </row>
    <row r="446" spans="1:70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/>
      <c r="AL446" s="1"/>
      <c r="AM446" s="1"/>
      <c r="AN446" s="1"/>
      <c r="AO446" s="1"/>
      <c r="AP446" s="1"/>
      <c r="AQ446" s="1"/>
      <c r="AR446" s="1"/>
      <c r="AS446" s="1"/>
      <c r="AT446" s="1"/>
      <c r="AU446" s="1"/>
      <c r="AV446" s="1"/>
      <c r="AW446" s="1"/>
      <c r="AX446" s="1"/>
      <c r="AY446" s="1"/>
      <c r="AZ446" s="1"/>
      <c r="BA446" s="1"/>
      <c r="BB446" s="1"/>
      <c r="BC446" s="1"/>
      <c r="BD446" s="1"/>
      <c r="BE446" s="1"/>
      <c r="BF446" s="1"/>
      <c r="BG446" s="1"/>
      <c r="BH446" s="1"/>
      <c r="BI446" s="1"/>
      <c r="BJ446" s="1"/>
      <c r="BK446" s="1"/>
      <c r="BL446" s="1"/>
      <c r="BM446" s="1"/>
      <c r="BN446" s="1"/>
      <c r="BO446" s="1"/>
      <c r="BP446" s="1"/>
      <c r="BQ446" s="1"/>
      <c r="BR446" s="1"/>
    </row>
    <row r="447" spans="1:70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  <c r="AL447" s="1"/>
      <c r="AM447" s="1"/>
      <c r="AN447" s="1"/>
      <c r="AO447" s="1"/>
      <c r="AP447" s="1"/>
      <c r="AQ447" s="1"/>
      <c r="AR447" s="1"/>
      <c r="AS447" s="1"/>
      <c r="AT447" s="1"/>
      <c r="AU447" s="1"/>
      <c r="AV447" s="1"/>
      <c r="AW447" s="1"/>
      <c r="AX447" s="1"/>
      <c r="AY447" s="1"/>
      <c r="AZ447" s="1"/>
      <c r="BA447" s="1"/>
      <c r="BB447" s="1"/>
      <c r="BC447" s="1"/>
      <c r="BD447" s="1"/>
      <c r="BE447" s="1"/>
      <c r="BF447" s="1"/>
      <c r="BG447" s="1"/>
      <c r="BH447" s="1"/>
      <c r="BI447" s="1"/>
      <c r="BJ447" s="1"/>
      <c r="BK447" s="1"/>
      <c r="BL447" s="1"/>
      <c r="BM447" s="1"/>
      <c r="BN447" s="1"/>
      <c r="BO447" s="1"/>
      <c r="BP447" s="1"/>
      <c r="BQ447" s="1"/>
      <c r="BR447" s="1"/>
    </row>
    <row r="448" spans="1:70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"/>
      <c r="AL448" s="1"/>
      <c r="AM448" s="1"/>
      <c r="AN448" s="1"/>
      <c r="AO448" s="1"/>
      <c r="AP448" s="1"/>
      <c r="AQ448" s="1"/>
      <c r="AR448" s="1"/>
      <c r="AS448" s="1"/>
      <c r="AT448" s="1"/>
      <c r="AU448" s="1"/>
      <c r="AV448" s="1"/>
      <c r="AW448" s="1"/>
      <c r="AX448" s="1"/>
      <c r="AY448" s="1"/>
      <c r="AZ448" s="1"/>
      <c r="BA448" s="1"/>
      <c r="BB448" s="1"/>
      <c r="BC448" s="1"/>
      <c r="BD448" s="1"/>
      <c r="BE448" s="1"/>
      <c r="BF448" s="1"/>
      <c r="BG448" s="1"/>
      <c r="BH448" s="1"/>
      <c r="BI448" s="1"/>
      <c r="BJ448" s="1"/>
      <c r="BK448" s="1"/>
      <c r="BL448" s="1"/>
      <c r="BM448" s="1"/>
      <c r="BN448" s="1"/>
      <c r="BO448" s="1"/>
      <c r="BP448" s="1"/>
      <c r="BQ448" s="1"/>
      <c r="BR448" s="1"/>
    </row>
    <row r="449" spans="1:70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"/>
      <c r="AL449" s="1"/>
      <c r="AM449" s="1"/>
      <c r="AN449" s="1"/>
      <c r="AO449" s="1"/>
      <c r="AP449" s="1"/>
      <c r="AQ449" s="1"/>
      <c r="AR449" s="1"/>
      <c r="AS449" s="1"/>
      <c r="AT449" s="1"/>
      <c r="AU449" s="1"/>
      <c r="AV449" s="1"/>
      <c r="AW449" s="1"/>
      <c r="AX449" s="1"/>
      <c r="AY449" s="1"/>
      <c r="AZ449" s="1"/>
      <c r="BA449" s="1"/>
      <c r="BB449" s="1"/>
      <c r="BC449" s="1"/>
      <c r="BD449" s="1"/>
      <c r="BE449" s="1"/>
      <c r="BF449" s="1"/>
      <c r="BG449" s="1"/>
      <c r="BH449" s="1"/>
      <c r="BI449" s="1"/>
      <c r="BJ449" s="1"/>
      <c r="BK449" s="1"/>
      <c r="BL449" s="1"/>
      <c r="BM449" s="1"/>
      <c r="BN449" s="1"/>
      <c r="BO449" s="1"/>
      <c r="BP449" s="1"/>
      <c r="BQ449" s="1"/>
      <c r="BR449" s="1"/>
    </row>
    <row r="450" spans="1:70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1"/>
      <c r="AL450" s="1"/>
      <c r="AM450" s="1"/>
      <c r="AN450" s="1"/>
      <c r="AO450" s="1"/>
      <c r="AP450" s="1"/>
      <c r="AQ450" s="1"/>
      <c r="AR450" s="1"/>
      <c r="AS450" s="1"/>
      <c r="AT450" s="1"/>
      <c r="AU450" s="1"/>
      <c r="AV450" s="1"/>
      <c r="AW450" s="1"/>
      <c r="AX450" s="1"/>
      <c r="AY450" s="1"/>
      <c r="AZ450" s="1"/>
      <c r="BA450" s="1"/>
      <c r="BB450" s="1"/>
      <c r="BC450" s="1"/>
      <c r="BD450" s="1"/>
      <c r="BE450" s="1"/>
      <c r="BF450" s="1"/>
      <c r="BG450" s="1"/>
      <c r="BH450" s="1"/>
      <c r="BI450" s="1"/>
      <c r="BJ450" s="1"/>
      <c r="BK450" s="1"/>
      <c r="BL450" s="1"/>
      <c r="BM450" s="1"/>
      <c r="BN450" s="1"/>
      <c r="BO450" s="1"/>
      <c r="BP450" s="1"/>
      <c r="BQ450" s="1"/>
      <c r="BR450" s="1"/>
    </row>
    <row r="451" spans="1:70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  <c r="AK451" s="1"/>
      <c r="AL451" s="1"/>
      <c r="AM451" s="1"/>
      <c r="AN451" s="1"/>
      <c r="AO451" s="1"/>
      <c r="AP451" s="1"/>
      <c r="AQ451" s="1"/>
      <c r="AR451" s="1"/>
      <c r="AS451" s="1"/>
      <c r="AT451" s="1"/>
      <c r="AU451" s="1"/>
      <c r="AV451" s="1"/>
      <c r="AW451" s="1"/>
      <c r="AX451" s="1"/>
      <c r="AY451" s="1"/>
      <c r="AZ451" s="1"/>
      <c r="BA451" s="1"/>
      <c r="BB451" s="1"/>
      <c r="BC451" s="1"/>
      <c r="BD451" s="1"/>
      <c r="BE451" s="1"/>
      <c r="BF451" s="1"/>
      <c r="BG451" s="1"/>
      <c r="BH451" s="1"/>
      <c r="BI451" s="1"/>
      <c r="BJ451" s="1"/>
      <c r="BK451" s="1"/>
      <c r="BL451" s="1"/>
      <c r="BM451" s="1"/>
      <c r="BN451" s="1"/>
      <c r="BO451" s="1"/>
      <c r="BP451" s="1"/>
      <c r="BQ451" s="1"/>
      <c r="BR451" s="1"/>
    </row>
    <row r="452" spans="1:70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  <c r="AK452" s="1"/>
      <c r="AL452" s="1"/>
      <c r="AM452" s="1"/>
      <c r="AN452" s="1"/>
      <c r="AO452" s="1"/>
      <c r="AP452" s="1"/>
      <c r="AQ452" s="1"/>
      <c r="AR452" s="1"/>
      <c r="AS452" s="1"/>
      <c r="AT452" s="1"/>
      <c r="AU452" s="1"/>
      <c r="AV452" s="1"/>
      <c r="AW452" s="1"/>
      <c r="AX452" s="1"/>
      <c r="AY452" s="1"/>
      <c r="AZ452" s="1"/>
      <c r="BA452" s="1"/>
      <c r="BB452" s="1"/>
      <c r="BC452" s="1"/>
      <c r="BD452" s="1"/>
      <c r="BE452" s="1"/>
      <c r="BF452" s="1"/>
      <c r="BG452" s="1"/>
      <c r="BH452" s="1"/>
      <c r="BI452" s="1"/>
      <c r="BJ452" s="1"/>
      <c r="BK452" s="1"/>
      <c r="BL452" s="1"/>
      <c r="BM452" s="1"/>
      <c r="BN452" s="1"/>
      <c r="BO452" s="1"/>
      <c r="BP452" s="1"/>
      <c r="BQ452" s="1"/>
      <c r="BR452" s="1"/>
    </row>
    <row r="453" spans="1:70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  <c r="AK453" s="1"/>
      <c r="AL453" s="1"/>
      <c r="AM453" s="1"/>
      <c r="AN453" s="1"/>
      <c r="AO453" s="1"/>
      <c r="AP453" s="1"/>
      <c r="AQ453" s="1"/>
      <c r="AR453" s="1"/>
      <c r="AS453" s="1"/>
      <c r="AT453" s="1"/>
      <c r="AU453" s="1"/>
      <c r="AV453" s="1"/>
      <c r="AW453" s="1"/>
      <c r="AX453" s="1"/>
      <c r="AY453" s="1"/>
      <c r="AZ453" s="1"/>
      <c r="BA453" s="1"/>
      <c r="BB453" s="1"/>
      <c r="BC453" s="1"/>
      <c r="BD453" s="1"/>
      <c r="BE453" s="1"/>
      <c r="BF453" s="1"/>
      <c r="BG453" s="1"/>
      <c r="BH453" s="1"/>
      <c r="BI453" s="1"/>
      <c r="BJ453" s="1"/>
      <c r="BK453" s="1"/>
      <c r="BL453" s="1"/>
      <c r="BM453" s="1"/>
      <c r="BN453" s="1"/>
      <c r="BO453" s="1"/>
      <c r="BP453" s="1"/>
      <c r="BQ453" s="1"/>
      <c r="BR453" s="1"/>
    </row>
    <row r="454" spans="1:70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  <c r="AK454" s="1"/>
      <c r="AL454" s="1"/>
      <c r="AM454" s="1"/>
      <c r="AN454" s="1"/>
      <c r="AO454" s="1"/>
      <c r="AP454" s="1"/>
      <c r="AQ454" s="1"/>
      <c r="AR454" s="1"/>
      <c r="AS454" s="1"/>
      <c r="AT454" s="1"/>
      <c r="AU454" s="1"/>
      <c r="AV454" s="1"/>
      <c r="AW454" s="1"/>
      <c r="AX454" s="1"/>
      <c r="AY454" s="1"/>
      <c r="AZ454" s="1"/>
      <c r="BA454" s="1"/>
      <c r="BB454" s="1"/>
      <c r="BC454" s="1"/>
      <c r="BD454" s="1"/>
      <c r="BE454" s="1"/>
      <c r="BF454" s="1"/>
      <c r="BG454" s="1"/>
      <c r="BH454" s="1"/>
      <c r="BI454" s="1"/>
      <c r="BJ454" s="1"/>
      <c r="BK454" s="1"/>
      <c r="BL454" s="1"/>
      <c r="BM454" s="1"/>
      <c r="BN454" s="1"/>
      <c r="BO454" s="1"/>
      <c r="BP454" s="1"/>
      <c r="BQ454" s="1"/>
      <c r="BR454" s="1"/>
    </row>
    <row r="455" spans="1:70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  <c r="AK455" s="1"/>
      <c r="AL455" s="1"/>
      <c r="AM455" s="1"/>
      <c r="AN455" s="1"/>
      <c r="AO455" s="1"/>
      <c r="AP455" s="1"/>
      <c r="AQ455" s="1"/>
      <c r="AR455" s="1"/>
      <c r="AS455" s="1"/>
      <c r="AT455" s="1"/>
      <c r="AU455" s="1"/>
      <c r="AV455" s="1"/>
      <c r="AW455" s="1"/>
      <c r="AX455" s="1"/>
      <c r="AY455" s="1"/>
      <c r="AZ455" s="1"/>
      <c r="BA455" s="1"/>
      <c r="BB455" s="1"/>
      <c r="BC455" s="1"/>
      <c r="BD455" s="1"/>
      <c r="BE455" s="1"/>
      <c r="BF455" s="1"/>
      <c r="BG455" s="1"/>
      <c r="BH455" s="1"/>
      <c r="BI455" s="1"/>
      <c r="BJ455" s="1"/>
      <c r="BK455" s="1"/>
      <c r="BL455" s="1"/>
      <c r="BM455" s="1"/>
      <c r="BN455" s="1"/>
      <c r="BO455" s="1"/>
      <c r="BP455" s="1"/>
      <c r="BQ455" s="1"/>
      <c r="BR455" s="1"/>
    </row>
    <row r="456" spans="1:70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  <c r="AK456" s="1"/>
      <c r="AL456" s="1"/>
      <c r="AM456" s="1"/>
      <c r="AN456" s="1"/>
      <c r="AO456" s="1"/>
      <c r="AP456" s="1"/>
      <c r="AQ456" s="1"/>
      <c r="AR456" s="1"/>
      <c r="AS456" s="1"/>
      <c r="AT456" s="1"/>
      <c r="AU456" s="1"/>
      <c r="AV456" s="1"/>
      <c r="AW456" s="1"/>
      <c r="AX456" s="1"/>
      <c r="AY456" s="1"/>
      <c r="AZ456" s="1"/>
      <c r="BA456" s="1"/>
      <c r="BB456" s="1"/>
      <c r="BC456" s="1"/>
      <c r="BD456" s="1"/>
      <c r="BE456" s="1"/>
      <c r="BF456" s="1"/>
      <c r="BG456" s="1"/>
      <c r="BH456" s="1"/>
      <c r="BI456" s="1"/>
      <c r="BJ456" s="1"/>
      <c r="BK456" s="1"/>
      <c r="BL456" s="1"/>
      <c r="BM456" s="1"/>
      <c r="BN456" s="1"/>
      <c r="BO456" s="1"/>
      <c r="BP456" s="1"/>
      <c r="BQ456" s="1"/>
      <c r="BR456" s="1"/>
    </row>
    <row r="457" spans="1:70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  <c r="AK457" s="1"/>
      <c r="AL457" s="1"/>
      <c r="AM457" s="1"/>
      <c r="AN457" s="1"/>
      <c r="AO457" s="1"/>
      <c r="AP457" s="1"/>
      <c r="AQ457" s="1"/>
      <c r="AR457" s="1"/>
      <c r="AS457" s="1"/>
      <c r="AT457" s="1"/>
      <c r="AU457" s="1"/>
      <c r="AV457" s="1"/>
      <c r="AW457" s="1"/>
      <c r="AX457" s="1"/>
      <c r="AY457" s="1"/>
      <c r="AZ457" s="1"/>
      <c r="BA457" s="1"/>
      <c r="BB457" s="1"/>
      <c r="BC457" s="1"/>
      <c r="BD457" s="1"/>
      <c r="BE457" s="1"/>
      <c r="BF457" s="1"/>
      <c r="BG457" s="1"/>
      <c r="BH457" s="1"/>
      <c r="BI457" s="1"/>
      <c r="BJ457" s="1"/>
      <c r="BK457" s="1"/>
      <c r="BL457" s="1"/>
      <c r="BM457" s="1"/>
      <c r="BN457" s="1"/>
      <c r="BO457" s="1"/>
      <c r="BP457" s="1"/>
      <c r="BQ457" s="1"/>
      <c r="BR457" s="1"/>
    </row>
    <row r="458" spans="1:70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  <c r="AK458" s="1"/>
      <c r="AL458" s="1"/>
      <c r="AM458" s="1"/>
      <c r="AN458" s="1"/>
      <c r="AO458" s="1"/>
      <c r="AP458" s="1"/>
      <c r="AQ458" s="1"/>
      <c r="AR458" s="1"/>
      <c r="AS458" s="1"/>
      <c r="AT458" s="1"/>
      <c r="AU458" s="1"/>
      <c r="AV458" s="1"/>
      <c r="AW458" s="1"/>
      <c r="AX458" s="1"/>
      <c r="AY458" s="1"/>
      <c r="AZ458" s="1"/>
      <c r="BA458" s="1"/>
      <c r="BB458" s="1"/>
      <c r="BC458" s="1"/>
      <c r="BD458" s="1"/>
      <c r="BE458" s="1"/>
      <c r="BF458" s="1"/>
      <c r="BG458" s="1"/>
      <c r="BH458" s="1"/>
      <c r="BI458" s="1"/>
      <c r="BJ458" s="1"/>
      <c r="BK458" s="1"/>
      <c r="BL458" s="1"/>
      <c r="BM458" s="1"/>
      <c r="BN458" s="1"/>
      <c r="BO458" s="1"/>
      <c r="BP458" s="1"/>
      <c r="BQ458" s="1"/>
      <c r="BR458" s="1"/>
    </row>
    <row r="459" spans="1:70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  <c r="AK459" s="1"/>
      <c r="AL459" s="1"/>
      <c r="AM459" s="1"/>
      <c r="AN459" s="1"/>
      <c r="AO459" s="1"/>
      <c r="AP459" s="1"/>
      <c r="AQ459" s="1"/>
      <c r="AR459" s="1"/>
      <c r="AS459" s="1"/>
      <c r="AT459" s="1"/>
      <c r="AU459" s="1"/>
      <c r="AV459" s="1"/>
      <c r="AW459" s="1"/>
      <c r="AX459" s="1"/>
      <c r="AY459" s="1"/>
      <c r="AZ459" s="1"/>
      <c r="BA459" s="1"/>
      <c r="BB459" s="1"/>
      <c r="BC459" s="1"/>
      <c r="BD459" s="1"/>
      <c r="BE459" s="1"/>
      <c r="BF459" s="1"/>
      <c r="BG459" s="1"/>
      <c r="BH459" s="1"/>
      <c r="BI459" s="1"/>
      <c r="BJ459" s="1"/>
      <c r="BK459" s="1"/>
      <c r="BL459" s="1"/>
      <c r="BM459" s="1"/>
      <c r="BN459" s="1"/>
      <c r="BO459" s="1"/>
      <c r="BP459" s="1"/>
      <c r="BQ459" s="1"/>
      <c r="BR459" s="1"/>
    </row>
    <row r="460" spans="1:70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  <c r="AK460" s="1"/>
      <c r="AL460" s="1"/>
      <c r="AM460" s="1"/>
      <c r="AN460" s="1"/>
      <c r="AO460" s="1"/>
      <c r="AP460" s="1"/>
      <c r="AQ460" s="1"/>
      <c r="AR460" s="1"/>
      <c r="AS460" s="1"/>
      <c r="AT460" s="1"/>
      <c r="AU460" s="1"/>
      <c r="AV460" s="1"/>
      <c r="AW460" s="1"/>
      <c r="AX460" s="1"/>
      <c r="AY460" s="1"/>
      <c r="AZ460" s="1"/>
      <c r="BA460" s="1"/>
      <c r="BB460" s="1"/>
      <c r="BC460" s="1"/>
      <c r="BD460" s="1"/>
      <c r="BE460" s="1"/>
      <c r="BF460" s="1"/>
      <c r="BG460" s="1"/>
      <c r="BH460" s="1"/>
      <c r="BI460" s="1"/>
      <c r="BJ460" s="1"/>
      <c r="BK460" s="1"/>
      <c r="BL460" s="1"/>
      <c r="BM460" s="1"/>
      <c r="BN460" s="1"/>
      <c r="BO460" s="1"/>
      <c r="BP460" s="1"/>
      <c r="BQ460" s="1"/>
      <c r="BR460" s="1"/>
    </row>
    <row r="461" spans="1:70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  <c r="AK461" s="1"/>
      <c r="AL461" s="1"/>
      <c r="AM461" s="1"/>
      <c r="AN461" s="1"/>
      <c r="AO461" s="1"/>
      <c r="AP461" s="1"/>
      <c r="AQ461" s="1"/>
      <c r="AR461" s="1"/>
      <c r="AS461" s="1"/>
      <c r="AT461" s="1"/>
      <c r="AU461" s="1"/>
      <c r="AV461" s="1"/>
      <c r="AW461" s="1"/>
      <c r="AX461" s="1"/>
      <c r="AY461" s="1"/>
      <c r="AZ461" s="1"/>
      <c r="BA461" s="1"/>
      <c r="BB461" s="1"/>
      <c r="BC461" s="1"/>
      <c r="BD461" s="1"/>
      <c r="BE461" s="1"/>
      <c r="BF461" s="1"/>
      <c r="BG461" s="1"/>
      <c r="BH461" s="1"/>
      <c r="BI461" s="1"/>
      <c r="BJ461" s="1"/>
      <c r="BK461" s="1"/>
      <c r="BL461" s="1"/>
      <c r="BM461" s="1"/>
      <c r="BN461" s="1"/>
      <c r="BO461" s="1"/>
      <c r="BP461" s="1"/>
      <c r="BQ461" s="1"/>
      <c r="BR461" s="1"/>
    </row>
    <row r="462" spans="1:70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  <c r="AK462" s="1"/>
      <c r="AL462" s="1"/>
      <c r="AM462" s="1"/>
      <c r="AN462" s="1"/>
      <c r="AO462" s="1"/>
      <c r="AP462" s="1"/>
      <c r="AQ462" s="1"/>
      <c r="AR462" s="1"/>
      <c r="AS462" s="1"/>
      <c r="AT462" s="1"/>
      <c r="AU462" s="1"/>
      <c r="AV462" s="1"/>
      <c r="AW462" s="1"/>
      <c r="AX462" s="1"/>
      <c r="AY462" s="1"/>
      <c r="AZ462" s="1"/>
      <c r="BA462" s="1"/>
      <c r="BB462" s="1"/>
      <c r="BC462" s="1"/>
      <c r="BD462" s="1"/>
      <c r="BE462" s="1"/>
      <c r="BF462" s="1"/>
      <c r="BG462" s="1"/>
      <c r="BH462" s="1"/>
      <c r="BI462" s="1"/>
      <c r="BJ462" s="1"/>
      <c r="BK462" s="1"/>
      <c r="BL462" s="1"/>
      <c r="BM462" s="1"/>
      <c r="BN462" s="1"/>
      <c r="BO462" s="1"/>
      <c r="BP462" s="1"/>
      <c r="BQ462" s="1"/>
      <c r="BR462" s="1"/>
    </row>
    <row r="463" spans="1:70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  <c r="AK463" s="1"/>
      <c r="AL463" s="1"/>
      <c r="AM463" s="1"/>
      <c r="AN463" s="1"/>
      <c r="AO463" s="1"/>
      <c r="AP463" s="1"/>
      <c r="AQ463" s="1"/>
      <c r="AR463" s="1"/>
      <c r="AS463" s="1"/>
      <c r="AT463" s="1"/>
      <c r="AU463" s="1"/>
      <c r="AV463" s="1"/>
      <c r="AW463" s="1"/>
      <c r="AX463" s="1"/>
      <c r="AY463" s="1"/>
      <c r="AZ463" s="1"/>
      <c r="BA463" s="1"/>
      <c r="BB463" s="1"/>
      <c r="BC463" s="1"/>
      <c r="BD463" s="1"/>
      <c r="BE463" s="1"/>
      <c r="BF463" s="1"/>
      <c r="BG463" s="1"/>
      <c r="BH463" s="1"/>
      <c r="BI463" s="1"/>
      <c r="BJ463" s="1"/>
      <c r="BK463" s="1"/>
      <c r="BL463" s="1"/>
      <c r="BM463" s="1"/>
      <c r="BN463" s="1"/>
      <c r="BO463" s="1"/>
      <c r="BP463" s="1"/>
      <c r="BQ463" s="1"/>
      <c r="BR463" s="1"/>
    </row>
    <row r="464" spans="1:70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  <c r="AK464" s="1"/>
      <c r="AL464" s="1"/>
      <c r="AM464" s="1"/>
      <c r="AN464" s="1"/>
      <c r="AO464" s="1"/>
      <c r="AP464" s="1"/>
      <c r="AQ464" s="1"/>
      <c r="AR464" s="1"/>
      <c r="AS464" s="1"/>
      <c r="AT464" s="1"/>
      <c r="AU464" s="1"/>
      <c r="AV464" s="1"/>
      <c r="AW464" s="1"/>
      <c r="AX464" s="1"/>
      <c r="AY464" s="1"/>
      <c r="AZ464" s="1"/>
      <c r="BA464" s="1"/>
      <c r="BB464" s="1"/>
      <c r="BC464" s="1"/>
      <c r="BD464" s="1"/>
      <c r="BE464" s="1"/>
      <c r="BF464" s="1"/>
      <c r="BG464" s="1"/>
      <c r="BH464" s="1"/>
      <c r="BI464" s="1"/>
      <c r="BJ464" s="1"/>
      <c r="BK464" s="1"/>
      <c r="BL464" s="1"/>
      <c r="BM464" s="1"/>
      <c r="BN464" s="1"/>
      <c r="BO464" s="1"/>
      <c r="BP464" s="1"/>
      <c r="BQ464" s="1"/>
      <c r="BR464" s="1"/>
    </row>
    <row r="465" spans="1:70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"/>
      <c r="AK465" s="1"/>
      <c r="AL465" s="1"/>
      <c r="AM465" s="1"/>
      <c r="AN465" s="1"/>
      <c r="AO465" s="1"/>
      <c r="AP465" s="1"/>
      <c r="AQ465" s="1"/>
      <c r="AR465" s="1"/>
      <c r="AS465" s="1"/>
      <c r="AT465" s="1"/>
      <c r="AU465" s="1"/>
      <c r="AV465" s="1"/>
      <c r="AW465" s="1"/>
      <c r="AX465" s="1"/>
      <c r="AY465" s="1"/>
      <c r="AZ465" s="1"/>
      <c r="BA465" s="1"/>
      <c r="BB465" s="1"/>
      <c r="BC465" s="1"/>
      <c r="BD465" s="1"/>
      <c r="BE465" s="1"/>
      <c r="BF465" s="1"/>
      <c r="BG465" s="1"/>
      <c r="BH465" s="1"/>
      <c r="BI465" s="1"/>
      <c r="BJ465" s="1"/>
      <c r="BK465" s="1"/>
      <c r="BL465" s="1"/>
      <c r="BM465" s="1"/>
      <c r="BN465" s="1"/>
      <c r="BO465" s="1"/>
      <c r="BP465" s="1"/>
      <c r="BQ465" s="1"/>
      <c r="BR465" s="1"/>
    </row>
    <row r="466" spans="1:70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"/>
      <c r="AK466" s="1"/>
      <c r="AL466" s="1"/>
      <c r="AM466" s="1"/>
      <c r="AN466" s="1"/>
      <c r="AO466" s="1"/>
      <c r="AP466" s="1"/>
      <c r="AQ466" s="1"/>
      <c r="AR466" s="1"/>
      <c r="AS466" s="1"/>
      <c r="AT466" s="1"/>
      <c r="AU466" s="1"/>
      <c r="AV466" s="1"/>
      <c r="AW466" s="1"/>
      <c r="AX466" s="1"/>
      <c r="AY466" s="1"/>
      <c r="AZ466" s="1"/>
      <c r="BA466" s="1"/>
      <c r="BB466" s="1"/>
      <c r="BC466" s="1"/>
      <c r="BD466" s="1"/>
      <c r="BE466" s="1"/>
      <c r="BF466" s="1"/>
      <c r="BG466" s="1"/>
      <c r="BH466" s="1"/>
      <c r="BI466" s="1"/>
      <c r="BJ466" s="1"/>
      <c r="BK466" s="1"/>
      <c r="BL466" s="1"/>
      <c r="BM466" s="1"/>
      <c r="BN466" s="1"/>
      <c r="BO466" s="1"/>
      <c r="BP466" s="1"/>
      <c r="BQ466" s="1"/>
      <c r="BR466" s="1"/>
    </row>
    <row r="467" spans="1:70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"/>
      <c r="AK467" s="1"/>
      <c r="AL467" s="1"/>
      <c r="AM467" s="1"/>
      <c r="AN467" s="1"/>
      <c r="AO467" s="1"/>
      <c r="AP467" s="1"/>
      <c r="AQ467" s="1"/>
      <c r="AR467" s="1"/>
      <c r="AS467" s="1"/>
      <c r="AT467" s="1"/>
      <c r="AU467" s="1"/>
      <c r="AV467" s="1"/>
      <c r="AW467" s="1"/>
      <c r="AX467" s="1"/>
      <c r="AY467" s="1"/>
      <c r="AZ467" s="1"/>
      <c r="BA467" s="1"/>
      <c r="BB467" s="1"/>
      <c r="BC467" s="1"/>
      <c r="BD467" s="1"/>
      <c r="BE467" s="1"/>
      <c r="BF467" s="1"/>
      <c r="BG467" s="1"/>
      <c r="BH467" s="1"/>
      <c r="BI467" s="1"/>
      <c r="BJ467" s="1"/>
      <c r="BK467" s="1"/>
      <c r="BL467" s="1"/>
      <c r="BM467" s="1"/>
      <c r="BN467" s="1"/>
      <c r="BO467" s="1"/>
      <c r="BP467" s="1"/>
      <c r="BQ467" s="1"/>
      <c r="BR467" s="1"/>
    </row>
    <row r="468" spans="1:70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  <c r="AK468" s="1"/>
      <c r="AL468" s="1"/>
      <c r="AM468" s="1"/>
      <c r="AN468" s="1"/>
      <c r="AO468" s="1"/>
      <c r="AP468" s="1"/>
      <c r="AQ468" s="1"/>
      <c r="AR468" s="1"/>
      <c r="AS468" s="1"/>
      <c r="AT468" s="1"/>
      <c r="AU468" s="1"/>
      <c r="AV468" s="1"/>
      <c r="AW468" s="1"/>
      <c r="AX468" s="1"/>
      <c r="AY468" s="1"/>
      <c r="AZ468" s="1"/>
      <c r="BA468" s="1"/>
      <c r="BB468" s="1"/>
      <c r="BC468" s="1"/>
      <c r="BD468" s="1"/>
      <c r="BE468" s="1"/>
      <c r="BF468" s="1"/>
      <c r="BG468" s="1"/>
      <c r="BH468" s="1"/>
      <c r="BI468" s="1"/>
      <c r="BJ468" s="1"/>
      <c r="BK468" s="1"/>
      <c r="BL468" s="1"/>
      <c r="BM468" s="1"/>
      <c r="BN468" s="1"/>
      <c r="BO468" s="1"/>
      <c r="BP468" s="1"/>
      <c r="BQ468" s="1"/>
      <c r="BR468" s="1"/>
    </row>
    <row r="469" spans="1:70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  <c r="AK469" s="1"/>
      <c r="AL469" s="1"/>
      <c r="AM469" s="1"/>
      <c r="AN469" s="1"/>
      <c r="AO469" s="1"/>
      <c r="AP469" s="1"/>
      <c r="AQ469" s="1"/>
      <c r="AR469" s="1"/>
      <c r="AS469" s="1"/>
      <c r="AT469" s="1"/>
      <c r="AU469" s="1"/>
      <c r="AV469" s="1"/>
      <c r="AW469" s="1"/>
      <c r="AX469" s="1"/>
      <c r="AY469" s="1"/>
      <c r="AZ469" s="1"/>
      <c r="BA469" s="1"/>
      <c r="BB469" s="1"/>
      <c r="BC469" s="1"/>
      <c r="BD469" s="1"/>
      <c r="BE469" s="1"/>
      <c r="BF469" s="1"/>
      <c r="BG469" s="1"/>
      <c r="BH469" s="1"/>
      <c r="BI469" s="1"/>
      <c r="BJ469" s="1"/>
      <c r="BK469" s="1"/>
      <c r="BL469" s="1"/>
      <c r="BM469" s="1"/>
      <c r="BN469" s="1"/>
      <c r="BO469" s="1"/>
      <c r="BP469" s="1"/>
      <c r="BQ469" s="1"/>
      <c r="BR469" s="1"/>
    </row>
    <row r="470" spans="1:70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  <c r="AK470" s="1"/>
      <c r="AL470" s="1"/>
      <c r="AM470" s="1"/>
      <c r="AN470" s="1"/>
      <c r="AO470" s="1"/>
      <c r="AP470" s="1"/>
      <c r="AQ470" s="1"/>
      <c r="AR470" s="1"/>
      <c r="AS470" s="1"/>
      <c r="AT470" s="1"/>
      <c r="AU470" s="1"/>
      <c r="AV470" s="1"/>
      <c r="AW470" s="1"/>
      <c r="AX470" s="1"/>
      <c r="AY470" s="1"/>
      <c r="AZ470" s="1"/>
      <c r="BA470" s="1"/>
      <c r="BB470" s="1"/>
      <c r="BC470" s="1"/>
      <c r="BD470" s="1"/>
      <c r="BE470" s="1"/>
      <c r="BF470" s="1"/>
      <c r="BG470" s="1"/>
      <c r="BH470" s="1"/>
      <c r="BI470" s="1"/>
      <c r="BJ470" s="1"/>
      <c r="BK470" s="1"/>
      <c r="BL470" s="1"/>
      <c r="BM470" s="1"/>
      <c r="BN470" s="1"/>
      <c r="BO470" s="1"/>
      <c r="BP470" s="1"/>
      <c r="BQ470" s="1"/>
      <c r="BR470" s="1"/>
    </row>
    <row r="471" spans="1:70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1"/>
      <c r="AK471" s="1"/>
      <c r="AL471" s="1"/>
      <c r="AM471" s="1"/>
      <c r="AN471" s="1"/>
      <c r="AO471" s="1"/>
      <c r="AP471" s="1"/>
      <c r="AQ471" s="1"/>
      <c r="AR471" s="1"/>
      <c r="AS471" s="1"/>
      <c r="AT471" s="1"/>
      <c r="AU471" s="1"/>
      <c r="AV471" s="1"/>
      <c r="AW471" s="1"/>
      <c r="AX471" s="1"/>
      <c r="AY471" s="1"/>
      <c r="AZ471" s="1"/>
      <c r="BA471" s="1"/>
      <c r="BB471" s="1"/>
      <c r="BC471" s="1"/>
      <c r="BD471" s="1"/>
      <c r="BE471" s="1"/>
      <c r="BF471" s="1"/>
      <c r="BG471" s="1"/>
      <c r="BH471" s="1"/>
      <c r="BI471" s="1"/>
      <c r="BJ471" s="1"/>
      <c r="BK471" s="1"/>
      <c r="BL471" s="1"/>
      <c r="BM471" s="1"/>
      <c r="BN471" s="1"/>
      <c r="BO471" s="1"/>
      <c r="BP471" s="1"/>
      <c r="BQ471" s="1"/>
      <c r="BR471" s="1"/>
    </row>
    <row r="472" spans="1:70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1"/>
      <c r="AK472" s="1"/>
      <c r="AL472" s="1"/>
      <c r="AM472" s="1"/>
      <c r="AN472" s="1"/>
      <c r="AO472" s="1"/>
      <c r="AP472" s="1"/>
      <c r="AQ472" s="1"/>
      <c r="AR472" s="1"/>
      <c r="AS472" s="1"/>
      <c r="AT472" s="1"/>
      <c r="AU472" s="1"/>
      <c r="AV472" s="1"/>
      <c r="AW472" s="1"/>
      <c r="AX472" s="1"/>
      <c r="AY472" s="1"/>
      <c r="AZ472" s="1"/>
      <c r="BA472" s="1"/>
      <c r="BB472" s="1"/>
      <c r="BC472" s="1"/>
      <c r="BD472" s="1"/>
      <c r="BE472" s="1"/>
      <c r="BF472" s="1"/>
      <c r="BG472" s="1"/>
      <c r="BH472" s="1"/>
      <c r="BI472" s="1"/>
      <c r="BJ472" s="1"/>
      <c r="BK472" s="1"/>
      <c r="BL472" s="1"/>
      <c r="BM472" s="1"/>
      <c r="BN472" s="1"/>
      <c r="BO472" s="1"/>
      <c r="BP472" s="1"/>
      <c r="BQ472" s="1"/>
      <c r="BR472" s="1"/>
    </row>
    <row r="473" spans="1:70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1"/>
      <c r="AK473" s="1"/>
      <c r="AL473" s="1"/>
      <c r="AM473" s="1"/>
      <c r="AN473" s="1"/>
      <c r="AO473" s="1"/>
      <c r="AP473" s="1"/>
      <c r="AQ473" s="1"/>
      <c r="AR473" s="1"/>
      <c r="AS473" s="1"/>
      <c r="AT473" s="1"/>
      <c r="AU473" s="1"/>
      <c r="AV473" s="1"/>
      <c r="AW473" s="1"/>
      <c r="AX473" s="1"/>
      <c r="AY473" s="1"/>
      <c r="AZ473" s="1"/>
      <c r="BA473" s="1"/>
      <c r="BB473" s="1"/>
      <c r="BC473" s="1"/>
      <c r="BD473" s="1"/>
      <c r="BE473" s="1"/>
      <c r="BF473" s="1"/>
      <c r="BG473" s="1"/>
      <c r="BH473" s="1"/>
      <c r="BI473" s="1"/>
      <c r="BJ473" s="1"/>
      <c r="BK473" s="1"/>
      <c r="BL473" s="1"/>
      <c r="BM473" s="1"/>
      <c r="BN473" s="1"/>
      <c r="BO473" s="1"/>
      <c r="BP473" s="1"/>
      <c r="BQ473" s="1"/>
      <c r="BR473" s="1"/>
    </row>
    <row r="474" spans="1:70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"/>
      <c r="AK474" s="1"/>
      <c r="AL474" s="1"/>
      <c r="AM474" s="1"/>
      <c r="AN474" s="1"/>
      <c r="AO474" s="1"/>
      <c r="AP474" s="1"/>
      <c r="AQ474" s="1"/>
      <c r="AR474" s="1"/>
      <c r="AS474" s="1"/>
      <c r="AT474" s="1"/>
      <c r="AU474" s="1"/>
      <c r="AV474" s="1"/>
      <c r="AW474" s="1"/>
      <c r="AX474" s="1"/>
      <c r="AY474" s="1"/>
      <c r="AZ474" s="1"/>
      <c r="BA474" s="1"/>
      <c r="BB474" s="1"/>
      <c r="BC474" s="1"/>
      <c r="BD474" s="1"/>
      <c r="BE474" s="1"/>
      <c r="BF474" s="1"/>
      <c r="BG474" s="1"/>
      <c r="BH474" s="1"/>
      <c r="BI474" s="1"/>
      <c r="BJ474" s="1"/>
      <c r="BK474" s="1"/>
      <c r="BL474" s="1"/>
      <c r="BM474" s="1"/>
      <c r="BN474" s="1"/>
      <c r="BO474" s="1"/>
      <c r="BP474" s="1"/>
      <c r="BQ474" s="1"/>
      <c r="BR474" s="1"/>
    </row>
    <row r="475" spans="1:70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/>
      <c r="AK475" s="1"/>
      <c r="AL475" s="1"/>
      <c r="AM475" s="1"/>
      <c r="AN475" s="1"/>
      <c r="AO475" s="1"/>
      <c r="AP475" s="1"/>
      <c r="AQ475" s="1"/>
      <c r="AR475" s="1"/>
      <c r="AS475" s="1"/>
      <c r="AT475" s="1"/>
      <c r="AU475" s="1"/>
      <c r="AV475" s="1"/>
      <c r="AW475" s="1"/>
      <c r="AX475" s="1"/>
      <c r="AY475" s="1"/>
      <c r="AZ475" s="1"/>
      <c r="BA475" s="1"/>
      <c r="BB475" s="1"/>
      <c r="BC475" s="1"/>
      <c r="BD475" s="1"/>
      <c r="BE475" s="1"/>
      <c r="BF475" s="1"/>
      <c r="BG475" s="1"/>
      <c r="BH475" s="1"/>
      <c r="BI475" s="1"/>
      <c r="BJ475" s="1"/>
      <c r="BK475" s="1"/>
      <c r="BL475" s="1"/>
      <c r="BM475" s="1"/>
      <c r="BN475" s="1"/>
      <c r="BO475" s="1"/>
      <c r="BP475" s="1"/>
      <c r="BQ475" s="1"/>
      <c r="BR475" s="1"/>
    </row>
    <row r="476" spans="1:70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  <c r="AK476" s="1"/>
      <c r="AL476" s="1"/>
      <c r="AM476" s="1"/>
      <c r="AN476" s="1"/>
      <c r="AO476" s="1"/>
      <c r="AP476" s="1"/>
      <c r="AQ476" s="1"/>
      <c r="AR476" s="1"/>
      <c r="AS476" s="1"/>
      <c r="AT476" s="1"/>
      <c r="AU476" s="1"/>
      <c r="AV476" s="1"/>
      <c r="AW476" s="1"/>
      <c r="AX476" s="1"/>
      <c r="AY476" s="1"/>
      <c r="AZ476" s="1"/>
      <c r="BA476" s="1"/>
      <c r="BB476" s="1"/>
      <c r="BC476" s="1"/>
      <c r="BD476" s="1"/>
      <c r="BE476" s="1"/>
      <c r="BF476" s="1"/>
      <c r="BG476" s="1"/>
      <c r="BH476" s="1"/>
      <c r="BI476" s="1"/>
      <c r="BJ476" s="1"/>
      <c r="BK476" s="1"/>
      <c r="BL476" s="1"/>
      <c r="BM476" s="1"/>
      <c r="BN476" s="1"/>
      <c r="BO476" s="1"/>
      <c r="BP476" s="1"/>
      <c r="BQ476" s="1"/>
      <c r="BR476" s="1"/>
    </row>
    <row r="477" spans="1:70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  <c r="AK477" s="1"/>
      <c r="AL477" s="1"/>
      <c r="AM477" s="1"/>
      <c r="AN477" s="1"/>
      <c r="AO477" s="1"/>
      <c r="AP477" s="1"/>
      <c r="AQ477" s="1"/>
      <c r="AR477" s="1"/>
      <c r="AS477" s="1"/>
      <c r="AT477" s="1"/>
      <c r="AU477" s="1"/>
      <c r="AV477" s="1"/>
      <c r="AW477" s="1"/>
      <c r="AX477" s="1"/>
      <c r="AY477" s="1"/>
      <c r="AZ477" s="1"/>
      <c r="BA477" s="1"/>
      <c r="BB477" s="1"/>
      <c r="BC477" s="1"/>
      <c r="BD477" s="1"/>
      <c r="BE477" s="1"/>
      <c r="BF477" s="1"/>
      <c r="BG477" s="1"/>
      <c r="BH477" s="1"/>
      <c r="BI477" s="1"/>
      <c r="BJ477" s="1"/>
      <c r="BK477" s="1"/>
      <c r="BL477" s="1"/>
      <c r="BM477" s="1"/>
      <c r="BN477" s="1"/>
      <c r="BO477" s="1"/>
      <c r="BP477" s="1"/>
      <c r="BQ477" s="1"/>
      <c r="BR477" s="1"/>
    </row>
    <row r="478" spans="1:70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  <c r="AK478" s="1"/>
      <c r="AL478" s="1"/>
      <c r="AM478" s="1"/>
      <c r="AN478" s="1"/>
      <c r="AO478" s="1"/>
      <c r="AP478" s="1"/>
      <c r="AQ478" s="1"/>
      <c r="AR478" s="1"/>
      <c r="AS478" s="1"/>
      <c r="AT478" s="1"/>
      <c r="AU478" s="1"/>
      <c r="AV478" s="1"/>
      <c r="AW478" s="1"/>
      <c r="AX478" s="1"/>
      <c r="AY478" s="1"/>
      <c r="AZ478" s="1"/>
      <c r="BA478" s="1"/>
      <c r="BB478" s="1"/>
      <c r="BC478" s="1"/>
      <c r="BD478" s="1"/>
      <c r="BE478" s="1"/>
      <c r="BF478" s="1"/>
      <c r="BG478" s="1"/>
      <c r="BH478" s="1"/>
      <c r="BI478" s="1"/>
      <c r="BJ478" s="1"/>
      <c r="BK478" s="1"/>
      <c r="BL478" s="1"/>
      <c r="BM478" s="1"/>
      <c r="BN478" s="1"/>
      <c r="BO478" s="1"/>
      <c r="BP478" s="1"/>
      <c r="BQ478" s="1"/>
      <c r="BR478" s="1"/>
    </row>
    <row r="479" spans="1:70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1"/>
      <c r="AK479" s="1"/>
      <c r="AL479" s="1"/>
      <c r="AM479" s="1"/>
      <c r="AN479" s="1"/>
      <c r="AO479" s="1"/>
      <c r="AP479" s="1"/>
      <c r="AQ479" s="1"/>
      <c r="AR479" s="1"/>
      <c r="AS479" s="1"/>
      <c r="AT479" s="1"/>
      <c r="AU479" s="1"/>
      <c r="AV479" s="1"/>
      <c r="AW479" s="1"/>
      <c r="AX479" s="1"/>
      <c r="AY479" s="1"/>
      <c r="AZ479" s="1"/>
      <c r="BA479" s="1"/>
      <c r="BB479" s="1"/>
      <c r="BC479" s="1"/>
      <c r="BD479" s="1"/>
      <c r="BE479" s="1"/>
      <c r="BF479" s="1"/>
      <c r="BG479" s="1"/>
      <c r="BH479" s="1"/>
      <c r="BI479" s="1"/>
      <c r="BJ479" s="1"/>
      <c r="BK479" s="1"/>
      <c r="BL479" s="1"/>
      <c r="BM479" s="1"/>
      <c r="BN479" s="1"/>
      <c r="BO479" s="1"/>
      <c r="BP479" s="1"/>
      <c r="BQ479" s="1"/>
      <c r="BR479" s="1"/>
    </row>
    <row r="480" spans="1:70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1"/>
      <c r="AK480" s="1"/>
      <c r="AL480" s="1"/>
      <c r="AM480" s="1"/>
      <c r="AN480" s="1"/>
      <c r="AO480" s="1"/>
      <c r="AP480" s="1"/>
      <c r="AQ480" s="1"/>
      <c r="AR480" s="1"/>
      <c r="AS480" s="1"/>
      <c r="AT480" s="1"/>
      <c r="AU480" s="1"/>
      <c r="AV480" s="1"/>
      <c r="AW480" s="1"/>
      <c r="AX480" s="1"/>
      <c r="AY480" s="1"/>
      <c r="AZ480" s="1"/>
      <c r="BA480" s="1"/>
      <c r="BB480" s="1"/>
      <c r="BC480" s="1"/>
      <c r="BD480" s="1"/>
      <c r="BE480" s="1"/>
      <c r="BF480" s="1"/>
      <c r="BG480" s="1"/>
      <c r="BH480" s="1"/>
      <c r="BI480" s="1"/>
      <c r="BJ480" s="1"/>
      <c r="BK480" s="1"/>
      <c r="BL480" s="1"/>
      <c r="BM480" s="1"/>
      <c r="BN480" s="1"/>
      <c r="BO480" s="1"/>
      <c r="BP480" s="1"/>
      <c r="BQ480" s="1"/>
      <c r="BR480" s="1"/>
    </row>
    <row r="481" spans="1:70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1"/>
      <c r="AK481" s="1"/>
      <c r="AL481" s="1"/>
      <c r="AM481" s="1"/>
      <c r="AN481" s="1"/>
      <c r="AO481" s="1"/>
      <c r="AP481" s="1"/>
      <c r="AQ481" s="1"/>
      <c r="AR481" s="1"/>
      <c r="AS481" s="1"/>
      <c r="AT481" s="1"/>
      <c r="AU481" s="1"/>
      <c r="AV481" s="1"/>
      <c r="AW481" s="1"/>
      <c r="AX481" s="1"/>
      <c r="AY481" s="1"/>
      <c r="AZ481" s="1"/>
      <c r="BA481" s="1"/>
      <c r="BB481" s="1"/>
      <c r="BC481" s="1"/>
      <c r="BD481" s="1"/>
      <c r="BE481" s="1"/>
      <c r="BF481" s="1"/>
      <c r="BG481" s="1"/>
      <c r="BH481" s="1"/>
      <c r="BI481" s="1"/>
      <c r="BJ481" s="1"/>
      <c r="BK481" s="1"/>
      <c r="BL481" s="1"/>
      <c r="BM481" s="1"/>
      <c r="BN481" s="1"/>
      <c r="BO481" s="1"/>
      <c r="BP481" s="1"/>
      <c r="BQ481" s="1"/>
      <c r="BR481" s="1"/>
    </row>
    <row r="482" spans="1:70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1"/>
      <c r="AK482" s="1"/>
      <c r="AL482" s="1"/>
      <c r="AM482" s="1"/>
      <c r="AN482" s="1"/>
      <c r="AO482" s="1"/>
      <c r="AP482" s="1"/>
      <c r="AQ482" s="1"/>
      <c r="AR482" s="1"/>
      <c r="AS482" s="1"/>
      <c r="AT482" s="1"/>
      <c r="AU482" s="1"/>
      <c r="AV482" s="1"/>
      <c r="AW482" s="1"/>
      <c r="AX482" s="1"/>
      <c r="AY482" s="1"/>
      <c r="AZ482" s="1"/>
      <c r="BA482" s="1"/>
      <c r="BB482" s="1"/>
      <c r="BC482" s="1"/>
      <c r="BD482" s="1"/>
      <c r="BE482" s="1"/>
      <c r="BF482" s="1"/>
      <c r="BG482" s="1"/>
      <c r="BH482" s="1"/>
      <c r="BI482" s="1"/>
      <c r="BJ482" s="1"/>
      <c r="BK482" s="1"/>
      <c r="BL482" s="1"/>
      <c r="BM482" s="1"/>
      <c r="BN482" s="1"/>
      <c r="BO482" s="1"/>
      <c r="BP482" s="1"/>
      <c r="BQ482" s="1"/>
      <c r="BR482" s="1"/>
    </row>
    <row r="483" spans="1:70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J483" s="1"/>
      <c r="AK483" s="1"/>
      <c r="AL483" s="1"/>
      <c r="AM483" s="1"/>
      <c r="AN483" s="1"/>
      <c r="AO483" s="1"/>
      <c r="AP483" s="1"/>
      <c r="AQ483" s="1"/>
      <c r="AR483" s="1"/>
      <c r="AS483" s="1"/>
      <c r="AT483" s="1"/>
      <c r="AU483" s="1"/>
      <c r="AV483" s="1"/>
      <c r="AW483" s="1"/>
      <c r="AX483" s="1"/>
      <c r="AY483" s="1"/>
      <c r="AZ483" s="1"/>
      <c r="BA483" s="1"/>
      <c r="BB483" s="1"/>
      <c r="BC483" s="1"/>
      <c r="BD483" s="1"/>
      <c r="BE483" s="1"/>
      <c r="BF483" s="1"/>
      <c r="BG483" s="1"/>
      <c r="BH483" s="1"/>
      <c r="BI483" s="1"/>
      <c r="BJ483" s="1"/>
      <c r="BK483" s="1"/>
      <c r="BL483" s="1"/>
      <c r="BM483" s="1"/>
      <c r="BN483" s="1"/>
      <c r="BO483" s="1"/>
      <c r="BP483" s="1"/>
      <c r="BQ483" s="1"/>
      <c r="BR483" s="1"/>
    </row>
    <row r="484" spans="1:70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J484" s="1"/>
      <c r="AK484" s="1"/>
      <c r="AL484" s="1"/>
      <c r="AM484" s="1"/>
      <c r="AN484" s="1"/>
      <c r="AO484" s="1"/>
      <c r="AP484" s="1"/>
      <c r="AQ484" s="1"/>
      <c r="AR484" s="1"/>
      <c r="AS484" s="1"/>
      <c r="AT484" s="1"/>
      <c r="AU484" s="1"/>
      <c r="AV484" s="1"/>
      <c r="AW484" s="1"/>
      <c r="AX484" s="1"/>
      <c r="AY484" s="1"/>
      <c r="AZ484" s="1"/>
      <c r="BA484" s="1"/>
      <c r="BB484" s="1"/>
      <c r="BC484" s="1"/>
      <c r="BD484" s="1"/>
      <c r="BE484" s="1"/>
      <c r="BF484" s="1"/>
      <c r="BG484" s="1"/>
      <c r="BH484" s="1"/>
      <c r="BI484" s="1"/>
      <c r="BJ484" s="1"/>
      <c r="BK484" s="1"/>
      <c r="BL484" s="1"/>
      <c r="BM484" s="1"/>
      <c r="BN484" s="1"/>
      <c r="BO484" s="1"/>
      <c r="BP484" s="1"/>
      <c r="BQ484" s="1"/>
      <c r="BR484" s="1"/>
    </row>
    <row r="485" spans="1:70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J485" s="1"/>
      <c r="AK485" s="1"/>
      <c r="AL485" s="1"/>
      <c r="AM485" s="1"/>
      <c r="AN485" s="1"/>
      <c r="AO485" s="1"/>
      <c r="AP485" s="1"/>
      <c r="AQ485" s="1"/>
      <c r="AR485" s="1"/>
      <c r="AS485" s="1"/>
      <c r="AT485" s="1"/>
      <c r="AU485" s="1"/>
      <c r="AV485" s="1"/>
      <c r="AW485" s="1"/>
      <c r="AX485" s="1"/>
      <c r="AY485" s="1"/>
      <c r="AZ485" s="1"/>
      <c r="BA485" s="1"/>
      <c r="BB485" s="1"/>
      <c r="BC485" s="1"/>
      <c r="BD485" s="1"/>
      <c r="BE485" s="1"/>
      <c r="BF485" s="1"/>
      <c r="BG485" s="1"/>
      <c r="BH485" s="1"/>
      <c r="BI485" s="1"/>
      <c r="BJ485" s="1"/>
      <c r="BK485" s="1"/>
      <c r="BL485" s="1"/>
      <c r="BM485" s="1"/>
      <c r="BN485" s="1"/>
      <c r="BO485" s="1"/>
      <c r="BP485" s="1"/>
      <c r="BQ485" s="1"/>
      <c r="BR485" s="1"/>
    </row>
    <row r="486" spans="1:70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  <c r="AJ486" s="1"/>
      <c r="AK486" s="1"/>
      <c r="AL486" s="1"/>
      <c r="AM486" s="1"/>
      <c r="AN486" s="1"/>
      <c r="AO486" s="1"/>
      <c r="AP486" s="1"/>
      <c r="AQ486" s="1"/>
      <c r="AR486" s="1"/>
      <c r="AS486" s="1"/>
      <c r="AT486" s="1"/>
      <c r="AU486" s="1"/>
      <c r="AV486" s="1"/>
      <c r="AW486" s="1"/>
      <c r="AX486" s="1"/>
      <c r="AY486" s="1"/>
      <c r="AZ486" s="1"/>
      <c r="BA486" s="1"/>
      <c r="BB486" s="1"/>
      <c r="BC486" s="1"/>
      <c r="BD486" s="1"/>
      <c r="BE486" s="1"/>
      <c r="BF486" s="1"/>
      <c r="BG486" s="1"/>
      <c r="BH486" s="1"/>
      <c r="BI486" s="1"/>
      <c r="BJ486" s="1"/>
      <c r="BK486" s="1"/>
      <c r="BL486" s="1"/>
      <c r="BM486" s="1"/>
      <c r="BN486" s="1"/>
      <c r="BO486" s="1"/>
      <c r="BP486" s="1"/>
      <c r="BQ486" s="1"/>
      <c r="BR486" s="1"/>
    </row>
    <row r="487" spans="1:70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  <c r="AJ487" s="1"/>
      <c r="AK487" s="1"/>
      <c r="AL487" s="1"/>
      <c r="AM487" s="1"/>
      <c r="AN487" s="1"/>
      <c r="AO487" s="1"/>
      <c r="AP487" s="1"/>
      <c r="AQ487" s="1"/>
      <c r="AR487" s="1"/>
      <c r="AS487" s="1"/>
      <c r="AT487" s="1"/>
      <c r="AU487" s="1"/>
      <c r="AV487" s="1"/>
      <c r="AW487" s="1"/>
      <c r="AX487" s="1"/>
      <c r="AY487" s="1"/>
      <c r="AZ487" s="1"/>
      <c r="BA487" s="1"/>
      <c r="BB487" s="1"/>
      <c r="BC487" s="1"/>
      <c r="BD487" s="1"/>
      <c r="BE487" s="1"/>
      <c r="BF487" s="1"/>
      <c r="BG487" s="1"/>
      <c r="BH487" s="1"/>
      <c r="BI487" s="1"/>
      <c r="BJ487" s="1"/>
      <c r="BK487" s="1"/>
      <c r="BL487" s="1"/>
      <c r="BM487" s="1"/>
      <c r="BN487" s="1"/>
      <c r="BO487" s="1"/>
      <c r="BP487" s="1"/>
      <c r="BQ487" s="1"/>
      <c r="BR487" s="1"/>
    </row>
    <row r="488" spans="1:70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  <c r="AJ488" s="1"/>
      <c r="AK488" s="1"/>
      <c r="AL488" s="1"/>
      <c r="AM488" s="1"/>
      <c r="AN488" s="1"/>
      <c r="AO488" s="1"/>
      <c r="AP488" s="1"/>
      <c r="AQ488" s="1"/>
      <c r="AR488" s="1"/>
      <c r="AS488" s="1"/>
      <c r="AT488" s="1"/>
      <c r="AU488" s="1"/>
      <c r="AV488" s="1"/>
      <c r="AW488" s="1"/>
      <c r="AX488" s="1"/>
      <c r="AY488" s="1"/>
      <c r="AZ488" s="1"/>
      <c r="BA488" s="1"/>
      <c r="BB488" s="1"/>
      <c r="BC488" s="1"/>
      <c r="BD488" s="1"/>
      <c r="BE488" s="1"/>
      <c r="BF488" s="1"/>
      <c r="BG488" s="1"/>
      <c r="BH488" s="1"/>
      <c r="BI488" s="1"/>
      <c r="BJ488" s="1"/>
      <c r="BK488" s="1"/>
      <c r="BL488" s="1"/>
      <c r="BM488" s="1"/>
      <c r="BN488" s="1"/>
      <c r="BO488" s="1"/>
      <c r="BP488" s="1"/>
      <c r="BQ488" s="1"/>
      <c r="BR488" s="1"/>
    </row>
    <row r="489" spans="1:70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  <c r="AJ489" s="1"/>
      <c r="AK489" s="1"/>
      <c r="AL489" s="1"/>
      <c r="AM489" s="1"/>
      <c r="AN489" s="1"/>
      <c r="AO489" s="1"/>
      <c r="AP489" s="1"/>
      <c r="AQ489" s="1"/>
      <c r="AR489" s="1"/>
      <c r="AS489" s="1"/>
      <c r="AT489" s="1"/>
      <c r="AU489" s="1"/>
      <c r="AV489" s="1"/>
      <c r="AW489" s="1"/>
      <c r="AX489" s="1"/>
      <c r="AY489" s="1"/>
      <c r="AZ489" s="1"/>
      <c r="BA489" s="1"/>
      <c r="BB489" s="1"/>
      <c r="BC489" s="1"/>
      <c r="BD489" s="1"/>
      <c r="BE489" s="1"/>
      <c r="BF489" s="1"/>
      <c r="BG489" s="1"/>
      <c r="BH489" s="1"/>
      <c r="BI489" s="1"/>
      <c r="BJ489" s="1"/>
      <c r="BK489" s="1"/>
      <c r="BL489" s="1"/>
      <c r="BM489" s="1"/>
      <c r="BN489" s="1"/>
      <c r="BO489" s="1"/>
      <c r="BP489" s="1"/>
      <c r="BQ489" s="1"/>
      <c r="BR489" s="1"/>
    </row>
    <row r="490" spans="1:70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  <c r="AJ490" s="1"/>
      <c r="AK490" s="1"/>
      <c r="AL490" s="1"/>
      <c r="AM490" s="1"/>
      <c r="AN490" s="1"/>
      <c r="AO490" s="1"/>
      <c r="AP490" s="1"/>
      <c r="AQ490" s="1"/>
      <c r="AR490" s="1"/>
      <c r="AS490" s="1"/>
      <c r="AT490" s="1"/>
      <c r="AU490" s="1"/>
      <c r="AV490" s="1"/>
      <c r="AW490" s="1"/>
      <c r="AX490" s="1"/>
      <c r="AY490" s="1"/>
      <c r="AZ490" s="1"/>
      <c r="BA490" s="1"/>
      <c r="BB490" s="1"/>
      <c r="BC490" s="1"/>
      <c r="BD490" s="1"/>
      <c r="BE490" s="1"/>
      <c r="BF490" s="1"/>
      <c r="BG490" s="1"/>
      <c r="BH490" s="1"/>
      <c r="BI490" s="1"/>
      <c r="BJ490" s="1"/>
      <c r="BK490" s="1"/>
      <c r="BL490" s="1"/>
      <c r="BM490" s="1"/>
      <c r="BN490" s="1"/>
      <c r="BO490" s="1"/>
      <c r="BP490" s="1"/>
      <c r="BQ490" s="1"/>
      <c r="BR490" s="1"/>
    </row>
    <row r="491" spans="1:70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  <c r="AJ491" s="1"/>
      <c r="AK491" s="1"/>
      <c r="AL491" s="1"/>
      <c r="AM491" s="1"/>
      <c r="AN491" s="1"/>
      <c r="AO491" s="1"/>
      <c r="AP491" s="1"/>
      <c r="AQ491" s="1"/>
      <c r="AR491" s="1"/>
      <c r="AS491" s="1"/>
      <c r="AT491" s="1"/>
      <c r="AU491" s="1"/>
      <c r="AV491" s="1"/>
      <c r="AW491" s="1"/>
      <c r="AX491" s="1"/>
      <c r="AY491" s="1"/>
      <c r="AZ491" s="1"/>
      <c r="BA491" s="1"/>
      <c r="BB491" s="1"/>
      <c r="BC491" s="1"/>
      <c r="BD491" s="1"/>
      <c r="BE491" s="1"/>
      <c r="BF491" s="1"/>
      <c r="BG491" s="1"/>
      <c r="BH491" s="1"/>
      <c r="BI491" s="1"/>
      <c r="BJ491" s="1"/>
      <c r="BK491" s="1"/>
      <c r="BL491" s="1"/>
      <c r="BM491" s="1"/>
      <c r="BN491" s="1"/>
      <c r="BO491" s="1"/>
      <c r="BP491" s="1"/>
      <c r="BQ491" s="1"/>
      <c r="BR491" s="1"/>
    </row>
    <row r="492" spans="1:70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  <c r="AJ492" s="1"/>
      <c r="AK492" s="1"/>
      <c r="AL492" s="1"/>
      <c r="AM492" s="1"/>
      <c r="AN492" s="1"/>
      <c r="AO492" s="1"/>
      <c r="AP492" s="1"/>
      <c r="AQ492" s="1"/>
      <c r="AR492" s="1"/>
      <c r="AS492" s="1"/>
      <c r="AT492" s="1"/>
      <c r="AU492" s="1"/>
      <c r="AV492" s="1"/>
      <c r="AW492" s="1"/>
      <c r="AX492" s="1"/>
      <c r="AY492" s="1"/>
      <c r="AZ492" s="1"/>
      <c r="BA492" s="1"/>
      <c r="BB492" s="1"/>
      <c r="BC492" s="1"/>
      <c r="BD492" s="1"/>
      <c r="BE492" s="1"/>
      <c r="BF492" s="1"/>
      <c r="BG492" s="1"/>
      <c r="BH492" s="1"/>
      <c r="BI492" s="1"/>
      <c r="BJ492" s="1"/>
      <c r="BK492" s="1"/>
      <c r="BL492" s="1"/>
      <c r="BM492" s="1"/>
      <c r="BN492" s="1"/>
      <c r="BO492" s="1"/>
      <c r="BP492" s="1"/>
      <c r="BQ492" s="1"/>
      <c r="BR492" s="1"/>
    </row>
    <row r="493" spans="1:70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  <c r="AJ493" s="1"/>
      <c r="AK493" s="1"/>
      <c r="AL493" s="1"/>
      <c r="AM493" s="1"/>
      <c r="AN493" s="1"/>
      <c r="AO493" s="1"/>
      <c r="AP493" s="1"/>
      <c r="AQ493" s="1"/>
      <c r="AR493" s="1"/>
      <c r="AS493" s="1"/>
      <c r="AT493" s="1"/>
      <c r="AU493" s="1"/>
      <c r="AV493" s="1"/>
      <c r="AW493" s="1"/>
      <c r="AX493" s="1"/>
      <c r="AY493" s="1"/>
      <c r="AZ493" s="1"/>
      <c r="BA493" s="1"/>
      <c r="BB493" s="1"/>
      <c r="BC493" s="1"/>
      <c r="BD493" s="1"/>
      <c r="BE493" s="1"/>
      <c r="BF493" s="1"/>
      <c r="BG493" s="1"/>
      <c r="BH493" s="1"/>
      <c r="BI493" s="1"/>
      <c r="BJ493" s="1"/>
      <c r="BK493" s="1"/>
      <c r="BL493" s="1"/>
      <c r="BM493" s="1"/>
      <c r="BN493" s="1"/>
      <c r="BO493" s="1"/>
      <c r="BP493" s="1"/>
      <c r="BQ493" s="1"/>
      <c r="BR493" s="1"/>
    </row>
    <row r="494" spans="1:70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  <c r="AJ494" s="1"/>
      <c r="AK494" s="1"/>
      <c r="AL494" s="1"/>
      <c r="AM494" s="1"/>
      <c r="AN494" s="1"/>
      <c r="AO494" s="1"/>
      <c r="AP494" s="1"/>
      <c r="AQ494" s="1"/>
      <c r="AR494" s="1"/>
      <c r="AS494" s="1"/>
      <c r="AT494" s="1"/>
      <c r="AU494" s="1"/>
      <c r="AV494" s="1"/>
      <c r="AW494" s="1"/>
      <c r="AX494" s="1"/>
      <c r="AY494" s="1"/>
      <c r="AZ494" s="1"/>
      <c r="BA494" s="1"/>
      <c r="BB494" s="1"/>
      <c r="BC494" s="1"/>
      <c r="BD494" s="1"/>
      <c r="BE494" s="1"/>
      <c r="BF494" s="1"/>
      <c r="BG494" s="1"/>
      <c r="BH494" s="1"/>
      <c r="BI494" s="1"/>
      <c r="BJ494" s="1"/>
      <c r="BK494" s="1"/>
      <c r="BL494" s="1"/>
      <c r="BM494" s="1"/>
      <c r="BN494" s="1"/>
      <c r="BO494" s="1"/>
      <c r="BP494" s="1"/>
      <c r="BQ494" s="1"/>
      <c r="BR494" s="1"/>
    </row>
    <row r="495" spans="1:70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1"/>
      <c r="AJ495" s="1"/>
      <c r="AK495" s="1"/>
      <c r="AL495" s="1"/>
      <c r="AM495" s="1"/>
      <c r="AN495" s="1"/>
      <c r="AO495" s="1"/>
      <c r="AP495" s="1"/>
      <c r="AQ495" s="1"/>
      <c r="AR495" s="1"/>
      <c r="AS495" s="1"/>
      <c r="AT495" s="1"/>
      <c r="AU495" s="1"/>
      <c r="AV495" s="1"/>
      <c r="AW495" s="1"/>
      <c r="AX495" s="1"/>
      <c r="AY495" s="1"/>
      <c r="AZ495" s="1"/>
      <c r="BA495" s="1"/>
      <c r="BB495" s="1"/>
      <c r="BC495" s="1"/>
      <c r="BD495" s="1"/>
      <c r="BE495" s="1"/>
      <c r="BF495" s="1"/>
      <c r="BG495" s="1"/>
      <c r="BH495" s="1"/>
      <c r="BI495" s="1"/>
      <c r="BJ495" s="1"/>
      <c r="BK495" s="1"/>
      <c r="BL495" s="1"/>
      <c r="BM495" s="1"/>
      <c r="BN495" s="1"/>
      <c r="BO495" s="1"/>
      <c r="BP495" s="1"/>
      <c r="BQ495" s="1"/>
      <c r="BR495" s="1"/>
    </row>
    <row r="496" spans="1:70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  <c r="AI496" s="1"/>
      <c r="AJ496" s="1"/>
      <c r="AK496" s="1"/>
      <c r="AL496" s="1"/>
      <c r="AM496" s="1"/>
      <c r="AN496" s="1"/>
      <c r="AO496" s="1"/>
      <c r="AP496" s="1"/>
      <c r="AQ496" s="1"/>
      <c r="AR496" s="1"/>
      <c r="AS496" s="1"/>
      <c r="AT496" s="1"/>
      <c r="AU496" s="1"/>
      <c r="AV496" s="1"/>
      <c r="AW496" s="1"/>
      <c r="AX496" s="1"/>
      <c r="AY496" s="1"/>
      <c r="AZ496" s="1"/>
      <c r="BA496" s="1"/>
      <c r="BB496" s="1"/>
      <c r="BC496" s="1"/>
      <c r="BD496" s="1"/>
      <c r="BE496" s="1"/>
      <c r="BF496" s="1"/>
      <c r="BG496" s="1"/>
      <c r="BH496" s="1"/>
      <c r="BI496" s="1"/>
      <c r="BJ496" s="1"/>
      <c r="BK496" s="1"/>
      <c r="BL496" s="1"/>
      <c r="BM496" s="1"/>
      <c r="BN496" s="1"/>
      <c r="BO496" s="1"/>
      <c r="BP496" s="1"/>
      <c r="BQ496" s="1"/>
      <c r="BR496" s="1"/>
    </row>
    <row r="497" spans="1:70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  <c r="AI497" s="1"/>
      <c r="AJ497" s="1"/>
      <c r="AK497" s="1"/>
      <c r="AL497" s="1"/>
      <c r="AM497" s="1"/>
      <c r="AN497" s="1"/>
      <c r="AO497" s="1"/>
      <c r="AP497" s="1"/>
      <c r="AQ497" s="1"/>
      <c r="AR497" s="1"/>
      <c r="AS497" s="1"/>
      <c r="AT497" s="1"/>
      <c r="AU497" s="1"/>
      <c r="AV497" s="1"/>
      <c r="AW497" s="1"/>
      <c r="AX497" s="1"/>
      <c r="AY497" s="1"/>
      <c r="AZ497" s="1"/>
      <c r="BA497" s="1"/>
      <c r="BB497" s="1"/>
      <c r="BC497" s="1"/>
      <c r="BD497" s="1"/>
      <c r="BE497" s="1"/>
      <c r="BF497" s="1"/>
      <c r="BG497" s="1"/>
      <c r="BH497" s="1"/>
      <c r="BI497" s="1"/>
      <c r="BJ497" s="1"/>
      <c r="BK497" s="1"/>
      <c r="BL497" s="1"/>
      <c r="BM497" s="1"/>
      <c r="BN497" s="1"/>
      <c r="BO497" s="1"/>
      <c r="BP497" s="1"/>
      <c r="BQ497" s="1"/>
      <c r="BR497" s="1"/>
    </row>
    <row r="498" spans="1:70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  <c r="AH498" s="1"/>
      <c r="AI498" s="1"/>
      <c r="AJ498" s="1"/>
      <c r="AK498" s="1"/>
      <c r="AL498" s="1"/>
      <c r="AM498" s="1"/>
      <c r="AN498" s="1"/>
      <c r="AO498" s="1"/>
      <c r="AP498" s="1"/>
      <c r="AQ498" s="1"/>
      <c r="AR498" s="1"/>
      <c r="AS498" s="1"/>
      <c r="AT498" s="1"/>
      <c r="AU498" s="1"/>
      <c r="AV498" s="1"/>
      <c r="AW498" s="1"/>
      <c r="AX498" s="1"/>
      <c r="AY498" s="1"/>
      <c r="AZ498" s="1"/>
      <c r="BA498" s="1"/>
      <c r="BB498" s="1"/>
      <c r="BC498" s="1"/>
      <c r="BD498" s="1"/>
      <c r="BE498" s="1"/>
      <c r="BF498" s="1"/>
      <c r="BG498" s="1"/>
      <c r="BH498" s="1"/>
      <c r="BI498" s="1"/>
      <c r="BJ498" s="1"/>
      <c r="BK498" s="1"/>
      <c r="BL498" s="1"/>
      <c r="BM498" s="1"/>
      <c r="BN498" s="1"/>
      <c r="BO498" s="1"/>
      <c r="BP498" s="1"/>
      <c r="BQ498" s="1"/>
      <c r="BR498" s="1"/>
    </row>
    <row r="499" spans="1:70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1"/>
      <c r="AH499" s="1"/>
      <c r="AI499" s="1"/>
      <c r="AJ499" s="1"/>
      <c r="AK499" s="1"/>
      <c r="AL499" s="1"/>
      <c r="AM499" s="1"/>
      <c r="AN499" s="1"/>
      <c r="AO499" s="1"/>
      <c r="AP499" s="1"/>
      <c r="AQ499" s="1"/>
      <c r="AR499" s="1"/>
      <c r="AS499" s="1"/>
      <c r="AT499" s="1"/>
      <c r="AU499" s="1"/>
      <c r="AV499" s="1"/>
      <c r="AW499" s="1"/>
      <c r="AX499" s="1"/>
      <c r="AY499" s="1"/>
      <c r="AZ499" s="1"/>
      <c r="BA499" s="1"/>
      <c r="BB499" s="1"/>
      <c r="BC499" s="1"/>
      <c r="BD499" s="1"/>
      <c r="BE499" s="1"/>
      <c r="BF499" s="1"/>
      <c r="BG499" s="1"/>
      <c r="BH499" s="1"/>
      <c r="BI499" s="1"/>
      <c r="BJ499" s="1"/>
      <c r="BK499" s="1"/>
      <c r="BL499" s="1"/>
      <c r="BM499" s="1"/>
      <c r="BN499" s="1"/>
      <c r="BO499" s="1"/>
      <c r="BP499" s="1"/>
      <c r="BQ499" s="1"/>
      <c r="BR499" s="1"/>
    </row>
    <row r="500" spans="1:70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  <c r="AE500" s="1"/>
      <c r="AF500" s="1"/>
      <c r="AG500" s="1"/>
      <c r="AH500" s="1"/>
      <c r="AI500" s="1"/>
      <c r="AJ500" s="1"/>
      <c r="AK500" s="1"/>
      <c r="AL500" s="1"/>
      <c r="AM500" s="1"/>
      <c r="AN500" s="1"/>
      <c r="AO500" s="1"/>
      <c r="AP500" s="1"/>
      <c r="AQ500" s="1"/>
      <c r="AR500" s="1"/>
      <c r="AS500" s="1"/>
      <c r="AT500" s="1"/>
      <c r="AU500" s="1"/>
      <c r="AV500" s="1"/>
      <c r="AW500" s="1"/>
      <c r="AX500" s="1"/>
      <c r="AY500" s="1"/>
      <c r="AZ500" s="1"/>
      <c r="BA500" s="1"/>
      <c r="BB500" s="1"/>
      <c r="BC500" s="1"/>
      <c r="BD500" s="1"/>
      <c r="BE500" s="1"/>
      <c r="BF500" s="1"/>
      <c r="BG500" s="1"/>
      <c r="BH500" s="1"/>
      <c r="BI500" s="1"/>
      <c r="BJ500" s="1"/>
      <c r="BK500" s="1"/>
      <c r="BL500" s="1"/>
      <c r="BM500" s="1"/>
      <c r="BN500" s="1"/>
      <c r="BO500" s="1"/>
      <c r="BP500" s="1"/>
      <c r="BQ500" s="1"/>
      <c r="BR500" s="1"/>
    </row>
  </sheetData>
  <mergeCells count="3">
    <mergeCell ref="A1:P2"/>
    <mergeCell ref="A3:P3"/>
    <mergeCell ref="A7:P7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BR500"/>
  <sheetViews>
    <sheetView showGridLines="0" workbookViewId="0">
      <selection activeCell="L27" sqref="L27"/>
    </sheetView>
  </sheetViews>
  <sheetFormatPr defaultRowHeight="13.8"/>
  <cols>
    <col min="1" max="1" width="48" customWidth="1"/>
    <col min="2" max="16" width="12" customWidth="1"/>
  </cols>
  <sheetData>
    <row r="1" spans="1:70" ht="25.95" customHeight="1">
      <c r="A1" s="58" t="s">
        <v>542</v>
      </c>
      <c r="B1" s="58" t="s">
        <v>542</v>
      </c>
      <c r="C1" s="58" t="s">
        <v>542</v>
      </c>
      <c r="D1" s="58" t="s">
        <v>542</v>
      </c>
      <c r="E1" s="58" t="s">
        <v>542</v>
      </c>
      <c r="F1" s="58" t="s">
        <v>542</v>
      </c>
      <c r="G1" s="58" t="s">
        <v>542</v>
      </c>
      <c r="H1" s="58" t="s">
        <v>542</v>
      </c>
      <c r="I1" s="58" t="s">
        <v>542</v>
      </c>
      <c r="J1" s="58" t="s">
        <v>542</v>
      </c>
      <c r="K1" s="58" t="s">
        <v>542</v>
      </c>
      <c r="L1" s="58" t="s">
        <v>542</v>
      </c>
      <c r="M1" s="58" t="s">
        <v>542</v>
      </c>
      <c r="N1" s="58" t="s">
        <v>542</v>
      </c>
      <c r="O1" s="58" t="s">
        <v>542</v>
      </c>
      <c r="P1" s="58" t="s">
        <v>542</v>
      </c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</row>
    <row r="2" spans="1:70" ht="25.95" customHeight="1">
      <c r="A2" s="58" t="s">
        <v>542</v>
      </c>
      <c r="B2" s="58" t="s">
        <v>542</v>
      </c>
      <c r="C2" s="58" t="s">
        <v>542</v>
      </c>
      <c r="D2" s="58" t="s">
        <v>542</v>
      </c>
      <c r="E2" s="58" t="s">
        <v>542</v>
      </c>
      <c r="F2" s="58" t="s">
        <v>542</v>
      </c>
      <c r="G2" s="58" t="s">
        <v>542</v>
      </c>
      <c r="H2" s="58" t="s">
        <v>542</v>
      </c>
      <c r="I2" s="58" t="s">
        <v>542</v>
      </c>
      <c r="J2" s="58" t="s">
        <v>542</v>
      </c>
      <c r="K2" s="58" t="s">
        <v>542</v>
      </c>
      <c r="L2" s="58" t="s">
        <v>542</v>
      </c>
      <c r="M2" s="58" t="s">
        <v>542</v>
      </c>
      <c r="N2" s="58" t="s">
        <v>542</v>
      </c>
      <c r="O2" s="58" t="s">
        <v>542</v>
      </c>
      <c r="P2" s="58" t="s">
        <v>542</v>
      </c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</row>
    <row r="3" spans="1:70">
      <c r="A3" s="59" t="s">
        <v>543</v>
      </c>
      <c r="B3" s="59" t="s">
        <v>543</v>
      </c>
      <c r="C3" s="59" t="s">
        <v>543</v>
      </c>
      <c r="D3" s="59" t="s">
        <v>543</v>
      </c>
      <c r="E3" s="59" t="s">
        <v>543</v>
      </c>
      <c r="F3" s="59" t="s">
        <v>543</v>
      </c>
      <c r="G3" s="59" t="s">
        <v>543</v>
      </c>
      <c r="H3" s="59" t="s">
        <v>543</v>
      </c>
      <c r="I3" s="59" t="s">
        <v>543</v>
      </c>
      <c r="J3" s="59" t="s">
        <v>543</v>
      </c>
      <c r="K3" s="59" t="s">
        <v>543</v>
      </c>
      <c r="L3" s="59" t="s">
        <v>543</v>
      </c>
      <c r="M3" s="59" t="s">
        <v>543</v>
      </c>
      <c r="N3" s="59" t="s">
        <v>543</v>
      </c>
      <c r="O3" s="59" t="s">
        <v>543</v>
      </c>
      <c r="P3" s="59" t="s">
        <v>543</v>
      </c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</row>
    <row r="4" spans="1:70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/>
      <c r="BP4" s="1"/>
      <c r="BQ4" s="1"/>
      <c r="BR4" s="1"/>
    </row>
    <row r="5" spans="1:70">
      <c r="A5" s="1"/>
      <c r="B5" s="9" t="s">
        <v>132</v>
      </c>
      <c r="C5" s="9" t="s">
        <v>133</v>
      </c>
      <c r="D5" s="9" t="s">
        <v>134</v>
      </c>
      <c r="E5" s="9" t="s">
        <v>135</v>
      </c>
      <c r="F5" s="9" t="s">
        <v>136</v>
      </c>
      <c r="G5" s="9" t="s">
        <v>137</v>
      </c>
      <c r="H5" s="9" t="s">
        <v>50</v>
      </c>
      <c r="I5" s="9" t="s">
        <v>51</v>
      </c>
      <c r="J5" s="9" t="s">
        <v>52</v>
      </c>
      <c r="K5" s="9" t="s">
        <v>53</v>
      </c>
      <c r="L5" s="9" t="s">
        <v>54</v>
      </c>
      <c r="M5" s="10" t="s">
        <v>55</v>
      </c>
      <c r="N5" s="10" t="s">
        <v>56</v>
      </c>
      <c r="O5" s="10" t="s">
        <v>57</v>
      </c>
      <c r="P5" s="10" t="s">
        <v>58</v>
      </c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  <c r="BA5" s="1"/>
      <c r="BB5" s="1"/>
      <c r="BC5" s="1"/>
      <c r="BD5" s="1"/>
      <c r="BE5" s="1"/>
      <c r="BF5" s="1"/>
      <c r="BG5" s="1"/>
      <c r="BH5" s="1"/>
      <c r="BI5" s="1"/>
      <c r="BJ5" s="1"/>
      <c r="BK5" s="1"/>
      <c r="BL5" s="1"/>
      <c r="BM5" s="1"/>
      <c r="BN5" s="1"/>
      <c r="BO5" s="1"/>
      <c r="BP5" s="1"/>
      <c r="BQ5" s="1"/>
      <c r="BR5" s="1"/>
    </row>
    <row r="6" spans="1:70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</row>
    <row r="7" spans="1:70">
      <c r="A7" s="61" t="s">
        <v>544</v>
      </c>
      <c r="B7" s="61" t="s">
        <v>544</v>
      </c>
      <c r="C7" s="61" t="s">
        <v>544</v>
      </c>
      <c r="D7" s="61" t="s">
        <v>544</v>
      </c>
      <c r="E7" s="61" t="s">
        <v>544</v>
      </c>
      <c r="F7" s="61" t="s">
        <v>544</v>
      </c>
      <c r="G7" s="61" t="s">
        <v>544</v>
      </c>
      <c r="H7" s="61" t="s">
        <v>544</v>
      </c>
      <c r="I7" s="61" t="s">
        <v>544</v>
      </c>
      <c r="J7" s="61" t="s">
        <v>544</v>
      </c>
      <c r="K7" s="61" t="s">
        <v>544</v>
      </c>
      <c r="L7" s="61" t="s">
        <v>544</v>
      </c>
      <c r="M7" s="63" t="s">
        <v>544</v>
      </c>
      <c r="N7" s="63" t="s">
        <v>544</v>
      </c>
      <c r="O7" s="63" t="s">
        <v>544</v>
      </c>
      <c r="P7" s="63" t="s">
        <v>544</v>
      </c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  <c r="AX7" s="1"/>
      <c r="AY7" s="1"/>
      <c r="AZ7" s="1"/>
      <c r="BA7" s="1"/>
      <c r="BB7" s="1"/>
      <c r="BC7" s="1"/>
      <c r="BD7" s="1"/>
      <c r="BE7" s="1"/>
      <c r="BF7" s="1"/>
      <c r="BG7" s="1"/>
      <c r="BH7" s="1"/>
      <c r="BI7" s="1"/>
      <c r="BJ7" s="1"/>
      <c r="BK7" s="1"/>
      <c r="BL7" s="1"/>
      <c r="BM7" s="1"/>
      <c r="BN7" s="1"/>
      <c r="BO7" s="1"/>
      <c r="BP7" s="1"/>
      <c r="BQ7" s="1"/>
      <c r="BR7" s="1"/>
    </row>
    <row r="8" spans="1:70">
      <c r="A8" s="34" t="s">
        <v>545</v>
      </c>
      <c r="B8" s="48">
        <f>'Annual P&amp;L'!$B$6</f>
        <v>1086462.1000000001</v>
      </c>
      <c r="C8" s="48">
        <f>'Annual P&amp;L'!$C$6</f>
        <v>1179660</v>
      </c>
      <c r="D8" s="48">
        <f>'Annual P&amp;L'!$D$6</f>
        <v>1231040</v>
      </c>
      <c r="E8" s="48">
        <f>'Annual P&amp;L'!$E$6</f>
        <v>1464630</v>
      </c>
      <c r="F8" s="48">
        <f>'Annual P&amp;L'!$F$6</f>
        <v>1569490</v>
      </c>
      <c r="G8" s="48">
        <f>'Annual P&amp;L'!$G$6</f>
        <v>1641770</v>
      </c>
      <c r="H8" s="48">
        <f>'Annual P&amp;L'!$H$6</f>
        <v>1917540</v>
      </c>
      <c r="I8" s="48">
        <f>'Annual P&amp;L'!$I$6</f>
        <v>2254580</v>
      </c>
      <c r="J8" s="48">
        <f>'Annual P&amp;L'!$J$6</f>
        <v>2408930</v>
      </c>
      <c r="K8" s="48">
        <f>'Annual P&amp;L'!$K$6</f>
        <v>2553240</v>
      </c>
      <c r="L8" s="48">
        <f>'Annual P&amp;L'!$L$6</f>
        <v>2670210</v>
      </c>
      <c r="M8" s="36">
        <f>M23</f>
        <v>2755881.9321421809</v>
      </c>
      <c r="N8" s="36">
        <f>N23</f>
        <v>2901779.8410668718</v>
      </c>
      <c r="O8" s="36">
        <f>O23</f>
        <v>3046125.9852241497</v>
      </c>
      <c r="P8" s="36">
        <f>P23</f>
        <v>3195140.9302684031</v>
      </c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  <c r="AX8" s="1"/>
      <c r="AY8" s="1"/>
      <c r="AZ8" s="1"/>
      <c r="BA8" s="1"/>
      <c r="BB8" s="1"/>
      <c r="BC8" s="1"/>
      <c r="BD8" s="1"/>
      <c r="BE8" s="1"/>
      <c r="BF8" s="1"/>
      <c r="BG8" s="1"/>
      <c r="BH8" s="1"/>
      <c r="BI8" s="1"/>
      <c r="BJ8" s="1"/>
      <c r="BK8" s="1"/>
      <c r="BL8" s="1"/>
      <c r="BM8" s="1"/>
      <c r="BN8" s="1"/>
      <c r="BO8" s="1"/>
      <c r="BP8" s="1"/>
      <c r="BQ8" s="1"/>
      <c r="BR8" s="1"/>
    </row>
    <row r="9" spans="1:70">
      <c r="A9" s="1" t="s">
        <v>430</v>
      </c>
      <c r="B9" s="13" t="str">
        <f>""</f>
        <v/>
      </c>
      <c r="C9" s="13">
        <f t="shared" ref="C9:P9" si="0">IFERROR(C8/B8-1,"")</f>
        <v>8.5781087071513884E-2</v>
      </c>
      <c r="D9" s="13">
        <f t="shared" si="0"/>
        <v>4.3554922604818413E-2</v>
      </c>
      <c r="E9" s="13">
        <f t="shared" si="0"/>
        <v>0.18975012997140639</v>
      </c>
      <c r="F9" s="13">
        <f t="shared" si="0"/>
        <v>7.1594873790650215E-2</v>
      </c>
      <c r="G9" s="13">
        <f t="shared" si="0"/>
        <v>4.6053176509566862E-2</v>
      </c>
      <c r="H9" s="13">
        <f t="shared" si="0"/>
        <v>0.1679711530847805</v>
      </c>
      <c r="I9" s="13">
        <f t="shared" si="0"/>
        <v>0.17576686796624852</v>
      </c>
      <c r="J9" s="13">
        <f t="shared" si="0"/>
        <v>6.8460644554639849E-2</v>
      </c>
      <c r="K9" s="13">
        <f t="shared" si="0"/>
        <v>5.9906265437351891E-2</v>
      </c>
      <c r="L9" s="13">
        <f t="shared" si="0"/>
        <v>4.581237956478823E-2</v>
      </c>
      <c r="M9" s="25">
        <f t="shared" si="0"/>
        <v>3.2084342483243322E-2</v>
      </c>
      <c r="N9" s="25">
        <f t="shared" si="0"/>
        <v>5.2940551343316322E-2</v>
      </c>
      <c r="O9" s="25">
        <f t="shared" si="0"/>
        <v>4.9744002668447695E-2</v>
      </c>
      <c r="P9" s="25">
        <f t="shared" si="0"/>
        <v>4.8919495046193306E-2</v>
      </c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  <c r="AW9" s="1"/>
      <c r="AX9" s="1"/>
      <c r="AY9" s="1"/>
      <c r="AZ9" s="1"/>
      <c r="BA9" s="1"/>
      <c r="BB9" s="1"/>
      <c r="BC9" s="1"/>
      <c r="BD9" s="1"/>
      <c r="BE9" s="1"/>
      <c r="BF9" s="1"/>
      <c r="BG9" s="1"/>
      <c r="BH9" s="1"/>
      <c r="BI9" s="1"/>
      <c r="BJ9" s="1"/>
      <c r="BK9" s="1"/>
      <c r="BL9" s="1"/>
      <c r="BM9" s="1"/>
      <c r="BN9" s="1"/>
      <c r="BO9" s="1"/>
      <c r="BP9" s="1"/>
      <c r="BQ9" s="1"/>
      <c r="BR9" s="1"/>
    </row>
    <row r="10" spans="1:70">
      <c r="A10" s="1" t="s">
        <v>546</v>
      </c>
      <c r="B10" s="11">
        <f>'Raw Financials'!$B$133</f>
        <v>353843</v>
      </c>
      <c r="C10" s="11">
        <f>'Raw Financials'!$C$133</f>
        <v>387223</v>
      </c>
      <c r="D10" s="11">
        <f>'Raw Financials'!$D$133</f>
        <v>394998</v>
      </c>
      <c r="E10" s="11">
        <f>'Raw Financials'!$E$133</f>
        <v>424285</v>
      </c>
      <c r="F10" s="11">
        <f>'Raw Financials'!$F$133</f>
        <v>448464</v>
      </c>
      <c r="G10" s="11">
        <f>'Raw Financials'!$G$133</f>
        <v>488649</v>
      </c>
      <c r="H10" s="11">
        <f>'Raw Financials'!$H$133</f>
        <v>592195</v>
      </c>
      <c r="I10" s="11">
        <f>'Raw Financials'!$I$133</f>
        <v>614795</v>
      </c>
      <c r="J10" s="11">
        <f>'Raw Financials'!$J$133</f>
        <v>601546</v>
      </c>
      <c r="K10" s="11">
        <f>'Raw Financials'!$K$133</f>
        <v>607979</v>
      </c>
      <c r="L10" s="11">
        <f>'Raw Financials'!$L$133</f>
        <v>584519</v>
      </c>
      <c r="M10" s="37">
        <f>L10*(1+Assumptions!$M$9)</f>
        <v>593286.78499999992</v>
      </c>
      <c r="N10" s="37">
        <f>M10*(1+Assumptions!$N$9)</f>
        <v>605152.52069999988</v>
      </c>
      <c r="O10" s="37">
        <f>N10*(1+Assumptions!$O$9)</f>
        <v>620281.33371749986</v>
      </c>
      <c r="P10" s="37">
        <f>O10*(1+Assumptions!$P$9)</f>
        <v>635788.36706043733</v>
      </c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  <c r="AX10" s="1"/>
      <c r="AY10" s="1"/>
      <c r="AZ10" s="1"/>
      <c r="BA10" s="1"/>
      <c r="BB10" s="1"/>
      <c r="BC10" s="1"/>
      <c r="BD10" s="1"/>
      <c r="BE10" s="1"/>
      <c r="BF10" s="1"/>
      <c r="BG10" s="1"/>
      <c r="BH10" s="1"/>
      <c r="BI10" s="1"/>
      <c r="BJ10" s="1"/>
      <c r="BK10" s="1"/>
      <c r="BL10" s="1"/>
      <c r="BM10" s="1"/>
      <c r="BN10" s="1"/>
      <c r="BO10" s="1"/>
      <c r="BP10" s="1"/>
      <c r="BQ10" s="1"/>
      <c r="BR10" s="1"/>
    </row>
    <row r="11" spans="1:70">
      <c r="A11" s="1" t="s">
        <v>139</v>
      </c>
      <c r="B11" s="13" t="str">
        <f>""</f>
        <v/>
      </c>
      <c r="C11" s="13">
        <f t="shared" ref="C11:L11" si="1">IFERROR(C10/B10-1,"")</f>
        <v>9.4335623426208715E-2</v>
      </c>
      <c r="D11" s="13">
        <f t="shared" si="1"/>
        <v>2.0078869282041722E-2</v>
      </c>
      <c r="E11" s="13">
        <f t="shared" si="1"/>
        <v>7.4144679213565601E-2</v>
      </c>
      <c r="F11" s="13">
        <f t="shared" si="1"/>
        <v>5.6987638026326559E-2</v>
      </c>
      <c r="G11" s="13">
        <f t="shared" si="1"/>
        <v>8.9605854650540495E-2</v>
      </c>
      <c r="H11" s="13">
        <f t="shared" si="1"/>
        <v>0.2119026131231212</v>
      </c>
      <c r="I11" s="13">
        <f t="shared" si="1"/>
        <v>3.8163105058300006E-2</v>
      </c>
      <c r="J11" s="13">
        <f t="shared" si="1"/>
        <v>-2.1550272855179409E-2</v>
      </c>
      <c r="K11" s="13">
        <f t="shared" si="1"/>
        <v>1.069411150601951E-2</v>
      </c>
      <c r="L11" s="13">
        <f t="shared" si="1"/>
        <v>-3.858685908559345E-2</v>
      </c>
      <c r="M11" s="25">
        <f>Assumptions!$M$9</f>
        <v>1.4999999999999999E-2</v>
      </c>
      <c r="N11" s="25">
        <f>Assumptions!$N$9</f>
        <v>0.02</v>
      </c>
      <c r="O11" s="25">
        <f>Assumptions!$O$9</f>
        <v>2.5000000000000001E-2</v>
      </c>
      <c r="P11" s="25">
        <f>Assumptions!$P$9</f>
        <v>2.5000000000000001E-2</v>
      </c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  <c r="AX11" s="1"/>
      <c r="AY11" s="1"/>
      <c r="AZ11" s="1"/>
      <c r="BA11" s="1"/>
      <c r="BB11" s="1"/>
      <c r="BC11" s="1"/>
      <c r="BD11" s="1"/>
      <c r="BE11" s="1"/>
      <c r="BF11" s="1"/>
      <c r="BG11" s="1"/>
      <c r="BH11" s="1"/>
      <c r="BI11" s="1"/>
      <c r="BJ11" s="1"/>
      <c r="BK11" s="1"/>
      <c r="BL11" s="1"/>
      <c r="BM11" s="1"/>
      <c r="BN11" s="1"/>
      <c r="BO11" s="1"/>
      <c r="BP11" s="1"/>
      <c r="BQ11" s="1"/>
      <c r="BR11" s="1"/>
    </row>
    <row r="12" spans="1:70">
      <c r="A12" s="1" t="s">
        <v>547</v>
      </c>
      <c r="B12" s="13"/>
      <c r="C12" s="13"/>
      <c r="D12" s="13"/>
      <c r="E12" s="13"/>
      <c r="F12" s="13"/>
      <c r="G12" s="13"/>
      <c r="H12" s="13"/>
      <c r="I12" s="13"/>
      <c r="J12" s="13"/>
      <c r="K12" s="13"/>
      <c r="L12" s="13">
        <f>Assumptions!$L$10</f>
        <v>0.82</v>
      </c>
      <c r="M12" s="25">
        <f>Assumptions!$M$10</f>
        <v>0.82</v>
      </c>
      <c r="N12" s="25">
        <f>Assumptions!$N$10</f>
        <v>0.81499999999999995</v>
      </c>
      <c r="O12" s="25">
        <f>Assumptions!$O$10</f>
        <v>0.81</v>
      </c>
      <c r="P12" s="25">
        <f>Assumptions!$P$10</f>
        <v>0.80500000000000005</v>
      </c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  <c r="AX12" s="1"/>
      <c r="AY12" s="1"/>
      <c r="AZ12" s="1"/>
      <c r="BA12" s="1"/>
      <c r="BB12" s="1"/>
      <c r="BC12" s="1"/>
      <c r="BD12" s="1"/>
      <c r="BE12" s="1"/>
      <c r="BF12" s="1"/>
      <c r="BG12" s="1"/>
      <c r="BH12" s="1"/>
      <c r="BI12" s="1"/>
      <c r="BJ12" s="1"/>
      <c r="BK12" s="1"/>
      <c r="BL12" s="1"/>
      <c r="BM12" s="1"/>
      <c r="BN12" s="1"/>
      <c r="BO12" s="1"/>
      <c r="BP12" s="1"/>
      <c r="BQ12" s="1"/>
      <c r="BR12" s="1"/>
    </row>
    <row r="13" spans="1:70">
      <c r="A13" s="1" t="s">
        <v>548</v>
      </c>
      <c r="B13" s="11"/>
      <c r="C13" s="11"/>
      <c r="D13" s="11"/>
      <c r="E13" s="11"/>
      <c r="F13" s="11"/>
      <c r="G13" s="11"/>
      <c r="H13" s="11"/>
      <c r="I13" s="11"/>
      <c r="J13" s="11"/>
      <c r="K13" s="11"/>
      <c r="L13" s="11">
        <f>L10*L12</f>
        <v>479305.57999999996</v>
      </c>
      <c r="M13" s="37">
        <f>M10*M12</f>
        <v>486495.16369999992</v>
      </c>
      <c r="N13" s="37">
        <f>N10*N12</f>
        <v>493199.30437049986</v>
      </c>
      <c r="O13" s="37">
        <f>O10*O12</f>
        <v>502427.8803111749</v>
      </c>
      <c r="P13" s="37">
        <f>P10*P12</f>
        <v>511809.63548365206</v>
      </c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  <c r="AX13" s="1"/>
      <c r="AY13" s="1"/>
      <c r="AZ13" s="1"/>
      <c r="BA13" s="1"/>
      <c r="BB13" s="1"/>
      <c r="BC13" s="1"/>
      <c r="BD13" s="1"/>
      <c r="BE13" s="1"/>
      <c r="BF13" s="1"/>
      <c r="BG13" s="1"/>
      <c r="BH13" s="1"/>
      <c r="BI13" s="1"/>
      <c r="BJ13" s="1"/>
      <c r="BK13" s="1"/>
      <c r="BL13" s="1"/>
      <c r="BM13" s="1"/>
      <c r="BN13" s="1"/>
      <c r="BO13" s="1"/>
      <c r="BP13" s="1"/>
      <c r="BQ13" s="1"/>
      <c r="BR13" s="1"/>
    </row>
    <row r="14" spans="1:70">
      <c r="A14" s="1" t="s">
        <v>126</v>
      </c>
      <c r="B14" s="13"/>
      <c r="C14" s="13"/>
      <c r="D14" s="13"/>
      <c r="E14" s="13"/>
      <c r="F14" s="13"/>
      <c r="G14" s="13"/>
      <c r="H14" s="13"/>
      <c r="I14" s="13"/>
      <c r="J14" s="13"/>
      <c r="K14" s="13"/>
      <c r="L14" s="13">
        <f>Assumptions!$L$11</f>
        <v>0.55000000000000004</v>
      </c>
      <c r="M14" s="25">
        <f>Assumptions!$M$11</f>
        <v>0.53</v>
      </c>
      <c r="N14" s="25">
        <f>Assumptions!$N$11</f>
        <v>0.51</v>
      </c>
      <c r="O14" s="25">
        <f>Assumptions!$O$11</f>
        <v>0.49</v>
      </c>
      <c r="P14" s="25">
        <f>Assumptions!$P$11</f>
        <v>0.47</v>
      </c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  <c r="AW14" s="1"/>
      <c r="AX14" s="1"/>
      <c r="AY14" s="1"/>
      <c r="AZ14" s="1"/>
      <c r="BA14" s="1"/>
      <c r="BB14" s="1"/>
      <c r="BC14" s="1"/>
      <c r="BD14" s="1"/>
      <c r="BE14" s="1"/>
      <c r="BF14" s="1"/>
      <c r="BG14" s="1"/>
      <c r="BH14" s="1"/>
      <c r="BI14" s="1"/>
      <c r="BJ14" s="1"/>
      <c r="BK14" s="1"/>
      <c r="BL14" s="1"/>
      <c r="BM14" s="1"/>
      <c r="BN14" s="1"/>
      <c r="BO14" s="1"/>
      <c r="BP14" s="1"/>
      <c r="BQ14" s="1"/>
      <c r="BR14" s="1"/>
    </row>
    <row r="15" spans="1:70">
      <c r="A15" s="1" t="s">
        <v>142</v>
      </c>
      <c r="B15" s="13"/>
      <c r="C15" s="13"/>
      <c r="D15" s="13"/>
      <c r="E15" s="13"/>
      <c r="F15" s="13"/>
      <c r="G15" s="13"/>
      <c r="H15" s="13"/>
      <c r="I15" s="13"/>
      <c r="J15" s="13"/>
      <c r="K15" s="13"/>
      <c r="L15" s="13"/>
      <c r="M15" s="25">
        <f>Assumptions!$M$12</f>
        <v>1.4999999999999999E-2</v>
      </c>
      <c r="N15" s="25">
        <f>Assumptions!$N$12</f>
        <v>1.7999999999999999E-2</v>
      </c>
      <c r="O15" s="25">
        <f>Assumptions!$O$12</f>
        <v>0.02</v>
      </c>
      <c r="P15" s="25">
        <f>Assumptions!$P$12</f>
        <v>0.02</v>
      </c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  <c r="AX15" s="1"/>
      <c r="AY15" s="1"/>
      <c r="AZ15" s="1"/>
      <c r="BA15" s="1"/>
      <c r="BB15" s="1"/>
      <c r="BC15" s="1"/>
      <c r="BD15" s="1"/>
      <c r="BE15" s="1"/>
      <c r="BF15" s="1"/>
      <c r="BG15" s="1"/>
      <c r="BH15" s="1"/>
      <c r="BI15" s="1"/>
      <c r="BJ15" s="1"/>
      <c r="BK15" s="1"/>
      <c r="BL15" s="1"/>
      <c r="BM15" s="1"/>
      <c r="BN15" s="1"/>
      <c r="BO15" s="1"/>
      <c r="BP15" s="1"/>
      <c r="BQ15" s="1"/>
      <c r="BR15" s="1"/>
    </row>
    <row r="16" spans="1:70">
      <c r="A16" s="1" t="s">
        <v>143</v>
      </c>
      <c r="B16" s="13"/>
      <c r="C16" s="13"/>
      <c r="D16" s="13"/>
      <c r="E16" s="13"/>
      <c r="F16" s="13"/>
      <c r="G16" s="13"/>
      <c r="H16" s="13"/>
      <c r="I16" s="13"/>
      <c r="J16" s="13"/>
      <c r="K16" s="13"/>
      <c r="L16" s="13"/>
      <c r="M16" s="25">
        <f>Assumptions!$M$13</f>
        <v>1.4999999999999999E-2</v>
      </c>
      <c r="N16" s="25">
        <f>Assumptions!$N$13</f>
        <v>0.02</v>
      </c>
      <c r="O16" s="25">
        <f>Assumptions!$O$13</f>
        <v>2.5000000000000001E-2</v>
      </c>
      <c r="P16" s="25">
        <f>Assumptions!$P$13</f>
        <v>0.03</v>
      </c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  <c r="AW16" s="1"/>
      <c r="AX16" s="1"/>
      <c r="AY16" s="1"/>
      <c r="AZ16" s="1"/>
      <c r="BA16" s="1"/>
      <c r="BB16" s="1"/>
      <c r="BC16" s="1"/>
      <c r="BD16" s="1"/>
      <c r="BE16" s="1"/>
      <c r="BF16" s="1"/>
      <c r="BG16" s="1"/>
      <c r="BH16" s="1"/>
      <c r="BI16" s="1"/>
      <c r="BJ16" s="1"/>
      <c r="BK16" s="1"/>
      <c r="BL16" s="1"/>
      <c r="BM16" s="1"/>
      <c r="BN16" s="1"/>
      <c r="BO16" s="1"/>
      <c r="BP16" s="1"/>
      <c r="BQ16" s="1"/>
      <c r="BR16" s="1"/>
    </row>
    <row r="17" spans="1:70">
      <c r="A17" s="1" t="s">
        <v>549</v>
      </c>
      <c r="B17" s="17"/>
      <c r="C17" s="17"/>
      <c r="D17" s="17"/>
      <c r="E17" s="17"/>
      <c r="F17" s="17"/>
      <c r="G17" s="17"/>
      <c r="H17" s="17"/>
      <c r="I17" s="17"/>
      <c r="J17" s="17"/>
      <c r="K17" s="17"/>
      <c r="L17" s="17">
        <f>L8/L13</f>
        <v>5.570997107941035</v>
      </c>
      <c r="M17" s="47">
        <f>L17*(1+M15)*(1-M14*M16)</f>
        <v>5.609608296146896</v>
      </c>
      <c r="N17" s="47">
        <f>M17*(1+N15)*(1-N14*N16)</f>
        <v>5.6523333167736691</v>
      </c>
      <c r="O17" s="47">
        <f>N17*(1+O15)*(1-O14*O16)</f>
        <v>5.6947540783160555</v>
      </c>
      <c r="P17" s="47">
        <f>O17*(1+P15)*(1-P14*P16)</f>
        <v>5.7267472067280352</v>
      </c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  <c r="AW17" s="1"/>
      <c r="AX17" s="1"/>
      <c r="AY17" s="1"/>
      <c r="AZ17" s="1"/>
      <c r="BA17" s="1"/>
      <c r="BB17" s="1"/>
      <c r="BC17" s="1"/>
      <c r="BD17" s="1"/>
      <c r="BE17" s="1"/>
      <c r="BF17" s="1"/>
      <c r="BG17" s="1"/>
      <c r="BH17" s="1"/>
      <c r="BI17" s="1"/>
      <c r="BJ17" s="1"/>
      <c r="BK17" s="1"/>
      <c r="BL17" s="1"/>
      <c r="BM17" s="1"/>
      <c r="BN17" s="1"/>
      <c r="BO17" s="1"/>
      <c r="BP17" s="1"/>
      <c r="BQ17" s="1"/>
      <c r="BR17" s="1"/>
    </row>
    <row r="18" spans="1:70">
      <c r="A18" s="1" t="s">
        <v>550</v>
      </c>
      <c r="B18" s="11"/>
      <c r="C18" s="11"/>
      <c r="D18" s="11"/>
      <c r="E18" s="11"/>
      <c r="F18" s="11"/>
      <c r="G18" s="11"/>
      <c r="H18" s="11"/>
      <c r="I18" s="11"/>
      <c r="J18" s="11"/>
      <c r="K18" s="11"/>
      <c r="L18" s="11">
        <f>L8</f>
        <v>2670210</v>
      </c>
      <c r="M18" s="37">
        <f>AVERAGE(L13,M13)*M17</f>
        <v>2708881.9321421809</v>
      </c>
      <c r="N18" s="37">
        <f>AVERAGE(M13,N13)*N17</f>
        <v>2768779.8410668718</v>
      </c>
      <c r="O18" s="37">
        <f>AVERAGE(N13,O13)*O17</f>
        <v>2834925.9852241497</v>
      </c>
      <c r="P18" s="37">
        <f>AVERAGE(O13,P13)*P17</f>
        <v>2904140.9302684031</v>
      </c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  <c r="AX18" s="1"/>
      <c r="AY18" s="1"/>
      <c r="AZ18" s="1"/>
      <c r="BA18" s="1"/>
      <c r="BB18" s="1"/>
      <c r="BC18" s="1"/>
      <c r="BD18" s="1"/>
      <c r="BE18" s="1"/>
      <c r="BF18" s="1"/>
      <c r="BG18" s="1"/>
      <c r="BH18" s="1"/>
      <c r="BI18" s="1"/>
      <c r="BJ18" s="1"/>
      <c r="BK18" s="1"/>
      <c r="BL18" s="1"/>
      <c r="BM18" s="1"/>
      <c r="BN18" s="1"/>
      <c r="BO18" s="1"/>
      <c r="BP18" s="1"/>
      <c r="BQ18" s="1"/>
      <c r="BR18" s="1"/>
    </row>
    <row r="19" spans="1:70">
      <c r="A19" s="1" t="s">
        <v>74</v>
      </c>
      <c r="B19" s="17">
        <f>'Raw Financials'!$B$139</f>
        <v>0</v>
      </c>
      <c r="C19" s="17">
        <f>'Raw Financials'!$C$139</f>
        <v>0</v>
      </c>
      <c r="D19" s="17">
        <f>'Raw Financials'!$D$139</f>
        <v>0</v>
      </c>
      <c r="E19" s="17">
        <f>'Raw Financials'!$E$139</f>
        <v>0</v>
      </c>
      <c r="F19" s="17">
        <f>'Raw Financials'!$F$139</f>
        <v>0</v>
      </c>
      <c r="G19" s="17">
        <f>'Raw Financials'!$G$139</f>
        <v>0</v>
      </c>
      <c r="H19" s="17">
        <f>'Raw Financials'!$H$139</f>
        <v>0</v>
      </c>
      <c r="I19" s="17">
        <f>'Raw Financials'!$I$139</f>
        <v>0</v>
      </c>
      <c r="J19" s="17">
        <f>'Raw Financials'!$J$139</f>
        <v>0</v>
      </c>
      <c r="K19" s="17">
        <f>'Raw Financials'!$K$139</f>
        <v>0</v>
      </c>
      <c r="L19" s="17">
        <f>'Raw Financials'!$L$139</f>
        <v>2.2999999999999998</v>
      </c>
      <c r="M19" s="47">
        <f>Assumptions!$M$14</f>
        <v>3.3</v>
      </c>
      <c r="N19" s="47">
        <f>Assumptions!$N$14</f>
        <v>4.0999999999999996</v>
      </c>
      <c r="O19" s="47">
        <f>Assumptions!$O$14</f>
        <v>4.9000000000000004</v>
      </c>
      <c r="P19" s="47">
        <f>Assumptions!$P$14</f>
        <v>5.7</v>
      </c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/>
      <c r="AX19" s="1"/>
      <c r="AY19" s="1"/>
      <c r="AZ19" s="1"/>
      <c r="BA19" s="1"/>
      <c r="BB19" s="1"/>
      <c r="BC19" s="1"/>
      <c r="BD19" s="1"/>
      <c r="BE19" s="1"/>
      <c r="BF19" s="1"/>
      <c r="BG19" s="1"/>
      <c r="BH19" s="1"/>
      <c r="BI19" s="1"/>
      <c r="BJ19" s="1"/>
      <c r="BK19" s="1"/>
      <c r="BL19" s="1"/>
      <c r="BM19" s="1"/>
      <c r="BN19" s="1"/>
      <c r="BO19" s="1"/>
      <c r="BP19" s="1"/>
      <c r="BQ19" s="1"/>
      <c r="BR19" s="1"/>
    </row>
    <row r="20" spans="1:70">
      <c r="A20" s="1" t="s">
        <v>551</v>
      </c>
      <c r="B20" s="17"/>
      <c r="C20" s="17"/>
      <c r="D20" s="17"/>
      <c r="E20" s="17"/>
      <c r="F20" s="17"/>
      <c r="G20" s="17"/>
      <c r="H20" s="17"/>
      <c r="I20" s="17"/>
      <c r="J20" s="17"/>
      <c r="K20" s="17"/>
      <c r="L20" s="17"/>
      <c r="M20" s="47">
        <f>L19</f>
        <v>2.2999999999999998</v>
      </c>
      <c r="N20" s="47">
        <f>M19</f>
        <v>3.3</v>
      </c>
      <c r="O20" s="47">
        <f>N19</f>
        <v>4.0999999999999996</v>
      </c>
      <c r="P20" s="47">
        <f>O19</f>
        <v>4.9000000000000004</v>
      </c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  <c r="AW20" s="1"/>
      <c r="AX20" s="1"/>
      <c r="AY20" s="1"/>
      <c r="AZ20" s="1"/>
      <c r="BA20" s="1"/>
      <c r="BB20" s="1"/>
      <c r="BC20" s="1"/>
      <c r="BD20" s="1"/>
      <c r="BE20" s="1"/>
      <c r="BF20" s="1"/>
      <c r="BG20" s="1"/>
      <c r="BH20" s="1"/>
      <c r="BI20" s="1"/>
      <c r="BJ20" s="1"/>
      <c r="BK20" s="1"/>
      <c r="BL20" s="1"/>
      <c r="BM20" s="1"/>
      <c r="BN20" s="1"/>
      <c r="BO20" s="1"/>
      <c r="BP20" s="1"/>
      <c r="BQ20" s="1"/>
      <c r="BR20" s="1"/>
    </row>
    <row r="21" spans="1:70">
      <c r="A21" s="1" t="s">
        <v>552</v>
      </c>
      <c r="B21" s="17"/>
      <c r="C21" s="17"/>
      <c r="D21" s="17"/>
      <c r="E21" s="17"/>
      <c r="F21" s="17"/>
      <c r="G21" s="17"/>
      <c r="H21" s="17"/>
      <c r="I21" s="17"/>
      <c r="J21" s="17"/>
      <c r="K21" s="17"/>
      <c r="L21" s="17"/>
      <c r="M21" s="47">
        <f>AVERAGE(M20,M19)</f>
        <v>2.8</v>
      </c>
      <c r="N21" s="47">
        <f>AVERAGE(N20,N19)</f>
        <v>3.6999999999999997</v>
      </c>
      <c r="O21" s="47">
        <f>AVERAGE(O20,O19)</f>
        <v>4.5</v>
      </c>
      <c r="P21" s="47">
        <f>AVERAGE(P20,P19)</f>
        <v>5.3000000000000007</v>
      </c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  <c r="AW21" s="1"/>
      <c r="AX21" s="1"/>
      <c r="AY21" s="1"/>
      <c r="AZ21" s="1"/>
      <c r="BA21" s="1"/>
      <c r="BB21" s="1"/>
      <c r="BC21" s="1"/>
      <c r="BD21" s="1"/>
      <c r="BE21" s="1"/>
      <c r="BF21" s="1"/>
      <c r="BG21" s="1"/>
      <c r="BH21" s="1"/>
      <c r="BI21" s="1"/>
      <c r="BJ21" s="1"/>
      <c r="BK21" s="1"/>
      <c r="BL21" s="1"/>
      <c r="BM21" s="1"/>
      <c r="BN21" s="1"/>
      <c r="BO21" s="1"/>
      <c r="BP21" s="1"/>
      <c r="BQ21" s="1"/>
      <c r="BR21" s="1"/>
    </row>
    <row r="22" spans="1:70">
      <c r="A22" s="1" t="s">
        <v>553</v>
      </c>
      <c r="B22" s="11"/>
      <c r="C22" s="11"/>
      <c r="D22" s="11"/>
      <c r="E22" s="11"/>
      <c r="F22" s="11"/>
      <c r="G22" s="11"/>
      <c r="H22" s="11"/>
      <c r="I22" s="11"/>
      <c r="J22" s="11"/>
      <c r="K22" s="11"/>
      <c r="L22" s="11"/>
      <c r="M22" s="37">
        <f>MAX(0,M21-$L$19)*Assumptions!$M$15*1000</f>
        <v>47000</v>
      </c>
      <c r="N22" s="37">
        <f>MAX(0,N21-$L$19)*Assumptions!$N$15*1000</f>
        <v>133000</v>
      </c>
      <c r="O22" s="37">
        <f>MAX(0,O21-$L$19)*Assumptions!$O$15*1000</f>
        <v>211200.00000000003</v>
      </c>
      <c r="P22" s="37">
        <f>MAX(0,P21-$L$19)*Assumptions!$P$15*1000</f>
        <v>291000.00000000012</v>
      </c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1"/>
      <c r="AW22" s="1"/>
      <c r="AX22" s="1"/>
      <c r="AY22" s="1"/>
      <c r="AZ22" s="1"/>
      <c r="BA22" s="1"/>
      <c r="BB22" s="1"/>
      <c r="BC22" s="1"/>
      <c r="BD22" s="1"/>
      <c r="BE22" s="1"/>
      <c r="BF22" s="1"/>
      <c r="BG22" s="1"/>
      <c r="BH22" s="1"/>
      <c r="BI22" s="1"/>
      <c r="BJ22" s="1"/>
      <c r="BK22" s="1"/>
      <c r="BL22" s="1"/>
      <c r="BM22" s="1"/>
      <c r="BN22" s="1"/>
      <c r="BO22" s="1"/>
      <c r="BP22" s="1"/>
      <c r="BQ22" s="1"/>
      <c r="BR22" s="1"/>
    </row>
    <row r="23" spans="1:70">
      <c r="A23" s="43" t="s">
        <v>554</v>
      </c>
      <c r="B23" s="49">
        <f t="shared" ref="B23:L23" si="2">B8</f>
        <v>1086462.1000000001</v>
      </c>
      <c r="C23" s="49">
        <f t="shared" si="2"/>
        <v>1179660</v>
      </c>
      <c r="D23" s="49">
        <f t="shared" si="2"/>
        <v>1231040</v>
      </c>
      <c r="E23" s="49">
        <f t="shared" si="2"/>
        <v>1464630</v>
      </c>
      <c r="F23" s="49">
        <f t="shared" si="2"/>
        <v>1569490</v>
      </c>
      <c r="G23" s="49">
        <f t="shared" si="2"/>
        <v>1641770</v>
      </c>
      <c r="H23" s="49">
        <f t="shared" si="2"/>
        <v>1917540</v>
      </c>
      <c r="I23" s="49">
        <f t="shared" si="2"/>
        <v>2254580</v>
      </c>
      <c r="J23" s="49">
        <f t="shared" si="2"/>
        <v>2408930</v>
      </c>
      <c r="K23" s="49">
        <f t="shared" si="2"/>
        <v>2553240</v>
      </c>
      <c r="L23" s="49">
        <f t="shared" si="2"/>
        <v>2670210</v>
      </c>
      <c r="M23" s="49">
        <f>M18+M22</f>
        <v>2755881.9321421809</v>
      </c>
      <c r="N23" s="49">
        <f>N18+N22</f>
        <v>2901779.8410668718</v>
      </c>
      <c r="O23" s="49">
        <f>O18+O22</f>
        <v>3046125.9852241497</v>
      </c>
      <c r="P23" s="49">
        <f>P18+P22</f>
        <v>3195140.9302684031</v>
      </c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  <c r="AV23" s="1"/>
      <c r="AW23" s="1"/>
      <c r="AX23" s="1"/>
      <c r="AY23" s="1"/>
      <c r="AZ23" s="1"/>
      <c r="BA23" s="1"/>
      <c r="BB23" s="1"/>
      <c r="BC23" s="1"/>
      <c r="BD23" s="1"/>
      <c r="BE23" s="1"/>
      <c r="BF23" s="1"/>
      <c r="BG23" s="1"/>
      <c r="BH23" s="1"/>
      <c r="BI23" s="1"/>
      <c r="BJ23" s="1"/>
      <c r="BK23" s="1"/>
      <c r="BL23" s="1"/>
      <c r="BM23" s="1"/>
      <c r="BN23" s="1"/>
      <c r="BO23" s="1"/>
      <c r="BP23" s="1"/>
      <c r="BQ23" s="1"/>
      <c r="BR23" s="1"/>
    </row>
    <row r="24" spans="1:70">
      <c r="A24" s="1" t="s">
        <v>555</v>
      </c>
      <c r="B24" s="11">
        <f t="shared" ref="B24:L24" si="3">B23-B8</f>
        <v>0</v>
      </c>
      <c r="C24" s="11">
        <f t="shared" si="3"/>
        <v>0</v>
      </c>
      <c r="D24" s="11">
        <f t="shared" si="3"/>
        <v>0</v>
      </c>
      <c r="E24" s="11">
        <f t="shared" si="3"/>
        <v>0</v>
      </c>
      <c r="F24" s="11">
        <f t="shared" si="3"/>
        <v>0</v>
      </c>
      <c r="G24" s="11">
        <f t="shared" si="3"/>
        <v>0</v>
      </c>
      <c r="H24" s="11">
        <f t="shared" si="3"/>
        <v>0</v>
      </c>
      <c r="I24" s="11">
        <f t="shared" si="3"/>
        <v>0</v>
      </c>
      <c r="J24" s="11">
        <f t="shared" si="3"/>
        <v>0</v>
      </c>
      <c r="K24" s="11">
        <f t="shared" si="3"/>
        <v>0</v>
      </c>
      <c r="L24" s="11">
        <f t="shared" si="3"/>
        <v>0</v>
      </c>
      <c r="M24" s="37">
        <f>M23-'Annual P&amp;L'!$M$6</f>
        <v>0</v>
      </c>
      <c r="N24" s="37">
        <f>N23-'Annual P&amp;L'!$N$6</f>
        <v>0</v>
      </c>
      <c r="O24" s="37">
        <f>O23-'Annual P&amp;L'!$O$6</f>
        <v>0</v>
      </c>
      <c r="P24" s="37">
        <f>P23-'Annual P&amp;L'!$P$6</f>
        <v>0</v>
      </c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  <c r="AV24" s="1"/>
      <c r="AW24" s="1"/>
      <c r="AX24" s="1"/>
      <c r="AY24" s="1"/>
      <c r="AZ24" s="1"/>
      <c r="BA24" s="1"/>
      <c r="BB24" s="1"/>
      <c r="BC24" s="1"/>
      <c r="BD24" s="1"/>
      <c r="BE24" s="1"/>
      <c r="BF24" s="1"/>
      <c r="BG24" s="1"/>
      <c r="BH24" s="1"/>
      <c r="BI24" s="1"/>
      <c r="BJ24" s="1"/>
      <c r="BK24" s="1"/>
      <c r="BL24" s="1"/>
      <c r="BM24" s="1"/>
      <c r="BN24" s="1"/>
      <c r="BO24" s="1"/>
      <c r="BP24" s="1"/>
      <c r="BQ24" s="1"/>
      <c r="BR24" s="1"/>
    </row>
    <row r="25" spans="1:70">
      <c r="A25" s="1" t="s">
        <v>73</v>
      </c>
      <c r="B25" s="17">
        <f>'Raw Financials'!$B$138</f>
        <v>0</v>
      </c>
      <c r="C25" s="17">
        <f>'Raw Financials'!$C$138</f>
        <v>0</v>
      </c>
      <c r="D25" s="17">
        <f>'Raw Financials'!$D$138</f>
        <v>0</v>
      </c>
      <c r="E25" s="17">
        <f>'Raw Financials'!$E$138</f>
        <v>0</v>
      </c>
      <c r="F25" s="17">
        <f>'Raw Financials'!$F$138</f>
        <v>27</v>
      </c>
      <c r="G25" s="17">
        <f>'Raw Financials'!$G$138</f>
        <v>31.6</v>
      </c>
      <c r="H25" s="17">
        <f>'Raw Financials'!$H$138</f>
        <v>34.6</v>
      </c>
      <c r="I25" s="17">
        <f>'Raw Financials'!$I$138</f>
        <v>34.1</v>
      </c>
      <c r="J25" s="17">
        <f>'Raw Financials'!$J$138</f>
        <v>42.7</v>
      </c>
      <c r="K25" s="17">
        <f>'Raw Financials'!$K$138</f>
        <v>39.4</v>
      </c>
      <c r="L25" s="17">
        <f>'Raw Financials'!$L$138</f>
        <v>40.700000000000003</v>
      </c>
      <c r="M25" s="47"/>
      <c r="N25" s="47"/>
      <c r="O25" s="47"/>
      <c r="P25" s="47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  <c r="AV25" s="1"/>
      <c r="AW25" s="1"/>
      <c r="AX25" s="1"/>
      <c r="AY25" s="1"/>
      <c r="AZ25" s="1"/>
      <c r="BA25" s="1"/>
      <c r="BB25" s="1"/>
      <c r="BC25" s="1"/>
      <c r="BD25" s="1"/>
      <c r="BE25" s="1"/>
      <c r="BF25" s="1"/>
      <c r="BG25" s="1"/>
      <c r="BH25" s="1"/>
      <c r="BI25" s="1"/>
      <c r="BJ25" s="1"/>
      <c r="BK25" s="1"/>
      <c r="BL25" s="1"/>
      <c r="BM25" s="1"/>
      <c r="BN25" s="1"/>
      <c r="BO25" s="1"/>
      <c r="BP25" s="1"/>
      <c r="BQ25" s="1"/>
      <c r="BR25" s="1"/>
    </row>
    <row r="26" spans="1:70">
      <c r="A26" s="1" t="s">
        <v>556</v>
      </c>
      <c r="B26" s="17">
        <f>IFERROR(B25/(B8/1000/Assumptions!$B$15),"")</f>
        <v>0</v>
      </c>
      <c r="C26" s="17">
        <f>IFERROR(C25/(C8/1000/Assumptions!$C$15),"")</f>
        <v>0</v>
      </c>
      <c r="D26" s="17">
        <f>IFERROR(D25/(D8/1000/Assumptions!$D$15),"")</f>
        <v>0</v>
      </c>
      <c r="E26" s="17">
        <f>IFERROR(E25/(E8/1000/Assumptions!$E$15),"")</f>
        <v>0</v>
      </c>
      <c r="F26" s="17">
        <f>IFERROR(F25/(F8/1000/Assumptions!$F$15),"")</f>
        <v>1.2253725732562808</v>
      </c>
      <c r="G26" s="17">
        <f>IFERROR(G25/(G8/1000/Assumptions!$G$15),"")</f>
        <v>1.4254712901319919</v>
      </c>
      <c r="H26" s="17">
        <f>IFERROR(H25/(H8/1000/Assumptions!$H$15),"")</f>
        <v>1.3462592696892894</v>
      </c>
      <c r="I26" s="17">
        <f>IFERROR(I25/(I8/1000/Assumptions!$I$15),"")</f>
        <v>1.2211737884661444</v>
      </c>
      <c r="J26" s="17">
        <f>IFERROR(J25/(J8/1000/Assumptions!$J$15),"")</f>
        <v>1.4682207453101586</v>
      </c>
      <c r="K26" s="17">
        <f>IFERROR(K25/(K8/1000/Assumptions!$K$15),"")</f>
        <v>1.3053398818755779</v>
      </c>
      <c r="L26" s="17">
        <f>IFERROR(L25/(L8/1000/Assumptions!$L$15),"")</f>
        <v>1.3556454361267467</v>
      </c>
      <c r="M26" s="50" t="str">
        <f>""</f>
        <v/>
      </c>
      <c r="N26" s="50" t="str">
        <f>""</f>
        <v/>
      </c>
      <c r="O26" s="50" t="str">
        <f>""</f>
        <v/>
      </c>
      <c r="P26" s="50" t="str">
        <f>""</f>
        <v/>
      </c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  <c r="AV26" s="1"/>
      <c r="AW26" s="1"/>
      <c r="AX26" s="1"/>
      <c r="AY26" s="1"/>
      <c r="AZ26" s="1"/>
      <c r="BA26" s="1"/>
      <c r="BB26" s="1"/>
      <c r="BC26" s="1"/>
      <c r="BD26" s="1"/>
      <c r="BE26" s="1"/>
      <c r="BF26" s="1"/>
      <c r="BG26" s="1"/>
      <c r="BH26" s="1"/>
      <c r="BI26" s="1"/>
      <c r="BJ26" s="1"/>
      <c r="BK26" s="1"/>
      <c r="BL26" s="1"/>
      <c r="BM26" s="1"/>
      <c r="BN26" s="1"/>
      <c r="BO26" s="1"/>
      <c r="BP26" s="1"/>
      <c r="BQ26" s="1"/>
      <c r="BR26" s="1"/>
    </row>
    <row r="27" spans="1:70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>
        <f>L8/K8-1</f>
        <v>4.581237956478823E-2</v>
      </c>
      <c r="M27" s="1">
        <f>M8/L8-1</f>
        <v>3.2084342483243322E-2</v>
      </c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  <c r="AV27" s="1"/>
      <c r="AW27" s="1"/>
      <c r="AX27" s="1"/>
      <c r="AY27" s="1"/>
      <c r="AZ27" s="1"/>
      <c r="BA27" s="1"/>
      <c r="BB27" s="1"/>
      <c r="BC27" s="1"/>
      <c r="BD27" s="1"/>
      <c r="BE27" s="1"/>
      <c r="BF27" s="1"/>
      <c r="BG27" s="1"/>
      <c r="BH27" s="1"/>
      <c r="BI27" s="1"/>
      <c r="BJ27" s="1"/>
      <c r="BK27" s="1"/>
      <c r="BL27" s="1"/>
      <c r="BM27" s="1"/>
      <c r="BN27" s="1"/>
      <c r="BO27" s="1"/>
      <c r="BP27" s="1"/>
      <c r="BQ27" s="1"/>
      <c r="BR27" s="1"/>
    </row>
    <row r="28" spans="1:70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  <c r="AV28" s="1"/>
      <c r="AW28" s="1"/>
      <c r="AX28" s="1"/>
      <c r="AY28" s="1"/>
      <c r="AZ28" s="1"/>
      <c r="BA28" s="1"/>
      <c r="BB28" s="1"/>
      <c r="BC28" s="1"/>
      <c r="BD28" s="1"/>
      <c r="BE28" s="1"/>
      <c r="BF28" s="1"/>
      <c r="BG28" s="1"/>
      <c r="BH28" s="1"/>
      <c r="BI28" s="1"/>
      <c r="BJ28" s="1"/>
      <c r="BK28" s="1"/>
      <c r="BL28" s="1"/>
      <c r="BM28" s="1"/>
      <c r="BN28" s="1"/>
      <c r="BO28" s="1"/>
      <c r="BP28" s="1"/>
      <c r="BQ28" s="1"/>
      <c r="BR28" s="1"/>
    </row>
    <row r="29" spans="1:70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1"/>
      <c r="AW29" s="1"/>
      <c r="AX29" s="1"/>
      <c r="AY29" s="1"/>
      <c r="AZ29" s="1"/>
      <c r="BA29" s="1"/>
      <c r="BB29" s="1"/>
      <c r="BC29" s="1"/>
      <c r="BD29" s="1"/>
      <c r="BE29" s="1"/>
      <c r="BF29" s="1"/>
      <c r="BG29" s="1"/>
      <c r="BH29" s="1"/>
      <c r="BI29" s="1"/>
      <c r="BJ29" s="1"/>
      <c r="BK29" s="1"/>
      <c r="BL29" s="1"/>
      <c r="BM29" s="1"/>
      <c r="BN29" s="1"/>
      <c r="BO29" s="1"/>
      <c r="BP29" s="1"/>
      <c r="BQ29" s="1"/>
      <c r="BR29" s="1"/>
    </row>
    <row r="30" spans="1:70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  <c r="AV30" s="1"/>
      <c r="AW30" s="1"/>
      <c r="AX30" s="1"/>
      <c r="AY30" s="1"/>
      <c r="AZ30" s="1"/>
      <c r="BA30" s="1"/>
      <c r="BB30" s="1"/>
      <c r="BC30" s="1"/>
      <c r="BD30" s="1"/>
      <c r="BE30" s="1"/>
      <c r="BF30" s="1"/>
      <c r="BG30" s="1"/>
      <c r="BH30" s="1"/>
      <c r="BI30" s="1"/>
      <c r="BJ30" s="1"/>
      <c r="BK30" s="1"/>
      <c r="BL30" s="1"/>
      <c r="BM30" s="1"/>
      <c r="BN30" s="1"/>
      <c r="BO30" s="1"/>
      <c r="BP30" s="1"/>
      <c r="BQ30" s="1"/>
      <c r="BR30" s="1"/>
    </row>
    <row r="31" spans="1:70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1"/>
      <c r="AW31" s="1"/>
      <c r="AX31" s="1"/>
      <c r="AY31" s="1"/>
      <c r="AZ31" s="1"/>
      <c r="BA31" s="1"/>
      <c r="BB31" s="1"/>
      <c r="BC31" s="1"/>
      <c r="BD31" s="1"/>
      <c r="BE31" s="1"/>
      <c r="BF31" s="1"/>
      <c r="BG31" s="1"/>
      <c r="BH31" s="1"/>
      <c r="BI31" s="1"/>
      <c r="BJ31" s="1"/>
      <c r="BK31" s="1"/>
      <c r="BL31" s="1"/>
      <c r="BM31" s="1"/>
      <c r="BN31" s="1"/>
      <c r="BO31" s="1"/>
      <c r="BP31" s="1"/>
      <c r="BQ31" s="1"/>
      <c r="BR31" s="1"/>
    </row>
    <row r="32" spans="1:70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  <c r="AV32" s="1"/>
      <c r="AW32" s="1"/>
      <c r="AX32" s="1"/>
      <c r="AY32" s="1"/>
      <c r="AZ32" s="1"/>
      <c r="BA32" s="1"/>
      <c r="BB32" s="1"/>
      <c r="BC32" s="1"/>
      <c r="BD32" s="1"/>
      <c r="BE32" s="1"/>
      <c r="BF32" s="1"/>
      <c r="BG32" s="1"/>
      <c r="BH32" s="1"/>
      <c r="BI32" s="1"/>
      <c r="BJ32" s="1"/>
      <c r="BK32" s="1"/>
      <c r="BL32" s="1"/>
      <c r="BM32" s="1"/>
      <c r="BN32" s="1"/>
      <c r="BO32" s="1"/>
      <c r="BP32" s="1"/>
      <c r="BQ32" s="1"/>
      <c r="BR32" s="1"/>
    </row>
    <row r="33" spans="1:70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  <c r="AV33" s="1"/>
      <c r="AW33" s="1"/>
      <c r="AX33" s="1"/>
      <c r="AY33" s="1"/>
      <c r="AZ33" s="1"/>
      <c r="BA33" s="1"/>
      <c r="BB33" s="1"/>
      <c r="BC33" s="1"/>
      <c r="BD33" s="1"/>
      <c r="BE33" s="1"/>
      <c r="BF33" s="1"/>
      <c r="BG33" s="1"/>
      <c r="BH33" s="1"/>
      <c r="BI33" s="1"/>
      <c r="BJ33" s="1"/>
      <c r="BK33" s="1"/>
      <c r="BL33" s="1"/>
      <c r="BM33" s="1"/>
      <c r="BN33" s="1"/>
      <c r="BO33" s="1"/>
      <c r="BP33" s="1"/>
      <c r="BQ33" s="1"/>
      <c r="BR33" s="1"/>
    </row>
    <row r="34" spans="1:70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  <c r="AV34" s="1"/>
      <c r="AW34" s="1"/>
      <c r="AX34" s="1"/>
      <c r="AY34" s="1"/>
      <c r="AZ34" s="1"/>
      <c r="BA34" s="1"/>
      <c r="BB34" s="1"/>
      <c r="BC34" s="1"/>
      <c r="BD34" s="1"/>
      <c r="BE34" s="1"/>
      <c r="BF34" s="1"/>
      <c r="BG34" s="1"/>
      <c r="BH34" s="1"/>
      <c r="BI34" s="1"/>
      <c r="BJ34" s="1"/>
      <c r="BK34" s="1"/>
      <c r="BL34" s="1"/>
      <c r="BM34" s="1"/>
      <c r="BN34" s="1"/>
      <c r="BO34" s="1"/>
      <c r="BP34" s="1"/>
      <c r="BQ34" s="1"/>
      <c r="BR34" s="1"/>
    </row>
    <row r="35" spans="1:70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  <c r="AV35" s="1"/>
      <c r="AW35" s="1"/>
      <c r="AX35" s="1"/>
      <c r="AY35" s="1"/>
      <c r="AZ35" s="1"/>
      <c r="BA35" s="1"/>
      <c r="BB35" s="1"/>
      <c r="BC35" s="1"/>
      <c r="BD35" s="1"/>
      <c r="BE35" s="1"/>
      <c r="BF35" s="1"/>
      <c r="BG35" s="1"/>
      <c r="BH35" s="1"/>
      <c r="BI35" s="1"/>
      <c r="BJ35" s="1"/>
      <c r="BK35" s="1"/>
      <c r="BL35" s="1"/>
      <c r="BM35" s="1"/>
      <c r="BN35" s="1"/>
      <c r="BO35" s="1"/>
      <c r="BP35" s="1"/>
      <c r="BQ35" s="1"/>
      <c r="BR35" s="1"/>
    </row>
    <row r="36" spans="1:70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  <c r="AL36" s="1"/>
      <c r="AM36" s="1"/>
      <c r="AN36" s="1"/>
      <c r="AO36" s="1"/>
      <c r="AP36" s="1"/>
      <c r="AQ36" s="1"/>
      <c r="AR36" s="1"/>
      <c r="AS36" s="1"/>
      <c r="AT36" s="1"/>
      <c r="AU36" s="1"/>
      <c r="AV36" s="1"/>
      <c r="AW36" s="1"/>
      <c r="AX36" s="1"/>
      <c r="AY36" s="1"/>
      <c r="AZ36" s="1"/>
      <c r="BA36" s="1"/>
      <c r="BB36" s="1"/>
      <c r="BC36" s="1"/>
      <c r="BD36" s="1"/>
      <c r="BE36" s="1"/>
      <c r="BF36" s="1"/>
      <c r="BG36" s="1"/>
      <c r="BH36" s="1"/>
      <c r="BI36" s="1"/>
      <c r="BJ36" s="1"/>
      <c r="BK36" s="1"/>
      <c r="BL36" s="1"/>
      <c r="BM36" s="1"/>
      <c r="BN36" s="1"/>
      <c r="BO36" s="1"/>
      <c r="BP36" s="1"/>
      <c r="BQ36" s="1"/>
      <c r="BR36" s="1"/>
    </row>
    <row r="37" spans="1:70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/>
      <c r="AV37" s="1"/>
      <c r="AW37" s="1"/>
      <c r="AX37" s="1"/>
      <c r="AY37" s="1"/>
      <c r="AZ37" s="1"/>
      <c r="BA37" s="1"/>
      <c r="BB37" s="1"/>
      <c r="BC37" s="1"/>
      <c r="BD37" s="1"/>
      <c r="BE37" s="1"/>
      <c r="BF37" s="1"/>
      <c r="BG37" s="1"/>
      <c r="BH37" s="1"/>
      <c r="BI37" s="1"/>
      <c r="BJ37" s="1"/>
      <c r="BK37" s="1"/>
      <c r="BL37" s="1"/>
      <c r="BM37" s="1"/>
      <c r="BN37" s="1"/>
      <c r="BO37" s="1"/>
      <c r="BP37" s="1"/>
      <c r="BQ37" s="1"/>
      <c r="BR37" s="1"/>
    </row>
    <row r="38" spans="1:70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/>
      <c r="AU38" s="1"/>
      <c r="AV38" s="1"/>
      <c r="AW38" s="1"/>
      <c r="AX38" s="1"/>
      <c r="AY38" s="1"/>
      <c r="AZ38" s="1"/>
      <c r="BA38" s="1"/>
      <c r="BB38" s="1"/>
      <c r="BC38" s="1"/>
      <c r="BD38" s="1"/>
      <c r="BE38" s="1"/>
      <c r="BF38" s="1"/>
      <c r="BG38" s="1"/>
      <c r="BH38" s="1"/>
      <c r="BI38" s="1"/>
      <c r="BJ38" s="1"/>
      <c r="BK38" s="1"/>
      <c r="BL38" s="1"/>
      <c r="BM38" s="1"/>
      <c r="BN38" s="1"/>
      <c r="BO38" s="1"/>
      <c r="BP38" s="1"/>
      <c r="BQ38" s="1"/>
      <c r="BR38" s="1"/>
    </row>
    <row r="39" spans="1:70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1"/>
      <c r="AU39" s="1"/>
      <c r="AV39" s="1"/>
      <c r="AW39" s="1"/>
      <c r="AX39" s="1"/>
      <c r="AY39" s="1"/>
      <c r="AZ39" s="1"/>
      <c r="BA39" s="1"/>
      <c r="BB39" s="1"/>
      <c r="BC39" s="1"/>
      <c r="BD39" s="1"/>
      <c r="BE39" s="1"/>
      <c r="BF39" s="1"/>
      <c r="BG39" s="1"/>
      <c r="BH39" s="1"/>
      <c r="BI39" s="1"/>
      <c r="BJ39" s="1"/>
      <c r="BK39" s="1"/>
      <c r="BL39" s="1"/>
      <c r="BM39" s="1"/>
      <c r="BN39" s="1"/>
      <c r="BO39" s="1"/>
      <c r="BP39" s="1"/>
      <c r="BQ39" s="1"/>
      <c r="BR39" s="1"/>
    </row>
    <row r="40" spans="1:70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  <c r="AV40" s="1"/>
      <c r="AW40" s="1"/>
      <c r="AX40" s="1"/>
      <c r="AY40" s="1"/>
      <c r="AZ40" s="1"/>
      <c r="BA40" s="1"/>
      <c r="BB40" s="1"/>
      <c r="BC40" s="1"/>
      <c r="BD40" s="1"/>
      <c r="BE40" s="1"/>
      <c r="BF40" s="1"/>
      <c r="BG40" s="1"/>
      <c r="BH40" s="1"/>
      <c r="BI40" s="1"/>
      <c r="BJ40" s="1"/>
      <c r="BK40" s="1"/>
      <c r="BL40" s="1"/>
      <c r="BM40" s="1"/>
      <c r="BN40" s="1"/>
      <c r="BO40" s="1"/>
      <c r="BP40" s="1"/>
      <c r="BQ40" s="1"/>
      <c r="BR40" s="1"/>
    </row>
    <row r="41" spans="1:70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  <c r="AW41" s="1"/>
      <c r="AX41" s="1"/>
      <c r="AY41" s="1"/>
      <c r="AZ41" s="1"/>
      <c r="BA41" s="1"/>
      <c r="BB41" s="1"/>
      <c r="BC41" s="1"/>
      <c r="BD41" s="1"/>
      <c r="BE41" s="1"/>
      <c r="BF41" s="1"/>
      <c r="BG41" s="1"/>
      <c r="BH41" s="1"/>
      <c r="BI41" s="1"/>
      <c r="BJ41" s="1"/>
      <c r="BK41" s="1"/>
      <c r="BL41" s="1"/>
      <c r="BM41" s="1"/>
      <c r="BN41" s="1"/>
      <c r="BO41" s="1"/>
      <c r="BP41" s="1"/>
      <c r="BQ41" s="1"/>
      <c r="BR41" s="1"/>
    </row>
    <row r="42" spans="1:70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  <c r="AW42" s="1"/>
      <c r="AX42" s="1"/>
      <c r="AY42" s="1"/>
      <c r="AZ42" s="1"/>
      <c r="BA42" s="1"/>
      <c r="BB42" s="1"/>
      <c r="BC42" s="1"/>
      <c r="BD42" s="1"/>
      <c r="BE42" s="1"/>
      <c r="BF42" s="1"/>
      <c r="BG42" s="1"/>
      <c r="BH42" s="1"/>
      <c r="BI42" s="1"/>
      <c r="BJ42" s="1"/>
      <c r="BK42" s="1"/>
      <c r="BL42" s="1"/>
      <c r="BM42" s="1"/>
      <c r="BN42" s="1"/>
      <c r="BO42" s="1"/>
      <c r="BP42" s="1"/>
      <c r="BQ42" s="1"/>
      <c r="BR42" s="1"/>
    </row>
    <row r="43" spans="1:70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  <c r="AX43" s="1"/>
      <c r="AY43" s="1"/>
      <c r="AZ43" s="1"/>
      <c r="BA43" s="1"/>
      <c r="BB43" s="1"/>
      <c r="BC43" s="1"/>
      <c r="BD43" s="1"/>
      <c r="BE43" s="1"/>
      <c r="BF43" s="1"/>
      <c r="BG43" s="1"/>
      <c r="BH43" s="1"/>
      <c r="BI43" s="1"/>
      <c r="BJ43" s="1"/>
      <c r="BK43" s="1"/>
      <c r="BL43" s="1"/>
      <c r="BM43" s="1"/>
      <c r="BN43" s="1"/>
      <c r="BO43" s="1"/>
      <c r="BP43" s="1"/>
      <c r="BQ43" s="1"/>
      <c r="BR43" s="1"/>
    </row>
    <row r="44" spans="1:70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  <c r="AW44" s="1"/>
      <c r="AX44" s="1"/>
      <c r="AY44" s="1"/>
      <c r="AZ44" s="1"/>
      <c r="BA44" s="1"/>
      <c r="BB44" s="1"/>
      <c r="BC44" s="1"/>
      <c r="BD44" s="1"/>
      <c r="BE44" s="1"/>
      <c r="BF44" s="1"/>
      <c r="BG44" s="1"/>
      <c r="BH44" s="1"/>
      <c r="BI44" s="1"/>
      <c r="BJ44" s="1"/>
      <c r="BK44" s="1"/>
      <c r="BL44" s="1"/>
      <c r="BM44" s="1"/>
      <c r="BN44" s="1"/>
      <c r="BO44" s="1"/>
      <c r="BP44" s="1"/>
      <c r="BQ44" s="1"/>
      <c r="BR44" s="1"/>
    </row>
    <row r="45" spans="1:70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  <c r="AW45" s="1"/>
      <c r="AX45" s="1"/>
      <c r="AY45" s="1"/>
      <c r="AZ45" s="1"/>
      <c r="BA45" s="1"/>
      <c r="BB45" s="1"/>
      <c r="BC45" s="1"/>
      <c r="BD45" s="1"/>
      <c r="BE45" s="1"/>
      <c r="BF45" s="1"/>
      <c r="BG45" s="1"/>
      <c r="BH45" s="1"/>
      <c r="BI45" s="1"/>
      <c r="BJ45" s="1"/>
      <c r="BK45" s="1"/>
      <c r="BL45" s="1"/>
      <c r="BM45" s="1"/>
      <c r="BN45" s="1"/>
      <c r="BO45" s="1"/>
      <c r="BP45" s="1"/>
      <c r="BQ45" s="1"/>
      <c r="BR45" s="1"/>
    </row>
    <row r="46" spans="1:70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  <c r="AX46" s="1"/>
      <c r="AY46" s="1"/>
      <c r="AZ46" s="1"/>
      <c r="BA46" s="1"/>
      <c r="BB46" s="1"/>
      <c r="BC46" s="1"/>
      <c r="BD46" s="1"/>
      <c r="BE46" s="1"/>
      <c r="BF46" s="1"/>
      <c r="BG46" s="1"/>
      <c r="BH46" s="1"/>
      <c r="BI46" s="1"/>
      <c r="BJ46" s="1"/>
      <c r="BK46" s="1"/>
      <c r="BL46" s="1"/>
      <c r="BM46" s="1"/>
      <c r="BN46" s="1"/>
      <c r="BO46" s="1"/>
      <c r="BP46" s="1"/>
      <c r="BQ46" s="1"/>
      <c r="BR46" s="1"/>
    </row>
    <row r="47" spans="1:70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  <c r="AV47" s="1"/>
      <c r="AW47" s="1"/>
      <c r="AX47" s="1"/>
      <c r="AY47" s="1"/>
      <c r="AZ47" s="1"/>
      <c r="BA47" s="1"/>
      <c r="BB47" s="1"/>
      <c r="BC47" s="1"/>
      <c r="BD47" s="1"/>
      <c r="BE47" s="1"/>
      <c r="BF47" s="1"/>
      <c r="BG47" s="1"/>
      <c r="BH47" s="1"/>
      <c r="BI47" s="1"/>
      <c r="BJ47" s="1"/>
      <c r="BK47" s="1"/>
      <c r="BL47" s="1"/>
      <c r="BM47" s="1"/>
      <c r="BN47" s="1"/>
      <c r="BO47" s="1"/>
      <c r="BP47" s="1"/>
      <c r="BQ47" s="1"/>
      <c r="BR47" s="1"/>
    </row>
    <row r="48" spans="1:70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  <c r="AV48" s="1"/>
      <c r="AW48" s="1"/>
      <c r="AX48" s="1"/>
      <c r="AY48" s="1"/>
      <c r="AZ48" s="1"/>
      <c r="BA48" s="1"/>
      <c r="BB48" s="1"/>
      <c r="BC48" s="1"/>
      <c r="BD48" s="1"/>
      <c r="BE48" s="1"/>
      <c r="BF48" s="1"/>
      <c r="BG48" s="1"/>
      <c r="BH48" s="1"/>
      <c r="BI48" s="1"/>
      <c r="BJ48" s="1"/>
      <c r="BK48" s="1"/>
      <c r="BL48" s="1"/>
      <c r="BM48" s="1"/>
      <c r="BN48" s="1"/>
      <c r="BO48" s="1"/>
      <c r="BP48" s="1"/>
      <c r="BQ48" s="1"/>
      <c r="BR48" s="1"/>
    </row>
    <row r="49" spans="1:70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  <c r="AW49" s="1"/>
      <c r="AX49" s="1"/>
      <c r="AY49" s="1"/>
      <c r="AZ49" s="1"/>
      <c r="BA49" s="1"/>
      <c r="BB49" s="1"/>
      <c r="BC49" s="1"/>
      <c r="BD49" s="1"/>
      <c r="BE49" s="1"/>
      <c r="BF49" s="1"/>
      <c r="BG49" s="1"/>
      <c r="BH49" s="1"/>
      <c r="BI49" s="1"/>
      <c r="BJ49" s="1"/>
      <c r="BK49" s="1"/>
      <c r="BL49" s="1"/>
      <c r="BM49" s="1"/>
      <c r="BN49" s="1"/>
      <c r="BO49" s="1"/>
      <c r="BP49" s="1"/>
      <c r="BQ49" s="1"/>
      <c r="BR49" s="1"/>
    </row>
    <row r="50" spans="1:70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  <c r="AW50" s="1"/>
      <c r="AX50" s="1"/>
      <c r="AY50" s="1"/>
      <c r="AZ50" s="1"/>
      <c r="BA50" s="1"/>
      <c r="BB50" s="1"/>
      <c r="BC50" s="1"/>
      <c r="BD50" s="1"/>
      <c r="BE50" s="1"/>
      <c r="BF50" s="1"/>
      <c r="BG50" s="1"/>
      <c r="BH50" s="1"/>
      <c r="BI50" s="1"/>
      <c r="BJ50" s="1"/>
      <c r="BK50" s="1"/>
      <c r="BL50" s="1"/>
      <c r="BM50" s="1"/>
      <c r="BN50" s="1"/>
      <c r="BO50" s="1"/>
      <c r="BP50" s="1"/>
      <c r="BQ50" s="1"/>
      <c r="BR50" s="1"/>
    </row>
    <row r="51" spans="1:70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  <c r="AV51" s="1"/>
      <c r="AW51" s="1"/>
      <c r="AX51" s="1"/>
      <c r="AY51" s="1"/>
      <c r="AZ51" s="1"/>
      <c r="BA51" s="1"/>
      <c r="BB51" s="1"/>
      <c r="BC51" s="1"/>
      <c r="BD51" s="1"/>
      <c r="BE51" s="1"/>
      <c r="BF51" s="1"/>
      <c r="BG51" s="1"/>
      <c r="BH51" s="1"/>
      <c r="BI51" s="1"/>
      <c r="BJ51" s="1"/>
      <c r="BK51" s="1"/>
      <c r="BL51" s="1"/>
      <c r="BM51" s="1"/>
      <c r="BN51" s="1"/>
      <c r="BO51" s="1"/>
      <c r="BP51" s="1"/>
      <c r="BQ51" s="1"/>
      <c r="BR51" s="1"/>
    </row>
    <row r="52" spans="1:70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  <c r="AV52" s="1"/>
      <c r="AW52" s="1"/>
      <c r="AX52" s="1"/>
      <c r="AY52" s="1"/>
      <c r="AZ52" s="1"/>
      <c r="BA52" s="1"/>
      <c r="BB52" s="1"/>
      <c r="BC52" s="1"/>
      <c r="BD52" s="1"/>
      <c r="BE52" s="1"/>
      <c r="BF52" s="1"/>
      <c r="BG52" s="1"/>
      <c r="BH52" s="1"/>
      <c r="BI52" s="1"/>
      <c r="BJ52" s="1"/>
      <c r="BK52" s="1"/>
      <c r="BL52" s="1"/>
      <c r="BM52" s="1"/>
      <c r="BN52" s="1"/>
      <c r="BO52" s="1"/>
      <c r="BP52" s="1"/>
      <c r="BQ52" s="1"/>
      <c r="BR52" s="1"/>
    </row>
    <row r="53" spans="1:70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  <c r="AV53" s="1"/>
      <c r="AW53" s="1"/>
      <c r="AX53" s="1"/>
      <c r="AY53" s="1"/>
      <c r="AZ53" s="1"/>
      <c r="BA53" s="1"/>
      <c r="BB53" s="1"/>
      <c r="BC53" s="1"/>
      <c r="BD53" s="1"/>
      <c r="BE53" s="1"/>
      <c r="BF53" s="1"/>
      <c r="BG53" s="1"/>
      <c r="BH53" s="1"/>
      <c r="BI53" s="1"/>
      <c r="BJ53" s="1"/>
      <c r="BK53" s="1"/>
      <c r="BL53" s="1"/>
      <c r="BM53" s="1"/>
      <c r="BN53" s="1"/>
      <c r="BO53" s="1"/>
      <c r="BP53" s="1"/>
      <c r="BQ53" s="1"/>
      <c r="BR53" s="1"/>
    </row>
    <row r="54" spans="1:70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  <c r="AV54" s="1"/>
      <c r="AW54" s="1"/>
      <c r="AX54" s="1"/>
      <c r="AY54" s="1"/>
      <c r="AZ54" s="1"/>
      <c r="BA54" s="1"/>
      <c r="BB54" s="1"/>
      <c r="BC54" s="1"/>
      <c r="BD54" s="1"/>
      <c r="BE54" s="1"/>
      <c r="BF54" s="1"/>
      <c r="BG54" s="1"/>
      <c r="BH54" s="1"/>
      <c r="BI54" s="1"/>
      <c r="BJ54" s="1"/>
      <c r="BK54" s="1"/>
      <c r="BL54" s="1"/>
      <c r="BM54" s="1"/>
      <c r="BN54" s="1"/>
      <c r="BO54" s="1"/>
      <c r="BP54" s="1"/>
      <c r="BQ54" s="1"/>
      <c r="BR54" s="1"/>
    </row>
    <row r="55" spans="1:70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  <c r="AV55" s="1"/>
      <c r="AW55" s="1"/>
      <c r="AX55" s="1"/>
      <c r="AY55" s="1"/>
      <c r="AZ55" s="1"/>
      <c r="BA55" s="1"/>
      <c r="BB55" s="1"/>
      <c r="BC55" s="1"/>
      <c r="BD55" s="1"/>
      <c r="BE55" s="1"/>
      <c r="BF55" s="1"/>
      <c r="BG55" s="1"/>
      <c r="BH55" s="1"/>
      <c r="BI55" s="1"/>
      <c r="BJ55" s="1"/>
      <c r="BK55" s="1"/>
      <c r="BL55" s="1"/>
      <c r="BM55" s="1"/>
      <c r="BN55" s="1"/>
      <c r="BO55" s="1"/>
      <c r="BP55" s="1"/>
      <c r="BQ55" s="1"/>
      <c r="BR55" s="1"/>
    </row>
    <row r="56" spans="1:70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  <c r="AV56" s="1"/>
      <c r="AW56" s="1"/>
      <c r="AX56" s="1"/>
      <c r="AY56" s="1"/>
      <c r="AZ56" s="1"/>
      <c r="BA56" s="1"/>
      <c r="BB56" s="1"/>
      <c r="BC56" s="1"/>
      <c r="BD56" s="1"/>
      <c r="BE56" s="1"/>
      <c r="BF56" s="1"/>
      <c r="BG56" s="1"/>
      <c r="BH56" s="1"/>
      <c r="BI56" s="1"/>
      <c r="BJ56" s="1"/>
      <c r="BK56" s="1"/>
      <c r="BL56" s="1"/>
      <c r="BM56" s="1"/>
      <c r="BN56" s="1"/>
      <c r="BO56" s="1"/>
      <c r="BP56" s="1"/>
      <c r="BQ56" s="1"/>
      <c r="BR56" s="1"/>
    </row>
    <row r="57" spans="1:70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  <c r="AX57" s="1"/>
      <c r="AY57" s="1"/>
      <c r="AZ57" s="1"/>
      <c r="BA57" s="1"/>
      <c r="BB57" s="1"/>
      <c r="BC57" s="1"/>
      <c r="BD57" s="1"/>
      <c r="BE57" s="1"/>
      <c r="BF57" s="1"/>
      <c r="BG57" s="1"/>
      <c r="BH57" s="1"/>
      <c r="BI57" s="1"/>
      <c r="BJ57" s="1"/>
      <c r="BK57" s="1"/>
      <c r="BL57" s="1"/>
      <c r="BM57" s="1"/>
      <c r="BN57" s="1"/>
      <c r="BO57" s="1"/>
      <c r="BP57" s="1"/>
      <c r="BQ57" s="1"/>
      <c r="BR57" s="1"/>
    </row>
    <row r="58" spans="1:70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  <c r="AW58" s="1"/>
      <c r="AX58" s="1"/>
      <c r="AY58" s="1"/>
      <c r="AZ58" s="1"/>
      <c r="BA58" s="1"/>
      <c r="BB58" s="1"/>
      <c r="BC58" s="1"/>
      <c r="BD58" s="1"/>
      <c r="BE58" s="1"/>
      <c r="BF58" s="1"/>
      <c r="BG58" s="1"/>
      <c r="BH58" s="1"/>
      <c r="BI58" s="1"/>
      <c r="BJ58" s="1"/>
      <c r="BK58" s="1"/>
      <c r="BL58" s="1"/>
      <c r="BM58" s="1"/>
      <c r="BN58" s="1"/>
      <c r="BO58" s="1"/>
      <c r="BP58" s="1"/>
      <c r="BQ58" s="1"/>
      <c r="BR58" s="1"/>
    </row>
    <row r="59" spans="1:70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  <c r="AW59" s="1"/>
      <c r="AX59" s="1"/>
      <c r="AY59" s="1"/>
      <c r="AZ59" s="1"/>
      <c r="BA59" s="1"/>
      <c r="BB59" s="1"/>
      <c r="BC59" s="1"/>
      <c r="BD59" s="1"/>
      <c r="BE59" s="1"/>
      <c r="BF59" s="1"/>
      <c r="BG59" s="1"/>
      <c r="BH59" s="1"/>
      <c r="BI59" s="1"/>
      <c r="BJ59" s="1"/>
      <c r="BK59" s="1"/>
      <c r="BL59" s="1"/>
      <c r="BM59" s="1"/>
      <c r="BN59" s="1"/>
      <c r="BO59" s="1"/>
      <c r="BP59" s="1"/>
      <c r="BQ59" s="1"/>
      <c r="BR59" s="1"/>
    </row>
    <row r="60" spans="1:70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  <c r="AW60" s="1"/>
      <c r="AX60" s="1"/>
      <c r="AY60" s="1"/>
      <c r="AZ60" s="1"/>
      <c r="BA60" s="1"/>
      <c r="BB60" s="1"/>
      <c r="BC60" s="1"/>
      <c r="BD60" s="1"/>
      <c r="BE60" s="1"/>
      <c r="BF60" s="1"/>
      <c r="BG60" s="1"/>
      <c r="BH60" s="1"/>
      <c r="BI60" s="1"/>
      <c r="BJ60" s="1"/>
      <c r="BK60" s="1"/>
      <c r="BL60" s="1"/>
      <c r="BM60" s="1"/>
      <c r="BN60" s="1"/>
      <c r="BO60" s="1"/>
      <c r="BP60" s="1"/>
      <c r="BQ60" s="1"/>
      <c r="BR60" s="1"/>
    </row>
    <row r="61" spans="1:70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  <c r="AW61" s="1"/>
      <c r="AX61" s="1"/>
      <c r="AY61" s="1"/>
      <c r="AZ61" s="1"/>
      <c r="BA61" s="1"/>
      <c r="BB61" s="1"/>
      <c r="BC61" s="1"/>
      <c r="BD61" s="1"/>
      <c r="BE61" s="1"/>
      <c r="BF61" s="1"/>
      <c r="BG61" s="1"/>
      <c r="BH61" s="1"/>
      <c r="BI61" s="1"/>
      <c r="BJ61" s="1"/>
      <c r="BK61" s="1"/>
      <c r="BL61" s="1"/>
      <c r="BM61" s="1"/>
      <c r="BN61" s="1"/>
      <c r="BO61" s="1"/>
      <c r="BP61" s="1"/>
      <c r="BQ61" s="1"/>
      <c r="BR61" s="1"/>
    </row>
    <row r="62" spans="1:70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  <c r="AX62" s="1"/>
      <c r="AY62" s="1"/>
      <c r="AZ62" s="1"/>
      <c r="BA62" s="1"/>
      <c r="BB62" s="1"/>
      <c r="BC62" s="1"/>
      <c r="BD62" s="1"/>
      <c r="BE62" s="1"/>
      <c r="BF62" s="1"/>
      <c r="BG62" s="1"/>
      <c r="BH62" s="1"/>
      <c r="BI62" s="1"/>
      <c r="BJ62" s="1"/>
      <c r="BK62" s="1"/>
      <c r="BL62" s="1"/>
      <c r="BM62" s="1"/>
      <c r="BN62" s="1"/>
      <c r="BO62" s="1"/>
      <c r="BP62" s="1"/>
      <c r="BQ62" s="1"/>
      <c r="BR62" s="1"/>
    </row>
    <row r="63" spans="1:70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  <c r="AX63" s="1"/>
      <c r="AY63" s="1"/>
      <c r="AZ63" s="1"/>
      <c r="BA63" s="1"/>
      <c r="BB63" s="1"/>
      <c r="BC63" s="1"/>
      <c r="BD63" s="1"/>
      <c r="BE63" s="1"/>
      <c r="BF63" s="1"/>
      <c r="BG63" s="1"/>
      <c r="BH63" s="1"/>
      <c r="BI63" s="1"/>
      <c r="BJ63" s="1"/>
      <c r="BK63" s="1"/>
      <c r="BL63" s="1"/>
      <c r="BM63" s="1"/>
      <c r="BN63" s="1"/>
      <c r="BO63" s="1"/>
      <c r="BP63" s="1"/>
      <c r="BQ63" s="1"/>
      <c r="BR63" s="1"/>
    </row>
    <row r="64" spans="1:70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  <c r="AW64" s="1"/>
      <c r="AX64" s="1"/>
      <c r="AY64" s="1"/>
      <c r="AZ64" s="1"/>
      <c r="BA64" s="1"/>
      <c r="BB64" s="1"/>
      <c r="BC64" s="1"/>
      <c r="BD64" s="1"/>
      <c r="BE64" s="1"/>
      <c r="BF64" s="1"/>
      <c r="BG64" s="1"/>
      <c r="BH64" s="1"/>
      <c r="BI64" s="1"/>
      <c r="BJ64" s="1"/>
      <c r="BK64" s="1"/>
      <c r="BL64" s="1"/>
      <c r="BM64" s="1"/>
      <c r="BN64" s="1"/>
      <c r="BO64" s="1"/>
      <c r="BP64" s="1"/>
      <c r="BQ64" s="1"/>
      <c r="BR64" s="1"/>
    </row>
    <row r="65" spans="1:70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  <c r="AX65" s="1"/>
      <c r="AY65" s="1"/>
      <c r="AZ65" s="1"/>
      <c r="BA65" s="1"/>
      <c r="BB65" s="1"/>
      <c r="BC65" s="1"/>
      <c r="BD65" s="1"/>
      <c r="BE65" s="1"/>
      <c r="BF65" s="1"/>
      <c r="BG65" s="1"/>
      <c r="BH65" s="1"/>
      <c r="BI65" s="1"/>
      <c r="BJ65" s="1"/>
      <c r="BK65" s="1"/>
      <c r="BL65" s="1"/>
      <c r="BM65" s="1"/>
      <c r="BN65" s="1"/>
      <c r="BO65" s="1"/>
      <c r="BP65" s="1"/>
      <c r="BQ65" s="1"/>
      <c r="BR65" s="1"/>
    </row>
    <row r="66" spans="1:70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  <c r="AX66" s="1"/>
      <c r="AY66" s="1"/>
      <c r="AZ66" s="1"/>
      <c r="BA66" s="1"/>
      <c r="BB66" s="1"/>
      <c r="BC66" s="1"/>
      <c r="BD66" s="1"/>
      <c r="BE66" s="1"/>
      <c r="BF66" s="1"/>
      <c r="BG66" s="1"/>
      <c r="BH66" s="1"/>
      <c r="BI66" s="1"/>
      <c r="BJ66" s="1"/>
      <c r="BK66" s="1"/>
      <c r="BL66" s="1"/>
      <c r="BM66" s="1"/>
      <c r="BN66" s="1"/>
      <c r="BO66" s="1"/>
      <c r="BP66" s="1"/>
      <c r="BQ66" s="1"/>
      <c r="BR66" s="1"/>
    </row>
    <row r="67" spans="1:70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  <c r="AV67" s="1"/>
      <c r="AW67" s="1"/>
      <c r="AX67" s="1"/>
      <c r="AY67" s="1"/>
      <c r="AZ67" s="1"/>
      <c r="BA67" s="1"/>
      <c r="BB67" s="1"/>
      <c r="BC67" s="1"/>
      <c r="BD67" s="1"/>
      <c r="BE67" s="1"/>
      <c r="BF67" s="1"/>
      <c r="BG67" s="1"/>
      <c r="BH67" s="1"/>
      <c r="BI67" s="1"/>
      <c r="BJ67" s="1"/>
      <c r="BK67" s="1"/>
      <c r="BL67" s="1"/>
      <c r="BM67" s="1"/>
      <c r="BN67" s="1"/>
      <c r="BO67" s="1"/>
      <c r="BP67" s="1"/>
      <c r="BQ67" s="1"/>
      <c r="BR67" s="1"/>
    </row>
    <row r="68" spans="1:70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  <c r="AV68" s="1"/>
      <c r="AW68" s="1"/>
      <c r="AX68" s="1"/>
      <c r="AY68" s="1"/>
      <c r="AZ68" s="1"/>
      <c r="BA68" s="1"/>
      <c r="BB68" s="1"/>
      <c r="BC68" s="1"/>
      <c r="BD68" s="1"/>
      <c r="BE68" s="1"/>
      <c r="BF68" s="1"/>
      <c r="BG68" s="1"/>
      <c r="BH68" s="1"/>
      <c r="BI68" s="1"/>
      <c r="BJ68" s="1"/>
      <c r="BK68" s="1"/>
      <c r="BL68" s="1"/>
      <c r="BM68" s="1"/>
      <c r="BN68" s="1"/>
      <c r="BO68" s="1"/>
      <c r="BP68" s="1"/>
      <c r="BQ68" s="1"/>
      <c r="BR68" s="1"/>
    </row>
    <row r="69" spans="1:70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  <c r="AV69" s="1"/>
      <c r="AW69" s="1"/>
      <c r="AX69" s="1"/>
      <c r="AY69" s="1"/>
      <c r="AZ69" s="1"/>
      <c r="BA69" s="1"/>
      <c r="BB69" s="1"/>
      <c r="BC69" s="1"/>
      <c r="BD69" s="1"/>
      <c r="BE69" s="1"/>
      <c r="BF69" s="1"/>
      <c r="BG69" s="1"/>
      <c r="BH69" s="1"/>
      <c r="BI69" s="1"/>
      <c r="BJ69" s="1"/>
      <c r="BK69" s="1"/>
      <c r="BL69" s="1"/>
      <c r="BM69" s="1"/>
      <c r="BN69" s="1"/>
      <c r="BO69" s="1"/>
      <c r="BP69" s="1"/>
      <c r="BQ69" s="1"/>
      <c r="BR69" s="1"/>
    </row>
    <row r="70" spans="1:70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  <c r="AV70" s="1"/>
      <c r="AW70" s="1"/>
      <c r="AX70" s="1"/>
      <c r="AY70" s="1"/>
      <c r="AZ70" s="1"/>
      <c r="BA70" s="1"/>
      <c r="BB70" s="1"/>
      <c r="BC70" s="1"/>
      <c r="BD70" s="1"/>
      <c r="BE70" s="1"/>
      <c r="BF70" s="1"/>
      <c r="BG70" s="1"/>
      <c r="BH70" s="1"/>
      <c r="BI70" s="1"/>
      <c r="BJ70" s="1"/>
      <c r="BK70" s="1"/>
      <c r="BL70" s="1"/>
      <c r="BM70" s="1"/>
      <c r="BN70" s="1"/>
      <c r="BO70" s="1"/>
      <c r="BP70" s="1"/>
      <c r="BQ70" s="1"/>
      <c r="BR70" s="1"/>
    </row>
    <row r="71" spans="1:70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  <c r="AV71" s="1"/>
      <c r="AW71" s="1"/>
      <c r="AX71" s="1"/>
      <c r="AY71" s="1"/>
      <c r="AZ71" s="1"/>
      <c r="BA71" s="1"/>
      <c r="BB71" s="1"/>
      <c r="BC71" s="1"/>
      <c r="BD71" s="1"/>
      <c r="BE71" s="1"/>
      <c r="BF71" s="1"/>
      <c r="BG71" s="1"/>
      <c r="BH71" s="1"/>
      <c r="BI71" s="1"/>
      <c r="BJ71" s="1"/>
      <c r="BK71" s="1"/>
      <c r="BL71" s="1"/>
      <c r="BM71" s="1"/>
      <c r="BN71" s="1"/>
      <c r="BO71" s="1"/>
      <c r="BP71" s="1"/>
      <c r="BQ71" s="1"/>
      <c r="BR71" s="1"/>
    </row>
    <row r="72" spans="1:70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1"/>
      <c r="AV72" s="1"/>
      <c r="AW72" s="1"/>
      <c r="AX72" s="1"/>
      <c r="AY72" s="1"/>
      <c r="AZ72" s="1"/>
      <c r="BA72" s="1"/>
      <c r="BB72" s="1"/>
      <c r="BC72" s="1"/>
      <c r="BD72" s="1"/>
      <c r="BE72" s="1"/>
      <c r="BF72" s="1"/>
      <c r="BG72" s="1"/>
      <c r="BH72" s="1"/>
      <c r="BI72" s="1"/>
      <c r="BJ72" s="1"/>
      <c r="BK72" s="1"/>
      <c r="BL72" s="1"/>
      <c r="BM72" s="1"/>
      <c r="BN72" s="1"/>
      <c r="BO72" s="1"/>
      <c r="BP72" s="1"/>
      <c r="BQ72" s="1"/>
      <c r="BR72" s="1"/>
    </row>
    <row r="73" spans="1:70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/>
      <c r="AV73" s="1"/>
      <c r="AW73" s="1"/>
      <c r="AX73" s="1"/>
      <c r="AY73" s="1"/>
      <c r="AZ73" s="1"/>
      <c r="BA73" s="1"/>
      <c r="BB73" s="1"/>
      <c r="BC73" s="1"/>
      <c r="BD73" s="1"/>
      <c r="BE73" s="1"/>
      <c r="BF73" s="1"/>
      <c r="BG73" s="1"/>
      <c r="BH73" s="1"/>
      <c r="BI73" s="1"/>
      <c r="BJ73" s="1"/>
      <c r="BK73" s="1"/>
      <c r="BL73" s="1"/>
      <c r="BM73" s="1"/>
      <c r="BN73" s="1"/>
      <c r="BO73" s="1"/>
      <c r="BP73" s="1"/>
      <c r="BQ73" s="1"/>
      <c r="BR73" s="1"/>
    </row>
    <row r="74" spans="1:70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  <c r="AU74" s="1"/>
      <c r="AV74" s="1"/>
      <c r="AW74" s="1"/>
      <c r="AX74" s="1"/>
      <c r="AY74" s="1"/>
      <c r="AZ74" s="1"/>
      <c r="BA74" s="1"/>
      <c r="BB74" s="1"/>
      <c r="BC74" s="1"/>
      <c r="BD74" s="1"/>
      <c r="BE74" s="1"/>
      <c r="BF74" s="1"/>
      <c r="BG74" s="1"/>
      <c r="BH74" s="1"/>
      <c r="BI74" s="1"/>
      <c r="BJ74" s="1"/>
      <c r="BK74" s="1"/>
      <c r="BL74" s="1"/>
      <c r="BM74" s="1"/>
      <c r="BN74" s="1"/>
      <c r="BO74" s="1"/>
      <c r="BP74" s="1"/>
      <c r="BQ74" s="1"/>
      <c r="BR74" s="1"/>
    </row>
    <row r="75" spans="1:70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  <c r="AM75" s="1"/>
      <c r="AN75" s="1"/>
      <c r="AO75" s="1"/>
      <c r="AP75" s="1"/>
      <c r="AQ75" s="1"/>
      <c r="AR75" s="1"/>
      <c r="AS75" s="1"/>
      <c r="AT75" s="1"/>
      <c r="AU75" s="1"/>
      <c r="AV75" s="1"/>
      <c r="AW75" s="1"/>
      <c r="AX75" s="1"/>
      <c r="AY75" s="1"/>
      <c r="AZ75" s="1"/>
      <c r="BA75" s="1"/>
      <c r="BB75" s="1"/>
      <c r="BC75" s="1"/>
      <c r="BD75" s="1"/>
      <c r="BE75" s="1"/>
      <c r="BF75" s="1"/>
      <c r="BG75" s="1"/>
      <c r="BH75" s="1"/>
      <c r="BI75" s="1"/>
      <c r="BJ75" s="1"/>
      <c r="BK75" s="1"/>
      <c r="BL75" s="1"/>
      <c r="BM75" s="1"/>
      <c r="BN75" s="1"/>
      <c r="BO75" s="1"/>
      <c r="BP75" s="1"/>
      <c r="BQ75" s="1"/>
      <c r="BR75" s="1"/>
    </row>
    <row r="76" spans="1:70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  <c r="AM76" s="1"/>
      <c r="AN76" s="1"/>
      <c r="AO76" s="1"/>
      <c r="AP76" s="1"/>
      <c r="AQ76" s="1"/>
      <c r="AR76" s="1"/>
      <c r="AS76" s="1"/>
      <c r="AT76" s="1"/>
      <c r="AU76" s="1"/>
      <c r="AV76" s="1"/>
      <c r="AW76" s="1"/>
      <c r="AX76" s="1"/>
      <c r="AY76" s="1"/>
      <c r="AZ76" s="1"/>
      <c r="BA76" s="1"/>
      <c r="BB76" s="1"/>
      <c r="BC76" s="1"/>
      <c r="BD76" s="1"/>
      <c r="BE76" s="1"/>
      <c r="BF76" s="1"/>
      <c r="BG76" s="1"/>
      <c r="BH76" s="1"/>
      <c r="BI76" s="1"/>
      <c r="BJ76" s="1"/>
      <c r="BK76" s="1"/>
      <c r="BL76" s="1"/>
      <c r="BM76" s="1"/>
      <c r="BN76" s="1"/>
      <c r="BO76" s="1"/>
      <c r="BP76" s="1"/>
      <c r="BQ76" s="1"/>
      <c r="BR76" s="1"/>
    </row>
    <row r="77" spans="1:70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1"/>
      <c r="AN77" s="1"/>
      <c r="AO77" s="1"/>
      <c r="AP77" s="1"/>
      <c r="AQ77" s="1"/>
      <c r="AR77" s="1"/>
      <c r="AS77" s="1"/>
      <c r="AT77" s="1"/>
      <c r="AU77" s="1"/>
      <c r="AV77" s="1"/>
      <c r="AW77" s="1"/>
      <c r="AX77" s="1"/>
      <c r="AY77" s="1"/>
      <c r="AZ77" s="1"/>
      <c r="BA77" s="1"/>
      <c r="BB77" s="1"/>
      <c r="BC77" s="1"/>
      <c r="BD77" s="1"/>
      <c r="BE77" s="1"/>
      <c r="BF77" s="1"/>
      <c r="BG77" s="1"/>
      <c r="BH77" s="1"/>
      <c r="BI77" s="1"/>
      <c r="BJ77" s="1"/>
      <c r="BK77" s="1"/>
      <c r="BL77" s="1"/>
      <c r="BM77" s="1"/>
      <c r="BN77" s="1"/>
      <c r="BO77" s="1"/>
      <c r="BP77" s="1"/>
      <c r="BQ77" s="1"/>
      <c r="BR77" s="1"/>
    </row>
    <row r="78" spans="1:70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  <c r="AM78" s="1"/>
      <c r="AN78" s="1"/>
      <c r="AO78" s="1"/>
      <c r="AP78" s="1"/>
      <c r="AQ78" s="1"/>
      <c r="AR78" s="1"/>
      <c r="AS78" s="1"/>
      <c r="AT78" s="1"/>
      <c r="AU78" s="1"/>
      <c r="AV78" s="1"/>
      <c r="AW78" s="1"/>
      <c r="AX78" s="1"/>
      <c r="AY78" s="1"/>
      <c r="AZ78" s="1"/>
      <c r="BA78" s="1"/>
      <c r="BB78" s="1"/>
      <c r="BC78" s="1"/>
      <c r="BD78" s="1"/>
      <c r="BE78" s="1"/>
      <c r="BF78" s="1"/>
      <c r="BG78" s="1"/>
      <c r="BH78" s="1"/>
      <c r="BI78" s="1"/>
      <c r="BJ78" s="1"/>
      <c r="BK78" s="1"/>
      <c r="BL78" s="1"/>
      <c r="BM78" s="1"/>
      <c r="BN78" s="1"/>
      <c r="BO78" s="1"/>
      <c r="BP78" s="1"/>
      <c r="BQ78" s="1"/>
      <c r="BR78" s="1"/>
    </row>
    <row r="79" spans="1:70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  <c r="AM79" s="1"/>
      <c r="AN79" s="1"/>
      <c r="AO79" s="1"/>
      <c r="AP79" s="1"/>
      <c r="AQ79" s="1"/>
      <c r="AR79" s="1"/>
      <c r="AS79" s="1"/>
      <c r="AT79" s="1"/>
      <c r="AU79" s="1"/>
      <c r="AV79" s="1"/>
      <c r="AW79" s="1"/>
      <c r="AX79" s="1"/>
      <c r="AY79" s="1"/>
      <c r="AZ79" s="1"/>
      <c r="BA79" s="1"/>
      <c r="BB79" s="1"/>
      <c r="BC79" s="1"/>
      <c r="BD79" s="1"/>
      <c r="BE79" s="1"/>
      <c r="BF79" s="1"/>
      <c r="BG79" s="1"/>
      <c r="BH79" s="1"/>
      <c r="BI79" s="1"/>
      <c r="BJ79" s="1"/>
      <c r="BK79" s="1"/>
      <c r="BL79" s="1"/>
      <c r="BM79" s="1"/>
      <c r="BN79" s="1"/>
      <c r="BO79" s="1"/>
      <c r="BP79" s="1"/>
      <c r="BQ79" s="1"/>
      <c r="BR79" s="1"/>
    </row>
    <row r="80" spans="1:70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1"/>
      <c r="AM80" s="1"/>
      <c r="AN80" s="1"/>
      <c r="AO80" s="1"/>
      <c r="AP80" s="1"/>
      <c r="AQ80" s="1"/>
      <c r="AR80" s="1"/>
      <c r="AS80" s="1"/>
      <c r="AT80" s="1"/>
      <c r="AU80" s="1"/>
      <c r="AV80" s="1"/>
      <c r="AW80" s="1"/>
      <c r="AX80" s="1"/>
      <c r="AY80" s="1"/>
      <c r="AZ80" s="1"/>
      <c r="BA80" s="1"/>
      <c r="BB80" s="1"/>
      <c r="BC80" s="1"/>
      <c r="BD80" s="1"/>
      <c r="BE80" s="1"/>
      <c r="BF80" s="1"/>
      <c r="BG80" s="1"/>
      <c r="BH80" s="1"/>
      <c r="BI80" s="1"/>
      <c r="BJ80" s="1"/>
      <c r="BK80" s="1"/>
      <c r="BL80" s="1"/>
      <c r="BM80" s="1"/>
      <c r="BN80" s="1"/>
      <c r="BO80" s="1"/>
      <c r="BP80" s="1"/>
      <c r="BQ80" s="1"/>
      <c r="BR80" s="1"/>
    </row>
    <row r="81" spans="1:70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  <c r="AM81" s="1"/>
      <c r="AN81" s="1"/>
      <c r="AO81" s="1"/>
      <c r="AP81" s="1"/>
      <c r="AQ81" s="1"/>
      <c r="AR81" s="1"/>
      <c r="AS81" s="1"/>
      <c r="AT81" s="1"/>
      <c r="AU81" s="1"/>
      <c r="AV81" s="1"/>
      <c r="AW81" s="1"/>
      <c r="AX81" s="1"/>
      <c r="AY81" s="1"/>
      <c r="AZ81" s="1"/>
      <c r="BA81" s="1"/>
      <c r="BB81" s="1"/>
      <c r="BC81" s="1"/>
      <c r="BD81" s="1"/>
      <c r="BE81" s="1"/>
      <c r="BF81" s="1"/>
      <c r="BG81" s="1"/>
      <c r="BH81" s="1"/>
      <c r="BI81" s="1"/>
      <c r="BJ81" s="1"/>
      <c r="BK81" s="1"/>
      <c r="BL81" s="1"/>
      <c r="BM81" s="1"/>
      <c r="BN81" s="1"/>
      <c r="BO81" s="1"/>
      <c r="BP81" s="1"/>
      <c r="BQ81" s="1"/>
      <c r="BR81" s="1"/>
    </row>
    <row r="82" spans="1:70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  <c r="AM82" s="1"/>
      <c r="AN82" s="1"/>
      <c r="AO82" s="1"/>
      <c r="AP82" s="1"/>
      <c r="AQ82" s="1"/>
      <c r="AR82" s="1"/>
      <c r="AS82" s="1"/>
      <c r="AT82" s="1"/>
      <c r="AU82" s="1"/>
      <c r="AV82" s="1"/>
      <c r="AW82" s="1"/>
      <c r="AX82" s="1"/>
      <c r="AY82" s="1"/>
      <c r="AZ82" s="1"/>
      <c r="BA82" s="1"/>
      <c r="BB82" s="1"/>
      <c r="BC82" s="1"/>
      <c r="BD82" s="1"/>
      <c r="BE82" s="1"/>
      <c r="BF82" s="1"/>
      <c r="BG82" s="1"/>
      <c r="BH82" s="1"/>
      <c r="BI82" s="1"/>
      <c r="BJ82" s="1"/>
      <c r="BK82" s="1"/>
      <c r="BL82" s="1"/>
      <c r="BM82" s="1"/>
      <c r="BN82" s="1"/>
      <c r="BO82" s="1"/>
      <c r="BP82" s="1"/>
      <c r="BQ82" s="1"/>
      <c r="BR82" s="1"/>
    </row>
    <row r="83" spans="1:70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1"/>
      <c r="AM83" s="1"/>
      <c r="AN83" s="1"/>
      <c r="AO83" s="1"/>
      <c r="AP83" s="1"/>
      <c r="AQ83" s="1"/>
      <c r="AR83" s="1"/>
      <c r="AS83" s="1"/>
      <c r="AT83" s="1"/>
      <c r="AU83" s="1"/>
      <c r="AV83" s="1"/>
      <c r="AW83" s="1"/>
      <c r="AX83" s="1"/>
      <c r="AY83" s="1"/>
      <c r="AZ83" s="1"/>
      <c r="BA83" s="1"/>
      <c r="BB83" s="1"/>
      <c r="BC83" s="1"/>
      <c r="BD83" s="1"/>
      <c r="BE83" s="1"/>
      <c r="BF83" s="1"/>
      <c r="BG83" s="1"/>
      <c r="BH83" s="1"/>
      <c r="BI83" s="1"/>
      <c r="BJ83" s="1"/>
      <c r="BK83" s="1"/>
      <c r="BL83" s="1"/>
      <c r="BM83" s="1"/>
      <c r="BN83" s="1"/>
      <c r="BO83" s="1"/>
      <c r="BP83" s="1"/>
      <c r="BQ83" s="1"/>
      <c r="BR83" s="1"/>
    </row>
    <row r="84" spans="1:70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  <c r="AL84" s="1"/>
      <c r="AM84" s="1"/>
      <c r="AN84" s="1"/>
      <c r="AO84" s="1"/>
      <c r="AP84" s="1"/>
      <c r="AQ84" s="1"/>
      <c r="AR84" s="1"/>
      <c r="AS84" s="1"/>
      <c r="AT84" s="1"/>
      <c r="AU84" s="1"/>
      <c r="AV84" s="1"/>
      <c r="AW84" s="1"/>
      <c r="AX84" s="1"/>
      <c r="AY84" s="1"/>
      <c r="AZ84" s="1"/>
      <c r="BA84" s="1"/>
      <c r="BB84" s="1"/>
      <c r="BC84" s="1"/>
      <c r="BD84" s="1"/>
      <c r="BE84" s="1"/>
      <c r="BF84" s="1"/>
      <c r="BG84" s="1"/>
      <c r="BH84" s="1"/>
      <c r="BI84" s="1"/>
      <c r="BJ84" s="1"/>
      <c r="BK84" s="1"/>
      <c r="BL84" s="1"/>
      <c r="BM84" s="1"/>
      <c r="BN84" s="1"/>
      <c r="BO84" s="1"/>
      <c r="BP84" s="1"/>
      <c r="BQ84" s="1"/>
      <c r="BR84" s="1"/>
    </row>
    <row r="85" spans="1:70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1"/>
      <c r="AM85" s="1"/>
      <c r="AN85" s="1"/>
      <c r="AO85" s="1"/>
      <c r="AP85" s="1"/>
      <c r="AQ85" s="1"/>
      <c r="AR85" s="1"/>
      <c r="AS85" s="1"/>
      <c r="AT85" s="1"/>
      <c r="AU85" s="1"/>
      <c r="AV85" s="1"/>
      <c r="AW85" s="1"/>
      <c r="AX85" s="1"/>
      <c r="AY85" s="1"/>
      <c r="AZ85" s="1"/>
      <c r="BA85" s="1"/>
      <c r="BB85" s="1"/>
      <c r="BC85" s="1"/>
      <c r="BD85" s="1"/>
      <c r="BE85" s="1"/>
      <c r="BF85" s="1"/>
      <c r="BG85" s="1"/>
      <c r="BH85" s="1"/>
      <c r="BI85" s="1"/>
      <c r="BJ85" s="1"/>
      <c r="BK85" s="1"/>
      <c r="BL85" s="1"/>
      <c r="BM85" s="1"/>
      <c r="BN85" s="1"/>
      <c r="BO85" s="1"/>
      <c r="BP85" s="1"/>
      <c r="BQ85" s="1"/>
      <c r="BR85" s="1"/>
    </row>
    <row r="86" spans="1:70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1"/>
      <c r="AM86" s="1"/>
      <c r="AN86" s="1"/>
      <c r="AO86" s="1"/>
      <c r="AP86" s="1"/>
      <c r="AQ86" s="1"/>
      <c r="AR86" s="1"/>
      <c r="AS86" s="1"/>
      <c r="AT86" s="1"/>
      <c r="AU86" s="1"/>
      <c r="AV86" s="1"/>
      <c r="AW86" s="1"/>
      <c r="AX86" s="1"/>
      <c r="AY86" s="1"/>
      <c r="AZ86" s="1"/>
      <c r="BA86" s="1"/>
      <c r="BB86" s="1"/>
      <c r="BC86" s="1"/>
      <c r="BD86" s="1"/>
      <c r="BE86" s="1"/>
      <c r="BF86" s="1"/>
      <c r="BG86" s="1"/>
      <c r="BH86" s="1"/>
      <c r="BI86" s="1"/>
      <c r="BJ86" s="1"/>
      <c r="BK86" s="1"/>
      <c r="BL86" s="1"/>
      <c r="BM86" s="1"/>
      <c r="BN86" s="1"/>
      <c r="BO86" s="1"/>
      <c r="BP86" s="1"/>
      <c r="BQ86" s="1"/>
      <c r="BR86" s="1"/>
    </row>
    <row r="87" spans="1:70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  <c r="AL87" s="1"/>
      <c r="AM87" s="1"/>
      <c r="AN87" s="1"/>
      <c r="AO87" s="1"/>
      <c r="AP87" s="1"/>
      <c r="AQ87" s="1"/>
      <c r="AR87" s="1"/>
      <c r="AS87" s="1"/>
      <c r="AT87" s="1"/>
      <c r="AU87" s="1"/>
      <c r="AV87" s="1"/>
      <c r="AW87" s="1"/>
      <c r="AX87" s="1"/>
      <c r="AY87" s="1"/>
      <c r="AZ87" s="1"/>
      <c r="BA87" s="1"/>
      <c r="BB87" s="1"/>
      <c r="BC87" s="1"/>
      <c r="BD87" s="1"/>
      <c r="BE87" s="1"/>
      <c r="BF87" s="1"/>
      <c r="BG87" s="1"/>
      <c r="BH87" s="1"/>
      <c r="BI87" s="1"/>
      <c r="BJ87" s="1"/>
      <c r="BK87" s="1"/>
      <c r="BL87" s="1"/>
      <c r="BM87" s="1"/>
      <c r="BN87" s="1"/>
      <c r="BO87" s="1"/>
      <c r="BP87" s="1"/>
      <c r="BQ87" s="1"/>
      <c r="BR87" s="1"/>
    </row>
    <row r="88" spans="1:70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  <c r="AL88" s="1"/>
      <c r="AM88" s="1"/>
      <c r="AN88" s="1"/>
      <c r="AO88" s="1"/>
      <c r="AP88" s="1"/>
      <c r="AQ88" s="1"/>
      <c r="AR88" s="1"/>
      <c r="AS88" s="1"/>
      <c r="AT88" s="1"/>
      <c r="AU88" s="1"/>
      <c r="AV88" s="1"/>
      <c r="AW88" s="1"/>
      <c r="AX88" s="1"/>
      <c r="AY88" s="1"/>
      <c r="AZ88" s="1"/>
      <c r="BA88" s="1"/>
      <c r="BB88" s="1"/>
      <c r="BC88" s="1"/>
      <c r="BD88" s="1"/>
      <c r="BE88" s="1"/>
      <c r="BF88" s="1"/>
      <c r="BG88" s="1"/>
      <c r="BH88" s="1"/>
      <c r="BI88" s="1"/>
      <c r="BJ88" s="1"/>
      <c r="BK88" s="1"/>
      <c r="BL88" s="1"/>
      <c r="BM88" s="1"/>
      <c r="BN88" s="1"/>
      <c r="BO88" s="1"/>
      <c r="BP88" s="1"/>
      <c r="BQ88" s="1"/>
      <c r="BR88" s="1"/>
    </row>
    <row r="89" spans="1:70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  <c r="AM89" s="1"/>
      <c r="AN89" s="1"/>
      <c r="AO89" s="1"/>
      <c r="AP89" s="1"/>
      <c r="AQ89" s="1"/>
      <c r="AR89" s="1"/>
      <c r="AS89" s="1"/>
      <c r="AT89" s="1"/>
      <c r="AU89" s="1"/>
      <c r="AV89" s="1"/>
      <c r="AW89" s="1"/>
      <c r="AX89" s="1"/>
      <c r="AY89" s="1"/>
      <c r="AZ89" s="1"/>
      <c r="BA89" s="1"/>
      <c r="BB89" s="1"/>
      <c r="BC89" s="1"/>
      <c r="BD89" s="1"/>
      <c r="BE89" s="1"/>
      <c r="BF89" s="1"/>
      <c r="BG89" s="1"/>
      <c r="BH89" s="1"/>
      <c r="BI89" s="1"/>
      <c r="BJ89" s="1"/>
      <c r="BK89" s="1"/>
      <c r="BL89" s="1"/>
      <c r="BM89" s="1"/>
      <c r="BN89" s="1"/>
      <c r="BO89" s="1"/>
      <c r="BP89" s="1"/>
      <c r="BQ89" s="1"/>
      <c r="BR89" s="1"/>
    </row>
    <row r="90" spans="1:70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  <c r="AL90" s="1"/>
      <c r="AM90" s="1"/>
      <c r="AN90" s="1"/>
      <c r="AO90" s="1"/>
      <c r="AP90" s="1"/>
      <c r="AQ90" s="1"/>
      <c r="AR90" s="1"/>
      <c r="AS90" s="1"/>
      <c r="AT90" s="1"/>
      <c r="AU90" s="1"/>
      <c r="AV90" s="1"/>
      <c r="AW90" s="1"/>
      <c r="AX90" s="1"/>
      <c r="AY90" s="1"/>
      <c r="AZ90" s="1"/>
      <c r="BA90" s="1"/>
      <c r="BB90" s="1"/>
      <c r="BC90" s="1"/>
      <c r="BD90" s="1"/>
      <c r="BE90" s="1"/>
      <c r="BF90" s="1"/>
      <c r="BG90" s="1"/>
      <c r="BH90" s="1"/>
      <c r="BI90" s="1"/>
      <c r="BJ90" s="1"/>
      <c r="BK90" s="1"/>
      <c r="BL90" s="1"/>
      <c r="BM90" s="1"/>
      <c r="BN90" s="1"/>
      <c r="BO90" s="1"/>
      <c r="BP90" s="1"/>
      <c r="BQ90" s="1"/>
      <c r="BR90" s="1"/>
    </row>
    <row r="91" spans="1:70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  <c r="AL91" s="1"/>
      <c r="AM91" s="1"/>
      <c r="AN91" s="1"/>
      <c r="AO91" s="1"/>
      <c r="AP91" s="1"/>
      <c r="AQ91" s="1"/>
      <c r="AR91" s="1"/>
      <c r="AS91" s="1"/>
      <c r="AT91" s="1"/>
      <c r="AU91" s="1"/>
      <c r="AV91" s="1"/>
      <c r="AW91" s="1"/>
      <c r="AX91" s="1"/>
      <c r="AY91" s="1"/>
      <c r="AZ91" s="1"/>
      <c r="BA91" s="1"/>
      <c r="BB91" s="1"/>
      <c r="BC91" s="1"/>
      <c r="BD91" s="1"/>
      <c r="BE91" s="1"/>
      <c r="BF91" s="1"/>
      <c r="BG91" s="1"/>
      <c r="BH91" s="1"/>
      <c r="BI91" s="1"/>
      <c r="BJ91" s="1"/>
      <c r="BK91" s="1"/>
      <c r="BL91" s="1"/>
      <c r="BM91" s="1"/>
      <c r="BN91" s="1"/>
      <c r="BO91" s="1"/>
      <c r="BP91" s="1"/>
      <c r="BQ91" s="1"/>
      <c r="BR91" s="1"/>
    </row>
    <row r="92" spans="1:70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  <c r="AL92" s="1"/>
      <c r="AM92" s="1"/>
      <c r="AN92" s="1"/>
      <c r="AO92" s="1"/>
      <c r="AP92" s="1"/>
      <c r="AQ92" s="1"/>
      <c r="AR92" s="1"/>
      <c r="AS92" s="1"/>
      <c r="AT92" s="1"/>
      <c r="AU92" s="1"/>
      <c r="AV92" s="1"/>
      <c r="AW92" s="1"/>
      <c r="AX92" s="1"/>
      <c r="AY92" s="1"/>
      <c r="AZ92" s="1"/>
      <c r="BA92" s="1"/>
      <c r="BB92" s="1"/>
      <c r="BC92" s="1"/>
      <c r="BD92" s="1"/>
      <c r="BE92" s="1"/>
      <c r="BF92" s="1"/>
      <c r="BG92" s="1"/>
      <c r="BH92" s="1"/>
      <c r="BI92" s="1"/>
      <c r="BJ92" s="1"/>
      <c r="BK92" s="1"/>
      <c r="BL92" s="1"/>
      <c r="BM92" s="1"/>
      <c r="BN92" s="1"/>
      <c r="BO92" s="1"/>
      <c r="BP92" s="1"/>
      <c r="BQ92" s="1"/>
      <c r="BR92" s="1"/>
    </row>
    <row r="93" spans="1:70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  <c r="AL93" s="1"/>
      <c r="AM93" s="1"/>
      <c r="AN93" s="1"/>
      <c r="AO93" s="1"/>
      <c r="AP93" s="1"/>
      <c r="AQ93" s="1"/>
      <c r="AR93" s="1"/>
      <c r="AS93" s="1"/>
      <c r="AT93" s="1"/>
      <c r="AU93" s="1"/>
      <c r="AV93" s="1"/>
      <c r="AW93" s="1"/>
      <c r="AX93" s="1"/>
      <c r="AY93" s="1"/>
      <c r="AZ93" s="1"/>
      <c r="BA93" s="1"/>
      <c r="BB93" s="1"/>
      <c r="BC93" s="1"/>
      <c r="BD93" s="1"/>
      <c r="BE93" s="1"/>
      <c r="BF93" s="1"/>
      <c r="BG93" s="1"/>
      <c r="BH93" s="1"/>
      <c r="BI93" s="1"/>
      <c r="BJ93" s="1"/>
      <c r="BK93" s="1"/>
      <c r="BL93" s="1"/>
      <c r="BM93" s="1"/>
      <c r="BN93" s="1"/>
      <c r="BO93" s="1"/>
      <c r="BP93" s="1"/>
      <c r="BQ93" s="1"/>
      <c r="BR93" s="1"/>
    </row>
    <row r="94" spans="1:70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  <c r="AL94" s="1"/>
      <c r="AM94" s="1"/>
      <c r="AN94" s="1"/>
      <c r="AO94" s="1"/>
      <c r="AP94" s="1"/>
      <c r="AQ94" s="1"/>
      <c r="AR94" s="1"/>
      <c r="AS94" s="1"/>
      <c r="AT94" s="1"/>
      <c r="AU94" s="1"/>
      <c r="AV94" s="1"/>
      <c r="AW94" s="1"/>
      <c r="AX94" s="1"/>
      <c r="AY94" s="1"/>
      <c r="AZ94" s="1"/>
      <c r="BA94" s="1"/>
      <c r="BB94" s="1"/>
      <c r="BC94" s="1"/>
      <c r="BD94" s="1"/>
      <c r="BE94" s="1"/>
      <c r="BF94" s="1"/>
      <c r="BG94" s="1"/>
      <c r="BH94" s="1"/>
      <c r="BI94" s="1"/>
      <c r="BJ94" s="1"/>
      <c r="BK94" s="1"/>
      <c r="BL94" s="1"/>
      <c r="BM94" s="1"/>
      <c r="BN94" s="1"/>
      <c r="BO94" s="1"/>
      <c r="BP94" s="1"/>
      <c r="BQ94" s="1"/>
      <c r="BR94" s="1"/>
    </row>
    <row r="95" spans="1:70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  <c r="AM95" s="1"/>
      <c r="AN95" s="1"/>
      <c r="AO95" s="1"/>
      <c r="AP95" s="1"/>
      <c r="AQ95" s="1"/>
      <c r="AR95" s="1"/>
      <c r="AS95" s="1"/>
      <c r="AT95" s="1"/>
      <c r="AU95" s="1"/>
      <c r="AV95" s="1"/>
      <c r="AW95" s="1"/>
      <c r="AX95" s="1"/>
      <c r="AY95" s="1"/>
      <c r="AZ95" s="1"/>
      <c r="BA95" s="1"/>
      <c r="BB95" s="1"/>
      <c r="BC95" s="1"/>
      <c r="BD95" s="1"/>
      <c r="BE95" s="1"/>
      <c r="BF95" s="1"/>
      <c r="BG95" s="1"/>
      <c r="BH95" s="1"/>
      <c r="BI95" s="1"/>
      <c r="BJ95" s="1"/>
      <c r="BK95" s="1"/>
      <c r="BL95" s="1"/>
      <c r="BM95" s="1"/>
      <c r="BN95" s="1"/>
      <c r="BO95" s="1"/>
      <c r="BP95" s="1"/>
      <c r="BQ95" s="1"/>
      <c r="BR95" s="1"/>
    </row>
    <row r="96" spans="1:70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1"/>
      <c r="AN96" s="1"/>
      <c r="AO96" s="1"/>
      <c r="AP96" s="1"/>
      <c r="AQ96" s="1"/>
      <c r="AR96" s="1"/>
      <c r="AS96" s="1"/>
      <c r="AT96" s="1"/>
      <c r="AU96" s="1"/>
      <c r="AV96" s="1"/>
      <c r="AW96" s="1"/>
      <c r="AX96" s="1"/>
      <c r="AY96" s="1"/>
      <c r="AZ96" s="1"/>
      <c r="BA96" s="1"/>
      <c r="BB96" s="1"/>
      <c r="BC96" s="1"/>
      <c r="BD96" s="1"/>
      <c r="BE96" s="1"/>
      <c r="BF96" s="1"/>
      <c r="BG96" s="1"/>
      <c r="BH96" s="1"/>
      <c r="BI96" s="1"/>
      <c r="BJ96" s="1"/>
      <c r="BK96" s="1"/>
      <c r="BL96" s="1"/>
      <c r="BM96" s="1"/>
      <c r="BN96" s="1"/>
      <c r="BO96" s="1"/>
      <c r="BP96" s="1"/>
      <c r="BQ96" s="1"/>
      <c r="BR96" s="1"/>
    </row>
    <row r="97" spans="1:70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1"/>
      <c r="AN97" s="1"/>
      <c r="AO97" s="1"/>
      <c r="AP97" s="1"/>
      <c r="AQ97" s="1"/>
      <c r="AR97" s="1"/>
      <c r="AS97" s="1"/>
      <c r="AT97" s="1"/>
      <c r="AU97" s="1"/>
      <c r="AV97" s="1"/>
      <c r="AW97" s="1"/>
      <c r="AX97" s="1"/>
      <c r="AY97" s="1"/>
      <c r="AZ97" s="1"/>
      <c r="BA97" s="1"/>
      <c r="BB97" s="1"/>
      <c r="BC97" s="1"/>
      <c r="BD97" s="1"/>
      <c r="BE97" s="1"/>
      <c r="BF97" s="1"/>
      <c r="BG97" s="1"/>
      <c r="BH97" s="1"/>
      <c r="BI97" s="1"/>
      <c r="BJ97" s="1"/>
      <c r="BK97" s="1"/>
      <c r="BL97" s="1"/>
      <c r="BM97" s="1"/>
      <c r="BN97" s="1"/>
      <c r="BO97" s="1"/>
      <c r="BP97" s="1"/>
      <c r="BQ97" s="1"/>
      <c r="BR97" s="1"/>
    </row>
    <row r="98" spans="1:70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"/>
      <c r="AN98" s="1"/>
      <c r="AO98" s="1"/>
      <c r="AP98" s="1"/>
      <c r="AQ98" s="1"/>
      <c r="AR98" s="1"/>
      <c r="AS98" s="1"/>
      <c r="AT98" s="1"/>
      <c r="AU98" s="1"/>
      <c r="AV98" s="1"/>
      <c r="AW98" s="1"/>
      <c r="AX98" s="1"/>
      <c r="AY98" s="1"/>
      <c r="AZ98" s="1"/>
      <c r="BA98" s="1"/>
      <c r="BB98" s="1"/>
      <c r="BC98" s="1"/>
      <c r="BD98" s="1"/>
      <c r="BE98" s="1"/>
      <c r="BF98" s="1"/>
      <c r="BG98" s="1"/>
      <c r="BH98" s="1"/>
      <c r="BI98" s="1"/>
      <c r="BJ98" s="1"/>
      <c r="BK98" s="1"/>
      <c r="BL98" s="1"/>
      <c r="BM98" s="1"/>
      <c r="BN98" s="1"/>
      <c r="BO98" s="1"/>
      <c r="BP98" s="1"/>
      <c r="BQ98" s="1"/>
      <c r="BR98" s="1"/>
    </row>
    <row r="99" spans="1:70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  <c r="AO99" s="1"/>
      <c r="AP99" s="1"/>
      <c r="AQ99" s="1"/>
      <c r="AR99" s="1"/>
      <c r="AS99" s="1"/>
      <c r="AT99" s="1"/>
      <c r="AU99" s="1"/>
      <c r="AV99" s="1"/>
      <c r="AW99" s="1"/>
      <c r="AX99" s="1"/>
      <c r="AY99" s="1"/>
      <c r="AZ99" s="1"/>
      <c r="BA99" s="1"/>
      <c r="BB99" s="1"/>
      <c r="BC99" s="1"/>
      <c r="BD99" s="1"/>
      <c r="BE99" s="1"/>
      <c r="BF99" s="1"/>
      <c r="BG99" s="1"/>
      <c r="BH99" s="1"/>
      <c r="BI99" s="1"/>
      <c r="BJ99" s="1"/>
      <c r="BK99" s="1"/>
      <c r="BL99" s="1"/>
      <c r="BM99" s="1"/>
      <c r="BN99" s="1"/>
      <c r="BO99" s="1"/>
      <c r="BP99" s="1"/>
      <c r="BQ99" s="1"/>
      <c r="BR99" s="1"/>
    </row>
    <row r="100" spans="1:70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  <c r="AO100" s="1"/>
      <c r="AP100" s="1"/>
      <c r="AQ100" s="1"/>
      <c r="AR100" s="1"/>
      <c r="AS100" s="1"/>
      <c r="AT100" s="1"/>
      <c r="AU100" s="1"/>
      <c r="AV100" s="1"/>
      <c r="AW100" s="1"/>
      <c r="AX100" s="1"/>
      <c r="AY100" s="1"/>
      <c r="AZ100" s="1"/>
      <c r="BA100" s="1"/>
      <c r="BB100" s="1"/>
      <c r="BC100" s="1"/>
      <c r="BD100" s="1"/>
      <c r="BE100" s="1"/>
      <c r="BF100" s="1"/>
      <c r="BG100" s="1"/>
      <c r="BH100" s="1"/>
      <c r="BI100" s="1"/>
      <c r="BJ100" s="1"/>
      <c r="BK100" s="1"/>
      <c r="BL100" s="1"/>
      <c r="BM100" s="1"/>
      <c r="BN100" s="1"/>
      <c r="BO100" s="1"/>
      <c r="BP100" s="1"/>
      <c r="BQ100" s="1"/>
      <c r="BR100" s="1"/>
    </row>
    <row r="101" spans="1:70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  <c r="AO101" s="1"/>
      <c r="AP101" s="1"/>
      <c r="AQ101" s="1"/>
      <c r="AR101" s="1"/>
      <c r="AS101" s="1"/>
      <c r="AT101" s="1"/>
      <c r="AU101" s="1"/>
      <c r="AV101" s="1"/>
      <c r="AW101" s="1"/>
      <c r="AX101" s="1"/>
      <c r="AY101" s="1"/>
      <c r="AZ101" s="1"/>
      <c r="BA101" s="1"/>
      <c r="BB101" s="1"/>
      <c r="BC101" s="1"/>
      <c r="BD101" s="1"/>
      <c r="BE101" s="1"/>
      <c r="BF101" s="1"/>
      <c r="BG101" s="1"/>
      <c r="BH101" s="1"/>
      <c r="BI101" s="1"/>
      <c r="BJ101" s="1"/>
      <c r="BK101" s="1"/>
      <c r="BL101" s="1"/>
      <c r="BM101" s="1"/>
      <c r="BN101" s="1"/>
      <c r="BO101" s="1"/>
      <c r="BP101" s="1"/>
      <c r="BQ101" s="1"/>
      <c r="BR101" s="1"/>
    </row>
    <row r="102" spans="1:70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1"/>
      <c r="AP102" s="1"/>
      <c r="AQ102" s="1"/>
      <c r="AR102" s="1"/>
      <c r="AS102" s="1"/>
      <c r="AT102" s="1"/>
      <c r="AU102" s="1"/>
      <c r="AV102" s="1"/>
      <c r="AW102" s="1"/>
      <c r="AX102" s="1"/>
      <c r="AY102" s="1"/>
      <c r="AZ102" s="1"/>
      <c r="BA102" s="1"/>
      <c r="BB102" s="1"/>
      <c r="BC102" s="1"/>
      <c r="BD102" s="1"/>
      <c r="BE102" s="1"/>
      <c r="BF102" s="1"/>
      <c r="BG102" s="1"/>
      <c r="BH102" s="1"/>
      <c r="BI102" s="1"/>
      <c r="BJ102" s="1"/>
      <c r="BK102" s="1"/>
      <c r="BL102" s="1"/>
      <c r="BM102" s="1"/>
      <c r="BN102" s="1"/>
      <c r="BO102" s="1"/>
      <c r="BP102" s="1"/>
      <c r="BQ102" s="1"/>
      <c r="BR102" s="1"/>
    </row>
    <row r="103" spans="1:70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/>
      <c r="AP103" s="1"/>
      <c r="AQ103" s="1"/>
      <c r="AR103" s="1"/>
      <c r="AS103" s="1"/>
      <c r="AT103" s="1"/>
      <c r="AU103" s="1"/>
      <c r="AV103" s="1"/>
      <c r="AW103" s="1"/>
      <c r="AX103" s="1"/>
      <c r="AY103" s="1"/>
      <c r="AZ103" s="1"/>
      <c r="BA103" s="1"/>
      <c r="BB103" s="1"/>
      <c r="BC103" s="1"/>
      <c r="BD103" s="1"/>
      <c r="BE103" s="1"/>
      <c r="BF103" s="1"/>
      <c r="BG103" s="1"/>
      <c r="BH103" s="1"/>
      <c r="BI103" s="1"/>
      <c r="BJ103" s="1"/>
      <c r="BK103" s="1"/>
      <c r="BL103" s="1"/>
      <c r="BM103" s="1"/>
      <c r="BN103" s="1"/>
      <c r="BO103" s="1"/>
      <c r="BP103" s="1"/>
      <c r="BQ103" s="1"/>
      <c r="BR103" s="1"/>
    </row>
    <row r="104" spans="1:70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1"/>
      <c r="AP104" s="1"/>
      <c r="AQ104" s="1"/>
      <c r="AR104" s="1"/>
      <c r="AS104" s="1"/>
      <c r="AT104" s="1"/>
      <c r="AU104" s="1"/>
      <c r="AV104" s="1"/>
      <c r="AW104" s="1"/>
      <c r="AX104" s="1"/>
      <c r="AY104" s="1"/>
      <c r="AZ104" s="1"/>
      <c r="BA104" s="1"/>
      <c r="BB104" s="1"/>
      <c r="BC104" s="1"/>
      <c r="BD104" s="1"/>
      <c r="BE104" s="1"/>
      <c r="BF104" s="1"/>
      <c r="BG104" s="1"/>
      <c r="BH104" s="1"/>
      <c r="BI104" s="1"/>
      <c r="BJ104" s="1"/>
      <c r="BK104" s="1"/>
      <c r="BL104" s="1"/>
      <c r="BM104" s="1"/>
      <c r="BN104" s="1"/>
      <c r="BO104" s="1"/>
      <c r="BP104" s="1"/>
      <c r="BQ104" s="1"/>
      <c r="BR104" s="1"/>
    </row>
    <row r="105" spans="1:70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1"/>
      <c r="AP105" s="1"/>
      <c r="AQ105" s="1"/>
      <c r="AR105" s="1"/>
      <c r="AS105" s="1"/>
      <c r="AT105" s="1"/>
      <c r="AU105" s="1"/>
      <c r="AV105" s="1"/>
      <c r="AW105" s="1"/>
      <c r="AX105" s="1"/>
      <c r="AY105" s="1"/>
      <c r="AZ105" s="1"/>
      <c r="BA105" s="1"/>
      <c r="BB105" s="1"/>
      <c r="BC105" s="1"/>
      <c r="BD105" s="1"/>
      <c r="BE105" s="1"/>
      <c r="BF105" s="1"/>
      <c r="BG105" s="1"/>
      <c r="BH105" s="1"/>
      <c r="BI105" s="1"/>
      <c r="BJ105" s="1"/>
      <c r="BK105" s="1"/>
      <c r="BL105" s="1"/>
      <c r="BM105" s="1"/>
      <c r="BN105" s="1"/>
      <c r="BO105" s="1"/>
      <c r="BP105" s="1"/>
      <c r="BQ105" s="1"/>
      <c r="BR105" s="1"/>
    </row>
    <row r="106" spans="1:70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/>
      <c r="AO106" s="1"/>
      <c r="AP106" s="1"/>
      <c r="AQ106" s="1"/>
      <c r="AR106" s="1"/>
      <c r="AS106" s="1"/>
      <c r="AT106" s="1"/>
      <c r="AU106" s="1"/>
      <c r="AV106" s="1"/>
      <c r="AW106" s="1"/>
      <c r="AX106" s="1"/>
      <c r="AY106" s="1"/>
      <c r="AZ106" s="1"/>
      <c r="BA106" s="1"/>
      <c r="BB106" s="1"/>
      <c r="BC106" s="1"/>
      <c r="BD106" s="1"/>
      <c r="BE106" s="1"/>
      <c r="BF106" s="1"/>
      <c r="BG106" s="1"/>
      <c r="BH106" s="1"/>
      <c r="BI106" s="1"/>
      <c r="BJ106" s="1"/>
      <c r="BK106" s="1"/>
      <c r="BL106" s="1"/>
      <c r="BM106" s="1"/>
      <c r="BN106" s="1"/>
      <c r="BO106" s="1"/>
      <c r="BP106" s="1"/>
      <c r="BQ106" s="1"/>
      <c r="BR106" s="1"/>
    </row>
    <row r="107" spans="1:70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1"/>
      <c r="AP107" s="1"/>
      <c r="AQ107" s="1"/>
      <c r="AR107" s="1"/>
      <c r="AS107" s="1"/>
      <c r="AT107" s="1"/>
      <c r="AU107" s="1"/>
      <c r="AV107" s="1"/>
      <c r="AW107" s="1"/>
      <c r="AX107" s="1"/>
      <c r="AY107" s="1"/>
      <c r="AZ107" s="1"/>
      <c r="BA107" s="1"/>
      <c r="BB107" s="1"/>
      <c r="BC107" s="1"/>
      <c r="BD107" s="1"/>
      <c r="BE107" s="1"/>
      <c r="BF107" s="1"/>
      <c r="BG107" s="1"/>
      <c r="BH107" s="1"/>
      <c r="BI107" s="1"/>
      <c r="BJ107" s="1"/>
      <c r="BK107" s="1"/>
      <c r="BL107" s="1"/>
      <c r="BM107" s="1"/>
      <c r="BN107" s="1"/>
      <c r="BO107" s="1"/>
      <c r="BP107" s="1"/>
      <c r="BQ107" s="1"/>
      <c r="BR107" s="1"/>
    </row>
    <row r="108" spans="1:70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1"/>
      <c r="AP108" s="1"/>
      <c r="AQ108" s="1"/>
      <c r="AR108" s="1"/>
      <c r="AS108" s="1"/>
      <c r="AT108" s="1"/>
      <c r="AU108" s="1"/>
      <c r="AV108" s="1"/>
      <c r="AW108" s="1"/>
      <c r="AX108" s="1"/>
      <c r="AY108" s="1"/>
      <c r="AZ108" s="1"/>
      <c r="BA108" s="1"/>
      <c r="BB108" s="1"/>
      <c r="BC108" s="1"/>
      <c r="BD108" s="1"/>
      <c r="BE108" s="1"/>
      <c r="BF108" s="1"/>
      <c r="BG108" s="1"/>
      <c r="BH108" s="1"/>
      <c r="BI108" s="1"/>
      <c r="BJ108" s="1"/>
      <c r="BK108" s="1"/>
      <c r="BL108" s="1"/>
      <c r="BM108" s="1"/>
      <c r="BN108" s="1"/>
      <c r="BO108" s="1"/>
      <c r="BP108" s="1"/>
      <c r="BQ108" s="1"/>
      <c r="BR108" s="1"/>
    </row>
    <row r="109" spans="1:70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1"/>
      <c r="AP109" s="1"/>
      <c r="AQ109" s="1"/>
      <c r="AR109" s="1"/>
      <c r="AS109" s="1"/>
      <c r="AT109" s="1"/>
      <c r="AU109" s="1"/>
      <c r="AV109" s="1"/>
      <c r="AW109" s="1"/>
      <c r="AX109" s="1"/>
      <c r="AY109" s="1"/>
      <c r="AZ109" s="1"/>
      <c r="BA109" s="1"/>
      <c r="BB109" s="1"/>
      <c r="BC109" s="1"/>
      <c r="BD109" s="1"/>
      <c r="BE109" s="1"/>
      <c r="BF109" s="1"/>
      <c r="BG109" s="1"/>
      <c r="BH109" s="1"/>
      <c r="BI109" s="1"/>
      <c r="BJ109" s="1"/>
      <c r="BK109" s="1"/>
      <c r="BL109" s="1"/>
      <c r="BM109" s="1"/>
      <c r="BN109" s="1"/>
      <c r="BO109" s="1"/>
      <c r="BP109" s="1"/>
      <c r="BQ109" s="1"/>
      <c r="BR109" s="1"/>
    </row>
    <row r="110" spans="1:70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  <c r="AP110" s="1"/>
      <c r="AQ110" s="1"/>
      <c r="AR110" s="1"/>
      <c r="AS110" s="1"/>
      <c r="AT110" s="1"/>
      <c r="AU110" s="1"/>
      <c r="AV110" s="1"/>
      <c r="AW110" s="1"/>
      <c r="AX110" s="1"/>
      <c r="AY110" s="1"/>
      <c r="AZ110" s="1"/>
      <c r="BA110" s="1"/>
      <c r="BB110" s="1"/>
      <c r="BC110" s="1"/>
      <c r="BD110" s="1"/>
      <c r="BE110" s="1"/>
      <c r="BF110" s="1"/>
      <c r="BG110" s="1"/>
      <c r="BH110" s="1"/>
      <c r="BI110" s="1"/>
      <c r="BJ110" s="1"/>
      <c r="BK110" s="1"/>
      <c r="BL110" s="1"/>
      <c r="BM110" s="1"/>
      <c r="BN110" s="1"/>
      <c r="BO110" s="1"/>
      <c r="BP110" s="1"/>
      <c r="BQ110" s="1"/>
      <c r="BR110" s="1"/>
    </row>
    <row r="111" spans="1:70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  <c r="AP111" s="1"/>
      <c r="AQ111" s="1"/>
      <c r="AR111" s="1"/>
      <c r="AS111" s="1"/>
      <c r="AT111" s="1"/>
      <c r="AU111" s="1"/>
      <c r="AV111" s="1"/>
      <c r="AW111" s="1"/>
      <c r="AX111" s="1"/>
      <c r="AY111" s="1"/>
      <c r="AZ111" s="1"/>
      <c r="BA111" s="1"/>
      <c r="BB111" s="1"/>
      <c r="BC111" s="1"/>
      <c r="BD111" s="1"/>
      <c r="BE111" s="1"/>
      <c r="BF111" s="1"/>
      <c r="BG111" s="1"/>
      <c r="BH111" s="1"/>
      <c r="BI111" s="1"/>
      <c r="BJ111" s="1"/>
      <c r="BK111" s="1"/>
      <c r="BL111" s="1"/>
      <c r="BM111" s="1"/>
      <c r="BN111" s="1"/>
      <c r="BO111" s="1"/>
      <c r="BP111" s="1"/>
      <c r="BQ111" s="1"/>
      <c r="BR111" s="1"/>
    </row>
    <row r="112" spans="1:70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1"/>
      <c r="AP112" s="1"/>
      <c r="AQ112" s="1"/>
      <c r="AR112" s="1"/>
      <c r="AS112" s="1"/>
      <c r="AT112" s="1"/>
      <c r="AU112" s="1"/>
      <c r="AV112" s="1"/>
      <c r="AW112" s="1"/>
      <c r="AX112" s="1"/>
      <c r="AY112" s="1"/>
      <c r="AZ112" s="1"/>
      <c r="BA112" s="1"/>
      <c r="BB112" s="1"/>
      <c r="BC112" s="1"/>
      <c r="BD112" s="1"/>
      <c r="BE112" s="1"/>
      <c r="BF112" s="1"/>
      <c r="BG112" s="1"/>
      <c r="BH112" s="1"/>
      <c r="BI112" s="1"/>
      <c r="BJ112" s="1"/>
      <c r="BK112" s="1"/>
      <c r="BL112" s="1"/>
      <c r="BM112" s="1"/>
      <c r="BN112" s="1"/>
      <c r="BO112" s="1"/>
      <c r="BP112" s="1"/>
      <c r="BQ112" s="1"/>
      <c r="BR112" s="1"/>
    </row>
    <row r="113" spans="1:70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1"/>
      <c r="AP113" s="1"/>
      <c r="AQ113" s="1"/>
      <c r="AR113" s="1"/>
      <c r="AS113" s="1"/>
      <c r="AT113" s="1"/>
      <c r="AU113" s="1"/>
      <c r="AV113" s="1"/>
      <c r="AW113" s="1"/>
      <c r="AX113" s="1"/>
      <c r="AY113" s="1"/>
      <c r="AZ113" s="1"/>
      <c r="BA113" s="1"/>
      <c r="BB113" s="1"/>
      <c r="BC113" s="1"/>
      <c r="BD113" s="1"/>
      <c r="BE113" s="1"/>
      <c r="BF113" s="1"/>
      <c r="BG113" s="1"/>
      <c r="BH113" s="1"/>
      <c r="BI113" s="1"/>
      <c r="BJ113" s="1"/>
      <c r="BK113" s="1"/>
      <c r="BL113" s="1"/>
      <c r="BM113" s="1"/>
      <c r="BN113" s="1"/>
      <c r="BO113" s="1"/>
      <c r="BP113" s="1"/>
      <c r="BQ113" s="1"/>
      <c r="BR113" s="1"/>
    </row>
    <row r="114" spans="1:70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  <c r="AP114" s="1"/>
      <c r="AQ114" s="1"/>
      <c r="AR114" s="1"/>
      <c r="AS114" s="1"/>
      <c r="AT114" s="1"/>
      <c r="AU114" s="1"/>
      <c r="AV114" s="1"/>
      <c r="AW114" s="1"/>
      <c r="AX114" s="1"/>
      <c r="AY114" s="1"/>
      <c r="AZ114" s="1"/>
      <c r="BA114" s="1"/>
      <c r="BB114" s="1"/>
      <c r="BC114" s="1"/>
      <c r="BD114" s="1"/>
      <c r="BE114" s="1"/>
      <c r="BF114" s="1"/>
      <c r="BG114" s="1"/>
      <c r="BH114" s="1"/>
      <c r="BI114" s="1"/>
      <c r="BJ114" s="1"/>
      <c r="BK114" s="1"/>
      <c r="BL114" s="1"/>
      <c r="BM114" s="1"/>
      <c r="BN114" s="1"/>
      <c r="BO114" s="1"/>
      <c r="BP114" s="1"/>
      <c r="BQ114" s="1"/>
      <c r="BR114" s="1"/>
    </row>
    <row r="115" spans="1:70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1"/>
      <c r="AP115" s="1"/>
      <c r="AQ115" s="1"/>
      <c r="AR115" s="1"/>
      <c r="AS115" s="1"/>
      <c r="AT115" s="1"/>
      <c r="AU115" s="1"/>
      <c r="AV115" s="1"/>
      <c r="AW115" s="1"/>
      <c r="AX115" s="1"/>
      <c r="AY115" s="1"/>
      <c r="AZ115" s="1"/>
      <c r="BA115" s="1"/>
      <c r="BB115" s="1"/>
      <c r="BC115" s="1"/>
      <c r="BD115" s="1"/>
      <c r="BE115" s="1"/>
      <c r="BF115" s="1"/>
      <c r="BG115" s="1"/>
      <c r="BH115" s="1"/>
      <c r="BI115" s="1"/>
      <c r="BJ115" s="1"/>
      <c r="BK115" s="1"/>
      <c r="BL115" s="1"/>
      <c r="BM115" s="1"/>
      <c r="BN115" s="1"/>
      <c r="BO115" s="1"/>
      <c r="BP115" s="1"/>
      <c r="BQ115" s="1"/>
      <c r="BR115" s="1"/>
    </row>
    <row r="116" spans="1:70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/>
      <c r="AP116" s="1"/>
      <c r="AQ116" s="1"/>
      <c r="AR116" s="1"/>
      <c r="AS116" s="1"/>
      <c r="AT116" s="1"/>
      <c r="AU116" s="1"/>
      <c r="AV116" s="1"/>
      <c r="AW116" s="1"/>
      <c r="AX116" s="1"/>
      <c r="AY116" s="1"/>
      <c r="AZ116" s="1"/>
      <c r="BA116" s="1"/>
      <c r="BB116" s="1"/>
      <c r="BC116" s="1"/>
      <c r="BD116" s="1"/>
      <c r="BE116" s="1"/>
      <c r="BF116" s="1"/>
      <c r="BG116" s="1"/>
      <c r="BH116" s="1"/>
      <c r="BI116" s="1"/>
      <c r="BJ116" s="1"/>
      <c r="BK116" s="1"/>
      <c r="BL116" s="1"/>
      <c r="BM116" s="1"/>
      <c r="BN116" s="1"/>
      <c r="BO116" s="1"/>
      <c r="BP116" s="1"/>
      <c r="BQ116" s="1"/>
      <c r="BR116" s="1"/>
    </row>
    <row r="117" spans="1:70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  <c r="AP117" s="1"/>
      <c r="AQ117" s="1"/>
      <c r="AR117" s="1"/>
      <c r="AS117" s="1"/>
      <c r="AT117" s="1"/>
      <c r="AU117" s="1"/>
      <c r="AV117" s="1"/>
      <c r="AW117" s="1"/>
      <c r="AX117" s="1"/>
      <c r="AY117" s="1"/>
      <c r="AZ117" s="1"/>
      <c r="BA117" s="1"/>
      <c r="BB117" s="1"/>
      <c r="BC117" s="1"/>
      <c r="BD117" s="1"/>
      <c r="BE117" s="1"/>
      <c r="BF117" s="1"/>
      <c r="BG117" s="1"/>
      <c r="BH117" s="1"/>
      <c r="BI117" s="1"/>
      <c r="BJ117" s="1"/>
      <c r="BK117" s="1"/>
      <c r="BL117" s="1"/>
      <c r="BM117" s="1"/>
      <c r="BN117" s="1"/>
      <c r="BO117" s="1"/>
      <c r="BP117" s="1"/>
      <c r="BQ117" s="1"/>
      <c r="BR117" s="1"/>
    </row>
    <row r="118" spans="1:70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P118" s="1"/>
      <c r="AQ118" s="1"/>
      <c r="AR118" s="1"/>
      <c r="AS118" s="1"/>
      <c r="AT118" s="1"/>
      <c r="AU118" s="1"/>
      <c r="AV118" s="1"/>
      <c r="AW118" s="1"/>
      <c r="AX118" s="1"/>
      <c r="AY118" s="1"/>
      <c r="AZ118" s="1"/>
      <c r="BA118" s="1"/>
      <c r="BB118" s="1"/>
      <c r="BC118" s="1"/>
      <c r="BD118" s="1"/>
      <c r="BE118" s="1"/>
      <c r="BF118" s="1"/>
      <c r="BG118" s="1"/>
      <c r="BH118" s="1"/>
      <c r="BI118" s="1"/>
      <c r="BJ118" s="1"/>
      <c r="BK118" s="1"/>
      <c r="BL118" s="1"/>
      <c r="BM118" s="1"/>
      <c r="BN118" s="1"/>
      <c r="BO118" s="1"/>
      <c r="BP118" s="1"/>
      <c r="BQ118" s="1"/>
      <c r="BR118" s="1"/>
    </row>
    <row r="119" spans="1:70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  <c r="AP119" s="1"/>
      <c r="AQ119" s="1"/>
      <c r="AR119" s="1"/>
      <c r="AS119" s="1"/>
      <c r="AT119" s="1"/>
      <c r="AU119" s="1"/>
      <c r="AV119" s="1"/>
      <c r="AW119" s="1"/>
      <c r="AX119" s="1"/>
      <c r="AY119" s="1"/>
      <c r="AZ119" s="1"/>
      <c r="BA119" s="1"/>
      <c r="BB119" s="1"/>
      <c r="BC119" s="1"/>
      <c r="BD119" s="1"/>
      <c r="BE119" s="1"/>
      <c r="BF119" s="1"/>
      <c r="BG119" s="1"/>
      <c r="BH119" s="1"/>
      <c r="BI119" s="1"/>
      <c r="BJ119" s="1"/>
      <c r="BK119" s="1"/>
      <c r="BL119" s="1"/>
      <c r="BM119" s="1"/>
      <c r="BN119" s="1"/>
      <c r="BO119" s="1"/>
      <c r="BP119" s="1"/>
      <c r="BQ119" s="1"/>
      <c r="BR119" s="1"/>
    </row>
    <row r="120" spans="1:70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1"/>
      <c r="AP120" s="1"/>
      <c r="AQ120" s="1"/>
      <c r="AR120" s="1"/>
      <c r="AS120" s="1"/>
      <c r="AT120" s="1"/>
      <c r="AU120" s="1"/>
      <c r="AV120" s="1"/>
      <c r="AW120" s="1"/>
      <c r="AX120" s="1"/>
      <c r="AY120" s="1"/>
      <c r="AZ120" s="1"/>
      <c r="BA120" s="1"/>
      <c r="BB120" s="1"/>
      <c r="BC120" s="1"/>
      <c r="BD120" s="1"/>
      <c r="BE120" s="1"/>
      <c r="BF120" s="1"/>
      <c r="BG120" s="1"/>
      <c r="BH120" s="1"/>
      <c r="BI120" s="1"/>
      <c r="BJ120" s="1"/>
      <c r="BK120" s="1"/>
      <c r="BL120" s="1"/>
      <c r="BM120" s="1"/>
      <c r="BN120" s="1"/>
      <c r="BO120" s="1"/>
      <c r="BP120" s="1"/>
      <c r="BQ120" s="1"/>
      <c r="BR120" s="1"/>
    </row>
    <row r="121" spans="1:70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  <c r="AP121" s="1"/>
      <c r="AQ121" s="1"/>
      <c r="AR121" s="1"/>
      <c r="AS121" s="1"/>
      <c r="AT121" s="1"/>
      <c r="AU121" s="1"/>
      <c r="AV121" s="1"/>
      <c r="AW121" s="1"/>
      <c r="AX121" s="1"/>
      <c r="AY121" s="1"/>
      <c r="AZ121" s="1"/>
      <c r="BA121" s="1"/>
      <c r="BB121" s="1"/>
      <c r="BC121" s="1"/>
      <c r="BD121" s="1"/>
      <c r="BE121" s="1"/>
      <c r="BF121" s="1"/>
      <c r="BG121" s="1"/>
      <c r="BH121" s="1"/>
      <c r="BI121" s="1"/>
      <c r="BJ121" s="1"/>
      <c r="BK121" s="1"/>
      <c r="BL121" s="1"/>
      <c r="BM121" s="1"/>
      <c r="BN121" s="1"/>
      <c r="BO121" s="1"/>
      <c r="BP121" s="1"/>
      <c r="BQ121" s="1"/>
      <c r="BR121" s="1"/>
    </row>
    <row r="122" spans="1:70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1"/>
      <c r="AP122" s="1"/>
      <c r="AQ122" s="1"/>
      <c r="AR122" s="1"/>
      <c r="AS122" s="1"/>
      <c r="AT122" s="1"/>
      <c r="AU122" s="1"/>
      <c r="AV122" s="1"/>
      <c r="AW122" s="1"/>
      <c r="AX122" s="1"/>
      <c r="AY122" s="1"/>
      <c r="AZ122" s="1"/>
      <c r="BA122" s="1"/>
      <c r="BB122" s="1"/>
      <c r="BC122" s="1"/>
      <c r="BD122" s="1"/>
      <c r="BE122" s="1"/>
      <c r="BF122" s="1"/>
      <c r="BG122" s="1"/>
      <c r="BH122" s="1"/>
      <c r="BI122" s="1"/>
      <c r="BJ122" s="1"/>
      <c r="BK122" s="1"/>
      <c r="BL122" s="1"/>
      <c r="BM122" s="1"/>
      <c r="BN122" s="1"/>
      <c r="BO122" s="1"/>
      <c r="BP122" s="1"/>
      <c r="BQ122" s="1"/>
      <c r="BR122" s="1"/>
    </row>
    <row r="123" spans="1:70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  <c r="AP123" s="1"/>
      <c r="AQ123" s="1"/>
      <c r="AR123" s="1"/>
      <c r="AS123" s="1"/>
      <c r="AT123" s="1"/>
      <c r="AU123" s="1"/>
      <c r="AV123" s="1"/>
      <c r="AW123" s="1"/>
      <c r="AX123" s="1"/>
      <c r="AY123" s="1"/>
      <c r="AZ123" s="1"/>
      <c r="BA123" s="1"/>
      <c r="BB123" s="1"/>
      <c r="BC123" s="1"/>
      <c r="BD123" s="1"/>
      <c r="BE123" s="1"/>
      <c r="BF123" s="1"/>
      <c r="BG123" s="1"/>
      <c r="BH123" s="1"/>
      <c r="BI123" s="1"/>
      <c r="BJ123" s="1"/>
      <c r="BK123" s="1"/>
      <c r="BL123" s="1"/>
      <c r="BM123" s="1"/>
      <c r="BN123" s="1"/>
      <c r="BO123" s="1"/>
      <c r="BP123" s="1"/>
      <c r="BQ123" s="1"/>
      <c r="BR123" s="1"/>
    </row>
    <row r="124" spans="1:70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  <c r="AP124" s="1"/>
      <c r="AQ124" s="1"/>
      <c r="AR124" s="1"/>
      <c r="AS124" s="1"/>
      <c r="AT124" s="1"/>
      <c r="AU124" s="1"/>
      <c r="AV124" s="1"/>
      <c r="AW124" s="1"/>
      <c r="AX124" s="1"/>
      <c r="AY124" s="1"/>
      <c r="AZ124" s="1"/>
      <c r="BA124" s="1"/>
      <c r="BB124" s="1"/>
      <c r="BC124" s="1"/>
      <c r="BD124" s="1"/>
      <c r="BE124" s="1"/>
      <c r="BF124" s="1"/>
      <c r="BG124" s="1"/>
      <c r="BH124" s="1"/>
      <c r="BI124" s="1"/>
      <c r="BJ124" s="1"/>
      <c r="BK124" s="1"/>
      <c r="BL124" s="1"/>
      <c r="BM124" s="1"/>
      <c r="BN124" s="1"/>
      <c r="BO124" s="1"/>
      <c r="BP124" s="1"/>
      <c r="BQ124" s="1"/>
      <c r="BR124" s="1"/>
    </row>
    <row r="125" spans="1:70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  <c r="AP125" s="1"/>
      <c r="AQ125" s="1"/>
      <c r="AR125" s="1"/>
      <c r="AS125" s="1"/>
      <c r="AT125" s="1"/>
      <c r="AU125" s="1"/>
      <c r="AV125" s="1"/>
      <c r="AW125" s="1"/>
      <c r="AX125" s="1"/>
      <c r="AY125" s="1"/>
      <c r="AZ125" s="1"/>
      <c r="BA125" s="1"/>
      <c r="BB125" s="1"/>
      <c r="BC125" s="1"/>
      <c r="BD125" s="1"/>
      <c r="BE125" s="1"/>
      <c r="BF125" s="1"/>
      <c r="BG125" s="1"/>
      <c r="BH125" s="1"/>
      <c r="BI125" s="1"/>
      <c r="BJ125" s="1"/>
      <c r="BK125" s="1"/>
      <c r="BL125" s="1"/>
      <c r="BM125" s="1"/>
      <c r="BN125" s="1"/>
      <c r="BO125" s="1"/>
      <c r="BP125" s="1"/>
      <c r="BQ125" s="1"/>
      <c r="BR125" s="1"/>
    </row>
    <row r="126" spans="1:70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  <c r="AP126" s="1"/>
      <c r="AQ126" s="1"/>
      <c r="AR126" s="1"/>
      <c r="AS126" s="1"/>
      <c r="AT126" s="1"/>
      <c r="AU126" s="1"/>
      <c r="AV126" s="1"/>
      <c r="AW126" s="1"/>
      <c r="AX126" s="1"/>
      <c r="AY126" s="1"/>
      <c r="AZ126" s="1"/>
      <c r="BA126" s="1"/>
      <c r="BB126" s="1"/>
      <c r="BC126" s="1"/>
      <c r="BD126" s="1"/>
      <c r="BE126" s="1"/>
      <c r="BF126" s="1"/>
      <c r="BG126" s="1"/>
      <c r="BH126" s="1"/>
      <c r="BI126" s="1"/>
      <c r="BJ126" s="1"/>
      <c r="BK126" s="1"/>
      <c r="BL126" s="1"/>
      <c r="BM126" s="1"/>
      <c r="BN126" s="1"/>
      <c r="BO126" s="1"/>
      <c r="BP126" s="1"/>
      <c r="BQ126" s="1"/>
      <c r="BR126" s="1"/>
    </row>
    <row r="127" spans="1:70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  <c r="AP127" s="1"/>
      <c r="AQ127" s="1"/>
      <c r="AR127" s="1"/>
      <c r="AS127" s="1"/>
      <c r="AT127" s="1"/>
      <c r="AU127" s="1"/>
      <c r="AV127" s="1"/>
      <c r="AW127" s="1"/>
      <c r="AX127" s="1"/>
      <c r="AY127" s="1"/>
      <c r="AZ127" s="1"/>
      <c r="BA127" s="1"/>
      <c r="BB127" s="1"/>
      <c r="BC127" s="1"/>
      <c r="BD127" s="1"/>
      <c r="BE127" s="1"/>
      <c r="BF127" s="1"/>
      <c r="BG127" s="1"/>
      <c r="BH127" s="1"/>
      <c r="BI127" s="1"/>
      <c r="BJ127" s="1"/>
      <c r="BK127" s="1"/>
      <c r="BL127" s="1"/>
      <c r="BM127" s="1"/>
      <c r="BN127" s="1"/>
      <c r="BO127" s="1"/>
      <c r="BP127" s="1"/>
      <c r="BQ127" s="1"/>
      <c r="BR127" s="1"/>
    </row>
    <row r="128" spans="1:70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  <c r="AP128" s="1"/>
      <c r="AQ128" s="1"/>
      <c r="AR128" s="1"/>
      <c r="AS128" s="1"/>
      <c r="AT128" s="1"/>
      <c r="AU128" s="1"/>
      <c r="AV128" s="1"/>
      <c r="AW128" s="1"/>
      <c r="AX128" s="1"/>
      <c r="AY128" s="1"/>
      <c r="AZ128" s="1"/>
      <c r="BA128" s="1"/>
      <c r="BB128" s="1"/>
      <c r="BC128" s="1"/>
      <c r="BD128" s="1"/>
      <c r="BE128" s="1"/>
      <c r="BF128" s="1"/>
      <c r="BG128" s="1"/>
      <c r="BH128" s="1"/>
      <c r="BI128" s="1"/>
      <c r="BJ128" s="1"/>
      <c r="BK128" s="1"/>
      <c r="BL128" s="1"/>
      <c r="BM128" s="1"/>
      <c r="BN128" s="1"/>
      <c r="BO128" s="1"/>
      <c r="BP128" s="1"/>
      <c r="BQ128" s="1"/>
      <c r="BR128" s="1"/>
    </row>
    <row r="129" spans="1:70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  <c r="AQ129" s="1"/>
      <c r="AR129" s="1"/>
      <c r="AS129" s="1"/>
      <c r="AT129" s="1"/>
      <c r="AU129" s="1"/>
      <c r="AV129" s="1"/>
      <c r="AW129" s="1"/>
      <c r="AX129" s="1"/>
      <c r="AY129" s="1"/>
      <c r="AZ129" s="1"/>
      <c r="BA129" s="1"/>
      <c r="BB129" s="1"/>
      <c r="BC129" s="1"/>
      <c r="BD129" s="1"/>
      <c r="BE129" s="1"/>
      <c r="BF129" s="1"/>
      <c r="BG129" s="1"/>
      <c r="BH129" s="1"/>
      <c r="BI129" s="1"/>
      <c r="BJ129" s="1"/>
      <c r="BK129" s="1"/>
      <c r="BL129" s="1"/>
      <c r="BM129" s="1"/>
      <c r="BN129" s="1"/>
      <c r="BO129" s="1"/>
      <c r="BP129" s="1"/>
      <c r="BQ129" s="1"/>
      <c r="BR129" s="1"/>
    </row>
    <row r="130" spans="1:70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  <c r="AR130" s="1"/>
      <c r="AS130" s="1"/>
      <c r="AT130" s="1"/>
      <c r="AU130" s="1"/>
      <c r="AV130" s="1"/>
      <c r="AW130" s="1"/>
      <c r="AX130" s="1"/>
      <c r="AY130" s="1"/>
      <c r="AZ130" s="1"/>
      <c r="BA130" s="1"/>
      <c r="BB130" s="1"/>
      <c r="BC130" s="1"/>
      <c r="BD130" s="1"/>
      <c r="BE130" s="1"/>
      <c r="BF130" s="1"/>
      <c r="BG130" s="1"/>
      <c r="BH130" s="1"/>
      <c r="BI130" s="1"/>
      <c r="BJ130" s="1"/>
      <c r="BK130" s="1"/>
      <c r="BL130" s="1"/>
      <c r="BM130" s="1"/>
      <c r="BN130" s="1"/>
      <c r="BO130" s="1"/>
      <c r="BP130" s="1"/>
      <c r="BQ130" s="1"/>
      <c r="BR130" s="1"/>
    </row>
    <row r="131" spans="1:70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  <c r="AQ131" s="1"/>
      <c r="AR131" s="1"/>
      <c r="AS131" s="1"/>
      <c r="AT131" s="1"/>
      <c r="AU131" s="1"/>
      <c r="AV131" s="1"/>
      <c r="AW131" s="1"/>
      <c r="AX131" s="1"/>
      <c r="AY131" s="1"/>
      <c r="AZ131" s="1"/>
      <c r="BA131" s="1"/>
      <c r="BB131" s="1"/>
      <c r="BC131" s="1"/>
      <c r="BD131" s="1"/>
      <c r="BE131" s="1"/>
      <c r="BF131" s="1"/>
      <c r="BG131" s="1"/>
      <c r="BH131" s="1"/>
      <c r="BI131" s="1"/>
      <c r="BJ131" s="1"/>
      <c r="BK131" s="1"/>
      <c r="BL131" s="1"/>
      <c r="BM131" s="1"/>
      <c r="BN131" s="1"/>
      <c r="BO131" s="1"/>
      <c r="BP131" s="1"/>
      <c r="BQ131" s="1"/>
      <c r="BR131" s="1"/>
    </row>
    <row r="132" spans="1:70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"/>
      <c r="AR132" s="1"/>
      <c r="AS132" s="1"/>
      <c r="AT132" s="1"/>
      <c r="AU132" s="1"/>
      <c r="AV132" s="1"/>
      <c r="AW132" s="1"/>
      <c r="AX132" s="1"/>
      <c r="AY132" s="1"/>
      <c r="AZ132" s="1"/>
      <c r="BA132" s="1"/>
      <c r="BB132" s="1"/>
      <c r="BC132" s="1"/>
      <c r="BD132" s="1"/>
      <c r="BE132" s="1"/>
      <c r="BF132" s="1"/>
      <c r="BG132" s="1"/>
      <c r="BH132" s="1"/>
      <c r="BI132" s="1"/>
      <c r="BJ132" s="1"/>
      <c r="BK132" s="1"/>
      <c r="BL132" s="1"/>
      <c r="BM132" s="1"/>
      <c r="BN132" s="1"/>
      <c r="BO132" s="1"/>
      <c r="BP132" s="1"/>
      <c r="BQ132" s="1"/>
      <c r="BR132" s="1"/>
    </row>
    <row r="133" spans="1:70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  <c r="AQ133" s="1"/>
      <c r="AR133" s="1"/>
      <c r="AS133" s="1"/>
      <c r="AT133" s="1"/>
      <c r="AU133" s="1"/>
      <c r="AV133" s="1"/>
      <c r="AW133" s="1"/>
      <c r="AX133" s="1"/>
      <c r="AY133" s="1"/>
      <c r="AZ133" s="1"/>
      <c r="BA133" s="1"/>
      <c r="BB133" s="1"/>
      <c r="BC133" s="1"/>
      <c r="BD133" s="1"/>
      <c r="BE133" s="1"/>
      <c r="BF133" s="1"/>
      <c r="BG133" s="1"/>
      <c r="BH133" s="1"/>
      <c r="BI133" s="1"/>
      <c r="BJ133" s="1"/>
      <c r="BK133" s="1"/>
      <c r="BL133" s="1"/>
      <c r="BM133" s="1"/>
      <c r="BN133" s="1"/>
      <c r="BO133" s="1"/>
      <c r="BP133" s="1"/>
      <c r="BQ133" s="1"/>
      <c r="BR133" s="1"/>
    </row>
    <row r="134" spans="1:70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1"/>
      <c r="AS134" s="1"/>
      <c r="AT134" s="1"/>
      <c r="AU134" s="1"/>
      <c r="AV134" s="1"/>
      <c r="AW134" s="1"/>
      <c r="AX134" s="1"/>
      <c r="AY134" s="1"/>
      <c r="AZ134" s="1"/>
      <c r="BA134" s="1"/>
      <c r="BB134" s="1"/>
      <c r="BC134" s="1"/>
      <c r="BD134" s="1"/>
      <c r="BE134" s="1"/>
      <c r="BF134" s="1"/>
      <c r="BG134" s="1"/>
      <c r="BH134" s="1"/>
      <c r="BI134" s="1"/>
      <c r="BJ134" s="1"/>
      <c r="BK134" s="1"/>
      <c r="BL134" s="1"/>
      <c r="BM134" s="1"/>
      <c r="BN134" s="1"/>
      <c r="BO134" s="1"/>
      <c r="BP134" s="1"/>
      <c r="BQ134" s="1"/>
      <c r="BR134" s="1"/>
    </row>
    <row r="135" spans="1:70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  <c r="AT135" s="1"/>
      <c r="AU135" s="1"/>
      <c r="AV135" s="1"/>
      <c r="AW135" s="1"/>
      <c r="AX135" s="1"/>
      <c r="AY135" s="1"/>
      <c r="AZ135" s="1"/>
      <c r="BA135" s="1"/>
      <c r="BB135" s="1"/>
      <c r="BC135" s="1"/>
      <c r="BD135" s="1"/>
      <c r="BE135" s="1"/>
      <c r="BF135" s="1"/>
      <c r="BG135" s="1"/>
      <c r="BH135" s="1"/>
      <c r="BI135" s="1"/>
      <c r="BJ135" s="1"/>
      <c r="BK135" s="1"/>
      <c r="BL135" s="1"/>
      <c r="BM135" s="1"/>
      <c r="BN135" s="1"/>
      <c r="BO135" s="1"/>
      <c r="BP135" s="1"/>
      <c r="BQ135" s="1"/>
      <c r="BR135" s="1"/>
    </row>
    <row r="136" spans="1:70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  <c r="AU136" s="1"/>
      <c r="AV136" s="1"/>
      <c r="AW136" s="1"/>
      <c r="AX136" s="1"/>
      <c r="AY136" s="1"/>
      <c r="AZ136" s="1"/>
      <c r="BA136" s="1"/>
      <c r="BB136" s="1"/>
      <c r="BC136" s="1"/>
      <c r="BD136" s="1"/>
      <c r="BE136" s="1"/>
      <c r="BF136" s="1"/>
      <c r="BG136" s="1"/>
      <c r="BH136" s="1"/>
      <c r="BI136" s="1"/>
      <c r="BJ136" s="1"/>
      <c r="BK136" s="1"/>
      <c r="BL136" s="1"/>
      <c r="BM136" s="1"/>
      <c r="BN136" s="1"/>
      <c r="BO136" s="1"/>
      <c r="BP136" s="1"/>
      <c r="BQ136" s="1"/>
      <c r="BR136" s="1"/>
    </row>
    <row r="137" spans="1:70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/>
      <c r="AS137" s="1"/>
      <c r="AT137" s="1"/>
      <c r="AU137" s="1"/>
      <c r="AV137" s="1"/>
      <c r="AW137" s="1"/>
      <c r="AX137" s="1"/>
      <c r="AY137" s="1"/>
      <c r="AZ137" s="1"/>
      <c r="BA137" s="1"/>
      <c r="BB137" s="1"/>
      <c r="BC137" s="1"/>
      <c r="BD137" s="1"/>
      <c r="BE137" s="1"/>
      <c r="BF137" s="1"/>
      <c r="BG137" s="1"/>
      <c r="BH137" s="1"/>
      <c r="BI137" s="1"/>
      <c r="BJ137" s="1"/>
      <c r="BK137" s="1"/>
      <c r="BL137" s="1"/>
      <c r="BM137" s="1"/>
      <c r="BN137" s="1"/>
      <c r="BO137" s="1"/>
      <c r="BP137" s="1"/>
      <c r="BQ137" s="1"/>
      <c r="BR137" s="1"/>
    </row>
    <row r="138" spans="1:70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  <c r="AU138" s="1"/>
      <c r="AV138" s="1"/>
      <c r="AW138" s="1"/>
      <c r="AX138" s="1"/>
      <c r="AY138" s="1"/>
      <c r="AZ138" s="1"/>
      <c r="BA138" s="1"/>
      <c r="BB138" s="1"/>
      <c r="BC138" s="1"/>
      <c r="BD138" s="1"/>
      <c r="BE138" s="1"/>
      <c r="BF138" s="1"/>
      <c r="BG138" s="1"/>
      <c r="BH138" s="1"/>
      <c r="BI138" s="1"/>
      <c r="BJ138" s="1"/>
      <c r="BK138" s="1"/>
      <c r="BL138" s="1"/>
      <c r="BM138" s="1"/>
      <c r="BN138" s="1"/>
      <c r="BO138" s="1"/>
      <c r="BP138" s="1"/>
      <c r="BQ138" s="1"/>
      <c r="BR138" s="1"/>
    </row>
    <row r="139" spans="1:70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  <c r="AU139" s="1"/>
      <c r="AV139" s="1"/>
      <c r="AW139" s="1"/>
      <c r="AX139" s="1"/>
      <c r="AY139" s="1"/>
      <c r="AZ139" s="1"/>
      <c r="BA139" s="1"/>
      <c r="BB139" s="1"/>
      <c r="BC139" s="1"/>
      <c r="BD139" s="1"/>
      <c r="BE139" s="1"/>
      <c r="BF139" s="1"/>
      <c r="BG139" s="1"/>
      <c r="BH139" s="1"/>
      <c r="BI139" s="1"/>
      <c r="BJ139" s="1"/>
      <c r="BK139" s="1"/>
      <c r="BL139" s="1"/>
      <c r="BM139" s="1"/>
      <c r="BN139" s="1"/>
      <c r="BO139" s="1"/>
      <c r="BP139" s="1"/>
      <c r="BQ139" s="1"/>
      <c r="BR139" s="1"/>
    </row>
    <row r="140" spans="1:70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  <c r="AT140" s="1"/>
      <c r="AU140" s="1"/>
      <c r="AV140" s="1"/>
      <c r="AW140" s="1"/>
      <c r="AX140" s="1"/>
      <c r="AY140" s="1"/>
      <c r="AZ140" s="1"/>
      <c r="BA140" s="1"/>
      <c r="BB140" s="1"/>
      <c r="BC140" s="1"/>
      <c r="BD140" s="1"/>
      <c r="BE140" s="1"/>
      <c r="BF140" s="1"/>
      <c r="BG140" s="1"/>
      <c r="BH140" s="1"/>
      <c r="BI140" s="1"/>
      <c r="BJ140" s="1"/>
      <c r="BK140" s="1"/>
      <c r="BL140" s="1"/>
      <c r="BM140" s="1"/>
      <c r="BN140" s="1"/>
      <c r="BO140" s="1"/>
      <c r="BP140" s="1"/>
      <c r="BQ140" s="1"/>
      <c r="BR140" s="1"/>
    </row>
    <row r="141" spans="1:70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1"/>
      <c r="AU141" s="1"/>
      <c r="AV141" s="1"/>
      <c r="AW141" s="1"/>
      <c r="AX141" s="1"/>
      <c r="AY141" s="1"/>
      <c r="AZ141" s="1"/>
      <c r="BA141" s="1"/>
      <c r="BB141" s="1"/>
      <c r="BC141" s="1"/>
      <c r="BD141" s="1"/>
      <c r="BE141" s="1"/>
      <c r="BF141" s="1"/>
      <c r="BG141" s="1"/>
      <c r="BH141" s="1"/>
      <c r="BI141" s="1"/>
      <c r="BJ141" s="1"/>
      <c r="BK141" s="1"/>
      <c r="BL141" s="1"/>
      <c r="BM141" s="1"/>
      <c r="BN141" s="1"/>
      <c r="BO141" s="1"/>
      <c r="BP141" s="1"/>
      <c r="BQ141" s="1"/>
      <c r="BR141" s="1"/>
    </row>
    <row r="142" spans="1:70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  <c r="AU142" s="1"/>
      <c r="AV142" s="1"/>
      <c r="AW142" s="1"/>
      <c r="AX142" s="1"/>
      <c r="AY142" s="1"/>
      <c r="AZ142" s="1"/>
      <c r="BA142" s="1"/>
      <c r="BB142" s="1"/>
      <c r="BC142" s="1"/>
      <c r="BD142" s="1"/>
      <c r="BE142" s="1"/>
      <c r="BF142" s="1"/>
      <c r="BG142" s="1"/>
      <c r="BH142" s="1"/>
      <c r="BI142" s="1"/>
      <c r="BJ142" s="1"/>
      <c r="BK142" s="1"/>
      <c r="BL142" s="1"/>
      <c r="BM142" s="1"/>
      <c r="BN142" s="1"/>
      <c r="BO142" s="1"/>
      <c r="BP142" s="1"/>
      <c r="BQ142" s="1"/>
      <c r="BR142" s="1"/>
    </row>
    <row r="143" spans="1:70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"/>
      <c r="AT143" s="1"/>
      <c r="AU143" s="1"/>
      <c r="AV143" s="1"/>
      <c r="AW143" s="1"/>
      <c r="AX143" s="1"/>
      <c r="AY143" s="1"/>
      <c r="AZ143" s="1"/>
      <c r="BA143" s="1"/>
      <c r="BB143" s="1"/>
      <c r="BC143" s="1"/>
      <c r="BD143" s="1"/>
      <c r="BE143" s="1"/>
      <c r="BF143" s="1"/>
      <c r="BG143" s="1"/>
      <c r="BH143" s="1"/>
      <c r="BI143" s="1"/>
      <c r="BJ143" s="1"/>
      <c r="BK143" s="1"/>
      <c r="BL143" s="1"/>
      <c r="BM143" s="1"/>
      <c r="BN143" s="1"/>
      <c r="BO143" s="1"/>
      <c r="BP143" s="1"/>
      <c r="BQ143" s="1"/>
      <c r="BR143" s="1"/>
    </row>
    <row r="144" spans="1:70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  <c r="AU144" s="1"/>
      <c r="AV144" s="1"/>
      <c r="AW144" s="1"/>
      <c r="AX144" s="1"/>
      <c r="AY144" s="1"/>
      <c r="AZ144" s="1"/>
      <c r="BA144" s="1"/>
      <c r="BB144" s="1"/>
      <c r="BC144" s="1"/>
      <c r="BD144" s="1"/>
      <c r="BE144" s="1"/>
      <c r="BF144" s="1"/>
      <c r="BG144" s="1"/>
      <c r="BH144" s="1"/>
      <c r="BI144" s="1"/>
      <c r="BJ144" s="1"/>
      <c r="BK144" s="1"/>
      <c r="BL144" s="1"/>
      <c r="BM144" s="1"/>
      <c r="BN144" s="1"/>
      <c r="BO144" s="1"/>
      <c r="BP144" s="1"/>
      <c r="BQ144" s="1"/>
      <c r="BR144" s="1"/>
    </row>
    <row r="145" spans="1:70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  <c r="AU145" s="1"/>
      <c r="AV145" s="1"/>
      <c r="AW145" s="1"/>
      <c r="AX145" s="1"/>
      <c r="AY145" s="1"/>
      <c r="AZ145" s="1"/>
      <c r="BA145" s="1"/>
      <c r="BB145" s="1"/>
      <c r="BC145" s="1"/>
      <c r="BD145" s="1"/>
      <c r="BE145" s="1"/>
      <c r="BF145" s="1"/>
      <c r="BG145" s="1"/>
      <c r="BH145" s="1"/>
      <c r="BI145" s="1"/>
      <c r="BJ145" s="1"/>
      <c r="BK145" s="1"/>
      <c r="BL145" s="1"/>
      <c r="BM145" s="1"/>
      <c r="BN145" s="1"/>
      <c r="BO145" s="1"/>
      <c r="BP145" s="1"/>
      <c r="BQ145" s="1"/>
      <c r="BR145" s="1"/>
    </row>
    <row r="146" spans="1:70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  <c r="AU146" s="1"/>
      <c r="AV146" s="1"/>
      <c r="AW146" s="1"/>
      <c r="AX146" s="1"/>
      <c r="AY146" s="1"/>
      <c r="AZ146" s="1"/>
      <c r="BA146" s="1"/>
      <c r="BB146" s="1"/>
      <c r="BC146" s="1"/>
      <c r="BD146" s="1"/>
      <c r="BE146" s="1"/>
      <c r="BF146" s="1"/>
      <c r="BG146" s="1"/>
      <c r="BH146" s="1"/>
      <c r="BI146" s="1"/>
      <c r="BJ146" s="1"/>
      <c r="BK146" s="1"/>
      <c r="BL146" s="1"/>
      <c r="BM146" s="1"/>
      <c r="BN146" s="1"/>
      <c r="BO146" s="1"/>
      <c r="BP146" s="1"/>
      <c r="BQ146" s="1"/>
      <c r="BR146" s="1"/>
    </row>
    <row r="147" spans="1:70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1"/>
      <c r="AT147" s="1"/>
      <c r="AU147" s="1"/>
      <c r="AV147" s="1"/>
      <c r="AW147" s="1"/>
      <c r="AX147" s="1"/>
      <c r="AY147" s="1"/>
      <c r="AZ147" s="1"/>
      <c r="BA147" s="1"/>
      <c r="BB147" s="1"/>
      <c r="BC147" s="1"/>
      <c r="BD147" s="1"/>
      <c r="BE147" s="1"/>
      <c r="BF147" s="1"/>
      <c r="BG147" s="1"/>
      <c r="BH147" s="1"/>
      <c r="BI147" s="1"/>
      <c r="BJ147" s="1"/>
      <c r="BK147" s="1"/>
      <c r="BL147" s="1"/>
      <c r="BM147" s="1"/>
      <c r="BN147" s="1"/>
      <c r="BO147" s="1"/>
      <c r="BP147" s="1"/>
      <c r="BQ147" s="1"/>
      <c r="BR147" s="1"/>
    </row>
    <row r="148" spans="1:70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  <c r="AT148" s="1"/>
      <c r="AU148" s="1"/>
      <c r="AV148" s="1"/>
      <c r="AW148" s="1"/>
      <c r="AX148" s="1"/>
      <c r="AY148" s="1"/>
      <c r="AZ148" s="1"/>
      <c r="BA148" s="1"/>
      <c r="BB148" s="1"/>
      <c r="BC148" s="1"/>
      <c r="BD148" s="1"/>
      <c r="BE148" s="1"/>
      <c r="BF148" s="1"/>
      <c r="BG148" s="1"/>
      <c r="BH148" s="1"/>
      <c r="BI148" s="1"/>
      <c r="BJ148" s="1"/>
      <c r="BK148" s="1"/>
      <c r="BL148" s="1"/>
      <c r="BM148" s="1"/>
      <c r="BN148" s="1"/>
      <c r="BO148" s="1"/>
      <c r="BP148" s="1"/>
      <c r="BQ148" s="1"/>
      <c r="BR148" s="1"/>
    </row>
    <row r="149" spans="1:70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  <c r="AU149" s="1"/>
      <c r="AV149" s="1"/>
      <c r="AW149" s="1"/>
      <c r="AX149" s="1"/>
      <c r="AY149" s="1"/>
      <c r="AZ149" s="1"/>
      <c r="BA149" s="1"/>
      <c r="BB149" s="1"/>
      <c r="BC149" s="1"/>
      <c r="BD149" s="1"/>
      <c r="BE149" s="1"/>
      <c r="BF149" s="1"/>
      <c r="BG149" s="1"/>
      <c r="BH149" s="1"/>
      <c r="BI149" s="1"/>
      <c r="BJ149" s="1"/>
      <c r="BK149" s="1"/>
      <c r="BL149" s="1"/>
      <c r="BM149" s="1"/>
      <c r="BN149" s="1"/>
      <c r="BO149" s="1"/>
      <c r="BP149" s="1"/>
      <c r="BQ149" s="1"/>
      <c r="BR149" s="1"/>
    </row>
    <row r="150" spans="1:70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  <c r="AT150" s="1"/>
      <c r="AU150" s="1"/>
      <c r="AV150" s="1"/>
      <c r="AW150" s="1"/>
      <c r="AX150" s="1"/>
      <c r="AY150" s="1"/>
      <c r="AZ150" s="1"/>
      <c r="BA150" s="1"/>
      <c r="BB150" s="1"/>
      <c r="BC150" s="1"/>
      <c r="BD150" s="1"/>
      <c r="BE150" s="1"/>
      <c r="BF150" s="1"/>
      <c r="BG150" s="1"/>
      <c r="BH150" s="1"/>
      <c r="BI150" s="1"/>
      <c r="BJ150" s="1"/>
      <c r="BK150" s="1"/>
      <c r="BL150" s="1"/>
      <c r="BM150" s="1"/>
      <c r="BN150" s="1"/>
      <c r="BO150" s="1"/>
      <c r="BP150" s="1"/>
      <c r="BQ150" s="1"/>
      <c r="BR150" s="1"/>
    </row>
    <row r="151" spans="1:70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1"/>
      <c r="AU151" s="1"/>
      <c r="AV151" s="1"/>
      <c r="AW151" s="1"/>
      <c r="AX151" s="1"/>
      <c r="AY151" s="1"/>
      <c r="AZ151" s="1"/>
      <c r="BA151" s="1"/>
      <c r="BB151" s="1"/>
      <c r="BC151" s="1"/>
      <c r="BD151" s="1"/>
      <c r="BE151" s="1"/>
      <c r="BF151" s="1"/>
      <c r="BG151" s="1"/>
      <c r="BH151" s="1"/>
      <c r="BI151" s="1"/>
      <c r="BJ151" s="1"/>
      <c r="BK151" s="1"/>
      <c r="BL151" s="1"/>
      <c r="BM151" s="1"/>
      <c r="BN151" s="1"/>
      <c r="BO151" s="1"/>
      <c r="BP151" s="1"/>
      <c r="BQ151" s="1"/>
      <c r="BR151" s="1"/>
    </row>
    <row r="152" spans="1:70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  <c r="AS152" s="1"/>
      <c r="AT152" s="1"/>
      <c r="AU152" s="1"/>
      <c r="AV152" s="1"/>
      <c r="AW152" s="1"/>
      <c r="AX152" s="1"/>
      <c r="AY152" s="1"/>
      <c r="AZ152" s="1"/>
      <c r="BA152" s="1"/>
      <c r="BB152" s="1"/>
      <c r="BC152" s="1"/>
      <c r="BD152" s="1"/>
      <c r="BE152" s="1"/>
      <c r="BF152" s="1"/>
      <c r="BG152" s="1"/>
      <c r="BH152" s="1"/>
      <c r="BI152" s="1"/>
      <c r="BJ152" s="1"/>
      <c r="BK152" s="1"/>
      <c r="BL152" s="1"/>
      <c r="BM152" s="1"/>
      <c r="BN152" s="1"/>
      <c r="BO152" s="1"/>
      <c r="BP152" s="1"/>
      <c r="BQ152" s="1"/>
      <c r="BR152" s="1"/>
    </row>
    <row r="153" spans="1:70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S153" s="1"/>
      <c r="AT153" s="1"/>
      <c r="AU153" s="1"/>
      <c r="AV153" s="1"/>
      <c r="AW153" s="1"/>
      <c r="AX153" s="1"/>
      <c r="AY153" s="1"/>
      <c r="AZ153" s="1"/>
      <c r="BA153" s="1"/>
      <c r="BB153" s="1"/>
      <c r="BC153" s="1"/>
      <c r="BD153" s="1"/>
      <c r="BE153" s="1"/>
      <c r="BF153" s="1"/>
      <c r="BG153" s="1"/>
      <c r="BH153" s="1"/>
      <c r="BI153" s="1"/>
      <c r="BJ153" s="1"/>
      <c r="BK153" s="1"/>
      <c r="BL153" s="1"/>
      <c r="BM153" s="1"/>
      <c r="BN153" s="1"/>
      <c r="BO153" s="1"/>
      <c r="BP153" s="1"/>
      <c r="BQ153" s="1"/>
      <c r="BR153" s="1"/>
    </row>
    <row r="154" spans="1:70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  <c r="AT154" s="1"/>
      <c r="AU154" s="1"/>
      <c r="AV154" s="1"/>
      <c r="AW154" s="1"/>
      <c r="AX154" s="1"/>
      <c r="AY154" s="1"/>
      <c r="AZ154" s="1"/>
      <c r="BA154" s="1"/>
      <c r="BB154" s="1"/>
      <c r="BC154" s="1"/>
      <c r="BD154" s="1"/>
      <c r="BE154" s="1"/>
      <c r="BF154" s="1"/>
      <c r="BG154" s="1"/>
      <c r="BH154" s="1"/>
      <c r="BI154" s="1"/>
      <c r="BJ154" s="1"/>
      <c r="BK154" s="1"/>
      <c r="BL154" s="1"/>
      <c r="BM154" s="1"/>
      <c r="BN154" s="1"/>
      <c r="BO154" s="1"/>
      <c r="BP154" s="1"/>
      <c r="BQ154" s="1"/>
      <c r="BR154" s="1"/>
    </row>
    <row r="155" spans="1:70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  <c r="AR155" s="1"/>
      <c r="AS155" s="1"/>
      <c r="AT155" s="1"/>
      <c r="AU155" s="1"/>
      <c r="AV155" s="1"/>
      <c r="AW155" s="1"/>
      <c r="AX155" s="1"/>
      <c r="AY155" s="1"/>
      <c r="AZ155" s="1"/>
      <c r="BA155" s="1"/>
      <c r="BB155" s="1"/>
      <c r="BC155" s="1"/>
      <c r="BD155" s="1"/>
      <c r="BE155" s="1"/>
      <c r="BF155" s="1"/>
      <c r="BG155" s="1"/>
      <c r="BH155" s="1"/>
      <c r="BI155" s="1"/>
      <c r="BJ155" s="1"/>
      <c r="BK155" s="1"/>
      <c r="BL155" s="1"/>
      <c r="BM155" s="1"/>
      <c r="BN155" s="1"/>
      <c r="BO155" s="1"/>
      <c r="BP155" s="1"/>
      <c r="BQ155" s="1"/>
      <c r="BR155" s="1"/>
    </row>
    <row r="156" spans="1:70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1"/>
      <c r="AU156" s="1"/>
      <c r="AV156" s="1"/>
      <c r="AW156" s="1"/>
      <c r="AX156" s="1"/>
      <c r="AY156" s="1"/>
      <c r="AZ156" s="1"/>
      <c r="BA156" s="1"/>
      <c r="BB156" s="1"/>
      <c r="BC156" s="1"/>
      <c r="BD156" s="1"/>
      <c r="BE156" s="1"/>
      <c r="BF156" s="1"/>
      <c r="BG156" s="1"/>
      <c r="BH156" s="1"/>
      <c r="BI156" s="1"/>
      <c r="BJ156" s="1"/>
      <c r="BK156" s="1"/>
      <c r="BL156" s="1"/>
      <c r="BM156" s="1"/>
      <c r="BN156" s="1"/>
      <c r="BO156" s="1"/>
      <c r="BP156" s="1"/>
      <c r="BQ156" s="1"/>
      <c r="BR156" s="1"/>
    </row>
    <row r="157" spans="1:70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  <c r="AR157" s="1"/>
      <c r="AS157" s="1"/>
      <c r="AT157" s="1"/>
      <c r="AU157" s="1"/>
      <c r="AV157" s="1"/>
      <c r="AW157" s="1"/>
      <c r="AX157" s="1"/>
      <c r="AY157" s="1"/>
      <c r="AZ157" s="1"/>
      <c r="BA157" s="1"/>
      <c r="BB157" s="1"/>
      <c r="BC157" s="1"/>
      <c r="BD157" s="1"/>
      <c r="BE157" s="1"/>
      <c r="BF157" s="1"/>
      <c r="BG157" s="1"/>
      <c r="BH157" s="1"/>
      <c r="BI157" s="1"/>
      <c r="BJ157" s="1"/>
      <c r="BK157" s="1"/>
      <c r="BL157" s="1"/>
      <c r="BM157" s="1"/>
      <c r="BN157" s="1"/>
      <c r="BO157" s="1"/>
      <c r="BP157" s="1"/>
      <c r="BQ157" s="1"/>
      <c r="BR157" s="1"/>
    </row>
    <row r="158" spans="1:70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  <c r="AR158" s="1"/>
      <c r="AS158" s="1"/>
      <c r="AT158" s="1"/>
      <c r="AU158" s="1"/>
      <c r="AV158" s="1"/>
      <c r="AW158" s="1"/>
      <c r="AX158" s="1"/>
      <c r="AY158" s="1"/>
      <c r="AZ158" s="1"/>
      <c r="BA158" s="1"/>
      <c r="BB158" s="1"/>
      <c r="BC158" s="1"/>
      <c r="BD158" s="1"/>
      <c r="BE158" s="1"/>
      <c r="BF158" s="1"/>
      <c r="BG158" s="1"/>
      <c r="BH158" s="1"/>
      <c r="BI158" s="1"/>
      <c r="BJ158" s="1"/>
      <c r="BK158" s="1"/>
      <c r="BL158" s="1"/>
      <c r="BM158" s="1"/>
      <c r="BN158" s="1"/>
      <c r="BO158" s="1"/>
      <c r="BP158" s="1"/>
      <c r="BQ158" s="1"/>
      <c r="BR158" s="1"/>
    </row>
    <row r="159" spans="1:70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  <c r="AU159" s="1"/>
      <c r="AV159" s="1"/>
      <c r="AW159" s="1"/>
      <c r="AX159" s="1"/>
      <c r="AY159" s="1"/>
      <c r="AZ159" s="1"/>
      <c r="BA159" s="1"/>
      <c r="BB159" s="1"/>
      <c r="BC159" s="1"/>
      <c r="BD159" s="1"/>
      <c r="BE159" s="1"/>
      <c r="BF159" s="1"/>
      <c r="BG159" s="1"/>
      <c r="BH159" s="1"/>
      <c r="BI159" s="1"/>
      <c r="BJ159" s="1"/>
      <c r="BK159" s="1"/>
      <c r="BL159" s="1"/>
      <c r="BM159" s="1"/>
      <c r="BN159" s="1"/>
      <c r="BO159" s="1"/>
      <c r="BP159" s="1"/>
      <c r="BQ159" s="1"/>
      <c r="BR159" s="1"/>
    </row>
    <row r="160" spans="1:70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  <c r="AT160" s="1"/>
      <c r="AU160" s="1"/>
      <c r="AV160" s="1"/>
      <c r="AW160" s="1"/>
      <c r="AX160" s="1"/>
      <c r="AY160" s="1"/>
      <c r="AZ160" s="1"/>
      <c r="BA160" s="1"/>
      <c r="BB160" s="1"/>
      <c r="BC160" s="1"/>
      <c r="BD160" s="1"/>
      <c r="BE160" s="1"/>
      <c r="BF160" s="1"/>
      <c r="BG160" s="1"/>
      <c r="BH160" s="1"/>
      <c r="BI160" s="1"/>
      <c r="BJ160" s="1"/>
      <c r="BK160" s="1"/>
      <c r="BL160" s="1"/>
      <c r="BM160" s="1"/>
      <c r="BN160" s="1"/>
      <c r="BO160" s="1"/>
      <c r="BP160" s="1"/>
      <c r="BQ160" s="1"/>
      <c r="BR160" s="1"/>
    </row>
    <row r="161" spans="1:70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  <c r="AT161" s="1"/>
      <c r="AU161" s="1"/>
      <c r="AV161" s="1"/>
      <c r="AW161" s="1"/>
      <c r="AX161" s="1"/>
      <c r="AY161" s="1"/>
      <c r="AZ161" s="1"/>
      <c r="BA161" s="1"/>
      <c r="BB161" s="1"/>
      <c r="BC161" s="1"/>
      <c r="BD161" s="1"/>
      <c r="BE161" s="1"/>
      <c r="BF161" s="1"/>
      <c r="BG161" s="1"/>
      <c r="BH161" s="1"/>
      <c r="BI161" s="1"/>
      <c r="BJ161" s="1"/>
      <c r="BK161" s="1"/>
      <c r="BL161" s="1"/>
      <c r="BM161" s="1"/>
      <c r="BN161" s="1"/>
      <c r="BO161" s="1"/>
      <c r="BP161" s="1"/>
      <c r="BQ161" s="1"/>
      <c r="BR161" s="1"/>
    </row>
    <row r="162" spans="1:70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S162" s="1"/>
      <c r="AT162" s="1"/>
      <c r="AU162" s="1"/>
      <c r="AV162" s="1"/>
      <c r="AW162" s="1"/>
      <c r="AX162" s="1"/>
      <c r="AY162" s="1"/>
      <c r="AZ162" s="1"/>
      <c r="BA162" s="1"/>
      <c r="BB162" s="1"/>
      <c r="BC162" s="1"/>
      <c r="BD162" s="1"/>
      <c r="BE162" s="1"/>
      <c r="BF162" s="1"/>
      <c r="BG162" s="1"/>
      <c r="BH162" s="1"/>
      <c r="BI162" s="1"/>
      <c r="BJ162" s="1"/>
      <c r="BK162" s="1"/>
      <c r="BL162" s="1"/>
      <c r="BM162" s="1"/>
      <c r="BN162" s="1"/>
      <c r="BO162" s="1"/>
      <c r="BP162" s="1"/>
      <c r="BQ162" s="1"/>
      <c r="BR162" s="1"/>
    </row>
    <row r="163" spans="1:70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  <c r="AT163" s="1"/>
      <c r="AU163" s="1"/>
      <c r="AV163" s="1"/>
      <c r="AW163" s="1"/>
      <c r="AX163" s="1"/>
      <c r="AY163" s="1"/>
      <c r="AZ163" s="1"/>
      <c r="BA163" s="1"/>
      <c r="BB163" s="1"/>
      <c r="BC163" s="1"/>
      <c r="BD163" s="1"/>
      <c r="BE163" s="1"/>
      <c r="BF163" s="1"/>
      <c r="BG163" s="1"/>
      <c r="BH163" s="1"/>
      <c r="BI163" s="1"/>
      <c r="BJ163" s="1"/>
      <c r="BK163" s="1"/>
      <c r="BL163" s="1"/>
      <c r="BM163" s="1"/>
      <c r="BN163" s="1"/>
      <c r="BO163" s="1"/>
      <c r="BP163" s="1"/>
      <c r="BQ163" s="1"/>
      <c r="BR163" s="1"/>
    </row>
    <row r="164" spans="1:70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  <c r="AU164" s="1"/>
      <c r="AV164" s="1"/>
      <c r="AW164" s="1"/>
      <c r="AX164" s="1"/>
      <c r="AY164" s="1"/>
      <c r="AZ164" s="1"/>
      <c r="BA164" s="1"/>
      <c r="BB164" s="1"/>
      <c r="BC164" s="1"/>
      <c r="BD164" s="1"/>
      <c r="BE164" s="1"/>
      <c r="BF164" s="1"/>
      <c r="BG164" s="1"/>
      <c r="BH164" s="1"/>
      <c r="BI164" s="1"/>
      <c r="BJ164" s="1"/>
      <c r="BK164" s="1"/>
      <c r="BL164" s="1"/>
      <c r="BM164" s="1"/>
      <c r="BN164" s="1"/>
      <c r="BO164" s="1"/>
      <c r="BP164" s="1"/>
      <c r="BQ164" s="1"/>
      <c r="BR164" s="1"/>
    </row>
    <row r="165" spans="1:70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  <c r="AR165" s="1"/>
      <c r="AS165" s="1"/>
      <c r="AT165" s="1"/>
      <c r="AU165" s="1"/>
      <c r="AV165" s="1"/>
      <c r="AW165" s="1"/>
      <c r="AX165" s="1"/>
      <c r="AY165" s="1"/>
      <c r="AZ165" s="1"/>
      <c r="BA165" s="1"/>
      <c r="BB165" s="1"/>
      <c r="BC165" s="1"/>
      <c r="BD165" s="1"/>
      <c r="BE165" s="1"/>
      <c r="BF165" s="1"/>
      <c r="BG165" s="1"/>
      <c r="BH165" s="1"/>
      <c r="BI165" s="1"/>
      <c r="BJ165" s="1"/>
      <c r="BK165" s="1"/>
      <c r="BL165" s="1"/>
      <c r="BM165" s="1"/>
      <c r="BN165" s="1"/>
      <c r="BO165" s="1"/>
      <c r="BP165" s="1"/>
      <c r="BQ165" s="1"/>
      <c r="BR165" s="1"/>
    </row>
    <row r="166" spans="1:70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  <c r="AS166" s="1"/>
      <c r="AT166" s="1"/>
      <c r="AU166" s="1"/>
      <c r="AV166" s="1"/>
      <c r="AW166" s="1"/>
      <c r="AX166" s="1"/>
      <c r="AY166" s="1"/>
      <c r="AZ166" s="1"/>
      <c r="BA166" s="1"/>
      <c r="BB166" s="1"/>
      <c r="BC166" s="1"/>
      <c r="BD166" s="1"/>
      <c r="BE166" s="1"/>
      <c r="BF166" s="1"/>
      <c r="BG166" s="1"/>
      <c r="BH166" s="1"/>
      <c r="BI166" s="1"/>
      <c r="BJ166" s="1"/>
      <c r="BK166" s="1"/>
      <c r="BL166" s="1"/>
      <c r="BM166" s="1"/>
      <c r="BN166" s="1"/>
      <c r="BO166" s="1"/>
      <c r="BP166" s="1"/>
      <c r="BQ166" s="1"/>
      <c r="BR166" s="1"/>
    </row>
    <row r="167" spans="1:70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  <c r="AT167" s="1"/>
      <c r="AU167" s="1"/>
      <c r="AV167" s="1"/>
      <c r="AW167" s="1"/>
      <c r="AX167" s="1"/>
      <c r="AY167" s="1"/>
      <c r="AZ167" s="1"/>
      <c r="BA167" s="1"/>
      <c r="BB167" s="1"/>
      <c r="BC167" s="1"/>
      <c r="BD167" s="1"/>
      <c r="BE167" s="1"/>
      <c r="BF167" s="1"/>
      <c r="BG167" s="1"/>
      <c r="BH167" s="1"/>
      <c r="BI167" s="1"/>
      <c r="BJ167" s="1"/>
      <c r="BK167" s="1"/>
      <c r="BL167" s="1"/>
      <c r="BM167" s="1"/>
      <c r="BN167" s="1"/>
      <c r="BO167" s="1"/>
      <c r="BP167" s="1"/>
      <c r="BQ167" s="1"/>
      <c r="BR167" s="1"/>
    </row>
    <row r="168" spans="1:70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  <c r="AS168" s="1"/>
      <c r="AT168" s="1"/>
      <c r="AU168" s="1"/>
      <c r="AV168" s="1"/>
      <c r="AW168" s="1"/>
      <c r="AX168" s="1"/>
      <c r="AY168" s="1"/>
      <c r="AZ168" s="1"/>
      <c r="BA168" s="1"/>
      <c r="BB168" s="1"/>
      <c r="BC168" s="1"/>
      <c r="BD168" s="1"/>
      <c r="BE168" s="1"/>
      <c r="BF168" s="1"/>
      <c r="BG168" s="1"/>
      <c r="BH168" s="1"/>
      <c r="BI168" s="1"/>
      <c r="BJ168" s="1"/>
      <c r="BK168" s="1"/>
      <c r="BL168" s="1"/>
      <c r="BM168" s="1"/>
      <c r="BN168" s="1"/>
      <c r="BO168" s="1"/>
      <c r="BP168" s="1"/>
      <c r="BQ168" s="1"/>
      <c r="BR168" s="1"/>
    </row>
    <row r="169" spans="1:70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  <c r="AR169" s="1"/>
      <c r="AS169" s="1"/>
      <c r="AT169" s="1"/>
      <c r="AU169" s="1"/>
      <c r="AV169" s="1"/>
      <c r="AW169" s="1"/>
      <c r="AX169" s="1"/>
      <c r="AY169" s="1"/>
      <c r="AZ169" s="1"/>
      <c r="BA169" s="1"/>
      <c r="BB169" s="1"/>
      <c r="BC169" s="1"/>
      <c r="BD169" s="1"/>
      <c r="BE169" s="1"/>
      <c r="BF169" s="1"/>
      <c r="BG169" s="1"/>
      <c r="BH169" s="1"/>
      <c r="BI169" s="1"/>
      <c r="BJ169" s="1"/>
      <c r="BK169" s="1"/>
      <c r="BL169" s="1"/>
      <c r="BM169" s="1"/>
      <c r="BN169" s="1"/>
      <c r="BO169" s="1"/>
      <c r="BP169" s="1"/>
      <c r="BQ169" s="1"/>
      <c r="BR169" s="1"/>
    </row>
    <row r="170" spans="1:70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  <c r="AT170" s="1"/>
      <c r="AU170" s="1"/>
      <c r="AV170" s="1"/>
      <c r="AW170" s="1"/>
      <c r="AX170" s="1"/>
      <c r="AY170" s="1"/>
      <c r="AZ170" s="1"/>
      <c r="BA170" s="1"/>
      <c r="BB170" s="1"/>
      <c r="BC170" s="1"/>
      <c r="BD170" s="1"/>
      <c r="BE170" s="1"/>
      <c r="BF170" s="1"/>
      <c r="BG170" s="1"/>
      <c r="BH170" s="1"/>
      <c r="BI170" s="1"/>
      <c r="BJ170" s="1"/>
      <c r="BK170" s="1"/>
      <c r="BL170" s="1"/>
      <c r="BM170" s="1"/>
      <c r="BN170" s="1"/>
      <c r="BO170" s="1"/>
      <c r="BP170" s="1"/>
      <c r="BQ170" s="1"/>
      <c r="BR170" s="1"/>
    </row>
    <row r="171" spans="1:70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  <c r="AS171" s="1"/>
      <c r="AT171" s="1"/>
      <c r="AU171" s="1"/>
      <c r="AV171" s="1"/>
      <c r="AW171" s="1"/>
      <c r="AX171" s="1"/>
      <c r="AY171" s="1"/>
      <c r="AZ171" s="1"/>
      <c r="BA171" s="1"/>
      <c r="BB171" s="1"/>
      <c r="BC171" s="1"/>
      <c r="BD171" s="1"/>
      <c r="BE171" s="1"/>
      <c r="BF171" s="1"/>
      <c r="BG171" s="1"/>
      <c r="BH171" s="1"/>
      <c r="BI171" s="1"/>
      <c r="BJ171" s="1"/>
      <c r="BK171" s="1"/>
      <c r="BL171" s="1"/>
      <c r="BM171" s="1"/>
      <c r="BN171" s="1"/>
      <c r="BO171" s="1"/>
      <c r="BP171" s="1"/>
      <c r="BQ171" s="1"/>
      <c r="BR171" s="1"/>
    </row>
    <row r="172" spans="1:70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  <c r="AS172" s="1"/>
      <c r="AT172" s="1"/>
      <c r="AU172" s="1"/>
      <c r="AV172" s="1"/>
      <c r="AW172" s="1"/>
      <c r="AX172" s="1"/>
      <c r="AY172" s="1"/>
      <c r="AZ172" s="1"/>
      <c r="BA172" s="1"/>
      <c r="BB172" s="1"/>
      <c r="BC172" s="1"/>
      <c r="BD172" s="1"/>
      <c r="BE172" s="1"/>
      <c r="BF172" s="1"/>
      <c r="BG172" s="1"/>
      <c r="BH172" s="1"/>
      <c r="BI172" s="1"/>
      <c r="BJ172" s="1"/>
      <c r="BK172" s="1"/>
      <c r="BL172" s="1"/>
      <c r="BM172" s="1"/>
      <c r="BN172" s="1"/>
      <c r="BO172" s="1"/>
      <c r="BP172" s="1"/>
      <c r="BQ172" s="1"/>
      <c r="BR172" s="1"/>
    </row>
    <row r="173" spans="1:70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  <c r="AS173" s="1"/>
      <c r="AT173" s="1"/>
      <c r="AU173" s="1"/>
      <c r="AV173" s="1"/>
      <c r="AW173" s="1"/>
      <c r="AX173" s="1"/>
      <c r="AY173" s="1"/>
      <c r="AZ173" s="1"/>
      <c r="BA173" s="1"/>
      <c r="BB173" s="1"/>
      <c r="BC173" s="1"/>
      <c r="BD173" s="1"/>
      <c r="BE173" s="1"/>
      <c r="BF173" s="1"/>
      <c r="BG173" s="1"/>
      <c r="BH173" s="1"/>
      <c r="BI173" s="1"/>
      <c r="BJ173" s="1"/>
      <c r="BK173" s="1"/>
      <c r="BL173" s="1"/>
      <c r="BM173" s="1"/>
      <c r="BN173" s="1"/>
      <c r="BO173" s="1"/>
      <c r="BP173" s="1"/>
      <c r="BQ173" s="1"/>
      <c r="BR173" s="1"/>
    </row>
    <row r="174" spans="1:70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  <c r="AS174" s="1"/>
      <c r="AT174" s="1"/>
      <c r="AU174" s="1"/>
      <c r="AV174" s="1"/>
      <c r="AW174" s="1"/>
      <c r="AX174" s="1"/>
      <c r="AY174" s="1"/>
      <c r="AZ174" s="1"/>
      <c r="BA174" s="1"/>
      <c r="BB174" s="1"/>
      <c r="BC174" s="1"/>
      <c r="BD174" s="1"/>
      <c r="BE174" s="1"/>
      <c r="BF174" s="1"/>
      <c r="BG174" s="1"/>
      <c r="BH174" s="1"/>
      <c r="BI174" s="1"/>
      <c r="BJ174" s="1"/>
      <c r="BK174" s="1"/>
      <c r="BL174" s="1"/>
      <c r="BM174" s="1"/>
      <c r="BN174" s="1"/>
      <c r="BO174" s="1"/>
      <c r="BP174" s="1"/>
      <c r="BQ174" s="1"/>
      <c r="BR174" s="1"/>
    </row>
    <row r="175" spans="1:70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  <c r="AR175" s="1"/>
      <c r="AS175" s="1"/>
      <c r="AT175" s="1"/>
      <c r="AU175" s="1"/>
      <c r="AV175" s="1"/>
      <c r="AW175" s="1"/>
      <c r="AX175" s="1"/>
      <c r="AY175" s="1"/>
      <c r="AZ175" s="1"/>
      <c r="BA175" s="1"/>
      <c r="BB175" s="1"/>
      <c r="BC175" s="1"/>
      <c r="BD175" s="1"/>
      <c r="BE175" s="1"/>
      <c r="BF175" s="1"/>
      <c r="BG175" s="1"/>
      <c r="BH175" s="1"/>
      <c r="BI175" s="1"/>
      <c r="BJ175" s="1"/>
      <c r="BK175" s="1"/>
      <c r="BL175" s="1"/>
      <c r="BM175" s="1"/>
      <c r="BN175" s="1"/>
      <c r="BO175" s="1"/>
      <c r="BP175" s="1"/>
      <c r="BQ175" s="1"/>
      <c r="BR175" s="1"/>
    </row>
    <row r="176" spans="1:70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1"/>
      <c r="AT176" s="1"/>
      <c r="AU176" s="1"/>
      <c r="AV176" s="1"/>
      <c r="AW176" s="1"/>
      <c r="AX176" s="1"/>
      <c r="AY176" s="1"/>
      <c r="AZ176" s="1"/>
      <c r="BA176" s="1"/>
      <c r="BB176" s="1"/>
      <c r="BC176" s="1"/>
      <c r="BD176" s="1"/>
      <c r="BE176" s="1"/>
      <c r="BF176" s="1"/>
      <c r="BG176" s="1"/>
      <c r="BH176" s="1"/>
      <c r="BI176" s="1"/>
      <c r="BJ176" s="1"/>
      <c r="BK176" s="1"/>
      <c r="BL176" s="1"/>
      <c r="BM176" s="1"/>
      <c r="BN176" s="1"/>
      <c r="BO176" s="1"/>
      <c r="BP176" s="1"/>
      <c r="BQ176" s="1"/>
      <c r="BR176" s="1"/>
    </row>
    <row r="177" spans="1:70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  <c r="AR177" s="1"/>
      <c r="AS177" s="1"/>
      <c r="AT177" s="1"/>
      <c r="AU177" s="1"/>
      <c r="AV177" s="1"/>
      <c r="AW177" s="1"/>
      <c r="AX177" s="1"/>
      <c r="AY177" s="1"/>
      <c r="AZ177" s="1"/>
      <c r="BA177" s="1"/>
      <c r="BB177" s="1"/>
      <c r="BC177" s="1"/>
      <c r="BD177" s="1"/>
      <c r="BE177" s="1"/>
      <c r="BF177" s="1"/>
      <c r="BG177" s="1"/>
      <c r="BH177" s="1"/>
      <c r="BI177" s="1"/>
      <c r="BJ177" s="1"/>
      <c r="BK177" s="1"/>
      <c r="BL177" s="1"/>
      <c r="BM177" s="1"/>
      <c r="BN177" s="1"/>
      <c r="BO177" s="1"/>
      <c r="BP177" s="1"/>
      <c r="BQ177" s="1"/>
      <c r="BR177" s="1"/>
    </row>
    <row r="178" spans="1:70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  <c r="AR178" s="1"/>
      <c r="AS178" s="1"/>
      <c r="AT178" s="1"/>
      <c r="AU178" s="1"/>
      <c r="AV178" s="1"/>
      <c r="AW178" s="1"/>
      <c r="AX178" s="1"/>
      <c r="AY178" s="1"/>
      <c r="AZ178" s="1"/>
      <c r="BA178" s="1"/>
      <c r="BB178" s="1"/>
      <c r="BC178" s="1"/>
      <c r="BD178" s="1"/>
      <c r="BE178" s="1"/>
      <c r="BF178" s="1"/>
      <c r="BG178" s="1"/>
      <c r="BH178" s="1"/>
      <c r="BI178" s="1"/>
      <c r="BJ178" s="1"/>
      <c r="BK178" s="1"/>
      <c r="BL178" s="1"/>
      <c r="BM178" s="1"/>
      <c r="BN178" s="1"/>
      <c r="BO178" s="1"/>
      <c r="BP178" s="1"/>
      <c r="BQ178" s="1"/>
      <c r="BR178" s="1"/>
    </row>
    <row r="179" spans="1:70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  <c r="AT179" s="1"/>
      <c r="AU179" s="1"/>
      <c r="AV179" s="1"/>
      <c r="AW179" s="1"/>
      <c r="AX179" s="1"/>
      <c r="AY179" s="1"/>
      <c r="AZ179" s="1"/>
      <c r="BA179" s="1"/>
      <c r="BB179" s="1"/>
      <c r="BC179" s="1"/>
      <c r="BD179" s="1"/>
      <c r="BE179" s="1"/>
      <c r="BF179" s="1"/>
      <c r="BG179" s="1"/>
      <c r="BH179" s="1"/>
      <c r="BI179" s="1"/>
      <c r="BJ179" s="1"/>
      <c r="BK179" s="1"/>
      <c r="BL179" s="1"/>
      <c r="BM179" s="1"/>
      <c r="BN179" s="1"/>
      <c r="BO179" s="1"/>
      <c r="BP179" s="1"/>
      <c r="BQ179" s="1"/>
      <c r="BR179" s="1"/>
    </row>
    <row r="180" spans="1:70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  <c r="AR180" s="1"/>
      <c r="AS180" s="1"/>
      <c r="AT180" s="1"/>
      <c r="AU180" s="1"/>
      <c r="AV180" s="1"/>
      <c r="AW180" s="1"/>
      <c r="AX180" s="1"/>
      <c r="AY180" s="1"/>
      <c r="AZ180" s="1"/>
      <c r="BA180" s="1"/>
      <c r="BB180" s="1"/>
      <c r="BC180" s="1"/>
      <c r="BD180" s="1"/>
      <c r="BE180" s="1"/>
      <c r="BF180" s="1"/>
      <c r="BG180" s="1"/>
      <c r="BH180" s="1"/>
      <c r="BI180" s="1"/>
      <c r="BJ180" s="1"/>
      <c r="BK180" s="1"/>
      <c r="BL180" s="1"/>
      <c r="BM180" s="1"/>
      <c r="BN180" s="1"/>
      <c r="BO180" s="1"/>
      <c r="BP180" s="1"/>
      <c r="BQ180" s="1"/>
      <c r="BR180" s="1"/>
    </row>
    <row r="181" spans="1:70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  <c r="AS181" s="1"/>
      <c r="AT181" s="1"/>
      <c r="AU181" s="1"/>
      <c r="AV181" s="1"/>
      <c r="AW181" s="1"/>
      <c r="AX181" s="1"/>
      <c r="AY181" s="1"/>
      <c r="AZ181" s="1"/>
      <c r="BA181" s="1"/>
      <c r="BB181" s="1"/>
      <c r="BC181" s="1"/>
      <c r="BD181" s="1"/>
      <c r="BE181" s="1"/>
      <c r="BF181" s="1"/>
      <c r="BG181" s="1"/>
      <c r="BH181" s="1"/>
      <c r="BI181" s="1"/>
      <c r="BJ181" s="1"/>
      <c r="BK181" s="1"/>
      <c r="BL181" s="1"/>
      <c r="BM181" s="1"/>
      <c r="BN181" s="1"/>
      <c r="BO181" s="1"/>
      <c r="BP181" s="1"/>
      <c r="BQ181" s="1"/>
      <c r="BR181" s="1"/>
    </row>
    <row r="182" spans="1:70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"/>
      <c r="AT182" s="1"/>
      <c r="AU182" s="1"/>
      <c r="AV182" s="1"/>
      <c r="AW182" s="1"/>
      <c r="AX182" s="1"/>
      <c r="AY182" s="1"/>
      <c r="AZ182" s="1"/>
      <c r="BA182" s="1"/>
      <c r="BB182" s="1"/>
      <c r="BC182" s="1"/>
      <c r="BD182" s="1"/>
      <c r="BE182" s="1"/>
      <c r="BF182" s="1"/>
      <c r="BG182" s="1"/>
      <c r="BH182" s="1"/>
      <c r="BI182" s="1"/>
      <c r="BJ182" s="1"/>
      <c r="BK182" s="1"/>
      <c r="BL182" s="1"/>
      <c r="BM182" s="1"/>
      <c r="BN182" s="1"/>
      <c r="BO182" s="1"/>
      <c r="BP182" s="1"/>
      <c r="BQ182" s="1"/>
      <c r="BR182" s="1"/>
    </row>
    <row r="183" spans="1:70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Q183" s="1"/>
      <c r="AR183" s="1"/>
      <c r="AS183" s="1"/>
      <c r="AT183" s="1"/>
      <c r="AU183" s="1"/>
      <c r="AV183" s="1"/>
      <c r="AW183" s="1"/>
      <c r="AX183" s="1"/>
      <c r="AY183" s="1"/>
      <c r="AZ183" s="1"/>
      <c r="BA183" s="1"/>
      <c r="BB183" s="1"/>
      <c r="BC183" s="1"/>
      <c r="BD183" s="1"/>
      <c r="BE183" s="1"/>
      <c r="BF183" s="1"/>
      <c r="BG183" s="1"/>
      <c r="BH183" s="1"/>
      <c r="BI183" s="1"/>
      <c r="BJ183" s="1"/>
      <c r="BK183" s="1"/>
      <c r="BL183" s="1"/>
      <c r="BM183" s="1"/>
      <c r="BN183" s="1"/>
      <c r="BO183" s="1"/>
      <c r="BP183" s="1"/>
      <c r="BQ183" s="1"/>
      <c r="BR183" s="1"/>
    </row>
    <row r="184" spans="1:70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  <c r="AS184" s="1"/>
      <c r="AT184" s="1"/>
      <c r="AU184" s="1"/>
      <c r="AV184" s="1"/>
      <c r="AW184" s="1"/>
      <c r="AX184" s="1"/>
      <c r="AY184" s="1"/>
      <c r="AZ184" s="1"/>
      <c r="BA184" s="1"/>
      <c r="BB184" s="1"/>
      <c r="BC184" s="1"/>
      <c r="BD184" s="1"/>
      <c r="BE184" s="1"/>
      <c r="BF184" s="1"/>
      <c r="BG184" s="1"/>
      <c r="BH184" s="1"/>
      <c r="BI184" s="1"/>
      <c r="BJ184" s="1"/>
      <c r="BK184" s="1"/>
      <c r="BL184" s="1"/>
      <c r="BM184" s="1"/>
      <c r="BN184" s="1"/>
      <c r="BO184" s="1"/>
      <c r="BP184" s="1"/>
      <c r="BQ184" s="1"/>
      <c r="BR184" s="1"/>
    </row>
    <row r="185" spans="1:70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1"/>
      <c r="AT185" s="1"/>
      <c r="AU185" s="1"/>
      <c r="AV185" s="1"/>
      <c r="AW185" s="1"/>
      <c r="AX185" s="1"/>
      <c r="AY185" s="1"/>
      <c r="AZ185" s="1"/>
      <c r="BA185" s="1"/>
      <c r="BB185" s="1"/>
      <c r="BC185" s="1"/>
      <c r="BD185" s="1"/>
      <c r="BE185" s="1"/>
      <c r="BF185" s="1"/>
      <c r="BG185" s="1"/>
      <c r="BH185" s="1"/>
      <c r="BI185" s="1"/>
      <c r="BJ185" s="1"/>
      <c r="BK185" s="1"/>
      <c r="BL185" s="1"/>
      <c r="BM185" s="1"/>
      <c r="BN185" s="1"/>
      <c r="BO185" s="1"/>
      <c r="BP185" s="1"/>
      <c r="BQ185" s="1"/>
      <c r="BR185" s="1"/>
    </row>
    <row r="186" spans="1:70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  <c r="AR186" s="1"/>
      <c r="AS186" s="1"/>
      <c r="AT186" s="1"/>
      <c r="AU186" s="1"/>
      <c r="AV186" s="1"/>
      <c r="AW186" s="1"/>
      <c r="AX186" s="1"/>
      <c r="AY186" s="1"/>
      <c r="AZ186" s="1"/>
      <c r="BA186" s="1"/>
      <c r="BB186" s="1"/>
      <c r="BC186" s="1"/>
      <c r="BD186" s="1"/>
      <c r="BE186" s="1"/>
      <c r="BF186" s="1"/>
      <c r="BG186" s="1"/>
      <c r="BH186" s="1"/>
      <c r="BI186" s="1"/>
      <c r="BJ186" s="1"/>
      <c r="BK186" s="1"/>
      <c r="BL186" s="1"/>
      <c r="BM186" s="1"/>
      <c r="BN186" s="1"/>
      <c r="BO186" s="1"/>
      <c r="BP186" s="1"/>
      <c r="BQ186" s="1"/>
      <c r="BR186" s="1"/>
    </row>
    <row r="187" spans="1:70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  <c r="AQ187" s="1"/>
      <c r="AR187" s="1"/>
      <c r="AS187" s="1"/>
      <c r="AT187" s="1"/>
      <c r="AU187" s="1"/>
      <c r="AV187" s="1"/>
      <c r="AW187" s="1"/>
      <c r="AX187" s="1"/>
      <c r="AY187" s="1"/>
      <c r="AZ187" s="1"/>
      <c r="BA187" s="1"/>
      <c r="BB187" s="1"/>
      <c r="BC187" s="1"/>
      <c r="BD187" s="1"/>
      <c r="BE187" s="1"/>
      <c r="BF187" s="1"/>
      <c r="BG187" s="1"/>
      <c r="BH187" s="1"/>
      <c r="BI187" s="1"/>
      <c r="BJ187" s="1"/>
      <c r="BK187" s="1"/>
      <c r="BL187" s="1"/>
      <c r="BM187" s="1"/>
      <c r="BN187" s="1"/>
      <c r="BO187" s="1"/>
      <c r="BP187" s="1"/>
      <c r="BQ187" s="1"/>
      <c r="BR187" s="1"/>
    </row>
    <row r="188" spans="1:70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/>
      <c r="AS188" s="1"/>
      <c r="AT188" s="1"/>
      <c r="AU188" s="1"/>
      <c r="AV188" s="1"/>
      <c r="AW188" s="1"/>
      <c r="AX188" s="1"/>
      <c r="AY188" s="1"/>
      <c r="AZ188" s="1"/>
      <c r="BA188" s="1"/>
      <c r="BB188" s="1"/>
      <c r="BC188" s="1"/>
      <c r="BD188" s="1"/>
      <c r="BE188" s="1"/>
      <c r="BF188" s="1"/>
      <c r="BG188" s="1"/>
      <c r="BH188" s="1"/>
      <c r="BI188" s="1"/>
      <c r="BJ188" s="1"/>
      <c r="BK188" s="1"/>
      <c r="BL188" s="1"/>
      <c r="BM188" s="1"/>
      <c r="BN188" s="1"/>
      <c r="BO188" s="1"/>
      <c r="BP188" s="1"/>
      <c r="BQ188" s="1"/>
      <c r="BR188" s="1"/>
    </row>
    <row r="189" spans="1:70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/>
      <c r="AS189" s="1"/>
      <c r="AT189" s="1"/>
      <c r="AU189" s="1"/>
      <c r="AV189" s="1"/>
      <c r="AW189" s="1"/>
      <c r="AX189" s="1"/>
      <c r="AY189" s="1"/>
      <c r="AZ189" s="1"/>
      <c r="BA189" s="1"/>
      <c r="BB189" s="1"/>
      <c r="BC189" s="1"/>
      <c r="BD189" s="1"/>
      <c r="BE189" s="1"/>
      <c r="BF189" s="1"/>
      <c r="BG189" s="1"/>
      <c r="BH189" s="1"/>
      <c r="BI189" s="1"/>
      <c r="BJ189" s="1"/>
      <c r="BK189" s="1"/>
      <c r="BL189" s="1"/>
      <c r="BM189" s="1"/>
      <c r="BN189" s="1"/>
      <c r="BO189" s="1"/>
      <c r="BP189" s="1"/>
      <c r="BQ189" s="1"/>
      <c r="BR189" s="1"/>
    </row>
    <row r="190" spans="1:70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  <c r="AQ190" s="1"/>
      <c r="AR190" s="1"/>
      <c r="AS190" s="1"/>
      <c r="AT190" s="1"/>
      <c r="AU190" s="1"/>
      <c r="AV190" s="1"/>
      <c r="AW190" s="1"/>
      <c r="AX190" s="1"/>
      <c r="AY190" s="1"/>
      <c r="AZ190" s="1"/>
      <c r="BA190" s="1"/>
      <c r="BB190" s="1"/>
      <c r="BC190" s="1"/>
      <c r="BD190" s="1"/>
      <c r="BE190" s="1"/>
      <c r="BF190" s="1"/>
      <c r="BG190" s="1"/>
      <c r="BH190" s="1"/>
      <c r="BI190" s="1"/>
      <c r="BJ190" s="1"/>
      <c r="BK190" s="1"/>
      <c r="BL190" s="1"/>
      <c r="BM190" s="1"/>
      <c r="BN190" s="1"/>
      <c r="BO190" s="1"/>
      <c r="BP190" s="1"/>
      <c r="BQ190" s="1"/>
      <c r="BR190" s="1"/>
    </row>
    <row r="191" spans="1:70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  <c r="AQ191" s="1"/>
      <c r="AR191" s="1"/>
      <c r="AS191" s="1"/>
      <c r="AT191" s="1"/>
      <c r="AU191" s="1"/>
      <c r="AV191" s="1"/>
      <c r="AW191" s="1"/>
      <c r="AX191" s="1"/>
      <c r="AY191" s="1"/>
      <c r="AZ191" s="1"/>
      <c r="BA191" s="1"/>
      <c r="BB191" s="1"/>
      <c r="BC191" s="1"/>
      <c r="BD191" s="1"/>
      <c r="BE191" s="1"/>
      <c r="BF191" s="1"/>
      <c r="BG191" s="1"/>
      <c r="BH191" s="1"/>
      <c r="BI191" s="1"/>
      <c r="BJ191" s="1"/>
      <c r="BK191" s="1"/>
      <c r="BL191" s="1"/>
      <c r="BM191" s="1"/>
      <c r="BN191" s="1"/>
      <c r="BO191" s="1"/>
      <c r="BP191" s="1"/>
      <c r="BQ191" s="1"/>
      <c r="BR191" s="1"/>
    </row>
    <row r="192" spans="1:70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  <c r="AS192" s="1"/>
      <c r="AT192" s="1"/>
      <c r="AU192" s="1"/>
      <c r="AV192" s="1"/>
      <c r="AW192" s="1"/>
      <c r="AX192" s="1"/>
      <c r="AY192" s="1"/>
      <c r="AZ192" s="1"/>
      <c r="BA192" s="1"/>
      <c r="BB192" s="1"/>
      <c r="BC192" s="1"/>
      <c r="BD192" s="1"/>
      <c r="BE192" s="1"/>
      <c r="BF192" s="1"/>
      <c r="BG192" s="1"/>
      <c r="BH192" s="1"/>
      <c r="BI192" s="1"/>
      <c r="BJ192" s="1"/>
      <c r="BK192" s="1"/>
      <c r="BL192" s="1"/>
      <c r="BM192" s="1"/>
      <c r="BN192" s="1"/>
      <c r="BO192" s="1"/>
      <c r="BP192" s="1"/>
      <c r="BQ192" s="1"/>
      <c r="BR192" s="1"/>
    </row>
    <row r="193" spans="1:70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  <c r="AR193" s="1"/>
      <c r="AS193" s="1"/>
      <c r="AT193" s="1"/>
      <c r="AU193" s="1"/>
      <c r="AV193" s="1"/>
      <c r="AW193" s="1"/>
      <c r="AX193" s="1"/>
      <c r="AY193" s="1"/>
      <c r="AZ193" s="1"/>
      <c r="BA193" s="1"/>
      <c r="BB193" s="1"/>
      <c r="BC193" s="1"/>
      <c r="BD193" s="1"/>
      <c r="BE193" s="1"/>
      <c r="BF193" s="1"/>
      <c r="BG193" s="1"/>
      <c r="BH193" s="1"/>
      <c r="BI193" s="1"/>
      <c r="BJ193" s="1"/>
      <c r="BK193" s="1"/>
      <c r="BL193" s="1"/>
      <c r="BM193" s="1"/>
      <c r="BN193" s="1"/>
      <c r="BO193" s="1"/>
      <c r="BP193" s="1"/>
      <c r="BQ193" s="1"/>
      <c r="BR193" s="1"/>
    </row>
    <row r="194" spans="1:70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  <c r="AR194" s="1"/>
      <c r="AS194" s="1"/>
      <c r="AT194" s="1"/>
      <c r="AU194" s="1"/>
      <c r="AV194" s="1"/>
      <c r="AW194" s="1"/>
      <c r="AX194" s="1"/>
      <c r="AY194" s="1"/>
      <c r="AZ194" s="1"/>
      <c r="BA194" s="1"/>
      <c r="BB194" s="1"/>
      <c r="BC194" s="1"/>
      <c r="BD194" s="1"/>
      <c r="BE194" s="1"/>
      <c r="BF194" s="1"/>
      <c r="BG194" s="1"/>
      <c r="BH194" s="1"/>
      <c r="BI194" s="1"/>
      <c r="BJ194" s="1"/>
      <c r="BK194" s="1"/>
      <c r="BL194" s="1"/>
      <c r="BM194" s="1"/>
      <c r="BN194" s="1"/>
      <c r="BO194" s="1"/>
      <c r="BP194" s="1"/>
      <c r="BQ194" s="1"/>
      <c r="BR194" s="1"/>
    </row>
    <row r="195" spans="1:70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  <c r="AS195" s="1"/>
      <c r="AT195" s="1"/>
      <c r="AU195" s="1"/>
      <c r="AV195" s="1"/>
      <c r="AW195" s="1"/>
      <c r="AX195" s="1"/>
      <c r="AY195" s="1"/>
      <c r="AZ195" s="1"/>
      <c r="BA195" s="1"/>
      <c r="BB195" s="1"/>
      <c r="BC195" s="1"/>
      <c r="BD195" s="1"/>
      <c r="BE195" s="1"/>
      <c r="BF195" s="1"/>
      <c r="BG195" s="1"/>
      <c r="BH195" s="1"/>
      <c r="BI195" s="1"/>
      <c r="BJ195" s="1"/>
      <c r="BK195" s="1"/>
      <c r="BL195" s="1"/>
      <c r="BM195" s="1"/>
      <c r="BN195" s="1"/>
      <c r="BO195" s="1"/>
      <c r="BP195" s="1"/>
      <c r="BQ195" s="1"/>
      <c r="BR195" s="1"/>
    </row>
    <row r="196" spans="1:70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  <c r="AR196" s="1"/>
      <c r="AS196" s="1"/>
      <c r="AT196" s="1"/>
      <c r="AU196" s="1"/>
      <c r="AV196" s="1"/>
      <c r="AW196" s="1"/>
      <c r="AX196" s="1"/>
      <c r="AY196" s="1"/>
      <c r="AZ196" s="1"/>
      <c r="BA196" s="1"/>
      <c r="BB196" s="1"/>
      <c r="BC196" s="1"/>
      <c r="BD196" s="1"/>
      <c r="BE196" s="1"/>
      <c r="BF196" s="1"/>
      <c r="BG196" s="1"/>
      <c r="BH196" s="1"/>
      <c r="BI196" s="1"/>
      <c r="BJ196" s="1"/>
      <c r="BK196" s="1"/>
      <c r="BL196" s="1"/>
      <c r="BM196" s="1"/>
      <c r="BN196" s="1"/>
      <c r="BO196" s="1"/>
      <c r="BP196" s="1"/>
      <c r="BQ196" s="1"/>
      <c r="BR196" s="1"/>
    </row>
    <row r="197" spans="1:70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  <c r="AR197" s="1"/>
      <c r="AS197" s="1"/>
      <c r="AT197" s="1"/>
      <c r="AU197" s="1"/>
      <c r="AV197" s="1"/>
      <c r="AW197" s="1"/>
      <c r="AX197" s="1"/>
      <c r="AY197" s="1"/>
      <c r="AZ197" s="1"/>
      <c r="BA197" s="1"/>
      <c r="BB197" s="1"/>
      <c r="BC197" s="1"/>
      <c r="BD197" s="1"/>
      <c r="BE197" s="1"/>
      <c r="BF197" s="1"/>
      <c r="BG197" s="1"/>
      <c r="BH197" s="1"/>
      <c r="BI197" s="1"/>
      <c r="BJ197" s="1"/>
      <c r="BK197" s="1"/>
      <c r="BL197" s="1"/>
      <c r="BM197" s="1"/>
      <c r="BN197" s="1"/>
      <c r="BO197" s="1"/>
      <c r="BP197" s="1"/>
      <c r="BQ197" s="1"/>
      <c r="BR197" s="1"/>
    </row>
    <row r="198" spans="1:70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  <c r="AS198" s="1"/>
      <c r="AT198" s="1"/>
      <c r="AU198" s="1"/>
      <c r="AV198" s="1"/>
      <c r="AW198" s="1"/>
      <c r="AX198" s="1"/>
      <c r="AY198" s="1"/>
      <c r="AZ198" s="1"/>
      <c r="BA198" s="1"/>
      <c r="BB198" s="1"/>
      <c r="BC198" s="1"/>
      <c r="BD198" s="1"/>
      <c r="BE198" s="1"/>
      <c r="BF198" s="1"/>
      <c r="BG198" s="1"/>
      <c r="BH198" s="1"/>
      <c r="BI198" s="1"/>
      <c r="BJ198" s="1"/>
      <c r="BK198" s="1"/>
      <c r="BL198" s="1"/>
      <c r="BM198" s="1"/>
      <c r="BN198" s="1"/>
      <c r="BO198" s="1"/>
      <c r="BP198" s="1"/>
      <c r="BQ198" s="1"/>
      <c r="BR198" s="1"/>
    </row>
    <row r="199" spans="1:70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  <c r="AQ199" s="1"/>
      <c r="AR199" s="1"/>
      <c r="AS199" s="1"/>
      <c r="AT199" s="1"/>
      <c r="AU199" s="1"/>
      <c r="AV199" s="1"/>
      <c r="AW199" s="1"/>
      <c r="AX199" s="1"/>
      <c r="AY199" s="1"/>
      <c r="AZ199" s="1"/>
      <c r="BA199" s="1"/>
      <c r="BB199" s="1"/>
      <c r="BC199" s="1"/>
      <c r="BD199" s="1"/>
      <c r="BE199" s="1"/>
      <c r="BF199" s="1"/>
      <c r="BG199" s="1"/>
      <c r="BH199" s="1"/>
      <c r="BI199" s="1"/>
      <c r="BJ199" s="1"/>
      <c r="BK199" s="1"/>
      <c r="BL199" s="1"/>
      <c r="BM199" s="1"/>
      <c r="BN199" s="1"/>
      <c r="BO199" s="1"/>
      <c r="BP199" s="1"/>
      <c r="BQ199" s="1"/>
      <c r="BR199" s="1"/>
    </row>
    <row r="200" spans="1:70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  <c r="AR200" s="1"/>
      <c r="AS200" s="1"/>
      <c r="AT200" s="1"/>
      <c r="AU200" s="1"/>
      <c r="AV200" s="1"/>
      <c r="AW200" s="1"/>
      <c r="AX200" s="1"/>
      <c r="AY200" s="1"/>
      <c r="AZ200" s="1"/>
      <c r="BA200" s="1"/>
      <c r="BB200" s="1"/>
      <c r="BC200" s="1"/>
      <c r="BD200" s="1"/>
      <c r="BE200" s="1"/>
      <c r="BF200" s="1"/>
      <c r="BG200" s="1"/>
      <c r="BH200" s="1"/>
      <c r="BI200" s="1"/>
      <c r="BJ200" s="1"/>
      <c r="BK200" s="1"/>
      <c r="BL200" s="1"/>
      <c r="BM200" s="1"/>
      <c r="BN200" s="1"/>
      <c r="BO200" s="1"/>
      <c r="BP200" s="1"/>
      <c r="BQ200" s="1"/>
      <c r="BR200" s="1"/>
    </row>
    <row r="201" spans="1:70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  <c r="AP201" s="1"/>
      <c r="AQ201" s="1"/>
      <c r="AR201" s="1"/>
      <c r="AS201" s="1"/>
      <c r="AT201" s="1"/>
      <c r="AU201" s="1"/>
      <c r="AV201" s="1"/>
      <c r="AW201" s="1"/>
      <c r="AX201" s="1"/>
      <c r="AY201" s="1"/>
      <c r="AZ201" s="1"/>
      <c r="BA201" s="1"/>
      <c r="BB201" s="1"/>
      <c r="BC201" s="1"/>
      <c r="BD201" s="1"/>
      <c r="BE201" s="1"/>
      <c r="BF201" s="1"/>
      <c r="BG201" s="1"/>
      <c r="BH201" s="1"/>
      <c r="BI201" s="1"/>
      <c r="BJ201" s="1"/>
      <c r="BK201" s="1"/>
      <c r="BL201" s="1"/>
      <c r="BM201" s="1"/>
      <c r="BN201" s="1"/>
      <c r="BO201" s="1"/>
      <c r="BP201" s="1"/>
      <c r="BQ201" s="1"/>
      <c r="BR201" s="1"/>
    </row>
    <row r="202" spans="1:70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  <c r="AQ202" s="1"/>
      <c r="AR202" s="1"/>
      <c r="AS202" s="1"/>
      <c r="AT202" s="1"/>
      <c r="AU202" s="1"/>
      <c r="AV202" s="1"/>
      <c r="AW202" s="1"/>
      <c r="AX202" s="1"/>
      <c r="AY202" s="1"/>
      <c r="AZ202" s="1"/>
      <c r="BA202" s="1"/>
      <c r="BB202" s="1"/>
      <c r="BC202" s="1"/>
      <c r="BD202" s="1"/>
      <c r="BE202" s="1"/>
      <c r="BF202" s="1"/>
      <c r="BG202" s="1"/>
      <c r="BH202" s="1"/>
      <c r="BI202" s="1"/>
      <c r="BJ202" s="1"/>
      <c r="BK202" s="1"/>
      <c r="BL202" s="1"/>
      <c r="BM202" s="1"/>
      <c r="BN202" s="1"/>
      <c r="BO202" s="1"/>
      <c r="BP202" s="1"/>
      <c r="BQ202" s="1"/>
      <c r="BR202" s="1"/>
    </row>
    <row r="203" spans="1:70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  <c r="AR203" s="1"/>
      <c r="AS203" s="1"/>
      <c r="AT203" s="1"/>
      <c r="AU203" s="1"/>
      <c r="AV203" s="1"/>
      <c r="AW203" s="1"/>
      <c r="AX203" s="1"/>
      <c r="AY203" s="1"/>
      <c r="AZ203" s="1"/>
      <c r="BA203" s="1"/>
      <c r="BB203" s="1"/>
      <c r="BC203" s="1"/>
      <c r="BD203" s="1"/>
      <c r="BE203" s="1"/>
      <c r="BF203" s="1"/>
      <c r="BG203" s="1"/>
      <c r="BH203" s="1"/>
      <c r="BI203" s="1"/>
      <c r="BJ203" s="1"/>
      <c r="BK203" s="1"/>
      <c r="BL203" s="1"/>
      <c r="BM203" s="1"/>
      <c r="BN203" s="1"/>
      <c r="BO203" s="1"/>
      <c r="BP203" s="1"/>
      <c r="BQ203" s="1"/>
      <c r="BR203" s="1"/>
    </row>
    <row r="204" spans="1:70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  <c r="AQ204" s="1"/>
      <c r="AR204" s="1"/>
      <c r="AS204" s="1"/>
      <c r="AT204" s="1"/>
      <c r="AU204" s="1"/>
      <c r="AV204" s="1"/>
      <c r="AW204" s="1"/>
      <c r="AX204" s="1"/>
      <c r="AY204" s="1"/>
      <c r="AZ204" s="1"/>
      <c r="BA204" s="1"/>
      <c r="BB204" s="1"/>
      <c r="BC204" s="1"/>
      <c r="BD204" s="1"/>
      <c r="BE204" s="1"/>
      <c r="BF204" s="1"/>
      <c r="BG204" s="1"/>
      <c r="BH204" s="1"/>
      <c r="BI204" s="1"/>
      <c r="BJ204" s="1"/>
      <c r="BK204" s="1"/>
      <c r="BL204" s="1"/>
      <c r="BM204" s="1"/>
      <c r="BN204" s="1"/>
      <c r="BO204" s="1"/>
      <c r="BP204" s="1"/>
      <c r="BQ204" s="1"/>
      <c r="BR204" s="1"/>
    </row>
    <row r="205" spans="1:70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  <c r="AQ205" s="1"/>
      <c r="AR205" s="1"/>
      <c r="AS205" s="1"/>
      <c r="AT205" s="1"/>
      <c r="AU205" s="1"/>
      <c r="AV205" s="1"/>
      <c r="AW205" s="1"/>
      <c r="AX205" s="1"/>
      <c r="AY205" s="1"/>
      <c r="AZ205" s="1"/>
      <c r="BA205" s="1"/>
      <c r="BB205" s="1"/>
      <c r="BC205" s="1"/>
      <c r="BD205" s="1"/>
      <c r="BE205" s="1"/>
      <c r="BF205" s="1"/>
      <c r="BG205" s="1"/>
      <c r="BH205" s="1"/>
      <c r="BI205" s="1"/>
      <c r="BJ205" s="1"/>
      <c r="BK205" s="1"/>
      <c r="BL205" s="1"/>
      <c r="BM205" s="1"/>
      <c r="BN205" s="1"/>
      <c r="BO205" s="1"/>
      <c r="BP205" s="1"/>
      <c r="BQ205" s="1"/>
      <c r="BR205" s="1"/>
    </row>
    <row r="206" spans="1:70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  <c r="AP206" s="1"/>
      <c r="AQ206" s="1"/>
      <c r="AR206" s="1"/>
      <c r="AS206" s="1"/>
      <c r="AT206" s="1"/>
      <c r="AU206" s="1"/>
      <c r="AV206" s="1"/>
      <c r="AW206" s="1"/>
      <c r="AX206" s="1"/>
      <c r="AY206" s="1"/>
      <c r="AZ206" s="1"/>
      <c r="BA206" s="1"/>
      <c r="BB206" s="1"/>
      <c r="BC206" s="1"/>
      <c r="BD206" s="1"/>
      <c r="BE206" s="1"/>
      <c r="BF206" s="1"/>
      <c r="BG206" s="1"/>
      <c r="BH206" s="1"/>
      <c r="BI206" s="1"/>
      <c r="BJ206" s="1"/>
      <c r="BK206" s="1"/>
      <c r="BL206" s="1"/>
      <c r="BM206" s="1"/>
      <c r="BN206" s="1"/>
      <c r="BO206" s="1"/>
      <c r="BP206" s="1"/>
      <c r="BQ206" s="1"/>
      <c r="BR206" s="1"/>
    </row>
    <row r="207" spans="1:70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  <c r="AP207" s="1"/>
      <c r="AQ207" s="1"/>
      <c r="AR207" s="1"/>
      <c r="AS207" s="1"/>
      <c r="AT207" s="1"/>
      <c r="AU207" s="1"/>
      <c r="AV207" s="1"/>
      <c r="AW207" s="1"/>
      <c r="AX207" s="1"/>
      <c r="AY207" s="1"/>
      <c r="AZ207" s="1"/>
      <c r="BA207" s="1"/>
      <c r="BB207" s="1"/>
      <c r="BC207" s="1"/>
      <c r="BD207" s="1"/>
      <c r="BE207" s="1"/>
      <c r="BF207" s="1"/>
      <c r="BG207" s="1"/>
      <c r="BH207" s="1"/>
      <c r="BI207" s="1"/>
      <c r="BJ207" s="1"/>
      <c r="BK207" s="1"/>
      <c r="BL207" s="1"/>
      <c r="BM207" s="1"/>
      <c r="BN207" s="1"/>
      <c r="BO207" s="1"/>
      <c r="BP207" s="1"/>
      <c r="BQ207" s="1"/>
      <c r="BR207" s="1"/>
    </row>
    <row r="208" spans="1:70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  <c r="AR208" s="1"/>
      <c r="AS208" s="1"/>
      <c r="AT208" s="1"/>
      <c r="AU208" s="1"/>
      <c r="AV208" s="1"/>
      <c r="AW208" s="1"/>
      <c r="AX208" s="1"/>
      <c r="AY208" s="1"/>
      <c r="AZ208" s="1"/>
      <c r="BA208" s="1"/>
      <c r="BB208" s="1"/>
      <c r="BC208" s="1"/>
      <c r="BD208" s="1"/>
      <c r="BE208" s="1"/>
      <c r="BF208" s="1"/>
      <c r="BG208" s="1"/>
      <c r="BH208" s="1"/>
      <c r="BI208" s="1"/>
      <c r="BJ208" s="1"/>
      <c r="BK208" s="1"/>
      <c r="BL208" s="1"/>
      <c r="BM208" s="1"/>
      <c r="BN208" s="1"/>
      <c r="BO208" s="1"/>
      <c r="BP208" s="1"/>
      <c r="BQ208" s="1"/>
      <c r="BR208" s="1"/>
    </row>
    <row r="209" spans="1:70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1"/>
      <c r="AR209" s="1"/>
      <c r="AS209" s="1"/>
      <c r="AT209" s="1"/>
      <c r="AU209" s="1"/>
      <c r="AV209" s="1"/>
      <c r="AW209" s="1"/>
      <c r="AX209" s="1"/>
      <c r="AY209" s="1"/>
      <c r="AZ209" s="1"/>
      <c r="BA209" s="1"/>
      <c r="BB209" s="1"/>
      <c r="BC209" s="1"/>
      <c r="BD209" s="1"/>
      <c r="BE209" s="1"/>
      <c r="BF209" s="1"/>
      <c r="BG209" s="1"/>
      <c r="BH209" s="1"/>
      <c r="BI209" s="1"/>
      <c r="BJ209" s="1"/>
      <c r="BK209" s="1"/>
      <c r="BL209" s="1"/>
      <c r="BM209" s="1"/>
      <c r="BN209" s="1"/>
      <c r="BO209" s="1"/>
      <c r="BP209" s="1"/>
      <c r="BQ209" s="1"/>
      <c r="BR209" s="1"/>
    </row>
    <row r="210" spans="1:70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"/>
      <c r="AQ210" s="1"/>
      <c r="AR210" s="1"/>
      <c r="AS210" s="1"/>
      <c r="AT210" s="1"/>
      <c r="AU210" s="1"/>
      <c r="AV210" s="1"/>
      <c r="AW210" s="1"/>
      <c r="AX210" s="1"/>
      <c r="AY210" s="1"/>
      <c r="AZ210" s="1"/>
      <c r="BA210" s="1"/>
      <c r="BB210" s="1"/>
      <c r="BC210" s="1"/>
      <c r="BD210" s="1"/>
      <c r="BE210" s="1"/>
      <c r="BF210" s="1"/>
      <c r="BG210" s="1"/>
      <c r="BH210" s="1"/>
      <c r="BI210" s="1"/>
      <c r="BJ210" s="1"/>
      <c r="BK210" s="1"/>
      <c r="BL210" s="1"/>
      <c r="BM210" s="1"/>
      <c r="BN210" s="1"/>
      <c r="BO210" s="1"/>
      <c r="BP210" s="1"/>
      <c r="BQ210" s="1"/>
      <c r="BR210" s="1"/>
    </row>
    <row r="211" spans="1:70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  <c r="AR211" s="1"/>
      <c r="AS211" s="1"/>
      <c r="AT211" s="1"/>
      <c r="AU211" s="1"/>
      <c r="AV211" s="1"/>
      <c r="AW211" s="1"/>
      <c r="AX211" s="1"/>
      <c r="AY211" s="1"/>
      <c r="AZ211" s="1"/>
      <c r="BA211" s="1"/>
      <c r="BB211" s="1"/>
      <c r="BC211" s="1"/>
      <c r="BD211" s="1"/>
      <c r="BE211" s="1"/>
      <c r="BF211" s="1"/>
      <c r="BG211" s="1"/>
      <c r="BH211" s="1"/>
      <c r="BI211" s="1"/>
      <c r="BJ211" s="1"/>
      <c r="BK211" s="1"/>
      <c r="BL211" s="1"/>
      <c r="BM211" s="1"/>
      <c r="BN211" s="1"/>
      <c r="BO211" s="1"/>
      <c r="BP211" s="1"/>
      <c r="BQ211" s="1"/>
      <c r="BR211" s="1"/>
    </row>
    <row r="212" spans="1:70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  <c r="AQ212" s="1"/>
      <c r="AR212" s="1"/>
      <c r="AS212" s="1"/>
      <c r="AT212" s="1"/>
      <c r="AU212" s="1"/>
      <c r="AV212" s="1"/>
      <c r="AW212" s="1"/>
      <c r="AX212" s="1"/>
      <c r="AY212" s="1"/>
      <c r="AZ212" s="1"/>
      <c r="BA212" s="1"/>
      <c r="BB212" s="1"/>
      <c r="BC212" s="1"/>
      <c r="BD212" s="1"/>
      <c r="BE212" s="1"/>
      <c r="BF212" s="1"/>
      <c r="BG212" s="1"/>
      <c r="BH212" s="1"/>
      <c r="BI212" s="1"/>
      <c r="BJ212" s="1"/>
      <c r="BK212" s="1"/>
      <c r="BL212" s="1"/>
      <c r="BM212" s="1"/>
      <c r="BN212" s="1"/>
      <c r="BO212" s="1"/>
      <c r="BP212" s="1"/>
      <c r="BQ212" s="1"/>
      <c r="BR212" s="1"/>
    </row>
    <row r="213" spans="1:70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  <c r="AQ213" s="1"/>
      <c r="AR213" s="1"/>
      <c r="AS213" s="1"/>
      <c r="AT213" s="1"/>
      <c r="AU213" s="1"/>
      <c r="AV213" s="1"/>
      <c r="AW213" s="1"/>
      <c r="AX213" s="1"/>
      <c r="AY213" s="1"/>
      <c r="AZ213" s="1"/>
      <c r="BA213" s="1"/>
      <c r="BB213" s="1"/>
      <c r="BC213" s="1"/>
      <c r="BD213" s="1"/>
      <c r="BE213" s="1"/>
      <c r="BF213" s="1"/>
      <c r="BG213" s="1"/>
      <c r="BH213" s="1"/>
      <c r="BI213" s="1"/>
      <c r="BJ213" s="1"/>
      <c r="BK213" s="1"/>
      <c r="BL213" s="1"/>
      <c r="BM213" s="1"/>
      <c r="BN213" s="1"/>
      <c r="BO213" s="1"/>
      <c r="BP213" s="1"/>
      <c r="BQ213" s="1"/>
      <c r="BR213" s="1"/>
    </row>
    <row r="214" spans="1:70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"/>
      <c r="AQ214" s="1"/>
      <c r="AR214" s="1"/>
      <c r="AS214" s="1"/>
      <c r="AT214" s="1"/>
      <c r="AU214" s="1"/>
      <c r="AV214" s="1"/>
      <c r="AW214" s="1"/>
      <c r="AX214" s="1"/>
      <c r="AY214" s="1"/>
      <c r="AZ214" s="1"/>
      <c r="BA214" s="1"/>
      <c r="BB214" s="1"/>
      <c r="BC214" s="1"/>
      <c r="BD214" s="1"/>
      <c r="BE214" s="1"/>
      <c r="BF214" s="1"/>
      <c r="BG214" s="1"/>
      <c r="BH214" s="1"/>
      <c r="BI214" s="1"/>
      <c r="BJ214" s="1"/>
      <c r="BK214" s="1"/>
      <c r="BL214" s="1"/>
      <c r="BM214" s="1"/>
      <c r="BN214" s="1"/>
      <c r="BO214" s="1"/>
      <c r="BP214" s="1"/>
      <c r="BQ214" s="1"/>
      <c r="BR214" s="1"/>
    </row>
    <row r="215" spans="1:70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  <c r="AQ215" s="1"/>
      <c r="AR215" s="1"/>
      <c r="AS215" s="1"/>
      <c r="AT215" s="1"/>
      <c r="AU215" s="1"/>
      <c r="AV215" s="1"/>
      <c r="AW215" s="1"/>
      <c r="AX215" s="1"/>
      <c r="AY215" s="1"/>
      <c r="AZ215" s="1"/>
      <c r="BA215" s="1"/>
      <c r="BB215" s="1"/>
      <c r="BC215" s="1"/>
      <c r="BD215" s="1"/>
      <c r="BE215" s="1"/>
      <c r="BF215" s="1"/>
      <c r="BG215" s="1"/>
      <c r="BH215" s="1"/>
      <c r="BI215" s="1"/>
      <c r="BJ215" s="1"/>
      <c r="BK215" s="1"/>
      <c r="BL215" s="1"/>
      <c r="BM215" s="1"/>
      <c r="BN215" s="1"/>
      <c r="BO215" s="1"/>
      <c r="BP215" s="1"/>
      <c r="BQ215" s="1"/>
      <c r="BR215" s="1"/>
    </row>
    <row r="216" spans="1:70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  <c r="AP216" s="1"/>
      <c r="AQ216" s="1"/>
      <c r="AR216" s="1"/>
      <c r="AS216" s="1"/>
      <c r="AT216" s="1"/>
      <c r="AU216" s="1"/>
      <c r="AV216" s="1"/>
      <c r="AW216" s="1"/>
      <c r="AX216" s="1"/>
      <c r="AY216" s="1"/>
      <c r="AZ216" s="1"/>
      <c r="BA216" s="1"/>
      <c r="BB216" s="1"/>
      <c r="BC216" s="1"/>
      <c r="BD216" s="1"/>
      <c r="BE216" s="1"/>
      <c r="BF216" s="1"/>
      <c r="BG216" s="1"/>
      <c r="BH216" s="1"/>
      <c r="BI216" s="1"/>
      <c r="BJ216" s="1"/>
      <c r="BK216" s="1"/>
      <c r="BL216" s="1"/>
      <c r="BM216" s="1"/>
      <c r="BN216" s="1"/>
      <c r="BO216" s="1"/>
      <c r="BP216" s="1"/>
      <c r="BQ216" s="1"/>
      <c r="BR216" s="1"/>
    </row>
    <row r="217" spans="1:70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  <c r="AQ217" s="1"/>
      <c r="AR217" s="1"/>
      <c r="AS217" s="1"/>
      <c r="AT217" s="1"/>
      <c r="AU217" s="1"/>
      <c r="AV217" s="1"/>
      <c r="AW217" s="1"/>
      <c r="AX217" s="1"/>
      <c r="AY217" s="1"/>
      <c r="AZ217" s="1"/>
      <c r="BA217" s="1"/>
      <c r="BB217" s="1"/>
      <c r="BC217" s="1"/>
      <c r="BD217" s="1"/>
      <c r="BE217" s="1"/>
      <c r="BF217" s="1"/>
      <c r="BG217" s="1"/>
      <c r="BH217" s="1"/>
      <c r="BI217" s="1"/>
      <c r="BJ217" s="1"/>
      <c r="BK217" s="1"/>
      <c r="BL217" s="1"/>
      <c r="BM217" s="1"/>
      <c r="BN217" s="1"/>
      <c r="BO217" s="1"/>
      <c r="BP217" s="1"/>
      <c r="BQ217" s="1"/>
      <c r="BR217" s="1"/>
    </row>
    <row r="218" spans="1:70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  <c r="AP218" s="1"/>
      <c r="AQ218" s="1"/>
      <c r="AR218" s="1"/>
      <c r="AS218" s="1"/>
      <c r="AT218" s="1"/>
      <c r="AU218" s="1"/>
      <c r="AV218" s="1"/>
      <c r="AW218" s="1"/>
      <c r="AX218" s="1"/>
      <c r="AY218" s="1"/>
      <c r="AZ218" s="1"/>
      <c r="BA218" s="1"/>
      <c r="BB218" s="1"/>
      <c r="BC218" s="1"/>
      <c r="BD218" s="1"/>
      <c r="BE218" s="1"/>
      <c r="BF218" s="1"/>
      <c r="BG218" s="1"/>
      <c r="BH218" s="1"/>
      <c r="BI218" s="1"/>
      <c r="BJ218" s="1"/>
      <c r="BK218" s="1"/>
      <c r="BL218" s="1"/>
      <c r="BM218" s="1"/>
      <c r="BN218" s="1"/>
      <c r="BO218" s="1"/>
      <c r="BP218" s="1"/>
      <c r="BQ218" s="1"/>
      <c r="BR218" s="1"/>
    </row>
    <row r="219" spans="1:70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  <c r="AR219" s="1"/>
      <c r="AS219" s="1"/>
      <c r="AT219" s="1"/>
      <c r="AU219" s="1"/>
      <c r="AV219" s="1"/>
      <c r="AW219" s="1"/>
      <c r="AX219" s="1"/>
      <c r="AY219" s="1"/>
      <c r="AZ219" s="1"/>
      <c r="BA219" s="1"/>
      <c r="BB219" s="1"/>
      <c r="BC219" s="1"/>
      <c r="BD219" s="1"/>
      <c r="BE219" s="1"/>
      <c r="BF219" s="1"/>
      <c r="BG219" s="1"/>
      <c r="BH219" s="1"/>
      <c r="BI219" s="1"/>
      <c r="BJ219" s="1"/>
      <c r="BK219" s="1"/>
      <c r="BL219" s="1"/>
      <c r="BM219" s="1"/>
      <c r="BN219" s="1"/>
      <c r="BO219" s="1"/>
      <c r="BP219" s="1"/>
      <c r="BQ219" s="1"/>
      <c r="BR219" s="1"/>
    </row>
    <row r="220" spans="1:70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1"/>
      <c r="AR220" s="1"/>
      <c r="AS220" s="1"/>
      <c r="AT220" s="1"/>
      <c r="AU220" s="1"/>
      <c r="AV220" s="1"/>
      <c r="AW220" s="1"/>
      <c r="AX220" s="1"/>
      <c r="AY220" s="1"/>
      <c r="AZ220" s="1"/>
      <c r="BA220" s="1"/>
      <c r="BB220" s="1"/>
      <c r="BC220" s="1"/>
      <c r="BD220" s="1"/>
      <c r="BE220" s="1"/>
      <c r="BF220" s="1"/>
      <c r="BG220" s="1"/>
      <c r="BH220" s="1"/>
      <c r="BI220" s="1"/>
      <c r="BJ220" s="1"/>
      <c r="BK220" s="1"/>
      <c r="BL220" s="1"/>
      <c r="BM220" s="1"/>
      <c r="BN220" s="1"/>
      <c r="BO220" s="1"/>
      <c r="BP220" s="1"/>
      <c r="BQ220" s="1"/>
      <c r="BR220" s="1"/>
    </row>
    <row r="221" spans="1:70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1"/>
      <c r="AR221" s="1"/>
      <c r="AS221" s="1"/>
      <c r="AT221" s="1"/>
      <c r="AU221" s="1"/>
      <c r="AV221" s="1"/>
      <c r="AW221" s="1"/>
      <c r="AX221" s="1"/>
      <c r="AY221" s="1"/>
      <c r="AZ221" s="1"/>
      <c r="BA221" s="1"/>
      <c r="BB221" s="1"/>
      <c r="BC221" s="1"/>
      <c r="BD221" s="1"/>
      <c r="BE221" s="1"/>
      <c r="BF221" s="1"/>
      <c r="BG221" s="1"/>
      <c r="BH221" s="1"/>
      <c r="BI221" s="1"/>
      <c r="BJ221" s="1"/>
      <c r="BK221" s="1"/>
      <c r="BL221" s="1"/>
      <c r="BM221" s="1"/>
      <c r="BN221" s="1"/>
      <c r="BO221" s="1"/>
      <c r="BP221" s="1"/>
      <c r="BQ221" s="1"/>
      <c r="BR221" s="1"/>
    </row>
    <row r="222" spans="1:70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  <c r="AP222" s="1"/>
      <c r="AQ222" s="1"/>
      <c r="AR222" s="1"/>
      <c r="AS222" s="1"/>
      <c r="AT222" s="1"/>
      <c r="AU222" s="1"/>
      <c r="AV222" s="1"/>
      <c r="AW222" s="1"/>
      <c r="AX222" s="1"/>
      <c r="AY222" s="1"/>
      <c r="AZ222" s="1"/>
      <c r="BA222" s="1"/>
      <c r="BB222" s="1"/>
      <c r="BC222" s="1"/>
      <c r="BD222" s="1"/>
      <c r="BE222" s="1"/>
      <c r="BF222" s="1"/>
      <c r="BG222" s="1"/>
      <c r="BH222" s="1"/>
      <c r="BI222" s="1"/>
      <c r="BJ222" s="1"/>
      <c r="BK222" s="1"/>
      <c r="BL222" s="1"/>
      <c r="BM222" s="1"/>
      <c r="BN222" s="1"/>
      <c r="BO222" s="1"/>
      <c r="BP222" s="1"/>
      <c r="BQ222" s="1"/>
      <c r="BR222" s="1"/>
    </row>
    <row r="223" spans="1:70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1"/>
      <c r="AR223" s="1"/>
      <c r="AS223" s="1"/>
      <c r="AT223" s="1"/>
      <c r="AU223" s="1"/>
      <c r="AV223" s="1"/>
      <c r="AW223" s="1"/>
      <c r="AX223" s="1"/>
      <c r="AY223" s="1"/>
      <c r="AZ223" s="1"/>
      <c r="BA223" s="1"/>
      <c r="BB223" s="1"/>
      <c r="BC223" s="1"/>
      <c r="BD223" s="1"/>
      <c r="BE223" s="1"/>
      <c r="BF223" s="1"/>
      <c r="BG223" s="1"/>
      <c r="BH223" s="1"/>
      <c r="BI223" s="1"/>
      <c r="BJ223" s="1"/>
      <c r="BK223" s="1"/>
      <c r="BL223" s="1"/>
      <c r="BM223" s="1"/>
      <c r="BN223" s="1"/>
      <c r="BO223" s="1"/>
      <c r="BP223" s="1"/>
      <c r="BQ223" s="1"/>
      <c r="BR223" s="1"/>
    </row>
    <row r="224" spans="1:70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  <c r="AQ224" s="1"/>
      <c r="AR224" s="1"/>
      <c r="AS224" s="1"/>
      <c r="AT224" s="1"/>
      <c r="AU224" s="1"/>
      <c r="AV224" s="1"/>
      <c r="AW224" s="1"/>
      <c r="AX224" s="1"/>
      <c r="AY224" s="1"/>
      <c r="AZ224" s="1"/>
      <c r="BA224" s="1"/>
      <c r="BB224" s="1"/>
      <c r="BC224" s="1"/>
      <c r="BD224" s="1"/>
      <c r="BE224" s="1"/>
      <c r="BF224" s="1"/>
      <c r="BG224" s="1"/>
      <c r="BH224" s="1"/>
      <c r="BI224" s="1"/>
      <c r="BJ224" s="1"/>
      <c r="BK224" s="1"/>
      <c r="BL224" s="1"/>
      <c r="BM224" s="1"/>
      <c r="BN224" s="1"/>
      <c r="BO224" s="1"/>
      <c r="BP224" s="1"/>
      <c r="BQ224" s="1"/>
      <c r="BR224" s="1"/>
    </row>
    <row r="225" spans="1:70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  <c r="AP225" s="1"/>
      <c r="AQ225" s="1"/>
      <c r="AR225" s="1"/>
      <c r="AS225" s="1"/>
      <c r="AT225" s="1"/>
      <c r="AU225" s="1"/>
      <c r="AV225" s="1"/>
      <c r="AW225" s="1"/>
      <c r="AX225" s="1"/>
      <c r="AY225" s="1"/>
      <c r="AZ225" s="1"/>
      <c r="BA225" s="1"/>
      <c r="BB225" s="1"/>
      <c r="BC225" s="1"/>
      <c r="BD225" s="1"/>
      <c r="BE225" s="1"/>
      <c r="BF225" s="1"/>
      <c r="BG225" s="1"/>
      <c r="BH225" s="1"/>
      <c r="BI225" s="1"/>
      <c r="BJ225" s="1"/>
      <c r="BK225" s="1"/>
      <c r="BL225" s="1"/>
      <c r="BM225" s="1"/>
      <c r="BN225" s="1"/>
      <c r="BO225" s="1"/>
      <c r="BP225" s="1"/>
      <c r="BQ225" s="1"/>
      <c r="BR225" s="1"/>
    </row>
    <row r="226" spans="1:70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  <c r="AP226" s="1"/>
      <c r="AQ226" s="1"/>
      <c r="AR226" s="1"/>
      <c r="AS226" s="1"/>
      <c r="AT226" s="1"/>
      <c r="AU226" s="1"/>
      <c r="AV226" s="1"/>
      <c r="AW226" s="1"/>
      <c r="AX226" s="1"/>
      <c r="AY226" s="1"/>
      <c r="AZ226" s="1"/>
      <c r="BA226" s="1"/>
      <c r="BB226" s="1"/>
      <c r="BC226" s="1"/>
      <c r="BD226" s="1"/>
      <c r="BE226" s="1"/>
      <c r="BF226" s="1"/>
      <c r="BG226" s="1"/>
      <c r="BH226" s="1"/>
      <c r="BI226" s="1"/>
      <c r="BJ226" s="1"/>
      <c r="BK226" s="1"/>
      <c r="BL226" s="1"/>
      <c r="BM226" s="1"/>
      <c r="BN226" s="1"/>
      <c r="BO226" s="1"/>
      <c r="BP226" s="1"/>
      <c r="BQ226" s="1"/>
      <c r="BR226" s="1"/>
    </row>
    <row r="227" spans="1:70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  <c r="AQ227" s="1"/>
      <c r="AR227" s="1"/>
      <c r="AS227" s="1"/>
      <c r="AT227" s="1"/>
      <c r="AU227" s="1"/>
      <c r="AV227" s="1"/>
      <c r="AW227" s="1"/>
      <c r="AX227" s="1"/>
      <c r="AY227" s="1"/>
      <c r="AZ227" s="1"/>
      <c r="BA227" s="1"/>
      <c r="BB227" s="1"/>
      <c r="BC227" s="1"/>
      <c r="BD227" s="1"/>
      <c r="BE227" s="1"/>
      <c r="BF227" s="1"/>
      <c r="BG227" s="1"/>
      <c r="BH227" s="1"/>
      <c r="BI227" s="1"/>
      <c r="BJ227" s="1"/>
      <c r="BK227" s="1"/>
      <c r="BL227" s="1"/>
      <c r="BM227" s="1"/>
      <c r="BN227" s="1"/>
      <c r="BO227" s="1"/>
      <c r="BP227" s="1"/>
      <c r="BQ227" s="1"/>
      <c r="BR227" s="1"/>
    </row>
    <row r="228" spans="1:70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  <c r="AP228" s="1"/>
      <c r="AQ228" s="1"/>
      <c r="AR228" s="1"/>
      <c r="AS228" s="1"/>
      <c r="AT228" s="1"/>
      <c r="AU228" s="1"/>
      <c r="AV228" s="1"/>
      <c r="AW228" s="1"/>
      <c r="AX228" s="1"/>
      <c r="AY228" s="1"/>
      <c r="AZ228" s="1"/>
      <c r="BA228" s="1"/>
      <c r="BB228" s="1"/>
      <c r="BC228" s="1"/>
      <c r="BD228" s="1"/>
      <c r="BE228" s="1"/>
      <c r="BF228" s="1"/>
      <c r="BG228" s="1"/>
      <c r="BH228" s="1"/>
      <c r="BI228" s="1"/>
      <c r="BJ228" s="1"/>
      <c r="BK228" s="1"/>
      <c r="BL228" s="1"/>
      <c r="BM228" s="1"/>
      <c r="BN228" s="1"/>
      <c r="BO228" s="1"/>
      <c r="BP228" s="1"/>
      <c r="BQ228" s="1"/>
      <c r="BR228" s="1"/>
    </row>
    <row r="229" spans="1:70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  <c r="AP229" s="1"/>
      <c r="AQ229" s="1"/>
      <c r="AR229" s="1"/>
      <c r="AS229" s="1"/>
      <c r="AT229" s="1"/>
      <c r="AU229" s="1"/>
      <c r="AV229" s="1"/>
      <c r="AW229" s="1"/>
      <c r="AX229" s="1"/>
      <c r="AY229" s="1"/>
      <c r="AZ229" s="1"/>
      <c r="BA229" s="1"/>
      <c r="BB229" s="1"/>
      <c r="BC229" s="1"/>
      <c r="BD229" s="1"/>
      <c r="BE229" s="1"/>
      <c r="BF229" s="1"/>
      <c r="BG229" s="1"/>
      <c r="BH229" s="1"/>
      <c r="BI229" s="1"/>
      <c r="BJ229" s="1"/>
      <c r="BK229" s="1"/>
      <c r="BL229" s="1"/>
      <c r="BM229" s="1"/>
      <c r="BN229" s="1"/>
      <c r="BO229" s="1"/>
      <c r="BP229" s="1"/>
      <c r="BQ229" s="1"/>
      <c r="BR229" s="1"/>
    </row>
    <row r="230" spans="1:70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  <c r="AQ230" s="1"/>
      <c r="AR230" s="1"/>
      <c r="AS230" s="1"/>
      <c r="AT230" s="1"/>
      <c r="AU230" s="1"/>
      <c r="AV230" s="1"/>
      <c r="AW230" s="1"/>
      <c r="AX230" s="1"/>
      <c r="AY230" s="1"/>
      <c r="AZ230" s="1"/>
      <c r="BA230" s="1"/>
      <c r="BB230" s="1"/>
      <c r="BC230" s="1"/>
      <c r="BD230" s="1"/>
      <c r="BE230" s="1"/>
      <c r="BF230" s="1"/>
      <c r="BG230" s="1"/>
      <c r="BH230" s="1"/>
      <c r="BI230" s="1"/>
      <c r="BJ230" s="1"/>
      <c r="BK230" s="1"/>
      <c r="BL230" s="1"/>
      <c r="BM230" s="1"/>
      <c r="BN230" s="1"/>
      <c r="BO230" s="1"/>
      <c r="BP230" s="1"/>
      <c r="BQ230" s="1"/>
      <c r="BR230" s="1"/>
    </row>
    <row r="231" spans="1:70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  <c r="AP231" s="1"/>
      <c r="AQ231" s="1"/>
      <c r="AR231" s="1"/>
      <c r="AS231" s="1"/>
      <c r="AT231" s="1"/>
      <c r="AU231" s="1"/>
      <c r="AV231" s="1"/>
      <c r="AW231" s="1"/>
      <c r="AX231" s="1"/>
      <c r="AY231" s="1"/>
      <c r="AZ231" s="1"/>
      <c r="BA231" s="1"/>
      <c r="BB231" s="1"/>
      <c r="BC231" s="1"/>
      <c r="BD231" s="1"/>
      <c r="BE231" s="1"/>
      <c r="BF231" s="1"/>
      <c r="BG231" s="1"/>
      <c r="BH231" s="1"/>
      <c r="BI231" s="1"/>
      <c r="BJ231" s="1"/>
      <c r="BK231" s="1"/>
      <c r="BL231" s="1"/>
      <c r="BM231" s="1"/>
      <c r="BN231" s="1"/>
      <c r="BO231" s="1"/>
      <c r="BP231" s="1"/>
      <c r="BQ231" s="1"/>
      <c r="BR231" s="1"/>
    </row>
    <row r="232" spans="1:70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  <c r="AP232" s="1"/>
      <c r="AQ232" s="1"/>
      <c r="AR232" s="1"/>
      <c r="AS232" s="1"/>
      <c r="AT232" s="1"/>
      <c r="AU232" s="1"/>
      <c r="AV232" s="1"/>
      <c r="AW232" s="1"/>
      <c r="AX232" s="1"/>
      <c r="AY232" s="1"/>
      <c r="AZ232" s="1"/>
      <c r="BA232" s="1"/>
      <c r="BB232" s="1"/>
      <c r="BC232" s="1"/>
      <c r="BD232" s="1"/>
      <c r="BE232" s="1"/>
      <c r="BF232" s="1"/>
      <c r="BG232" s="1"/>
      <c r="BH232" s="1"/>
      <c r="BI232" s="1"/>
      <c r="BJ232" s="1"/>
      <c r="BK232" s="1"/>
      <c r="BL232" s="1"/>
      <c r="BM232" s="1"/>
      <c r="BN232" s="1"/>
      <c r="BO232" s="1"/>
      <c r="BP232" s="1"/>
      <c r="BQ232" s="1"/>
      <c r="BR232" s="1"/>
    </row>
    <row r="233" spans="1:70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  <c r="AP233" s="1"/>
      <c r="AQ233" s="1"/>
      <c r="AR233" s="1"/>
      <c r="AS233" s="1"/>
      <c r="AT233" s="1"/>
      <c r="AU233" s="1"/>
      <c r="AV233" s="1"/>
      <c r="AW233" s="1"/>
      <c r="AX233" s="1"/>
      <c r="AY233" s="1"/>
      <c r="AZ233" s="1"/>
      <c r="BA233" s="1"/>
      <c r="BB233" s="1"/>
      <c r="BC233" s="1"/>
      <c r="BD233" s="1"/>
      <c r="BE233" s="1"/>
      <c r="BF233" s="1"/>
      <c r="BG233" s="1"/>
      <c r="BH233" s="1"/>
      <c r="BI233" s="1"/>
      <c r="BJ233" s="1"/>
      <c r="BK233" s="1"/>
      <c r="BL233" s="1"/>
      <c r="BM233" s="1"/>
      <c r="BN233" s="1"/>
      <c r="BO233" s="1"/>
      <c r="BP233" s="1"/>
      <c r="BQ233" s="1"/>
      <c r="BR233" s="1"/>
    </row>
    <row r="234" spans="1:70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  <c r="AQ234" s="1"/>
      <c r="AR234" s="1"/>
      <c r="AS234" s="1"/>
      <c r="AT234" s="1"/>
      <c r="AU234" s="1"/>
      <c r="AV234" s="1"/>
      <c r="AW234" s="1"/>
      <c r="AX234" s="1"/>
      <c r="AY234" s="1"/>
      <c r="AZ234" s="1"/>
      <c r="BA234" s="1"/>
      <c r="BB234" s="1"/>
      <c r="BC234" s="1"/>
      <c r="BD234" s="1"/>
      <c r="BE234" s="1"/>
      <c r="BF234" s="1"/>
      <c r="BG234" s="1"/>
      <c r="BH234" s="1"/>
      <c r="BI234" s="1"/>
      <c r="BJ234" s="1"/>
      <c r="BK234" s="1"/>
      <c r="BL234" s="1"/>
      <c r="BM234" s="1"/>
      <c r="BN234" s="1"/>
      <c r="BO234" s="1"/>
      <c r="BP234" s="1"/>
      <c r="BQ234" s="1"/>
      <c r="BR234" s="1"/>
    </row>
    <row r="235" spans="1:70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  <c r="AP235" s="1"/>
      <c r="AQ235" s="1"/>
      <c r="AR235" s="1"/>
      <c r="AS235" s="1"/>
      <c r="AT235" s="1"/>
      <c r="AU235" s="1"/>
      <c r="AV235" s="1"/>
      <c r="AW235" s="1"/>
      <c r="AX235" s="1"/>
      <c r="AY235" s="1"/>
      <c r="AZ235" s="1"/>
      <c r="BA235" s="1"/>
      <c r="BB235" s="1"/>
      <c r="BC235" s="1"/>
      <c r="BD235" s="1"/>
      <c r="BE235" s="1"/>
      <c r="BF235" s="1"/>
      <c r="BG235" s="1"/>
      <c r="BH235" s="1"/>
      <c r="BI235" s="1"/>
      <c r="BJ235" s="1"/>
      <c r="BK235" s="1"/>
      <c r="BL235" s="1"/>
      <c r="BM235" s="1"/>
      <c r="BN235" s="1"/>
      <c r="BO235" s="1"/>
      <c r="BP235" s="1"/>
      <c r="BQ235" s="1"/>
      <c r="BR235" s="1"/>
    </row>
    <row r="236" spans="1:70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  <c r="AQ236" s="1"/>
      <c r="AR236" s="1"/>
      <c r="AS236" s="1"/>
      <c r="AT236" s="1"/>
      <c r="AU236" s="1"/>
      <c r="AV236" s="1"/>
      <c r="AW236" s="1"/>
      <c r="AX236" s="1"/>
      <c r="AY236" s="1"/>
      <c r="AZ236" s="1"/>
      <c r="BA236" s="1"/>
      <c r="BB236" s="1"/>
      <c r="BC236" s="1"/>
      <c r="BD236" s="1"/>
      <c r="BE236" s="1"/>
      <c r="BF236" s="1"/>
      <c r="BG236" s="1"/>
      <c r="BH236" s="1"/>
      <c r="BI236" s="1"/>
      <c r="BJ236" s="1"/>
      <c r="BK236" s="1"/>
      <c r="BL236" s="1"/>
      <c r="BM236" s="1"/>
      <c r="BN236" s="1"/>
      <c r="BO236" s="1"/>
      <c r="BP236" s="1"/>
      <c r="BQ236" s="1"/>
      <c r="BR236" s="1"/>
    </row>
    <row r="237" spans="1:70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  <c r="AP237" s="1"/>
      <c r="AQ237" s="1"/>
      <c r="AR237" s="1"/>
      <c r="AS237" s="1"/>
      <c r="AT237" s="1"/>
      <c r="AU237" s="1"/>
      <c r="AV237" s="1"/>
      <c r="AW237" s="1"/>
      <c r="AX237" s="1"/>
      <c r="AY237" s="1"/>
      <c r="AZ237" s="1"/>
      <c r="BA237" s="1"/>
      <c r="BB237" s="1"/>
      <c r="BC237" s="1"/>
      <c r="BD237" s="1"/>
      <c r="BE237" s="1"/>
      <c r="BF237" s="1"/>
      <c r="BG237" s="1"/>
      <c r="BH237" s="1"/>
      <c r="BI237" s="1"/>
      <c r="BJ237" s="1"/>
      <c r="BK237" s="1"/>
      <c r="BL237" s="1"/>
      <c r="BM237" s="1"/>
      <c r="BN237" s="1"/>
      <c r="BO237" s="1"/>
      <c r="BP237" s="1"/>
      <c r="BQ237" s="1"/>
      <c r="BR237" s="1"/>
    </row>
    <row r="238" spans="1:70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  <c r="AQ238" s="1"/>
      <c r="AR238" s="1"/>
      <c r="AS238" s="1"/>
      <c r="AT238" s="1"/>
      <c r="AU238" s="1"/>
      <c r="AV238" s="1"/>
      <c r="AW238" s="1"/>
      <c r="AX238" s="1"/>
      <c r="AY238" s="1"/>
      <c r="AZ238" s="1"/>
      <c r="BA238" s="1"/>
      <c r="BB238" s="1"/>
      <c r="BC238" s="1"/>
      <c r="BD238" s="1"/>
      <c r="BE238" s="1"/>
      <c r="BF238" s="1"/>
      <c r="BG238" s="1"/>
      <c r="BH238" s="1"/>
      <c r="BI238" s="1"/>
      <c r="BJ238" s="1"/>
      <c r="BK238" s="1"/>
      <c r="BL238" s="1"/>
      <c r="BM238" s="1"/>
      <c r="BN238" s="1"/>
      <c r="BO238" s="1"/>
      <c r="BP238" s="1"/>
      <c r="BQ238" s="1"/>
      <c r="BR238" s="1"/>
    </row>
    <row r="239" spans="1:70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  <c r="AP239" s="1"/>
      <c r="AQ239" s="1"/>
      <c r="AR239" s="1"/>
      <c r="AS239" s="1"/>
      <c r="AT239" s="1"/>
      <c r="AU239" s="1"/>
      <c r="AV239" s="1"/>
      <c r="AW239" s="1"/>
      <c r="AX239" s="1"/>
      <c r="AY239" s="1"/>
      <c r="AZ239" s="1"/>
      <c r="BA239" s="1"/>
      <c r="BB239" s="1"/>
      <c r="BC239" s="1"/>
      <c r="BD239" s="1"/>
      <c r="BE239" s="1"/>
      <c r="BF239" s="1"/>
      <c r="BG239" s="1"/>
      <c r="BH239" s="1"/>
      <c r="BI239" s="1"/>
      <c r="BJ239" s="1"/>
      <c r="BK239" s="1"/>
      <c r="BL239" s="1"/>
      <c r="BM239" s="1"/>
      <c r="BN239" s="1"/>
      <c r="BO239" s="1"/>
      <c r="BP239" s="1"/>
      <c r="BQ239" s="1"/>
      <c r="BR239" s="1"/>
    </row>
    <row r="240" spans="1:70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  <c r="AQ240" s="1"/>
      <c r="AR240" s="1"/>
      <c r="AS240" s="1"/>
      <c r="AT240" s="1"/>
      <c r="AU240" s="1"/>
      <c r="AV240" s="1"/>
      <c r="AW240" s="1"/>
      <c r="AX240" s="1"/>
      <c r="AY240" s="1"/>
      <c r="AZ240" s="1"/>
      <c r="BA240" s="1"/>
      <c r="BB240" s="1"/>
      <c r="BC240" s="1"/>
      <c r="BD240" s="1"/>
      <c r="BE240" s="1"/>
      <c r="BF240" s="1"/>
      <c r="BG240" s="1"/>
      <c r="BH240" s="1"/>
      <c r="BI240" s="1"/>
      <c r="BJ240" s="1"/>
      <c r="BK240" s="1"/>
      <c r="BL240" s="1"/>
      <c r="BM240" s="1"/>
      <c r="BN240" s="1"/>
      <c r="BO240" s="1"/>
      <c r="BP240" s="1"/>
      <c r="BQ240" s="1"/>
      <c r="BR240" s="1"/>
    </row>
    <row r="241" spans="1:70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  <c r="AP241" s="1"/>
      <c r="AQ241" s="1"/>
      <c r="AR241" s="1"/>
      <c r="AS241" s="1"/>
      <c r="AT241" s="1"/>
      <c r="AU241" s="1"/>
      <c r="AV241" s="1"/>
      <c r="AW241" s="1"/>
      <c r="AX241" s="1"/>
      <c r="AY241" s="1"/>
      <c r="AZ241" s="1"/>
      <c r="BA241" s="1"/>
      <c r="BB241" s="1"/>
      <c r="BC241" s="1"/>
      <c r="BD241" s="1"/>
      <c r="BE241" s="1"/>
      <c r="BF241" s="1"/>
      <c r="BG241" s="1"/>
      <c r="BH241" s="1"/>
      <c r="BI241" s="1"/>
      <c r="BJ241" s="1"/>
      <c r="BK241" s="1"/>
      <c r="BL241" s="1"/>
      <c r="BM241" s="1"/>
      <c r="BN241" s="1"/>
      <c r="BO241" s="1"/>
      <c r="BP241" s="1"/>
      <c r="BQ241" s="1"/>
      <c r="BR241" s="1"/>
    </row>
    <row r="242" spans="1:70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  <c r="AQ242" s="1"/>
      <c r="AR242" s="1"/>
      <c r="AS242" s="1"/>
      <c r="AT242" s="1"/>
      <c r="AU242" s="1"/>
      <c r="AV242" s="1"/>
      <c r="AW242" s="1"/>
      <c r="AX242" s="1"/>
      <c r="AY242" s="1"/>
      <c r="AZ242" s="1"/>
      <c r="BA242" s="1"/>
      <c r="BB242" s="1"/>
      <c r="BC242" s="1"/>
      <c r="BD242" s="1"/>
      <c r="BE242" s="1"/>
      <c r="BF242" s="1"/>
      <c r="BG242" s="1"/>
      <c r="BH242" s="1"/>
      <c r="BI242" s="1"/>
      <c r="BJ242" s="1"/>
      <c r="BK242" s="1"/>
      <c r="BL242" s="1"/>
      <c r="BM242" s="1"/>
      <c r="BN242" s="1"/>
      <c r="BO242" s="1"/>
      <c r="BP242" s="1"/>
      <c r="BQ242" s="1"/>
      <c r="BR242" s="1"/>
    </row>
    <row r="243" spans="1:70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  <c r="AP243" s="1"/>
      <c r="AQ243" s="1"/>
      <c r="AR243" s="1"/>
      <c r="AS243" s="1"/>
      <c r="AT243" s="1"/>
      <c r="AU243" s="1"/>
      <c r="AV243" s="1"/>
      <c r="AW243" s="1"/>
      <c r="AX243" s="1"/>
      <c r="AY243" s="1"/>
      <c r="AZ243" s="1"/>
      <c r="BA243" s="1"/>
      <c r="BB243" s="1"/>
      <c r="BC243" s="1"/>
      <c r="BD243" s="1"/>
      <c r="BE243" s="1"/>
      <c r="BF243" s="1"/>
      <c r="BG243" s="1"/>
      <c r="BH243" s="1"/>
      <c r="BI243" s="1"/>
      <c r="BJ243" s="1"/>
      <c r="BK243" s="1"/>
      <c r="BL243" s="1"/>
      <c r="BM243" s="1"/>
      <c r="BN243" s="1"/>
      <c r="BO243" s="1"/>
      <c r="BP243" s="1"/>
      <c r="BQ243" s="1"/>
      <c r="BR243" s="1"/>
    </row>
    <row r="244" spans="1:70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"/>
      <c r="AQ244" s="1"/>
      <c r="AR244" s="1"/>
      <c r="AS244" s="1"/>
      <c r="AT244" s="1"/>
      <c r="AU244" s="1"/>
      <c r="AV244" s="1"/>
      <c r="AW244" s="1"/>
      <c r="AX244" s="1"/>
      <c r="AY244" s="1"/>
      <c r="AZ244" s="1"/>
      <c r="BA244" s="1"/>
      <c r="BB244" s="1"/>
      <c r="BC244" s="1"/>
      <c r="BD244" s="1"/>
      <c r="BE244" s="1"/>
      <c r="BF244" s="1"/>
      <c r="BG244" s="1"/>
      <c r="BH244" s="1"/>
      <c r="BI244" s="1"/>
      <c r="BJ244" s="1"/>
      <c r="BK244" s="1"/>
      <c r="BL244" s="1"/>
      <c r="BM244" s="1"/>
      <c r="BN244" s="1"/>
      <c r="BO244" s="1"/>
      <c r="BP244" s="1"/>
      <c r="BQ244" s="1"/>
      <c r="BR244" s="1"/>
    </row>
    <row r="245" spans="1:70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"/>
      <c r="AQ245" s="1"/>
      <c r="AR245" s="1"/>
      <c r="AS245" s="1"/>
      <c r="AT245" s="1"/>
      <c r="AU245" s="1"/>
      <c r="AV245" s="1"/>
      <c r="AW245" s="1"/>
      <c r="AX245" s="1"/>
      <c r="AY245" s="1"/>
      <c r="AZ245" s="1"/>
      <c r="BA245" s="1"/>
      <c r="BB245" s="1"/>
      <c r="BC245" s="1"/>
      <c r="BD245" s="1"/>
      <c r="BE245" s="1"/>
      <c r="BF245" s="1"/>
      <c r="BG245" s="1"/>
      <c r="BH245" s="1"/>
      <c r="BI245" s="1"/>
      <c r="BJ245" s="1"/>
      <c r="BK245" s="1"/>
      <c r="BL245" s="1"/>
      <c r="BM245" s="1"/>
      <c r="BN245" s="1"/>
      <c r="BO245" s="1"/>
      <c r="BP245" s="1"/>
      <c r="BQ245" s="1"/>
      <c r="BR245" s="1"/>
    </row>
    <row r="246" spans="1:70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  <c r="AP246" s="1"/>
      <c r="AQ246" s="1"/>
      <c r="AR246" s="1"/>
      <c r="AS246" s="1"/>
      <c r="AT246" s="1"/>
      <c r="AU246" s="1"/>
      <c r="AV246" s="1"/>
      <c r="AW246" s="1"/>
      <c r="AX246" s="1"/>
      <c r="AY246" s="1"/>
      <c r="AZ246" s="1"/>
      <c r="BA246" s="1"/>
      <c r="BB246" s="1"/>
      <c r="BC246" s="1"/>
      <c r="BD246" s="1"/>
      <c r="BE246" s="1"/>
      <c r="BF246" s="1"/>
      <c r="BG246" s="1"/>
      <c r="BH246" s="1"/>
      <c r="BI246" s="1"/>
      <c r="BJ246" s="1"/>
      <c r="BK246" s="1"/>
      <c r="BL246" s="1"/>
      <c r="BM246" s="1"/>
      <c r="BN246" s="1"/>
      <c r="BO246" s="1"/>
      <c r="BP246" s="1"/>
      <c r="BQ246" s="1"/>
      <c r="BR246" s="1"/>
    </row>
    <row r="247" spans="1:70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  <c r="AP247" s="1"/>
      <c r="AQ247" s="1"/>
      <c r="AR247" s="1"/>
      <c r="AS247" s="1"/>
      <c r="AT247" s="1"/>
      <c r="AU247" s="1"/>
      <c r="AV247" s="1"/>
      <c r="AW247" s="1"/>
      <c r="AX247" s="1"/>
      <c r="AY247" s="1"/>
      <c r="AZ247" s="1"/>
      <c r="BA247" s="1"/>
      <c r="BB247" s="1"/>
      <c r="BC247" s="1"/>
      <c r="BD247" s="1"/>
      <c r="BE247" s="1"/>
      <c r="BF247" s="1"/>
      <c r="BG247" s="1"/>
      <c r="BH247" s="1"/>
      <c r="BI247" s="1"/>
      <c r="BJ247" s="1"/>
      <c r="BK247" s="1"/>
      <c r="BL247" s="1"/>
      <c r="BM247" s="1"/>
      <c r="BN247" s="1"/>
      <c r="BO247" s="1"/>
      <c r="BP247" s="1"/>
      <c r="BQ247" s="1"/>
      <c r="BR247" s="1"/>
    </row>
    <row r="248" spans="1:70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  <c r="AQ248" s="1"/>
      <c r="AR248" s="1"/>
      <c r="AS248" s="1"/>
      <c r="AT248" s="1"/>
      <c r="AU248" s="1"/>
      <c r="AV248" s="1"/>
      <c r="AW248" s="1"/>
      <c r="AX248" s="1"/>
      <c r="AY248" s="1"/>
      <c r="AZ248" s="1"/>
      <c r="BA248" s="1"/>
      <c r="BB248" s="1"/>
      <c r="BC248" s="1"/>
      <c r="BD248" s="1"/>
      <c r="BE248" s="1"/>
      <c r="BF248" s="1"/>
      <c r="BG248" s="1"/>
      <c r="BH248" s="1"/>
      <c r="BI248" s="1"/>
      <c r="BJ248" s="1"/>
      <c r="BK248" s="1"/>
      <c r="BL248" s="1"/>
      <c r="BM248" s="1"/>
      <c r="BN248" s="1"/>
      <c r="BO248" s="1"/>
      <c r="BP248" s="1"/>
      <c r="BQ248" s="1"/>
      <c r="BR248" s="1"/>
    </row>
    <row r="249" spans="1:70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"/>
      <c r="AQ249" s="1"/>
      <c r="AR249" s="1"/>
      <c r="AS249" s="1"/>
      <c r="AT249" s="1"/>
      <c r="AU249" s="1"/>
      <c r="AV249" s="1"/>
      <c r="AW249" s="1"/>
      <c r="AX249" s="1"/>
      <c r="AY249" s="1"/>
      <c r="AZ249" s="1"/>
      <c r="BA249" s="1"/>
      <c r="BB249" s="1"/>
      <c r="BC249" s="1"/>
      <c r="BD249" s="1"/>
      <c r="BE249" s="1"/>
      <c r="BF249" s="1"/>
      <c r="BG249" s="1"/>
      <c r="BH249" s="1"/>
      <c r="BI249" s="1"/>
      <c r="BJ249" s="1"/>
      <c r="BK249" s="1"/>
      <c r="BL249" s="1"/>
      <c r="BM249" s="1"/>
      <c r="BN249" s="1"/>
      <c r="BO249" s="1"/>
      <c r="BP249" s="1"/>
      <c r="BQ249" s="1"/>
      <c r="BR249" s="1"/>
    </row>
    <row r="250" spans="1:70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  <c r="AQ250" s="1"/>
      <c r="AR250" s="1"/>
      <c r="AS250" s="1"/>
      <c r="AT250" s="1"/>
      <c r="AU250" s="1"/>
      <c r="AV250" s="1"/>
      <c r="AW250" s="1"/>
      <c r="AX250" s="1"/>
      <c r="AY250" s="1"/>
      <c r="AZ250" s="1"/>
      <c r="BA250" s="1"/>
      <c r="BB250" s="1"/>
      <c r="BC250" s="1"/>
      <c r="BD250" s="1"/>
      <c r="BE250" s="1"/>
      <c r="BF250" s="1"/>
      <c r="BG250" s="1"/>
      <c r="BH250" s="1"/>
      <c r="BI250" s="1"/>
      <c r="BJ250" s="1"/>
      <c r="BK250" s="1"/>
      <c r="BL250" s="1"/>
      <c r="BM250" s="1"/>
      <c r="BN250" s="1"/>
      <c r="BO250" s="1"/>
      <c r="BP250" s="1"/>
      <c r="BQ250" s="1"/>
      <c r="BR250" s="1"/>
    </row>
    <row r="251" spans="1:70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"/>
      <c r="AQ251" s="1"/>
      <c r="AR251" s="1"/>
      <c r="AS251" s="1"/>
      <c r="AT251" s="1"/>
      <c r="AU251" s="1"/>
      <c r="AV251" s="1"/>
      <c r="AW251" s="1"/>
      <c r="AX251" s="1"/>
      <c r="AY251" s="1"/>
      <c r="AZ251" s="1"/>
      <c r="BA251" s="1"/>
      <c r="BB251" s="1"/>
      <c r="BC251" s="1"/>
      <c r="BD251" s="1"/>
      <c r="BE251" s="1"/>
      <c r="BF251" s="1"/>
      <c r="BG251" s="1"/>
      <c r="BH251" s="1"/>
      <c r="BI251" s="1"/>
      <c r="BJ251" s="1"/>
      <c r="BK251" s="1"/>
      <c r="BL251" s="1"/>
      <c r="BM251" s="1"/>
      <c r="BN251" s="1"/>
      <c r="BO251" s="1"/>
      <c r="BP251" s="1"/>
      <c r="BQ251" s="1"/>
      <c r="BR251" s="1"/>
    </row>
    <row r="252" spans="1:70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  <c r="AP252" s="1"/>
      <c r="AQ252" s="1"/>
      <c r="AR252" s="1"/>
      <c r="AS252" s="1"/>
      <c r="AT252" s="1"/>
      <c r="AU252" s="1"/>
      <c r="AV252" s="1"/>
      <c r="AW252" s="1"/>
      <c r="AX252" s="1"/>
      <c r="AY252" s="1"/>
      <c r="AZ252" s="1"/>
      <c r="BA252" s="1"/>
      <c r="BB252" s="1"/>
      <c r="BC252" s="1"/>
      <c r="BD252" s="1"/>
      <c r="BE252" s="1"/>
      <c r="BF252" s="1"/>
      <c r="BG252" s="1"/>
      <c r="BH252" s="1"/>
      <c r="BI252" s="1"/>
      <c r="BJ252" s="1"/>
      <c r="BK252" s="1"/>
      <c r="BL252" s="1"/>
      <c r="BM252" s="1"/>
      <c r="BN252" s="1"/>
      <c r="BO252" s="1"/>
      <c r="BP252" s="1"/>
      <c r="BQ252" s="1"/>
      <c r="BR252" s="1"/>
    </row>
    <row r="253" spans="1:70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  <c r="AP253" s="1"/>
      <c r="AQ253" s="1"/>
      <c r="AR253" s="1"/>
      <c r="AS253" s="1"/>
      <c r="AT253" s="1"/>
      <c r="AU253" s="1"/>
      <c r="AV253" s="1"/>
      <c r="AW253" s="1"/>
      <c r="AX253" s="1"/>
      <c r="AY253" s="1"/>
      <c r="AZ253" s="1"/>
      <c r="BA253" s="1"/>
      <c r="BB253" s="1"/>
      <c r="BC253" s="1"/>
      <c r="BD253" s="1"/>
      <c r="BE253" s="1"/>
      <c r="BF253" s="1"/>
      <c r="BG253" s="1"/>
      <c r="BH253" s="1"/>
      <c r="BI253" s="1"/>
      <c r="BJ253" s="1"/>
      <c r="BK253" s="1"/>
      <c r="BL253" s="1"/>
      <c r="BM253" s="1"/>
      <c r="BN253" s="1"/>
      <c r="BO253" s="1"/>
      <c r="BP253" s="1"/>
      <c r="BQ253" s="1"/>
      <c r="BR253" s="1"/>
    </row>
    <row r="254" spans="1:70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1"/>
      <c r="AP254" s="1"/>
      <c r="AQ254" s="1"/>
      <c r="AR254" s="1"/>
      <c r="AS254" s="1"/>
      <c r="AT254" s="1"/>
      <c r="AU254" s="1"/>
      <c r="AV254" s="1"/>
      <c r="AW254" s="1"/>
      <c r="AX254" s="1"/>
      <c r="AY254" s="1"/>
      <c r="AZ254" s="1"/>
      <c r="BA254" s="1"/>
      <c r="BB254" s="1"/>
      <c r="BC254" s="1"/>
      <c r="BD254" s="1"/>
      <c r="BE254" s="1"/>
      <c r="BF254" s="1"/>
      <c r="BG254" s="1"/>
      <c r="BH254" s="1"/>
      <c r="BI254" s="1"/>
      <c r="BJ254" s="1"/>
      <c r="BK254" s="1"/>
      <c r="BL254" s="1"/>
      <c r="BM254" s="1"/>
      <c r="BN254" s="1"/>
      <c r="BO254" s="1"/>
      <c r="BP254" s="1"/>
      <c r="BQ254" s="1"/>
      <c r="BR254" s="1"/>
    </row>
    <row r="255" spans="1:70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  <c r="AP255" s="1"/>
      <c r="AQ255" s="1"/>
      <c r="AR255" s="1"/>
      <c r="AS255" s="1"/>
      <c r="AT255" s="1"/>
      <c r="AU255" s="1"/>
      <c r="AV255" s="1"/>
      <c r="AW255" s="1"/>
      <c r="AX255" s="1"/>
      <c r="AY255" s="1"/>
      <c r="AZ255" s="1"/>
      <c r="BA255" s="1"/>
      <c r="BB255" s="1"/>
      <c r="BC255" s="1"/>
      <c r="BD255" s="1"/>
      <c r="BE255" s="1"/>
      <c r="BF255" s="1"/>
      <c r="BG255" s="1"/>
      <c r="BH255" s="1"/>
      <c r="BI255" s="1"/>
      <c r="BJ255" s="1"/>
      <c r="BK255" s="1"/>
      <c r="BL255" s="1"/>
      <c r="BM255" s="1"/>
      <c r="BN255" s="1"/>
      <c r="BO255" s="1"/>
      <c r="BP255" s="1"/>
      <c r="BQ255" s="1"/>
      <c r="BR255" s="1"/>
    </row>
    <row r="256" spans="1:70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  <c r="AP256" s="1"/>
      <c r="AQ256" s="1"/>
      <c r="AR256" s="1"/>
      <c r="AS256" s="1"/>
      <c r="AT256" s="1"/>
      <c r="AU256" s="1"/>
      <c r="AV256" s="1"/>
      <c r="AW256" s="1"/>
      <c r="AX256" s="1"/>
      <c r="AY256" s="1"/>
      <c r="AZ256" s="1"/>
      <c r="BA256" s="1"/>
      <c r="BB256" s="1"/>
      <c r="BC256" s="1"/>
      <c r="BD256" s="1"/>
      <c r="BE256" s="1"/>
      <c r="BF256" s="1"/>
      <c r="BG256" s="1"/>
      <c r="BH256" s="1"/>
      <c r="BI256" s="1"/>
      <c r="BJ256" s="1"/>
      <c r="BK256" s="1"/>
      <c r="BL256" s="1"/>
      <c r="BM256" s="1"/>
      <c r="BN256" s="1"/>
      <c r="BO256" s="1"/>
      <c r="BP256" s="1"/>
      <c r="BQ256" s="1"/>
      <c r="BR256" s="1"/>
    </row>
    <row r="257" spans="1:70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1"/>
      <c r="AP257" s="1"/>
      <c r="AQ257" s="1"/>
      <c r="AR257" s="1"/>
      <c r="AS257" s="1"/>
      <c r="AT257" s="1"/>
      <c r="AU257" s="1"/>
      <c r="AV257" s="1"/>
      <c r="AW257" s="1"/>
      <c r="AX257" s="1"/>
      <c r="AY257" s="1"/>
      <c r="AZ257" s="1"/>
      <c r="BA257" s="1"/>
      <c r="BB257" s="1"/>
      <c r="BC257" s="1"/>
      <c r="BD257" s="1"/>
      <c r="BE257" s="1"/>
      <c r="BF257" s="1"/>
      <c r="BG257" s="1"/>
      <c r="BH257" s="1"/>
      <c r="BI257" s="1"/>
      <c r="BJ257" s="1"/>
      <c r="BK257" s="1"/>
      <c r="BL257" s="1"/>
      <c r="BM257" s="1"/>
      <c r="BN257" s="1"/>
      <c r="BO257" s="1"/>
      <c r="BP257" s="1"/>
      <c r="BQ257" s="1"/>
      <c r="BR257" s="1"/>
    </row>
    <row r="258" spans="1:70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  <c r="AP258" s="1"/>
      <c r="AQ258" s="1"/>
      <c r="AR258" s="1"/>
      <c r="AS258" s="1"/>
      <c r="AT258" s="1"/>
      <c r="AU258" s="1"/>
      <c r="AV258" s="1"/>
      <c r="AW258" s="1"/>
      <c r="AX258" s="1"/>
      <c r="AY258" s="1"/>
      <c r="AZ258" s="1"/>
      <c r="BA258" s="1"/>
      <c r="BB258" s="1"/>
      <c r="BC258" s="1"/>
      <c r="BD258" s="1"/>
      <c r="BE258" s="1"/>
      <c r="BF258" s="1"/>
      <c r="BG258" s="1"/>
      <c r="BH258" s="1"/>
      <c r="BI258" s="1"/>
      <c r="BJ258" s="1"/>
      <c r="BK258" s="1"/>
      <c r="BL258" s="1"/>
      <c r="BM258" s="1"/>
      <c r="BN258" s="1"/>
      <c r="BO258" s="1"/>
      <c r="BP258" s="1"/>
      <c r="BQ258" s="1"/>
      <c r="BR258" s="1"/>
    </row>
    <row r="259" spans="1:70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1"/>
      <c r="AP259" s="1"/>
      <c r="AQ259" s="1"/>
      <c r="AR259" s="1"/>
      <c r="AS259" s="1"/>
      <c r="AT259" s="1"/>
      <c r="AU259" s="1"/>
      <c r="AV259" s="1"/>
      <c r="AW259" s="1"/>
      <c r="AX259" s="1"/>
      <c r="AY259" s="1"/>
      <c r="AZ259" s="1"/>
      <c r="BA259" s="1"/>
      <c r="BB259" s="1"/>
      <c r="BC259" s="1"/>
      <c r="BD259" s="1"/>
      <c r="BE259" s="1"/>
      <c r="BF259" s="1"/>
      <c r="BG259" s="1"/>
      <c r="BH259" s="1"/>
      <c r="BI259" s="1"/>
      <c r="BJ259" s="1"/>
      <c r="BK259" s="1"/>
      <c r="BL259" s="1"/>
      <c r="BM259" s="1"/>
      <c r="BN259" s="1"/>
      <c r="BO259" s="1"/>
      <c r="BP259" s="1"/>
      <c r="BQ259" s="1"/>
      <c r="BR259" s="1"/>
    </row>
    <row r="260" spans="1:70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1"/>
      <c r="AP260" s="1"/>
      <c r="AQ260" s="1"/>
      <c r="AR260" s="1"/>
      <c r="AS260" s="1"/>
      <c r="AT260" s="1"/>
      <c r="AU260" s="1"/>
      <c r="AV260" s="1"/>
      <c r="AW260" s="1"/>
      <c r="AX260" s="1"/>
      <c r="AY260" s="1"/>
      <c r="AZ260" s="1"/>
      <c r="BA260" s="1"/>
      <c r="BB260" s="1"/>
      <c r="BC260" s="1"/>
      <c r="BD260" s="1"/>
      <c r="BE260" s="1"/>
      <c r="BF260" s="1"/>
      <c r="BG260" s="1"/>
      <c r="BH260" s="1"/>
      <c r="BI260" s="1"/>
      <c r="BJ260" s="1"/>
      <c r="BK260" s="1"/>
      <c r="BL260" s="1"/>
      <c r="BM260" s="1"/>
      <c r="BN260" s="1"/>
      <c r="BO260" s="1"/>
      <c r="BP260" s="1"/>
      <c r="BQ260" s="1"/>
      <c r="BR260" s="1"/>
    </row>
    <row r="261" spans="1:70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  <c r="AP261" s="1"/>
      <c r="AQ261" s="1"/>
      <c r="AR261" s="1"/>
      <c r="AS261" s="1"/>
      <c r="AT261" s="1"/>
      <c r="AU261" s="1"/>
      <c r="AV261" s="1"/>
      <c r="AW261" s="1"/>
      <c r="AX261" s="1"/>
      <c r="AY261" s="1"/>
      <c r="AZ261" s="1"/>
      <c r="BA261" s="1"/>
      <c r="BB261" s="1"/>
      <c r="BC261" s="1"/>
      <c r="BD261" s="1"/>
      <c r="BE261" s="1"/>
      <c r="BF261" s="1"/>
      <c r="BG261" s="1"/>
      <c r="BH261" s="1"/>
      <c r="BI261" s="1"/>
      <c r="BJ261" s="1"/>
      <c r="BK261" s="1"/>
      <c r="BL261" s="1"/>
      <c r="BM261" s="1"/>
      <c r="BN261" s="1"/>
      <c r="BO261" s="1"/>
      <c r="BP261" s="1"/>
      <c r="BQ261" s="1"/>
      <c r="BR261" s="1"/>
    </row>
    <row r="262" spans="1:70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  <c r="AP262" s="1"/>
      <c r="AQ262" s="1"/>
      <c r="AR262" s="1"/>
      <c r="AS262" s="1"/>
      <c r="AT262" s="1"/>
      <c r="AU262" s="1"/>
      <c r="AV262" s="1"/>
      <c r="AW262" s="1"/>
      <c r="AX262" s="1"/>
      <c r="AY262" s="1"/>
      <c r="AZ262" s="1"/>
      <c r="BA262" s="1"/>
      <c r="BB262" s="1"/>
      <c r="BC262" s="1"/>
      <c r="BD262" s="1"/>
      <c r="BE262" s="1"/>
      <c r="BF262" s="1"/>
      <c r="BG262" s="1"/>
      <c r="BH262" s="1"/>
      <c r="BI262" s="1"/>
      <c r="BJ262" s="1"/>
      <c r="BK262" s="1"/>
      <c r="BL262" s="1"/>
      <c r="BM262" s="1"/>
      <c r="BN262" s="1"/>
      <c r="BO262" s="1"/>
      <c r="BP262" s="1"/>
      <c r="BQ262" s="1"/>
      <c r="BR262" s="1"/>
    </row>
    <row r="263" spans="1:70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  <c r="AP263" s="1"/>
      <c r="AQ263" s="1"/>
      <c r="AR263" s="1"/>
      <c r="AS263" s="1"/>
      <c r="AT263" s="1"/>
      <c r="AU263" s="1"/>
      <c r="AV263" s="1"/>
      <c r="AW263" s="1"/>
      <c r="AX263" s="1"/>
      <c r="AY263" s="1"/>
      <c r="AZ263" s="1"/>
      <c r="BA263" s="1"/>
      <c r="BB263" s="1"/>
      <c r="BC263" s="1"/>
      <c r="BD263" s="1"/>
      <c r="BE263" s="1"/>
      <c r="BF263" s="1"/>
      <c r="BG263" s="1"/>
      <c r="BH263" s="1"/>
      <c r="BI263" s="1"/>
      <c r="BJ263" s="1"/>
      <c r="BK263" s="1"/>
      <c r="BL263" s="1"/>
      <c r="BM263" s="1"/>
      <c r="BN263" s="1"/>
      <c r="BO263" s="1"/>
      <c r="BP263" s="1"/>
      <c r="BQ263" s="1"/>
      <c r="BR263" s="1"/>
    </row>
    <row r="264" spans="1:70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1"/>
      <c r="AP264" s="1"/>
      <c r="AQ264" s="1"/>
      <c r="AR264" s="1"/>
      <c r="AS264" s="1"/>
      <c r="AT264" s="1"/>
      <c r="AU264" s="1"/>
      <c r="AV264" s="1"/>
      <c r="AW264" s="1"/>
      <c r="AX264" s="1"/>
      <c r="AY264" s="1"/>
      <c r="AZ264" s="1"/>
      <c r="BA264" s="1"/>
      <c r="BB264" s="1"/>
      <c r="BC264" s="1"/>
      <c r="BD264" s="1"/>
      <c r="BE264" s="1"/>
      <c r="BF264" s="1"/>
      <c r="BG264" s="1"/>
      <c r="BH264" s="1"/>
      <c r="BI264" s="1"/>
      <c r="BJ264" s="1"/>
      <c r="BK264" s="1"/>
      <c r="BL264" s="1"/>
      <c r="BM264" s="1"/>
      <c r="BN264" s="1"/>
      <c r="BO264" s="1"/>
      <c r="BP264" s="1"/>
      <c r="BQ264" s="1"/>
      <c r="BR264" s="1"/>
    </row>
    <row r="265" spans="1:70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1"/>
      <c r="AP265" s="1"/>
      <c r="AQ265" s="1"/>
      <c r="AR265" s="1"/>
      <c r="AS265" s="1"/>
      <c r="AT265" s="1"/>
      <c r="AU265" s="1"/>
      <c r="AV265" s="1"/>
      <c r="AW265" s="1"/>
      <c r="AX265" s="1"/>
      <c r="AY265" s="1"/>
      <c r="AZ265" s="1"/>
      <c r="BA265" s="1"/>
      <c r="BB265" s="1"/>
      <c r="BC265" s="1"/>
      <c r="BD265" s="1"/>
      <c r="BE265" s="1"/>
      <c r="BF265" s="1"/>
      <c r="BG265" s="1"/>
      <c r="BH265" s="1"/>
      <c r="BI265" s="1"/>
      <c r="BJ265" s="1"/>
      <c r="BK265" s="1"/>
      <c r="BL265" s="1"/>
      <c r="BM265" s="1"/>
      <c r="BN265" s="1"/>
      <c r="BO265" s="1"/>
      <c r="BP265" s="1"/>
      <c r="BQ265" s="1"/>
      <c r="BR265" s="1"/>
    </row>
    <row r="266" spans="1:70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  <c r="AP266" s="1"/>
      <c r="AQ266" s="1"/>
      <c r="AR266" s="1"/>
      <c r="AS266" s="1"/>
      <c r="AT266" s="1"/>
      <c r="AU266" s="1"/>
      <c r="AV266" s="1"/>
      <c r="AW266" s="1"/>
      <c r="AX266" s="1"/>
      <c r="AY266" s="1"/>
      <c r="AZ266" s="1"/>
      <c r="BA266" s="1"/>
      <c r="BB266" s="1"/>
      <c r="BC266" s="1"/>
      <c r="BD266" s="1"/>
      <c r="BE266" s="1"/>
      <c r="BF266" s="1"/>
      <c r="BG266" s="1"/>
      <c r="BH266" s="1"/>
      <c r="BI266" s="1"/>
      <c r="BJ266" s="1"/>
      <c r="BK266" s="1"/>
      <c r="BL266" s="1"/>
      <c r="BM266" s="1"/>
      <c r="BN266" s="1"/>
      <c r="BO266" s="1"/>
      <c r="BP266" s="1"/>
      <c r="BQ266" s="1"/>
      <c r="BR266" s="1"/>
    </row>
    <row r="267" spans="1:70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  <c r="AP267" s="1"/>
      <c r="AQ267" s="1"/>
      <c r="AR267" s="1"/>
      <c r="AS267" s="1"/>
      <c r="AT267" s="1"/>
      <c r="AU267" s="1"/>
      <c r="AV267" s="1"/>
      <c r="AW267" s="1"/>
      <c r="AX267" s="1"/>
      <c r="AY267" s="1"/>
      <c r="AZ267" s="1"/>
      <c r="BA267" s="1"/>
      <c r="BB267" s="1"/>
      <c r="BC267" s="1"/>
      <c r="BD267" s="1"/>
      <c r="BE267" s="1"/>
      <c r="BF267" s="1"/>
      <c r="BG267" s="1"/>
      <c r="BH267" s="1"/>
      <c r="BI267" s="1"/>
      <c r="BJ267" s="1"/>
      <c r="BK267" s="1"/>
      <c r="BL267" s="1"/>
      <c r="BM267" s="1"/>
      <c r="BN267" s="1"/>
      <c r="BO267" s="1"/>
      <c r="BP267" s="1"/>
      <c r="BQ267" s="1"/>
      <c r="BR267" s="1"/>
    </row>
    <row r="268" spans="1:70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1"/>
      <c r="AP268" s="1"/>
      <c r="AQ268" s="1"/>
      <c r="AR268" s="1"/>
      <c r="AS268" s="1"/>
      <c r="AT268" s="1"/>
      <c r="AU268" s="1"/>
      <c r="AV268" s="1"/>
      <c r="AW268" s="1"/>
      <c r="AX268" s="1"/>
      <c r="AY268" s="1"/>
      <c r="AZ268" s="1"/>
      <c r="BA268" s="1"/>
      <c r="BB268" s="1"/>
      <c r="BC268" s="1"/>
      <c r="BD268" s="1"/>
      <c r="BE268" s="1"/>
      <c r="BF268" s="1"/>
      <c r="BG268" s="1"/>
      <c r="BH268" s="1"/>
      <c r="BI268" s="1"/>
      <c r="BJ268" s="1"/>
      <c r="BK268" s="1"/>
      <c r="BL268" s="1"/>
      <c r="BM268" s="1"/>
      <c r="BN268" s="1"/>
      <c r="BO268" s="1"/>
      <c r="BP268" s="1"/>
      <c r="BQ268" s="1"/>
      <c r="BR268" s="1"/>
    </row>
    <row r="269" spans="1:70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  <c r="AO269" s="1"/>
      <c r="AP269" s="1"/>
      <c r="AQ269" s="1"/>
      <c r="AR269" s="1"/>
      <c r="AS269" s="1"/>
      <c r="AT269" s="1"/>
      <c r="AU269" s="1"/>
      <c r="AV269" s="1"/>
      <c r="AW269" s="1"/>
      <c r="AX269" s="1"/>
      <c r="AY269" s="1"/>
      <c r="AZ269" s="1"/>
      <c r="BA269" s="1"/>
      <c r="BB269" s="1"/>
      <c r="BC269" s="1"/>
      <c r="BD269" s="1"/>
      <c r="BE269" s="1"/>
      <c r="BF269" s="1"/>
      <c r="BG269" s="1"/>
      <c r="BH269" s="1"/>
      <c r="BI269" s="1"/>
      <c r="BJ269" s="1"/>
      <c r="BK269" s="1"/>
      <c r="BL269" s="1"/>
      <c r="BM269" s="1"/>
      <c r="BN269" s="1"/>
      <c r="BO269" s="1"/>
      <c r="BP269" s="1"/>
      <c r="BQ269" s="1"/>
      <c r="BR269" s="1"/>
    </row>
    <row r="270" spans="1:70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  <c r="AP270" s="1"/>
      <c r="AQ270" s="1"/>
      <c r="AR270" s="1"/>
      <c r="AS270" s="1"/>
      <c r="AT270" s="1"/>
      <c r="AU270" s="1"/>
      <c r="AV270" s="1"/>
      <c r="AW270" s="1"/>
      <c r="AX270" s="1"/>
      <c r="AY270" s="1"/>
      <c r="AZ270" s="1"/>
      <c r="BA270" s="1"/>
      <c r="BB270" s="1"/>
      <c r="BC270" s="1"/>
      <c r="BD270" s="1"/>
      <c r="BE270" s="1"/>
      <c r="BF270" s="1"/>
      <c r="BG270" s="1"/>
      <c r="BH270" s="1"/>
      <c r="BI270" s="1"/>
      <c r="BJ270" s="1"/>
      <c r="BK270" s="1"/>
      <c r="BL270" s="1"/>
      <c r="BM270" s="1"/>
      <c r="BN270" s="1"/>
      <c r="BO270" s="1"/>
      <c r="BP270" s="1"/>
      <c r="BQ270" s="1"/>
      <c r="BR270" s="1"/>
    </row>
    <row r="271" spans="1:70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  <c r="AO271" s="1"/>
      <c r="AP271" s="1"/>
      <c r="AQ271" s="1"/>
      <c r="AR271" s="1"/>
      <c r="AS271" s="1"/>
      <c r="AT271" s="1"/>
      <c r="AU271" s="1"/>
      <c r="AV271" s="1"/>
      <c r="AW271" s="1"/>
      <c r="AX271" s="1"/>
      <c r="AY271" s="1"/>
      <c r="AZ271" s="1"/>
      <c r="BA271" s="1"/>
      <c r="BB271" s="1"/>
      <c r="BC271" s="1"/>
      <c r="BD271" s="1"/>
      <c r="BE271" s="1"/>
      <c r="BF271" s="1"/>
      <c r="BG271" s="1"/>
      <c r="BH271" s="1"/>
      <c r="BI271" s="1"/>
      <c r="BJ271" s="1"/>
      <c r="BK271" s="1"/>
      <c r="BL271" s="1"/>
      <c r="BM271" s="1"/>
      <c r="BN271" s="1"/>
      <c r="BO271" s="1"/>
      <c r="BP271" s="1"/>
      <c r="BQ271" s="1"/>
      <c r="BR271" s="1"/>
    </row>
    <row r="272" spans="1:70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  <c r="AO272" s="1"/>
      <c r="AP272" s="1"/>
      <c r="AQ272" s="1"/>
      <c r="AR272" s="1"/>
      <c r="AS272" s="1"/>
      <c r="AT272" s="1"/>
      <c r="AU272" s="1"/>
      <c r="AV272" s="1"/>
      <c r="AW272" s="1"/>
      <c r="AX272" s="1"/>
      <c r="AY272" s="1"/>
      <c r="AZ272" s="1"/>
      <c r="BA272" s="1"/>
      <c r="BB272" s="1"/>
      <c r="BC272" s="1"/>
      <c r="BD272" s="1"/>
      <c r="BE272" s="1"/>
      <c r="BF272" s="1"/>
      <c r="BG272" s="1"/>
      <c r="BH272" s="1"/>
      <c r="BI272" s="1"/>
      <c r="BJ272" s="1"/>
      <c r="BK272" s="1"/>
      <c r="BL272" s="1"/>
      <c r="BM272" s="1"/>
      <c r="BN272" s="1"/>
      <c r="BO272" s="1"/>
      <c r="BP272" s="1"/>
      <c r="BQ272" s="1"/>
      <c r="BR272" s="1"/>
    </row>
    <row r="273" spans="1:70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  <c r="AO273" s="1"/>
      <c r="AP273" s="1"/>
      <c r="AQ273" s="1"/>
      <c r="AR273" s="1"/>
      <c r="AS273" s="1"/>
      <c r="AT273" s="1"/>
      <c r="AU273" s="1"/>
      <c r="AV273" s="1"/>
      <c r="AW273" s="1"/>
      <c r="AX273" s="1"/>
      <c r="AY273" s="1"/>
      <c r="AZ273" s="1"/>
      <c r="BA273" s="1"/>
      <c r="BB273" s="1"/>
      <c r="BC273" s="1"/>
      <c r="BD273" s="1"/>
      <c r="BE273" s="1"/>
      <c r="BF273" s="1"/>
      <c r="BG273" s="1"/>
      <c r="BH273" s="1"/>
      <c r="BI273" s="1"/>
      <c r="BJ273" s="1"/>
      <c r="BK273" s="1"/>
      <c r="BL273" s="1"/>
      <c r="BM273" s="1"/>
      <c r="BN273" s="1"/>
      <c r="BO273" s="1"/>
      <c r="BP273" s="1"/>
      <c r="BQ273" s="1"/>
      <c r="BR273" s="1"/>
    </row>
    <row r="274" spans="1:70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  <c r="AO274" s="1"/>
      <c r="AP274" s="1"/>
      <c r="AQ274" s="1"/>
      <c r="AR274" s="1"/>
      <c r="AS274" s="1"/>
      <c r="AT274" s="1"/>
      <c r="AU274" s="1"/>
      <c r="AV274" s="1"/>
      <c r="AW274" s="1"/>
      <c r="AX274" s="1"/>
      <c r="AY274" s="1"/>
      <c r="AZ274" s="1"/>
      <c r="BA274" s="1"/>
      <c r="BB274" s="1"/>
      <c r="BC274" s="1"/>
      <c r="BD274" s="1"/>
      <c r="BE274" s="1"/>
      <c r="BF274" s="1"/>
      <c r="BG274" s="1"/>
      <c r="BH274" s="1"/>
      <c r="BI274" s="1"/>
      <c r="BJ274" s="1"/>
      <c r="BK274" s="1"/>
      <c r="BL274" s="1"/>
      <c r="BM274" s="1"/>
      <c r="BN274" s="1"/>
      <c r="BO274" s="1"/>
      <c r="BP274" s="1"/>
      <c r="BQ274" s="1"/>
      <c r="BR274" s="1"/>
    </row>
    <row r="275" spans="1:70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1"/>
      <c r="AP275" s="1"/>
      <c r="AQ275" s="1"/>
      <c r="AR275" s="1"/>
      <c r="AS275" s="1"/>
      <c r="AT275" s="1"/>
      <c r="AU275" s="1"/>
      <c r="AV275" s="1"/>
      <c r="AW275" s="1"/>
      <c r="AX275" s="1"/>
      <c r="AY275" s="1"/>
      <c r="AZ275" s="1"/>
      <c r="BA275" s="1"/>
      <c r="BB275" s="1"/>
      <c r="BC275" s="1"/>
      <c r="BD275" s="1"/>
      <c r="BE275" s="1"/>
      <c r="BF275" s="1"/>
      <c r="BG275" s="1"/>
      <c r="BH275" s="1"/>
      <c r="BI275" s="1"/>
      <c r="BJ275" s="1"/>
      <c r="BK275" s="1"/>
      <c r="BL275" s="1"/>
      <c r="BM275" s="1"/>
      <c r="BN275" s="1"/>
      <c r="BO275" s="1"/>
      <c r="BP275" s="1"/>
      <c r="BQ275" s="1"/>
      <c r="BR275" s="1"/>
    </row>
    <row r="276" spans="1:70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  <c r="AO276" s="1"/>
      <c r="AP276" s="1"/>
      <c r="AQ276" s="1"/>
      <c r="AR276" s="1"/>
      <c r="AS276" s="1"/>
      <c r="AT276" s="1"/>
      <c r="AU276" s="1"/>
      <c r="AV276" s="1"/>
      <c r="AW276" s="1"/>
      <c r="AX276" s="1"/>
      <c r="AY276" s="1"/>
      <c r="AZ276" s="1"/>
      <c r="BA276" s="1"/>
      <c r="BB276" s="1"/>
      <c r="BC276" s="1"/>
      <c r="BD276" s="1"/>
      <c r="BE276" s="1"/>
      <c r="BF276" s="1"/>
      <c r="BG276" s="1"/>
      <c r="BH276" s="1"/>
      <c r="BI276" s="1"/>
      <c r="BJ276" s="1"/>
      <c r="BK276" s="1"/>
      <c r="BL276" s="1"/>
      <c r="BM276" s="1"/>
      <c r="BN276" s="1"/>
      <c r="BO276" s="1"/>
      <c r="BP276" s="1"/>
      <c r="BQ276" s="1"/>
      <c r="BR276" s="1"/>
    </row>
    <row r="277" spans="1:70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  <c r="AO277" s="1"/>
      <c r="AP277" s="1"/>
      <c r="AQ277" s="1"/>
      <c r="AR277" s="1"/>
      <c r="AS277" s="1"/>
      <c r="AT277" s="1"/>
      <c r="AU277" s="1"/>
      <c r="AV277" s="1"/>
      <c r="AW277" s="1"/>
      <c r="AX277" s="1"/>
      <c r="AY277" s="1"/>
      <c r="AZ277" s="1"/>
      <c r="BA277" s="1"/>
      <c r="BB277" s="1"/>
      <c r="BC277" s="1"/>
      <c r="BD277" s="1"/>
      <c r="BE277" s="1"/>
      <c r="BF277" s="1"/>
      <c r="BG277" s="1"/>
      <c r="BH277" s="1"/>
      <c r="BI277" s="1"/>
      <c r="BJ277" s="1"/>
      <c r="BK277" s="1"/>
      <c r="BL277" s="1"/>
      <c r="BM277" s="1"/>
      <c r="BN277" s="1"/>
      <c r="BO277" s="1"/>
      <c r="BP277" s="1"/>
      <c r="BQ277" s="1"/>
      <c r="BR277" s="1"/>
    </row>
    <row r="278" spans="1:70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O278" s="1"/>
      <c r="AP278" s="1"/>
      <c r="AQ278" s="1"/>
      <c r="AR278" s="1"/>
      <c r="AS278" s="1"/>
      <c r="AT278" s="1"/>
      <c r="AU278" s="1"/>
      <c r="AV278" s="1"/>
      <c r="AW278" s="1"/>
      <c r="AX278" s="1"/>
      <c r="AY278" s="1"/>
      <c r="AZ278" s="1"/>
      <c r="BA278" s="1"/>
      <c r="BB278" s="1"/>
      <c r="BC278" s="1"/>
      <c r="BD278" s="1"/>
      <c r="BE278" s="1"/>
      <c r="BF278" s="1"/>
      <c r="BG278" s="1"/>
      <c r="BH278" s="1"/>
      <c r="BI278" s="1"/>
      <c r="BJ278" s="1"/>
      <c r="BK278" s="1"/>
      <c r="BL278" s="1"/>
      <c r="BM278" s="1"/>
      <c r="BN278" s="1"/>
      <c r="BO278" s="1"/>
      <c r="BP278" s="1"/>
      <c r="BQ278" s="1"/>
      <c r="BR278" s="1"/>
    </row>
    <row r="279" spans="1:70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  <c r="AO279" s="1"/>
      <c r="AP279" s="1"/>
      <c r="AQ279" s="1"/>
      <c r="AR279" s="1"/>
      <c r="AS279" s="1"/>
      <c r="AT279" s="1"/>
      <c r="AU279" s="1"/>
      <c r="AV279" s="1"/>
      <c r="AW279" s="1"/>
      <c r="AX279" s="1"/>
      <c r="AY279" s="1"/>
      <c r="AZ279" s="1"/>
      <c r="BA279" s="1"/>
      <c r="BB279" s="1"/>
      <c r="BC279" s="1"/>
      <c r="BD279" s="1"/>
      <c r="BE279" s="1"/>
      <c r="BF279" s="1"/>
      <c r="BG279" s="1"/>
      <c r="BH279" s="1"/>
      <c r="BI279" s="1"/>
      <c r="BJ279" s="1"/>
      <c r="BK279" s="1"/>
      <c r="BL279" s="1"/>
      <c r="BM279" s="1"/>
      <c r="BN279" s="1"/>
      <c r="BO279" s="1"/>
      <c r="BP279" s="1"/>
      <c r="BQ279" s="1"/>
      <c r="BR279" s="1"/>
    </row>
    <row r="280" spans="1:70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  <c r="AO280" s="1"/>
      <c r="AP280" s="1"/>
      <c r="AQ280" s="1"/>
      <c r="AR280" s="1"/>
      <c r="AS280" s="1"/>
      <c r="AT280" s="1"/>
      <c r="AU280" s="1"/>
      <c r="AV280" s="1"/>
      <c r="AW280" s="1"/>
      <c r="AX280" s="1"/>
      <c r="AY280" s="1"/>
      <c r="AZ280" s="1"/>
      <c r="BA280" s="1"/>
      <c r="BB280" s="1"/>
      <c r="BC280" s="1"/>
      <c r="BD280" s="1"/>
      <c r="BE280" s="1"/>
      <c r="BF280" s="1"/>
      <c r="BG280" s="1"/>
      <c r="BH280" s="1"/>
      <c r="BI280" s="1"/>
      <c r="BJ280" s="1"/>
      <c r="BK280" s="1"/>
      <c r="BL280" s="1"/>
      <c r="BM280" s="1"/>
      <c r="BN280" s="1"/>
      <c r="BO280" s="1"/>
      <c r="BP280" s="1"/>
      <c r="BQ280" s="1"/>
      <c r="BR280" s="1"/>
    </row>
    <row r="281" spans="1:70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  <c r="AO281" s="1"/>
      <c r="AP281" s="1"/>
      <c r="AQ281" s="1"/>
      <c r="AR281" s="1"/>
      <c r="AS281" s="1"/>
      <c r="AT281" s="1"/>
      <c r="AU281" s="1"/>
      <c r="AV281" s="1"/>
      <c r="AW281" s="1"/>
      <c r="AX281" s="1"/>
      <c r="AY281" s="1"/>
      <c r="AZ281" s="1"/>
      <c r="BA281" s="1"/>
      <c r="BB281" s="1"/>
      <c r="BC281" s="1"/>
      <c r="BD281" s="1"/>
      <c r="BE281" s="1"/>
      <c r="BF281" s="1"/>
      <c r="BG281" s="1"/>
      <c r="BH281" s="1"/>
      <c r="BI281" s="1"/>
      <c r="BJ281" s="1"/>
      <c r="BK281" s="1"/>
      <c r="BL281" s="1"/>
      <c r="BM281" s="1"/>
      <c r="BN281" s="1"/>
      <c r="BO281" s="1"/>
      <c r="BP281" s="1"/>
      <c r="BQ281" s="1"/>
      <c r="BR281" s="1"/>
    </row>
    <row r="282" spans="1:70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  <c r="AO282" s="1"/>
      <c r="AP282" s="1"/>
      <c r="AQ282" s="1"/>
      <c r="AR282" s="1"/>
      <c r="AS282" s="1"/>
      <c r="AT282" s="1"/>
      <c r="AU282" s="1"/>
      <c r="AV282" s="1"/>
      <c r="AW282" s="1"/>
      <c r="AX282" s="1"/>
      <c r="AY282" s="1"/>
      <c r="AZ282" s="1"/>
      <c r="BA282" s="1"/>
      <c r="BB282" s="1"/>
      <c r="BC282" s="1"/>
      <c r="BD282" s="1"/>
      <c r="BE282" s="1"/>
      <c r="BF282" s="1"/>
      <c r="BG282" s="1"/>
      <c r="BH282" s="1"/>
      <c r="BI282" s="1"/>
      <c r="BJ282" s="1"/>
      <c r="BK282" s="1"/>
      <c r="BL282" s="1"/>
      <c r="BM282" s="1"/>
      <c r="BN282" s="1"/>
      <c r="BO282" s="1"/>
      <c r="BP282" s="1"/>
      <c r="BQ282" s="1"/>
      <c r="BR282" s="1"/>
    </row>
    <row r="283" spans="1:70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  <c r="AO283" s="1"/>
      <c r="AP283" s="1"/>
      <c r="AQ283" s="1"/>
      <c r="AR283" s="1"/>
      <c r="AS283" s="1"/>
      <c r="AT283" s="1"/>
      <c r="AU283" s="1"/>
      <c r="AV283" s="1"/>
      <c r="AW283" s="1"/>
      <c r="AX283" s="1"/>
      <c r="AY283" s="1"/>
      <c r="AZ283" s="1"/>
      <c r="BA283" s="1"/>
      <c r="BB283" s="1"/>
      <c r="BC283" s="1"/>
      <c r="BD283" s="1"/>
      <c r="BE283" s="1"/>
      <c r="BF283" s="1"/>
      <c r="BG283" s="1"/>
      <c r="BH283" s="1"/>
      <c r="BI283" s="1"/>
      <c r="BJ283" s="1"/>
      <c r="BK283" s="1"/>
      <c r="BL283" s="1"/>
      <c r="BM283" s="1"/>
      <c r="BN283" s="1"/>
      <c r="BO283" s="1"/>
      <c r="BP283" s="1"/>
      <c r="BQ283" s="1"/>
      <c r="BR283" s="1"/>
    </row>
    <row r="284" spans="1:70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  <c r="AO284" s="1"/>
      <c r="AP284" s="1"/>
      <c r="AQ284" s="1"/>
      <c r="AR284" s="1"/>
      <c r="AS284" s="1"/>
      <c r="AT284" s="1"/>
      <c r="AU284" s="1"/>
      <c r="AV284" s="1"/>
      <c r="AW284" s="1"/>
      <c r="AX284" s="1"/>
      <c r="AY284" s="1"/>
      <c r="AZ284" s="1"/>
      <c r="BA284" s="1"/>
      <c r="BB284" s="1"/>
      <c r="BC284" s="1"/>
      <c r="BD284" s="1"/>
      <c r="BE284" s="1"/>
      <c r="BF284" s="1"/>
      <c r="BG284" s="1"/>
      <c r="BH284" s="1"/>
      <c r="BI284" s="1"/>
      <c r="BJ284" s="1"/>
      <c r="BK284" s="1"/>
      <c r="BL284" s="1"/>
      <c r="BM284" s="1"/>
      <c r="BN284" s="1"/>
      <c r="BO284" s="1"/>
      <c r="BP284" s="1"/>
      <c r="BQ284" s="1"/>
      <c r="BR284" s="1"/>
    </row>
    <row r="285" spans="1:70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  <c r="AO285" s="1"/>
      <c r="AP285" s="1"/>
      <c r="AQ285" s="1"/>
      <c r="AR285" s="1"/>
      <c r="AS285" s="1"/>
      <c r="AT285" s="1"/>
      <c r="AU285" s="1"/>
      <c r="AV285" s="1"/>
      <c r="AW285" s="1"/>
      <c r="AX285" s="1"/>
      <c r="AY285" s="1"/>
      <c r="AZ285" s="1"/>
      <c r="BA285" s="1"/>
      <c r="BB285" s="1"/>
      <c r="BC285" s="1"/>
      <c r="BD285" s="1"/>
      <c r="BE285" s="1"/>
      <c r="BF285" s="1"/>
      <c r="BG285" s="1"/>
      <c r="BH285" s="1"/>
      <c r="BI285" s="1"/>
      <c r="BJ285" s="1"/>
      <c r="BK285" s="1"/>
      <c r="BL285" s="1"/>
      <c r="BM285" s="1"/>
      <c r="BN285" s="1"/>
      <c r="BO285" s="1"/>
      <c r="BP285" s="1"/>
      <c r="BQ285" s="1"/>
      <c r="BR285" s="1"/>
    </row>
    <row r="286" spans="1:70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  <c r="AO286" s="1"/>
      <c r="AP286" s="1"/>
      <c r="AQ286" s="1"/>
      <c r="AR286" s="1"/>
      <c r="AS286" s="1"/>
      <c r="AT286" s="1"/>
      <c r="AU286" s="1"/>
      <c r="AV286" s="1"/>
      <c r="AW286" s="1"/>
      <c r="AX286" s="1"/>
      <c r="AY286" s="1"/>
      <c r="AZ286" s="1"/>
      <c r="BA286" s="1"/>
      <c r="BB286" s="1"/>
      <c r="BC286" s="1"/>
      <c r="BD286" s="1"/>
      <c r="BE286" s="1"/>
      <c r="BF286" s="1"/>
      <c r="BG286" s="1"/>
      <c r="BH286" s="1"/>
      <c r="BI286" s="1"/>
      <c r="BJ286" s="1"/>
      <c r="BK286" s="1"/>
      <c r="BL286" s="1"/>
      <c r="BM286" s="1"/>
      <c r="BN286" s="1"/>
      <c r="BO286" s="1"/>
      <c r="BP286" s="1"/>
      <c r="BQ286" s="1"/>
      <c r="BR286" s="1"/>
    </row>
    <row r="287" spans="1:70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  <c r="AO287" s="1"/>
      <c r="AP287" s="1"/>
      <c r="AQ287" s="1"/>
      <c r="AR287" s="1"/>
      <c r="AS287" s="1"/>
      <c r="AT287" s="1"/>
      <c r="AU287" s="1"/>
      <c r="AV287" s="1"/>
      <c r="AW287" s="1"/>
      <c r="AX287" s="1"/>
      <c r="AY287" s="1"/>
      <c r="AZ287" s="1"/>
      <c r="BA287" s="1"/>
      <c r="BB287" s="1"/>
      <c r="BC287" s="1"/>
      <c r="BD287" s="1"/>
      <c r="BE287" s="1"/>
      <c r="BF287" s="1"/>
      <c r="BG287" s="1"/>
      <c r="BH287" s="1"/>
      <c r="BI287" s="1"/>
      <c r="BJ287" s="1"/>
      <c r="BK287" s="1"/>
      <c r="BL287" s="1"/>
      <c r="BM287" s="1"/>
      <c r="BN287" s="1"/>
      <c r="BO287" s="1"/>
      <c r="BP287" s="1"/>
      <c r="BQ287" s="1"/>
      <c r="BR287" s="1"/>
    </row>
    <row r="288" spans="1:70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1"/>
      <c r="AP288" s="1"/>
      <c r="AQ288" s="1"/>
      <c r="AR288" s="1"/>
      <c r="AS288" s="1"/>
      <c r="AT288" s="1"/>
      <c r="AU288" s="1"/>
      <c r="AV288" s="1"/>
      <c r="AW288" s="1"/>
      <c r="AX288" s="1"/>
      <c r="AY288" s="1"/>
      <c r="AZ288" s="1"/>
      <c r="BA288" s="1"/>
      <c r="BB288" s="1"/>
      <c r="BC288" s="1"/>
      <c r="BD288" s="1"/>
      <c r="BE288" s="1"/>
      <c r="BF288" s="1"/>
      <c r="BG288" s="1"/>
      <c r="BH288" s="1"/>
      <c r="BI288" s="1"/>
      <c r="BJ288" s="1"/>
      <c r="BK288" s="1"/>
      <c r="BL288" s="1"/>
      <c r="BM288" s="1"/>
      <c r="BN288" s="1"/>
      <c r="BO288" s="1"/>
      <c r="BP288" s="1"/>
      <c r="BQ288" s="1"/>
      <c r="BR288" s="1"/>
    </row>
    <row r="289" spans="1:70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  <c r="AO289" s="1"/>
      <c r="AP289" s="1"/>
      <c r="AQ289" s="1"/>
      <c r="AR289" s="1"/>
      <c r="AS289" s="1"/>
      <c r="AT289" s="1"/>
      <c r="AU289" s="1"/>
      <c r="AV289" s="1"/>
      <c r="AW289" s="1"/>
      <c r="AX289" s="1"/>
      <c r="AY289" s="1"/>
      <c r="AZ289" s="1"/>
      <c r="BA289" s="1"/>
      <c r="BB289" s="1"/>
      <c r="BC289" s="1"/>
      <c r="BD289" s="1"/>
      <c r="BE289" s="1"/>
      <c r="BF289" s="1"/>
      <c r="BG289" s="1"/>
      <c r="BH289" s="1"/>
      <c r="BI289" s="1"/>
      <c r="BJ289" s="1"/>
      <c r="BK289" s="1"/>
      <c r="BL289" s="1"/>
      <c r="BM289" s="1"/>
      <c r="BN289" s="1"/>
      <c r="BO289" s="1"/>
      <c r="BP289" s="1"/>
      <c r="BQ289" s="1"/>
      <c r="BR289" s="1"/>
    </row>
    <row r="290" spans="1:70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  <c r="AO290" s="1"/>
      <c r="AP290" s="1"/>
      <c r="AQ290" s="1"/>
      <c r="AR290" s="1"/>
      <c r="AS290" s="1"/>
      <c r="AT290" s="1"/>
      <c r="AU290" s="1"/>
      <c r="AV290" s="1"/>
      <c r="AW290" s="1"/>
      <c r="AX290" s="1"/>
      <c r="AY290" s="1"/>
      <c r="AZ290" s="1"/>
      <c r="BA290" s="1"/>
      <c r="BB290" s="1"/>
      <c r="BC290" s="1"/>
      <c r="BD290" s="1"/>
      <c r="BE290" s="1"/>
      <c r="BF290" s="1"/>
      <c r="BG290" s="1"/>
      <c r="BH290" s="1"/>
      <c r="BI290" s="1"/>
      <c r="BJ290" s="1"/>
      <c r="BK290" s="1"/>
      <c r="BL290" s="1"/>
      <c r="BM290" s="1"/>
      <c r="BN290" s="1"/>
      <c r="BO290" s="1"/>
      <c r="BP290" s="1"/>
      <c r="BQ290" s="1"/>
      <c r="BR290" s="1"/>
    </row>
    <row r="291" spans="1:70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  <c r="AO291" s="1"/>
      <c r="AP291" s="1"/>
      <c r="AQ291" s="1"/>
      <c r="AR291" s="1"/>
      <c r="AS291" s="1"/>
      <c r="AT291" s="1"/>
      <c r="AU291" s="1"/>
      <c r="AV291" s="1"/>
      <c r="AW291" s="1"/>
      <c r="AX291" s="1"/>
      <c r="AY291" s="1"/>
      <c r="AZ291" s="1"/>
      <c r="BA291" s="1"/>
      <c r="BB291" s="1"/>
      <c r="BC291" s="1"/>
      <c r="BD291" s="1"/>
      <c r="BE291" s="1"/>
      <c r="BF291" s="1"/>
      <c r="BG291" s="1"/>
      <c r="BH291" s="1"/>
      <c r="BI291" s="1"/>
      <c r="BJ291" s="1"/>
      <c r="BK291" s="1"/>
      <c r="BL291" s="1"/>
      <c r="BM291" s="1"/>
      <c r="BN291" s="1"/>
      <c r="BO291" s="1"/>
      <c r="BP291" s="1"/>
      <c r="BQ291" s="1"/>
      <c r="BR291" s="1"/>
    </row>
    <row r="292" spans="1:70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  <c r="AO292" s="1"/>
      <c r="AP292" s="1"/>
      <c r="AQ292" s="1"/>
      <c r="AR292" s="1"/>
      <c r="AS292" s="1"/>
      <c r="AT292" s="1"/>
      <c r="AU292" s="1"/>
      <c r="AV292" s="1"/>
      <c r="AW292" s="1"/>
      <c r="AX292" s="1"/>
      <c r="AY292" s="1"/>
      <c r="AZ292" s="1"/>
      <c r="BA292" s="1"/>
      <c r="BB292" s="1"/>
      <c r="BC292" s="1"/>
      <c r="BD292" s="1"/>
      <c r="BE292" s="1"/>
      <c r="BF292" s="1"/>
      <c r="BG292" s="1"/>
      <c r="BH292" s="1"/>
      <c r="BI292" s="1"/>
      <c r="BJ292" s="1"/>
      <c r="BK292" s="1"/>
      <c r="BL292" s="1"/>
      <c r="BM292" s="1"/>
      <c r="BN292" s="1"/>
      <c r="BO292" s="1"/>
      <c r="BP292" s="1"/>
      <c r="BQ292" s="1"/>
      <c r="BR292" s="1"/>
    </row>
    <row r="293" spans="1:70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  <c r="AO293" s="1"/>
      <c r="AP293" s="1"/>
      <c r="AQ293" s="1"/>
      <c r="AR293" s="1"/>
      <c r="AS293" s="1"/>
      <c r="AT293" s="1"/>
      <c r="AU293" s="1"/>
      <c r="AV293" s="1"/>
      <c r="AW293" s="1"/>
      <c r="AX293" s="1"/>
      <c r="AY293" s="1"/>
      <c r="AZ293" s="1"/>
      <c r="BA293" s="1"/>
      <c r="BB293" s="1"/>
      <c r="BC293" s="1"/>
      <c r="BD293" s="1"/>
      <c r="BE293" s="1"/>
      <c r="BF293" s="1"/>
      <c r="BG293" s="1"/>
      <c r="BH293" s="1"/>
      <c r="BI293" s="1"/>
      <c r="BJ293" s="1"/>
      <c r="BK293" s="1"/>
      <c r="BL293" s="1"/>
      <c r="BM293" s="1"/>
      <c r="BN293" s="1"/>
      <c r="BO293" s="1"/>
      <c r="BP293" s="1"/>
      <c r="BQ293" s="1"/>
      <c r="BR293" s="1"/>
    </row>
    <row r="294" spans="1:70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  <c r="AO294" s="1"/>
      <c r="AP294" s="1"/>
      <c r="AQ294" s="1"/>
      <c r="AR294" s="1"/>
      <c r="AS294" s="1"/>
      <c r="AT294" s="1"/>
      <c r="AU294" s="1"/>
      <c r="AV294" s="1"/>
      <c r="AW294" s="1"/>
      <c r="AX294" s="1"/>
      <c r="AY294" s="1"/>
      <c r="AZ294" s="1"/>
      <c r="BA294" s="1"/>
      <c r="BB294" s="1"/>
      <c r="BC294" s="1"/>
      <c r="BD294" s="1"/>
      <c r="BE294" s="1"/>
      <c r="BF294" s="1"/>
      <c r="BG294" s="1"/>
      <c r="BH294" s="1"/>
      <c r="BI294" s="1"/>
      <c r="BJ294" s="1"/>
      <c r="BK294" s="1"/>
      <c r="BL294" s="1"/>
      <c r="BM294" s="1"/>
      <c r="BN294" s="1"/>
      <c r="BO294" s="1"/>
      <c r="BP294" s="1"/>
      <c r="BQ294" s="1"/>
      <c r="BR294" s="1"/>
    </row>
    <row r="295" spans="1:70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  <c r="AO295" s="1"/>
      <c r="AP295" s="1"/>
      <c r="AQ295" s="1"/>
      <c r="AR295" s="1"/>
      <c r="AS295" s="1"/>
      <c r="AT295" s="1"/>
      <c r="AU295" s="1"/>
      <c r="AV295" s="1"/>
      <c r="AW295" s="1"/>
      <c r="AX295" s="1"/>
      <c r="AY295" s="1"/>
      <c r="AZ295" s="1"/>
      <c r="BA295" s="1"/>
      <c r="BB295" s="1"/>
      <c r="BC295" s="1"/>
      <c r="BD295" s="1"/>
      <c r="BE295" s="1"/>
      <c r="BF295" s="1"/>
      <c r="BG295" s="1"/>
      <c r="BH295" s="1"/>
      <c r="BI295" s="1"/>
      <c r="BJ295" s="1"/>
      <c r="BK295" s="1"/>
      <c r="BL295" s="1"/>
      <c r="BM295" s="1"/>
      <c r="BN295" s="1"/>
      <c r="BO295" s="1"/>
      <c r="BP295" s="1"/>
      <c r="BQ295" s="1"/>
      <c r="BR295" s="1"/>
    </row>
    <row r="296" spans="1:70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  <c r="AP296" s="1"/>
      <c r="AQ296" s="1"/>
      <c r="AR296" s="1"/>
      <c r="AS296" s="1"/>
      <c r="AT296" s="1"/>
      <c r="AU296" s="1"/>
      <c r="AV296" s="1"/>
      <c r="AW296" s="1"/>
      <c r="AX296" s="1"/>
      <c r="AY296" s="1"/>
      <c r="AZ296" s="1"/>
      <c r="BA296" s="1"/>
      <c r="BB296" s="1"/>
      <c r="BC296" s="1"/>
      <c r="BD296" s="1"/>
      <c r="BE296" s="1"/>
      <c r="BF296" s="1"/>
      <c r="BG296" s="1"/>
      <c r="BH296" s="1"/>
      <c r="BI296" s="1"/>
      <c r="BJ296" s="1"/>
      <c r="BK296" s="1"/>
      <c r="BL296" s="1"/>
      <c r="BM296" s="1"/>
      <c r="BN296" s="1"/>
      <c r="BO296" s="1"/>
      <c r="BP296" s="1"/>
      <c r="BQ296" s="1"/>
      <c r="BR296" s="1"/>
    </row>
    <row r="297" spans="1:70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  <c r="AO297" s="1"/>
      <c r="AP297" s="1"/>
      <c r="AQ297" s="1"/>
      <c r="AR297" s="1"/>
      <c r="AS297" s="1"/>
      <c r="AT297" s="1"/>
      <c r="AU297" s="1"/>
      <c r="AV297" s="1"/>
      <c r="AW297" s="1"/>
      <c r="AX297" s="1"/>
      <c r="AY297" s="1"/>
      <c r="AZ297" s="1"/>
      <c r="BA297" s="1"/>
      <c r="BB297" s="1"/>
      <c r="BC297" s="1"/>
      <c r="BD297" s="1"/>
      <c r="BE297" s="1"/>
      <c r="BF297" s="1"/>
      <c r="BG297" s="1"/>
      <c r="BH297" s="1"/>
      <c r="BI297" s="1"/>
      <c r="BJ297" s="1"/>
      <c r="BK297" s="1"/>
      <c r="BL297" s="1"/>
      <c r="BM297" s="1"/>
      <c r="BN297" s="1"/>
      <c r="BO297" s="1"/>
      <c r="BP297" s="1"/>
      <c r="BQ297" s="1"/>
      <c r="BR297" s="1"/>
    </row>
    <row r="298" spans="1:70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  <c r="AO298" s="1"/>
      <c r="AP298" s="1"/>
      <c r="AQ298" s="1"/>
      <c r="AR298" s="1"/>
      <c r="AS298" s="1"/>
      <c r="AT298" s="1"/>
      <c r="AU298" s="1"/>
      <c r="AV298" s="1"/>
      <c r="AW298" s="1"/>
      <c r="AX298" s="1"/>
      <c r="AY298" s="1"/>
      <c r="AZ298" s="1"/>
      <c r="BA298" s="1"/>
      <c r="BB298" s="1"/>
      <c r="BC298" s="1"/>
      <c r="BD298" s="1"/>
      <c r="BE298" s="1"/>
      <c r="BF298" s="1"/>
      <c r="BG298" s="1"/>
      <c r="BH298" s="1"/>
      <c r="BI298" s="1"/>
      <c r="BJ298" s="1"/>
      <c r="BK298" s="1"/>
      <c r="BL298" s="1"/>
      <c r="BM298" s="1"/>
      <c r="BN298" s="1"/>
      <c r="BO298" s="1"/>
      <c r="BP298" s="1"/>
      <c r="BQ298" s="1"/>
      <c r="BR298" s="1"/>
    </row>
    <row r="299" spans="1:70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  <c r="AO299" s="1"/>
      <c r="AP299" s="1"/>
      <c r="AQ299" s="1"/>
      <c r="AR299" s="1"/>
      <c r="AS299" s="1"/>
      <c r="AT299" s="1"/>
      <c r="AU299" s="1"/>
      <c r="AV299" s="1"/>
      <c r="AW299" s="1"/>
      <c r="AX299" s="1"/>
      <c r="AY299" s="1"/>
      <c r="AZ299" s="1"/>
      <c r="BA299" s="1"/>
      <c r="BB299" s="1"/>
      <c r="BC299" s="1"/>
      <c r="BD299" s="1"/>
      <c r="BE299" s="1"/>
      <c r="BF299" s="1"/>
      <c r="BG299" s="1"/>
      <c r="BH299" s="1"/>
      <c r="BI299" s="1"/>
      <c r="BJ299" s="1"/>
      <c r="BK299" s="1"/>
      <c r="BL299" s="1"/>
      <c r="BM299" s="1"/>
      <c r="BN299" s="1"/>
      <c r="BO299" s="1"/>
      <c r="BP299" s="1"/>
      <c r="BQ299" s="1"/>
      <c r="BR299" s="1"/>
    </row>
    <row r="300" spans="1:70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  <c r="AO300" s="1"/>
      <c r="AP300" s="1"/>
      <c r="AQ300" s="1"/>
      <c r="AR300" s="1"/>
      <c r="AS300" s="1"/>
      <c r="AT300" s="1"/>
      <c r="AU300" s="1"/>
      <c r="AV300" s="1"/>
      <c r="AW300" s="1"/>
      <c r="AX300" s="1"/>
      <c r="AY300" s="1"/>
      <c r="AZ300" s="1"/>
      <c r="BA300" s="1"/>
      <c r="BB300" s="1"/>
      <c r="BC300" s="1"/>
      <c r="BD300" s="1"/>
      <c r="BE300" s="1"/>
      <c r="BF300" s="1"/>
      <c r="BG300" s="1"/>
      <c r="BH300" s="1"/>
      <c r="BI300" s="1"/>
      <c r="BJ300" s="1"/>
      <c r="BK300" s="1"/>
      <c r="BL300" s="1"/>
      <c r="BM300" s="1"/>
      <c r="BN300" s="1"/>
      <c r="BO300" s="1"/>
      <c r="BP300" s="1"/>
      <c r="BQ300" s="1"/>
      <c r="BR300" s="1"/>
    </row>
    <row r="301" spans="1:70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  <c r="AM301" s="1"/>
      <c r="AN301" s="1"/>
      <c r="AO301" s="1"/>
      <c r="AP301" s="1"/>
      <c r="AQ301" s="1"/>
      <c r="AR301" s="1"/>
      <c r="AS301" s="1"/>
      <c r="AT301" s="1"/>
      <c r="AU301" s="1"/>
      <c r="AV301" s="1"/>
      <c r="AW301" s="1"/>
      <c r="AX301" s="1"/>
      <c r="AY301" s="1"/>
      <c r="AZ301" s="1"/>
      <c r="BA301" s="1"/>
      <c r="BB301" s="1"/>
      <c r="BC301" s="1"/>
      <c r="BD301" s="1"/>
      <c r="BE301" s="1"/>
      <c r="BF301" s="1"/>
      <c r="BG301" s="1"/>
      <c r="BH301" s="1"/>
      <c r="BI301" s="1"/>
      <c r="BJ301" s="1"/>
      <c r="BK301" s="1"/>
      <c r="BL301" s="1"/>
      <c r="BM301" s="1"/>
      <c r="BN301" s="1"/>
      <c r="BO301" s="1"/>
      <c r="BP301" s="1"/>
      <c r="BQ301" s="1"/>
      <c r="BR301" s="1"/>
    </row>
    <row r="302" spans="1:70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  <c r="AM302" s="1"/>
      <c r="AN302" s="1"/>
      <c r="AO302" s="1"/>
      <c r="AP302" s="1"/>
      <c r="AQ302" s="1"/>
      <c r="AR302" s="1"/>
      <c r="AS302" s="1"/>
      <c r="AT302" s="1"/>
      <c r="AU302" s="1"/>
      <c r="AV302" s="1"/>
      <c r="AW302" s="1"/>
      <c r="AX302" s="1"/>
      <c r="AY302" s="1"/>
      <c r="AZ302" s="1"/>
      <c r="BA302" s="1"/>
      <c r="BB302" s="1"/>
      <c r="BC302" s="1"/>
      <c r="BD302" s="1"/>
      <c r="BE302" s="1"/>
      <c r="BF302" s="1"/>
      <c r="BG302" s="1"/>
      <c r="BH302" s="1"/>
      <c r="BI302" s="1"/>
      <c r="BJ302" s="1"/>
      <c r="BK302" s="1"/>
      <c r="BL302" s="1"/>
      <c r="BM302" s="1"/>
      <c r="BN302" s="1"/>
      <c r="BO302" s="1"/>
      <c r="BP302" s="1"/>
      <c r="BQ302" s="1"/>
      <c r="BR302" s="1"/>
    </row>
    <row r="303" spans="1:70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  <c r="AM303" s="1"/>
      <c r="AN303" s="1"/>
      <c r="AO303" s="1"/>
      <c r="AP303" s="1"/>
      <c r="AQ303" s="1"/>
      <c r="AR303" s="1"/>
      <c r="AS303" s="1"/>
      <c r="AT303" s="1"/>
      <c r="AU303" s="1"/>
      <c r="AV303" s="1"/>
      <c r="AW303" s="1"/>
      <c r="AX303" s="1"/>
      <c r="AY303" s="1"/>
      <c r="AZ303" s="1"/>
      <c r="BA303" s="1"/>
      <c r="BB303" s="1"/>
      <c r="BC303" s="1"/>
      <c r="BD303" s="1"/>
      <c r="BE303" s="1"/>
      <c r="BF303" s="1"/>
      <c r="BG303" s="1"/>
      <c r="BH303" s="1"/>
      <c r="BI303" s="1"/>
      <c r="BJ303" s="1"/>
      <c r="BK303" s="1"/>
      <c r="BL303" s="1"/>
      <c r="BM303" s="1"/>
      <c r="BN303" s="1"/>
      <c r="BO303" s="1"/>
      <c r="BP303" s="1"/>
      <c r="BQ303" s="1"/>
      <c r="BR303" s="1"/>
    </row>
    <row r="304" spans="1:70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  <c r="AM304" s="1"/>
      <c r="AN304" s="1"/>
      <c r="AO304" s="1"/>
      <c r="AP304" s="1"/>
      <c r="AQ304" s="1"/>
      <c r="AR304" s="1"/>
      <c r="AS304" s="1"/>
      <c r="AT304" s="1"/>
      <c r="AU304" s="1"/>
      <c r="AV304" s="1"/>
      <c r="AW304" s="1"/>
      <c r="AX304" s="1"/>
      <c r="AY304" s="1"/>
      <c r="AZ304" s="1"/>
      <c r="BA304" s="1"/>
      <c r="BB304" s="1"/>
      <c r="BC304" s="1"/>
      <c r="BD304" s="1"/>
      <c r="BE304" s="1"/>
      <c r="BF304" s="1"/>
      <c r="BG304" s="1"/>
      <c r="BH304" s="1"/>
      <c r="BI304" s="1"/>
      <c r="BJ304" s="1"/>
      <c r="BK304" s="1"/>
      <c r="BL304" s="1"/>
      <c r="BM304" s="1"/>
      <c r="BN304" s="1"/>
      <c r="BO304" s="1"/>
      <c r="BP304" s="1"/>
      <c r="BQ304" s="1"/>
      <c r="BR304" s="1"/>
    </row>
    <row r="305" spans="1:70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  <c r="AM305" s="1"/>
      <c r="AN305" s="1"/>
      <c r="AO305" s="1"/>
      <c r="AP305" s="1"/>
      <c r="AQ305" s="1"/>
      <c r="AR305" s="1"/>
      <c r="AS305" s="1"/>
      <c r="AT305" s="1"/>
      <c r="AU305" s="1"/>
      <c r="AV305" s="1"/>
      <c r="AW305" s="1"/>
      <c r="AX305" s="1"/>
      <c r="AY305" s="1"/>
      <c r="AZ305" s="1"/>
      <c r="BA305" s="1"/>
      <c r="BB305" s="1"/>
      <c r="BC305" s="1"/>
      <c r="BD305" s="1"/>
      <c r="BE305" s="1"/>
      <c r="BF305" s="1"/>
      <c r="BG305" s="1"/>
      <c r="BH305" s="1"/>
      <c r="BI305" s="1"/>
      <c r="BJ305" s="1"/>
      <c r="BK305" s="1"/>
      <c r="BL305" s="1"/>
      <c r="BM305" s="1"/>
      <c r="BN305" s="1"/>
      <c r="BO305" s="1"/>
      <c r="BP305" s="1"/>
      <c r="BQ305" s="1"/>
      <c r="BR305" s="1"/>
    </row>
    <row r="306" spans="1:70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  <c r="AM306" s="1"/>
      <c r="AN306" s="1"/>
      <c r="AO306" s="1"/>
      <c r="AP306" s="1"/>
      <c r="AQ306" s="1"/>
      <c r="AR306" s="1"/>
      <c r="AS306" s="1"/>
      <c r="AT306" s="1"/>
      <c r="AU306" s="1"/>
      <c r="AV306" s="1"/>
      <c r="AW306" s="1"/>
      <c r="AX306" s="1"/>
      <c r="AY306" s="1"/>
      <c r="AZ306" s="1"/>
      <c r="BA306" s="1"/>
      <c r="BB306" s="1"/>
      <c r="BC306" s="1"/>
      <c r="BD306" s="1"/>
      <c r="BE306" s="1"/>
      <c r="BF306" s="1"/>
      <c r="BG306" s="1"/>
      <c r="BH306" s="1"/>
      <c r="BI306" s="1"/>
      <c r="BJ306" s="1"/>
      <c r="BK306" s="1"/>
      <c r="BL306" s="1"/>
      <c r="BM306" s="1"/>
      <c r="BN306" s="1"/>
      <c r="BO306" s="1"/>
      <c r="BP306" s="1"/>
      <c r="BQ306" s="1"/>
      <c r="BR306" s="1"/>
    </row>
    <row r="307" spans="1:70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  <c r="AM307" s="1"/>
      <c r="AN307" s="1"/>
      <c r="AO307" s="1"/>
      <c r="AP307" s="1"/>
      <c r="AQ307" s="1"/>
      <c r="AR307" s="1"/>
      <c r="AS307" s="1"/>
      <c r="AT307" s="1"/>
      <c r="AU307" s="1"/>
      <c r="AV307" s="1"/>
      <c r="AW307" s="1"/>
      <c r="AX307" s="1"/>
      <c r="AY307" s="1"/>
      <c r="AZ307" s="1"/>
      <c r="BA307" s="1"/>
      <c r="BB307" s="1"/>
      <c r="BC307" s="1"/>
      <c r="BD307" s="1"/>
      <c r="BE307" s="1"/>
      <c r="BF307" s="1"/>
      <c r="BG307" s="1"/>
      <c r="BH307" s="1"/>
      <c r="BI307" s="1"/>
      <c r="BJ307" s="1"/>
      <c r="BK307" s="1"/>
      <c r="BL307" s="1"/>
      <c r="BM307" s="1"/>
      <c r="BN307" s="1"/>
      <c r="BO307" s="1"/>
      <c r="BP307" s="1"/>
      <c r="BQ307" s="1"/>
      <c r="BR307" s="1"/>
    </row>
    <row r="308" spans="1:70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  <c r="AM308" s="1"/>
      <c r="AN308" s="1"/>
      <c r="AO308" s="1"/>
      <c r="AP308" s="1"/>
      <c r="AQ308" s="1"/>
      <c r="AR308" s="1"/>
      <c r="AS308" s="1"/>
      <c r="AT308" s="1"/>
      <c r="AU308" s="1"/>
      <c r="AV308" s="1"/>
      <c r="AW308" s="1"/>
      <c r="AX308" s="1"/>
      <c r="AY308" s="1"/>
      <c r="AZ308" s="1"/>
      <c r="BA308" s="1"/>
      <c r="BB308" s="1"/>
      <c r="BC308" s="1"/>
      <c r="BD308" s="1"/>
      <c r="BE308" s="1"/>
      <c r="BF308" s="1"/>
      <c r="BG308" s="1"/>
      <c r="BH308" s="1"/>
      <c r="BI308" s="1"/>
      <c r="BJ308" s="1"/>
      <c r="BK308" s="1"/>
      <c r="BL308" s="1"/>
      <c r="BM308" s="1"/>
      <c r="BN308" s="1"/>
      <c r="BO308" s="1"/>
      <c r="BP308" s="1"/>
      <c r="BQ308" s="1"/>
      <c r="BR308" s="1"/>
    </row>
    <row r="309" spans="1:70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  <c r="AM309" s="1"/>
      <c r="AN309" s="1"/>
      <c r="AO309" s="1"/>
      <c r="AP309" s="1"/>
      <c r="AQ309" s="1"/>
      <c r="AR309" s="1"/>
      <c r="AS309" s="1"/>
      <c r="AT309" s="1"/>
      <c r="AU309" s="1"/>
      <c r="AV309" s="1"/>
      <c r="AW309" s="1"/>
      <c r="AX309" s="1"/>
      <c r="AY309" s="1"/>
      <c r="AZ309" s="1"/>
      <c r="BA309" s="1"/>
      <c r="BB309" s="1"/>
      <c r="BC309" s="1"/>
      <c r="BD309" s="1"/>
      <c r="BE309" s="1"/>
      <c r="BF309" s="1"/>
      <c r="BG309" s="1"/>
      <c r="BH309" s="1"/>
      <c r="BI309" s="1"/>
      <c r="BJ309" s="1"/>
      <c r="BK309" s="1"/>
      <c r="BL309" s="1"/>
      <c r="BM309" s="1"/>
      <c r="BN309" s="1"/>
      <c r="BO309" s="1"/>
      <c r="BP309" s="1"/>
      <c r="BQ309" s="1"/>
      <c r="BR309" s="1"/>
    </row>
    <row r="310" spans="1:70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  <c r="AM310" s="1"/>
      <c r="AN310" s="1"/>
      <c r="AO310" s="1"/>
      <c r="AP310" s="1"/>
      <c r="AQ310" s="1"/>
      <c r="AR310" s="1"/>
      <c r="AS310" s="1"/>
      <c r="AT310" s="1"/>
      <c r="AU310" s="1"/>
      <c r="AV310" s="1"/>
      <c r="AW310" s="1"/>
      <c r="AX310" s="1"/>
      <c r="AY310" s="1"/>
      <c r="AZ310" s="1"/>
      <c r="BA310" s="1"/>
      <c r="BB310" s="1"/>
      <c r="BC310" s="1"/>
      <c r="BD310" s="1"/>
      <c r="BE310" s="1"/>
      <c r="BF310" s="1"/>
      <c r="BG310" s="1"/>
      <c r="BH310" s="1"/>
      <c r="BI310" s="1"/>
      <c r="BJ310" s="1"/>
      <c r="BK310" s="1"/>
      <c r="BL310" s="1"/>
      <c r="BM310" s="1"/>
      <c r="BN310" s="1"/>
      <c r="BO310" s="1"/>
      <c r="BP310" s="1"/>
      <c r="BQ310" s="1"/>
      <c r="BR310" s="1"/>
    </row>
    <row r="311" spans="1:70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  <c r="AM311" s="1"/>
      <c r="AN311" s="1"/>
      <c r="AO311" s="1"/>
      <c r="AP311" s="1"/>
      <c r="AQ311" s="1"/>
      <c r="AR311" s="1"/>
      <c r="AS311" s="1"/>
      <c r="AT311" s="1"/>
      <c r="AU311" s="1"/>
      <c r="AV311" s="1"/>
      <c r="AW311" s="1"/>
      <c r="AX311" s="1"/>
      <c r="AY311" s="1"/>
      <c r="AZ311" s="1"/>
      <c r="BA311" s="1"/>
      <c r="BB311" s="1"/>
      <c r="BC311" s="1"/>
      <c r="BD311" s="1"/>
      <c r="BE311" s="1"/>
      <c r="BF311" s="1"/>
      <c r="BG311" s="1"/>
      <c r="BH311" s="1"/>
      <c r="BI311" s="1"/>
      <c r="BJ311" s="1"/>
      <c r="BK311" s="1"/>
      <c r="BL311" s="1"/>
      <c r="BM311" s="1"/>
      <c r="BN311" s="1"/>
      <c r="BO311" s="1"/>
      <c r="BP311" s="1"/>
      <c r="BQ311" s="1"/>
      <c r="BR311" s="1"/>
    </row>
    <row r="312" spans="1:70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  <c r="AM312" s="1"/>
      <c r="AN312" s="1"/>
      <c r="AO312" s="1"/>
      <c r="AP312" s="1"/>
      <c r="AQ312" s="1"/>
      <c r="AR312" s="1"/>
      <c r="AS312" s="1"/>
      <c r="AT312" s="1"/>
      <c r="AU312" s="1"/>
      <c r="AV312" s="1"/>
      <c r="AW312" s="1"/>
      <c r="AX312" s="1"/>
      <c r="AY312" s="1"/>
      <c r="AZ312" s="1"/>
      <c r="BA312" s="1"/>
      <c r="BB312" s="1"/>
      <c r="BC312" s="1"/>
      <c r="BD312" s="1"/>
      <c r="BE312" s="1"/>
      <c r="BF312" s="1"/>
      <c r="BG312" s="1"/>
      <c r="BH312" s="1"/>
      <c r="BI312" s="1"/>
      <c r="BJ312" s="1"/>
      <c r="BK312" s="1"/>
      <c r="BL312" s="1"/>
      <c r="BM312" s="1"/>
      <c r="BN312" s="1"/>
      <c r="BO312" s="1"/>
      <c r="BP312" s="1"/>
      <c r="BQ312" s="1"/>
      <c r="BR312" s="1"/>
    </row>
    <row r="313" spans="1:70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  <c r="AM313" s="1"/>
      <c r="AN313" s="1"/>
      <c r="AO313" s="1"/>
      <c r="AP313" s="1"/>
      <c r="AQ313" s="1"/>
      <c r="AR313" s="1"/>
      <c r="AS313" s="1"/>
      <c r="AT313" s="1"/>
      <c r="AU313" s="1"/>
      <c r="AV313" s="1"/>
      <c r="AW313" s="1"/>
      <c r="AX313" s="1"/>
      <c r="AY313" s="1"/>
      <c r="AZ313" s="1"/>
      <c r="BA313" s="1"/>
      <c r="BB313" s="1"/>
      <c r="BC313" s="1"/>
      <c r="BD313" s="1"/>
      <c r="BE313" s="1"/>
      <c r="BF313" s="1"/>
      <c r="BG313" s="1"/>
      <c r="BH313" s="1"/>
      <c r="BI313" s="1"/>
      <c r="BJ313" s="1"/>
      <c r="BK313" s="1"/>
      <c r="BL313" s="1"/>
      <c r="BM313" s="1"/>
      <c r="BN313" s="1"/>
      <c r="BO313" s="1"/>
      <c r="BP313" s="1"/>
      <c r="BQ313" s="1"/>
      <c r="BR313" s="1"/>
    </row>
    <row r="314" spans="1:70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  <c r="AM314" s="1"/>
      <c r="AN314" s="1"/>
      <c r="AO314" s="1"/>
      <c r="AP314" s="1"/>
      <c r="AQ314" s="1"/>
      <c r="AR314" s="1"/>
      <c r="AS314" s="1"/>
      <c r="AT314" s="1"/>
      <c r="AU314" s="1"/>
      <c r="AV314" s="1"/>
      <c r="AW314" s="1"/>
      <c r="AX314" s="1"/>
      <c r="AY314" s="1"/>
      <c r="AZ314" s="1"/>
      <c r="BA314" s="1"/>
      <c r="BB314" s="1"/>
      <c r="BC314" s="1"/>
      <c r="BD314" s="1"/>
      <c r="BE314" s="1"/>
      <c r="BF314" s="1"/>
      <c r="BG314" s="1"/>
      <c r="BH314" s="1"/>
      <c r="BI314" s="1"/>
      <c r="BJ314" s="1"/>
      <c r="BK314" s="1"/>
      <c r="BL314" s="1"/>
      <c r="BM314" s="1"/>
      <c r="BN314" s="1"/>
      <c r="BO314" s="1"/>
      <c r="BP314" s="1"/>
      <c r="BQ314" s="1"/>
      <c r="BR314" s="1"/>
    </row>
    <row r="315" spans="1:70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  <c r="AM315" s="1"/>
      <c r="AN315" s="1"/>
      <c r="AO315" s="1"/>
      <c r="AP315" s="1"/>
      <c r="AQ315" s="1"/>
      <c r="AR315" s="1"/>
      <c r="AS315" s="1"/>
      <c r="AT315" s="1"/>
      <c r="AU315" s="1"/>
      <c r="AV315" s="1"/>
      <c r="AW315" s="1"/>
      <c r="AX315" s="1"/>
      <c r="AY315" s="1"/>
      <c r="AZ315" s="1"/>
      <c r="BA315" s="1"/>
      <c r="BB315" s="1"/>
      <c r="BC315" s="1"/>
      <c r="BD315" s="1"/>
      <c r="BE315" s="1"/>
      <c r="BF315" s="1"/>
      <c r="BG315" s="1"/>
      <c r="BH315" s="1"/>
      <c r="BI315" s="1"/>
      <c r="BJ315" s="1"/>
      <c r="BK315" s="1"/>
      <c r="BL315" s="1"/>
      <c r="BM315" s="1"/>
      <c r="BN315" s="1"/>
      <c r="BO315" s="1"/>
      <c r="BP315" s="1"/>
      <c r="BQ315" s="1"/>
      <c r="BR315" s="1"/>
    </row>
    <row r="316" spans="1:70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  <c r="AM316" s="1"/>
      <c r="AN316" s="1"/>
      <c r="AO316" s="1"/>
      <c r="AP316" s="1"/>
      <c r="AQ316" s="1"/>
      <c r="AR316" s="1"/>
      <c r="AS316" s="1"/>
      <c r="AT316" s="1"/>
      <c r="AU316" s="1"/>
      <c r="AV316" s="1"/>
      <c r="AW316" s="1"/>
      <c r="AX316" s="1"/>
      <c r="AY316" s="1"/>
      <c r="AZ316" s="1"/>
      <c r="BA316" s="1"/>
      <c r="BB316" s="1"/>
      <c r="BC316" s="1"/>
      <c r="BD316" s="1"/>
      <c r="BE316" s="1"/>
      <c r="BF316" s="1"/>
      <c r="BG316" s="1"/>
      <c r="BH316" s="1"/>
      <c r="BI316" s="1"/>
      <c r="BJ316" s="1"/>
      <c r="BK316" s="1"/>
      <c r="BL316" s="1"/>
      <c r="BM316" s="1"/>
      <c r="BN316" s="1"/>
      <c r="BO316" s="1"/>
      <c r="BP316" s="1"/>
      <c r="BQ316" s="1"/>
      <c r="BR316" s="1"/>
    </row>
    <row r="317" spans="1:70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  <c r="AM317" s="1"/>
      <c r="AN317" s="1"/>
      <c r="AO317" s="1"/>
      <c r="AP317" s="1"/>
      <c r="AQ317" s="1"/>
      <c r="AR317" s="1"/>
      <c r="AS317" s="1"/>
      <c r="AT317" s="1"/>
      <c r="AU317" s="1"/>
      <c r="AV317" s="1"/>
      <c r="AW317" s="1"/>
      <c r="AX317" s="1"/>
      <c r="AY317" s="1"/>
      <c r="AZ317" s="1"/>
      <c r="BA317" s="1"/>
      <c r="BB317" s="1"/>
      <c r="BC317" s="1"/>
      <c r="BD317" s="1"/>
      <c r="BE317" s="1"/>
      <c r="BF317" s="1"/>
      <c r="BG317" s="1"/>
      <c r="BH317" s="1"/>
      <c r="BI317" s="1"/>
      <c r="BJ317" s="1"/>
      <c r="BK317" s="1"/>
      <c r="BL317" s="1"/>
      <c r="BM317" s="1"/>
      <c r="BN317" s="1"/>
      <c r="BO317" s="1"/>
      <c r="BP317" s="1"/>
      <c r="BQ317" s="1"/>
      <c r="BR317" s="1"/>
    </row>
    <row r="318" spans="1:70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  <c r="AM318" s="1"/>
      <c r="AN318" s="1"/>
      <c r="AO318" s="1"/>
      <c r="AP318" s="1"/>
      <c r="AQ318" s="1"/>
      <c r="AR318" s="1"/>
      <c r="AS318" s="1"/>
      <c r="AT318" s="1"/>
      <c r="AU318" s="1"/>
      <c r="AV318" s="1"/>
      <c r="AW318" s="1"/>
      <c r="AX318" s="1"/>
      <c r="AY318" s="1"/>
      <c r="AZ318" s="1"/>
      <c r="BA318" s="1"/>
      <c r="BB318" s="1"/>
      <c r="BC318" s="1"/>
      <c r="BD318" s="1"/>
      <c r="BE318" s="1"/>
      <c r="BF318" s="1"/>
      <c r="BG318" s="1"/>
      <c r="BH318" s="1"/>
      <c r="BI318" s="1"/>
      <c r="BJ318" s="1"/>
      <c r="BK318" s="1"/>
      <c r="BL318" s="1"/>
      <c r="BM318" s="1"/>
      <c r="BN318" s="1"/>
      <c r="BO318" s="1"/>
      <c r="BP318" s="1"/>
      <c r="BQ318" s="1"/>
      <c r="BR318" s="1"/>
    </row>
    <row r="319" spans="1:70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  <c r="AM319" s="1"/>
      <c r="AN319" s="1"/>
      <c r="AO319" s="1"/>
      <c r="AP319" s="1"/>
      <c r="AQ319" s="1"/>
      <c r="AR319" s="1"/>
      <c r="AS319" s="1"/>
      <c r="AT319" s="1"/>
      <c r="AU319" s="1"/>
      <c r="AV319" s="1"/>
      <c r="AW319" s="1"/>
      <c r="AX319" s="1"/>
      <c r="AY319" s="1"/>
      <c r="AZ319" s="1"/>
      <c r="BA319" s="1"/>
      <c r="BB319" s="1"/>
      <c r="BC319" s="1"/>
      <c r="BD319" s="1"/>
      <c r="BE319" s="1"/>
      <c r="BF319" s="1"/>
      <c r="BG319" s="1"/>
      <c r="BH319" s="1"/>
      <c r="BI319" s="1"/>
      <c r="BJ319" s="1"/>
      <c r="BK319" s="1"/>
      <c r="BL319" s="1"/>
      <c r="BM319" s="1"/>
      <c r="BN319" s="1"/>
      <c r="BO319" s="1"/>
      <c r="BP319" s="1"/>
      <c r="BQ319" s="1"/>
      <c r="BR319" s="1"/>
    </row>
    <row r="320" spans="1:70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  <c r="AM320" s="1"/>
      <c r="AN320" s="1"/>
      <c r="AO320" s="1"/>
      <c r="AP320" s="1"/>
      <c r="AQ320" s="1"/>
      <c r="AR320" s="1"/>
      <c r="AS320" s="1"/>
      <c r="AT320" s="1"/>
      <c r="AU320" s="1"/>
      <c r="AV320" s="1"/>
      <c r="AW320" s="1"/>
      <c r="AX320" s="1"/>
      <c r="AY320" s="1"/>
      <c r="AZ320" s="1"/>
      <c r="BA320" s="1"/>
      <c r="BB320" s="1"/>
      <c r="BC320" s="1"/>
      <c r="BD320" s="1"/>
      <c r="BE320" s="1"/>
      <c r="BF320" s="1"/>
      <c r="BG320" s="1"/>
      <c r="BH320" s="1"/>
      <c r="BI320" s="1"/>
      <c r="BJ320" s="1"/>
      <c r="BK320" s="1"/>
      <c r="BL320" s="1"/>
      <c r="BM320" s="1"/>
      <c r="BN320" s="1"/>
      <c r="BO320" s="1"/>
      <c r="BP320" s="1"/>
      <c r="BQ320" s="1"/>
      <c r="BR320" s="1"/>
    </row>
    <row r="321" spans="1:70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  <c r="AM321" s="1"/>
      <c r="AN321" s="1"/>
      <c r="AO321" s="1"/>
      <c r="AP321" s="1"/>
      <c r="AQ321" s="1"/>
      <c r="AR321" s="1"/>
      <c r="AS321" s="1"/>
      <c r="AT321" s="1"/>
      <c r="AU321" s="1"/>
      <c r="AV321" s="1"/>
      <c r="AW321" s="1"/>
      <c r="AX321" s="1"/>
      <c r="AY321" s="1"/>
      <c r="AZ321" s="1"/>
      <c r="BA321" s="1"/>
      <c r="BB321" s="1"/>
      <c r="BC321" s="1"/>
      <c r="BD321" s="1"/>
      <c r="BE321" s="1"/>
      <c r="BF321" s="1"/>
      <c r="BG321" s="1"/>
      <c r="BH321" s="1"/>
      <c r="BI321" s="1"/>
      <c r="BJ321" s="1"/>
      <c r="BK321" s="1"/>
      <c r="BL321" s="1"/>
      <c r="BM321" s="1"/>
      <c r="BN321" s="1"/>
      <c r="BO321" s="1"/>
      <c r="BP321" s="1"/>
      <c r="BQ321" s="1"/>
      <c r="BR321" s="1"/>
    </row>
    <row r="322" spans="1:70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  <c r="AM322" s="1"/>
      <c r="AN322" s="1"/>
      <c r="AO322" s="1"/>
      <c r="AP322" s="1"/>
      <c r="AQ322" s="1"/>
      <c r="AR322" s="1"/>
      <c r="AS322" s="1"/>
      <c r="AT322" s="1"/>
      <c r="AU322" s="1"/>
      <c r="AV322" s="1"/>
      <c r="AW322" s="1"/>
      <c r="AX322" s="1"/>
      <c r="AY322" s="1"/>
      <c r="AZ322" s="1"/>
      <c r="BA322" s="1"/>
      <c r="BB322" s="1"/>
      <c r="BC322" s="1"/>
      <c r="BD322" s="1"/>
      <c r="BE322" s="1"/>
      <c r="BF322" s="1"/>
      <c r="BG322" s="1"/>
      <c r="BH322" s="1"/>
      <c r="BI322" s="1"/>
      <c r="BJ322" s="1"/>
      <c r="BK322" s="1"/>
      <c r="BL322" s="1"/>
      <c r="BM322" s="1"/>
      <c r="BN322" s="1"/>
      <c r="BO322" s="1"/>
      <c r="BP322" s="1"/>
      <c r="BQ322" s="1"/>
      <c r="BR322" s="1"/>
    </row>
    <row r="323" spans="1:70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  <c r="AM323" s="1"/>
      <c r="AN323" s="1"/>
      <c r="AO323" s="1"/>
      <c r="AP323" s="1"/>
      <c r="AQ323" s="1"/>
      <c r="AR323" s="1"/>
      <c r="AS323" s="1"/>
      <c r="AT323" s="1"/>
      <c r="AU323" s="1"/>
      <c r="AV323" s="1"/>
      <c r="AW323" s="1"/>
      <c r="AX323" s="1"/>
      <c r="AY323" s="1"/>
      <c r="AZ323" s="1"/>
      <c r="BA323" s="1"/>
      <c r="BB323" s="1"/>
      <c r="BC323" s="1"/>
      <c r="BD323" s="1"/>
      <c r="BE323" s="1"/>
      <c r="BF323" s="1"/>
      <c r="BG323" s="1"/>
      <c r="BH323" s="1"/>
      <c r="BI323" s="1"/>
      <c r="BJ323" s="1"/>
      <c r="BK323" s="1"/>
      <c r="BL323" s="1"/>
      <c r="BM323" s="1"/>
      <c r="BN323" s="1"/>
      <c r="BO323" s="1"/>
      <c r="BP323" s="1"/>
      <c r="BQ323" s="1"/>
      <c r="BR323" s="1"/>
    </row>
    <row r="324" spans="1:70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  <c r="AM324" s="1"/>
      <c r="AN324" s="1"/>
      <c r="AO324" s="1"/>
      <c r="AP324" s="1"/>
      <c r="AQ324" s="1"/>
      <c r="AR324" s="1"/>
      <c r="AS324" s="1"/>
      <c r="AT324" s="1"/>
      <c r="AU324" s="1"/>
      <c r="AV324" s="1"/>
      <c r="AW324" s="1"/>
      <c r="AX324" s="1"/>
      <c r="AY324" s="1"/>
      <c r="AZ324" s="1"/>
      <c r="BA324" s="1"/>
      <c r="BB324" s="1"/>
      <c r="BC324" s="1"/>
      <c r="BD324" s="1"/>
      <c r="BE324" s="1"/>
      <c r="BF324" s="1"/>
      <c r="BG324" s="1"/>
      <c r="BH324" s="1"/>
      <c r="BI324" s="1"/>
      <c r="BJ324" s="1"/>
      <c r="BK324" s="1"/>
      <c r="BL324" s="1"/>
      <c r="BM324" s="1"/>
      <c r="BN324" s="1"/>
      <c r="BO324" s="1"/>
      <c r="BP324" s="1"/>
      <c r="BQ324" s="1"/>
      <c r="BR324" s="1"/>
    </row>
    <row r="325" spans="1:70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  <c r="AM325" s="1"/>
      <c r="AN325" s="1"/>
      <c r="AO325" s="1"/>
      <c r="AP325" s="1"/>
      <c r="AQ325" s="1"/>
      <c r="AR325" s="1"/>
      <c r="AS325" s="1"/>
      <c r="AT325" s="1"/>
      <c r="AU325" s="1"/>
      <c r="AV325" s="1"/>
      <c r="AW325" s="1"/>
      <c r="AX325" s="1"/>
      <c r="AY325" s="1"/>
      <c r="AZ325" s="1"/>
      <c r="BA325" s="1"/>
      <c r="BB325" s="1"/>
      <c r="BC325" s="1"/>
      <c r="BD325" s="1"/>
      <c r="BE325" s="1"/>
      <c r="BF325" s="1"/>
      <c r="BG325" s="1"/>
      <c r="BH325" s="1"/>
      <c r="BI325" s="1"/>
      <c r="BJ325" s="1"/>
      <c r="BK325" s="1"/>
      <c r="BL325" s="1"/>
      <c r="BM325" s="1"/>
      <c r="BN325" s="1"/>
      <c r="BO325" s="1"/>
      <c r="BP325" s="1"/>
      <c r="BQ325" s="1"/>
      <c r="BR325" s="1"/>
    </row>
    <row r="326" spans="1:70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  <c r="AM326" s="1"/>
      <c r="AN326" s="1"/>
      <c r="AO326" s="1"/>
      <c r="AP326" s="1"/>
      <c r="AQ326" s="1"/>
      <c r="AR326" s="1"/>
      <c r="AS326" s="1"/>
      <c r="AT326" s="1"/>
      <c r="AU326" s="1"/>
      <c r="AV326" s="1"/>
      <c r="AW326" s="1"/>
      <c r="AX326" s="1"/>
      <c r="AY326" s="1"/>
      <c r="AZ326" s="1"/>
      <c r="BA326" s="1"/>
      <c r="BB326" s="1"/>
      <c r="BC326" s="1"/>
      <c r="BD326" s="1"/>
      <c r="BE326" s="1"/>
      <c r="BF326" s="1"/>
      <c r="BG326" s="1"/>
      <c r="BH326" s="1"/>
      <c r="BI326" s="1"/>
      <c r="BJ326" s="1"/>
      <c r="BK326" s="1"/>
      <c r="BL326" s="1"/>
      <c r="BM326" s="1"/>
      <c r="BN326" s="1"/>
      <c r="BO326" s="1"/>
      <c r="BP326" s="1"/>
      <c r="BQ326" s="1"/>
      <c r="BR326" s="1"/>
    </row>
    <row r="327" spans="1:70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  <c r="AM327" s="1"/>
      <c r="AN327" s="1"/>
      <c r="AO327" s="1"/>
      <c r="AP327" s="1"/>
      <c r="AQ327" s="1"/>
      <c r="AR327" s="1"/>
      <c r="AS327" s="1"/>
      <c r="AT327" s="1"/>
      <c r="AU327" s="1"/>
      <c r="AV327" s="1"/>
      <c r="AW327" s="1"/>
      <c r="AX327" s="1"/>
      <c r="AY327" s="1"/>
      <c r="AZ327" s="1"/>
      <c r="BA327" s="1"/>
      <c r="BB327" s="1"/>
      <c r="BC327" s="1"/>
      <c r="BD327" s="1"/>
      <c r="BE327" s="1"/>
      <c r="BF327" s="1"/>
      <c r="BG327" s="1"/>
      <c r="BH327" s="1"/>
      <c r="BI327" s="1"/>
      <c r="BJ327" s="1"/>
      <c r="BK327" s="1"/>
      <c r="BL327" s="1"/>
      <c r="BM327" s="1"/>
      <c r="BN327" s="1"/>
      <c r="BO327" s="1"/>
      <c r="BP327" s="1"/>
      <c r="BQ327" s="1"/>
      <c r="BR327" s="1"/>
    </row>
    <row r="328" spans="1:70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  <c r="AM328" s="1"/>
      <c r="AN328" s="1"/>
      <c r="AO328" s="1"/>
      <c r="AP328" s="1"/>
      <c r="AQ328" s="1"/>
      <c r="AR328" s="1"/>
      <c r="AS328" s="1"/>
      <c r="AT328" s="1"/>
      <c r="AU328" s="1"/>
      <c r="AV328" s="1"/>
      <c r="AW328" s="1"/>
      <c r="AX328" s="1"/>
      <c r="AY328" s="1"/>
      <c r="AZ328" s="1"/>
      <c r="BA328" s="1"/>
      <c r="BB328" s="1"/>
      <c r="BC328" s="1"/>
      <c r="BD328" s="1"/>
      <c r="BE328" s="1"/>
      <c r="BF328" s="1"/>
      <c r="BG328" s="1"/>
      <c r="BH328" s="1"/>
      <c r="BI328" s="1"/>
      <c r="BJ328" s="1"/>
      <c r="BK328" s="1"/>
      <c r="BL328" s="1"/>
      <c r="BM328" s="1"/>
      <c r="BN328" s="1"/>
      <c r="BO328" s="1"/>
      <c r="BP328" s="1"/>
      <c r="BQ328" s="1"/>
      <c r="BR328" s="1"/>
    </row>
    <row r="329" spans="1:70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  <c r="AM329" s="1"/>
      <c r="AN329" s="1"/>
      <c r="AO329" s="1"/>
      <c r="AP329" s="1"/>
      <c r="AQ329" s="1"/>
      <c r="AR329" s="1"/>
      <c r="AS329" s="1"/>
      <c r="AT329" s="1"/>
      <c r="AU329" s="1"/>
      <c r="AV329" s="1"/>
      <c r="AW329" s="1"/>
      <c r="AX329" s="1"/>
      <c r="AY329" s="1"/>
      <c r="AZ329" s="1"/>
      <c r="BA329" s="1"/>
      <c r="BB329" s="1"/>
      <c r="BC329" s="1"/>
      <c r="BD329" s="1"/>
      <c r="BE329" s="1"/>
      <c r="BF329" s="1"/>
      <c r="BG329" s="1"/>
      <c r="BH329" s="1"/>
      <c r="BI329" s="1"/>
      <c r="BJ329" s="1"/>
      <c r="BK329" s="1"/>
      <c r="BL329" s="1"/>
      <c r="BM329" s="1"/>
      <c r="BN329" s="1"/>
      <c r="BO329" s="1"/>
      <c r="BP329" s="1"/>
      <c r="BQ329" s="1"/>
      <c r="BR329" s="1"/>
    </row>
    <row r="330" spans="1:70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  <c r="AM330" s="1"/>
      <c r="AN330" s="1"/>
      <c r="AO330" s="1"/>
      <c r="AP330" s="1"/>
      <c r="AQ330" s="1"/>
      <c r="AR330" s="1"/>
      <c r="AS330" s="1"/>
      <c r="AT330" s="1"/>
      <c r="AU330" s="1"/>
      <c r="AV330" s="1"/>
      <c r="AW330" s="1"/>
      <c r="AX330" s="1"/>
      <c r="AY330" s="1"/>
      <c r="AZ330" s="1"/>
      <c r="BA330" s="1"/>
      <c r="BB330" s="1"/>
      <c r="BC330" s="1"/>
      <c r="BD330" s="1"/>
      <c r="BE330" s="1"/>
      <c r="BF330" s="1"/>
      <c r="BG330" s="1"/>
      <c r="BH330" s="1"/>
      <c r="BI330" s="1"/>
      <c r="BJ330" s="1"/>
      <c r="BK330" s="1"/>
      <c r="BL330" s="1"/>
      <c r="BM330" s="1"/>
      <c r="BN330" s="1"/>
      <c r="BO330" s="1"/>
      <c r="BP330" s="1"/>
      <c r="BQ330" s="1"/>
      <c r="BR330" s="1"/>
    </row>
    <row r="331" spans="1:70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  <c r="AM331" s="1"/>
      <c r="AN331" s="1"/>
      <c r="AO331" s="1"/>
      <c r="AP331" s="1"/>
      <c r="AQ331" s="1"/>
      <c r="AR331" s="1"/>
      <c r="AS331" s="1"/>
      <c r="AT331" s="1"/>
      <c r="AU331" s="1"/>
      <c r="AV331" s="1"/>
      <c r="AW331" s="1"/>
      <c r="AX331" s="1"/>
      <c r="AY331" s="1"/>
      <c r="AZ331" s="1"/>
      <c r="BA331" s="1"/>
      <c r="BB331" s="1"/>
      <c r="BC331" s="1"/>
      <c r="BD331" s="1"/>
      <c r="BE331" s="1"/>
      <c r="BF331" s="1"/>
      <c r="BG331" s="1"/>
      <c r="BH331" s="1"/>
      <c r="BI331" s="1"/>
      <c r="BJ331" s="1"/>
      <c r="BK331" s="1"/>
      <c r="BL331" s="1"/>
      <c r="BM331" s="1"/>
      <c r="BN331" s="1"/>
      <c r="BO331" s="1"/>
      <c r="BP331" s="1"/>
      <c r="BQ331" s="1"/>
      <c r="BR331" s="1"/>
    </row>
    <row r="332" spans="1:70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  <c r="AM332" s="1"/>
      <c r="AN332" s="1"/>
      <c r="AO332" s="1"/>
      <c r="AP332" s="1"/>
      <c r="AQ332" s="1"/>
      <c r="AR332" s="1"/>
      <c r="AS332" s="1"/>
      <c r="AT332" s="1"/>
      <c r="AU332" s="1"/>
      <c r="AV332" s="1"/>
      <c r="AW332" s="1"/>
      <c r="AX332" s="1"/>
      <c r="AY332" s="1"/>
      <c r="AZ332" s="1"/>
      <c r="BA332" s="1"/>
      <c r="BB332" s="1"/>
      <c r="BC332" s="1"/>
      <c r="BD332" s="1"/>
      <c r="BE332" s="1"/>
      <c r="BF332" s="1"/>
      <c r="BG332" s="1"/>
      <c r="BH332" s="1"/>
      <c r="BI332" s="1"/>
      <c r="BJ332" s="1"/>
      <c r="BK332" s="1"/>
      <c r="BL332" s="1"/>
      <c r="BM332" s="1"/>
      <c r="BN332" s="1"/>
      <c r="BO332" s="1"/>
      <c r="BP332" s="1"/>
      <c r="BQ332" s="1"/>
      <c r="BR332" s="1"/>
    </row>
    <row r="333" spans="1:70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  <c r="AM333" s="1"/>
      <c r="AN333" s="1"/>
      <c r="AO333" s="1"/>
      <c r="AP333" s="1"/>
      <c r="AQ333" s="1"/>
      <c r="AR333" s="1"/>
      <c r="AS333" s="1"/>
      <c r="AT333" s="1"/>
      <c r="AU333" s="1"/>
      <c r="AV333" s="1"/>
      <c r="AW333" s="1"/>
      <c r="AX333" s="1"/>
      <c r="AY333" s="1"/>
      <c r="AZ333" s="1"/>
      <c r="BA333" s="1"/>
      <c r="BB333" s="1"/>
      <c r="BC333" s="1"/>
      <c r="BD333" s="1"/>
      <c r="BE333" s="1"/>
      <c r="BF333" s="1"/>
      <c r="BG333" s="1"/>
      <c r="BH333" s="1"/>
      <c r="BI333" s="1"/>
      <c r="BJ333" s="1"/>
      <c r="BK333" s="1"/>
      <c r="BL333" s="1"/>
      <c r="BM333" s="1"/>
      <c r="BN333" s="1"/>
      <c r="BO333" s="1"/>
      <c r="BP333" s="1"/>
      <c r="BQ333" s="1"/>
      <c r="BR333" s="1"/>
    </row>
    <row r="334" spans="1:70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  <c r="AM334" s="1"/>
      <c r="AN334" s="1"/>
      <c r="AO334" s="1"/>
      <c r="AP334" s="1"/>
      <c r="AQ334" s="1"/>
      <c r="AR334" s="1"/>
      <c r="AS334" s="1"/>
      <c r="AT334" s="1"/>
      <c r="AU334" s="1"/>
      <c r="AV334" s="1"/>
      <c r="AW334" s="1"/>
      <c r="AX334" s="1"/>
      <c r="AY334" s="1"/>
      <c r="AZ334" s="1"/>
      <c r="BA334" s="1"/>
      <c r="BB334" s="1"/>
      <c r="BC334" s="1"/>
      <c r="BD334" s="1"/>
      <c r="BE334" s="1"/>
      <c r="BF334" s="1"/>
      <c r="BG334" s="1"/>
      <c r="BH334" s="1"/>
      <c r="BI334" s="1"/>
      <c r="BJ334" s="1"/>
      <c r="BK334" s="1"/>
      <c r="BL334" s="1"/>
      <c r="BM334" s="1"/>
      <c r="BN334" s="1"/>
      <c r="BO334" s="1"/>
      <c r="BP334" s="1"/>
      <c r="BQ334" s="1"/>
      <c r="BR334" s="1"/>
    </row>
    <row r="335" spans="1:70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  <c r="AM335" s="1"/>
      <c r="AN335" s="1"/>
      <c r="AO335" s="1"/>
      <c r="AP335" s="1"/>
      <c r="AQ335" s="1"/>
      <c r="AR335" s="1"/>
      <c r="AS335" s="1"/>
      <c r="AT335" s="1"/>
      <c r="AU335" s="1"/>
      <c r="AV335" s="1"/>
      <c r="AW335" s="1"/>
      <c r="AX335" s="1"/>
      <c r="AY335" s="1"/>
      <c r="AZ335" s="1"/>
      <c r="BA335" s="1"/>
      <c r="BB335" s="1"/>
      <c r="BC335" s="1"/>
      <c r="BD335" s="1"/>
      <c r="BE335" s="1"/>
      <c r="BF335" s="1"/>
      <c r="BG335" s="1"/>
      <c r="BH335" s="1"/>
      <c r="BI335" s="1"/>
      <c r="BJ335" s="1"/>
      <c r="BK335" s="1"/>
      <c r="BL335" s="1"/>
      <c r="BM335" s="1"/>
      <c r="BN335" s="1"/>
      <c r="BO335" s="1"/>
      <c r="BP335" s="1"/>
      <c r="BQ335" s="1"/>
      <c r="BR335" s="1"/>
    </row>
    <row r="336" spans="1:70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  <c r="AM336" s="1"/>
      <c r="AN336" s="1"/>
      <c r="AO336" s="1"/>
      <c r="AP336" s="1"/>
      <c r="AQ336" s="1"/>
      <c r="AR336" s="1"/>
      <c r="AS336" s="1"/>
      <c r="AT336" s="1"/>
      <c r="AU336" s="1"/>
      <c r="AV336" s="1"/>
      <c r="AW336" s="1"/>
      <c r="AX336" s="1"/>
      <c r="AY336" s="1"/>
      <c r="AZ336" s="1"/>
      <c r="BA336" s="1"/>
      <c r="BB336" s="1"/>
      <c r="BC336" s="1"/>
      <c r="BD336" s="1"/>
      <c r="BE336" s="1"/>
      <c r="BF336" s="1"/>
      <c r="BG336" s="1"/>
      <c r="BH336" s="1"/>
      <c r="BI336" s="1"/>
      <c r="BJ336" s="1"/>
      <c r="BK336" s="1"/>
      <c r="BL336" s="1"/>
      <c r="BM336" s="1"/>
      <c r="BN336" s="1"/>
      <c r="BO336" s="1"/>
      <c r="BP336" s="1"/>
      <c r="BQ336" s="1"/>
      <c r="BR336" s="1"/>
    </row>
    <row r="337" spans="1:70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  <c r="AM337" s="1"/>
      <c r="AN337" s="1"/>
      <c r="AO337" s="1"/>
      <c r="AP337" s="1"/>
      <c r="AQ337" s="1"/>
      <c r="AR337" s="1"/>
      <c r="AS337" s="1"/>
      <c r="AT337" s="1"/>
      <c r="AU337" s="1"/>
      <c r="AV337" s="1"/>
      <c r="AW337" s="1"/>
      <c r="AX337" s="1"/>
      <c r="AY337" s="1"/>
      <c r="AZ337" s="1"/>
      <c r="BA337" s="1"/>
      <c r="BB337" s="1"/>
      <c r="BC337" s="1"/>
      <c r="BD337" s="1"/>
      <c r="BE337" s="1"/>
      <c r="BF337" s="1"/>
      <c r="BG337" s="1"/>
      <c r="BH337" s="1"/>
      <c r="BI337" s="1"/>
      <c r="BJ337" s="1"/>
      <c r="BK337" s="1"/>
      <c r="BL337" s="1"/>
      <c r="BM337" s="1"/>
      <c r="BN337" s="1"/>
      <c r="BO337" s="1"/>
      <c r="BP337" s="1"/>
      <c r="BQ337" s="1"/>
      <c r="BR337" s="1"/>
    </row>
    <row r="338" spans="1:70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  <c r="AM338" s="1"/>
      <c r="AN338" s="1"/>
      <c r="AO338" s="1"/>
      <c r="AP338" s="1"/>
      <c r="AQ338" s="1"/>
      <c r="AR338" s="1"/>
      <c r="AS338" s="1"/>
      <c r="AT338" s="1"/>
      <c r="AU338" s="1"/>
      <c r="AV338" s="1"/>
      <c r="AW338" s="1"/>
      <c r="AX338" s="1"/>
      <c r="AY338" s="1"/>
      <c r="AZ338" s="1"/>
      <c r="BA338" s="1"/>
      <c r="BB338" s="1"/>
      <c r="BC338" s="1"/>
      <c r="BD338" s="1"/>
      <c r="BE338" s="1"/>
      <c r="BF338" s="1"/>
      <c r="BG338" s="1"/>
      <c r="BH338" s="1"/>
      <c r="BI338" s="1"/>
      <c r="BJ338" s="1"/>
      <c r="BK338" s="1"/>
      <c r="BL338" s="1"/>
      <c r="BM338" s="1"/>
      <c r="BN338" s="1"/>
      <c r="BO338" s="1"/>
      <c r="BP338" s="1"/>
      <c r="BQ338" s="1"/>
      <c r="BR338" s="1"/>
    </row>
    <row r="339" spans="1:70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  <c r="AM339" s="1"/>
      <c r="AN339" s="1"/>
      <c r="AO339" s="1"/>
      <c r="AP339" s="1"/>
      <c r="AQ339" s="1"/>
      <c r="AR339" s="1"/>
      <c r="AS339" s="1"/>
      <c r="AT339" s="1"/>
      <c r="AU339" s="1"/>
      <c r="AV339" s="1"/>
      <c r="AW339" s="1"/>
      <c r="AX339" s="1"/>
      <c r="AY339" s="1"/>
      <c r="AZ339" s="1"/>
      <c r="BA339" s="1"/>
      <c r="BB339" s="1"/>
      <c r="BC339" s="1"/>
      <c r="BD339" s="1"/>
      <c r="BE339" s="1"/>
      <c r="BF339" s="1"/>
      <c r="BG339" s="1"/>
      <c r="BH339" s="1"/>
      <c r="BI339" s="1"/>
      <c r="BJ339" s="1"/>
      <c r="BK339" s="1"/>
      <c r="BL339" s="1"/>
      <c r="BM339" s="1"/>
      <c r="BN339" s="1"/>
      <c r="BO339" s="1"/>
      <c r="BP339" s="1"/>
      <c r="BQ339" s="1"/>
      <c r="BR339" s="1"/>
    </row>
    <row r="340" spans="1:70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  <c r="AM340" s="1"/>
      <c r="AN340" s="1"/>
      <c r="AO340" s="1"/>
      <c r="AP340" s="1"/>
      <c r="AQ340" s="1"/>
      <c r="AR340" s="1"/>
      <c r="AS340" s="1"/>
      <c r="AT340" s="1"/>
      <c r="AU340" s="1"/>
      <c r="AV340" s="1"/>
      <c r="AW340" s="1"/>
      <c r="AX340" s="1"/>
      <c r="AY340" s="1"/>
      <c r="AZ340" s="1"/>
      <c r="BA340" s="1"/>
      <c r="BB340" s="1"/>
      <c r="BC340" s="1"/>
      <c r="BD340" s="1"/>
      <c r="BE340" s="1"/>
      <c r="BF340" s="1"/>
      <c r="BG340" s="1"/>
      <c r="BH340" s="1"/>
      <c r="BI340" s="1"/>
      <c r="BJ340" s="1"/>
      <c r="BK340" s="1"/>
      <c r="BL340" s="1"/>
      <c r="BM340" s="1"/>
      <c r="BN340" s="1"/>
      <c r="BO340" s="1"/>
      <c r="BP340" s="1"/>
      <c r="BQ340" s="1"/>
      <c r="BR340" s="1"/>
    </row>
    <row r="341" spans="1:70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  <c r="AM341" s="1"/>
      <c r="AN341" s="1"/>
      <c r="AO341" s="1"/>
      <c r="AP341" s="1"/>
      <c r="AQ341" s="1"/>
      <c r="AR341" s="1"/>
      <c r="AS341" s="1"/>
      <c r="AT341" s="1"/>
      <c r="AU341" s="1"/>
      <c r="AV341" s="1"/>
      <c r="AW341" s="1"/>
      <c r="AX341" s="1"/>
      <c r="AY341" s="1"/>
      <c r="AZ341" s="1"/>
      <c r="BA341" s="1"/>
      <c r="BB341" s="1"/>
      <c r="BC341" s="1"/>
      <c r="BD341" s="1"/>
      <c r="BE341" s="1"/>
      <c r="BF341" s="1"/>
      <c r="BG341" s="1"/>
      <c r="BH341" s="1"/>
      <c r="BI341" s="1"/>
      <c r="BJ341" s="1"/>
      <c r="BK341" s="1"/>
      <c r="BL341" s="1"/>
      <c r="BM341" s="1"/>
      <c r="BN341" s="1"/>
      <c r="BO341" s="1"/>
      <c r="BP341" s="1"/>
      <c r="BQ341" s="1"/>
      <c r="BR341" s="1"/>
    </row>
    <row r="342" spans="1:70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  <c r="AM342" s="1"/>
      <c r="AN342" s="1"/>
      <c r="AO342" s="1"/>
      <c r="AP342" s="1"/>
      <c r="AQ342" s="1"/>
      <c r="AR342" s="1"/>
      <c r="AS342" s="1"/>
      <c r="AT342" s="1"/>
      <c r="AU342" s="1"/>
      <c r="AV342" s="1"/>
      <c r="AW342" s="1"/>
      <c r="AX342" s="1"/>
      <c r="AY342" s="1"/>
      <c r="AZ342" s="1"/>
      <c r="BA342" s="1"/>
      <c r="BB342" s="1"/>
      <c r="BC342" s="1"/>
      <c r="BD342" s="1"/>
      <c r="BE342" s="1"/>
      <c r="BF342" s="1"/>
      <c r="BG342" s="1"/>
      <c r="BH342" s="1"/>
      <c r="BI342" s="1"/>
      <c r="BJ342" s="1"/>
      <c r="BK342" s="1"/>
      <c r="BL342" s="1"/>
      <c r="BM342" s="1"/>
      <c r="BN342" s="1"/>
      <c r="BO342" s="1"/>
      <c r="BP342" s="1"/>
      <c r="BQ342" s="1"/>
      <c r="BR342" s="1"/>
    </row>
    <row r="343" spans="1:70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  <c r="AM343" s="1"/>
      <c r="AN343" s="1"/>
      <c r="AO343" s="1"/>
      <c r="AP343" s="1"/>
      <c r="AQ343" s="1"/>
      <c r="AR343" s="1"/>
      <c r="AS343" s="1"/>
      <c r="AT343" s="1"/>
      <c r="AU343" s="1"/>
      <c r="AV343" s="1"/>
      <c r="AW343" s="1"/>
      <c r="AX343" s="1"/>
      <c r="AY343" s="1"/>
      <c r="AZ343" s="1"/>
      <c r="BA343" s="1"/>
      <c r="BB343" s="1"/>
      <c r="BC343" s="1"/>
      <c r="BD343" s="1"/>
      <c r="BE343" s="1"/>
      <c r="BF343" s="1"/>
      <c r="BG343" s="1"/>
      <c r="BH343" s="1"/>
      <c r="BI343" s="1"/>
      <c r="BJ343" s="1"/>
      <c r="BK343" s="1"/>
      <c r="BL343" s="1"/>
      <c r="BM343" s="1"/>
      <c r="BN343" s="1"/>
      <c r="BO343" s="1"/>
      <c r="BP343" s="1"/>
      <c r="BQ343" s="1"/>
      <c r="BR343" s="1"/>
    </row>
    <row r="344" spans="1:70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  <c r="AM344" s="1"/>
      <c r="AN344" s="1"/>
      <c r="AO344" s="1"/>
      <c r="AP344" s="1"/>
      <c r="AQ344" s="1"/>
      <c r="AR344" s="1"/>
      <c r="AS344" s="1"/>
      <c r="AT344" s="1"/>
      <c r="AU344" s="1"/>
      <c r="AV344" s="1"/>
      <c r="AW344" s="1"/>
      <c r="AX344" s="1"/>
      <c r="AY344" s="1"/>
      <c r="AZ344" s="1"/>
      <c r="BA344" s="1"/>
      <c r="BB344" s="1"/>
      <c r="BC344" s="1"/>
      <c r="BD344" s="1"/>
      <c r="BE344" s="1"/>
      <c r="BF344" s="1"/>
      <c r="BG344" s="1"/>
      <c r="BH344" s="1"/>
      <c r="BI344" s="1"/>
      <c r="BJ344" s="1"/>
      <c r="BK344" s="1"/>
      <c r="BL344" s="1"/>
      <c r="BM344" s="1"/>
      <c r="BN344" s="1"/>
      <c r="BO344" s="1"/>
      <c r="BP344" s="1"/>
      <c r="BQ344" s="1"/>
      <c r="BR344" s="1"/>
    </row>
    <row r="345" spans="1:70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  <c r="AM345" s="1"/>
      <c r="AN345" s="1"/>
      <c r="AO345" s="1"/>
      <c r="AP345" s="1"/>
      <c r="AQ345" s="1"/>
      <c r="AR345" s="1"/>
      <c r="AS345" s="1"/>
      <c r="AT345" s="1"/>
      <c r="AU345" s="1"/>
      <c r="AV345" s="1"/>
      <c r="AW345" s="1"/>
      <c r="AX345" s="1"/>
      <c r="AY345" s="1"/>
      <c r="AZ345" s="1"/>
      <c r="BA345" s="1"/>
      <c r="BB345" s="1"/>
      <c r="BC345" s="1"/>
      <c r="BD345" s="1"/>
      <c r="BE345" s="1"/>
      <c r="BF345" s="1"/>
      <c r="BG345" s="1"/>
      <c r="BH345" s="1"/>
      <c r="BI345" s="1"/>
      <c r="BJ345" s="1"/>
      <c r="BK345" s="1"/>
      <c r="BL345" s="1"/>
      <c r="BM345" s="1"/>
      <c r="BN345" s="1"/>
      <c r="BO345" s="1"/>
      <c r="BP345" s="1"/>
      <c r="BQ345" s="1"/>
      <c r="BR345" s="1"/>
    </row>
    <row r="346" spans="1:70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1"/>
      <c r="AM346" s="1"/>
      <c r="AN346" s="1"/>
      <c r="AO346" s="1"/>
      <c r="AP346" s="1"/>
      <c r="AQ346" s="1"/>
      <c r="AR346" s="1"/>
      <c r="AS346" s="1"/>
      <c r="AT346" s="1"/>
      <c r="AU346" s="1"/>
      <c r="AV346" s="1"/>
      <c r="AW346" s="1"/>
      <c r="AX346" s="1"/>
      <c r="AY346" s="1"/>
      <c r="AZ346" s="1"/>
      <c r="BA346" s="1"/>
      <c r="BB346" s="1"/>
      <c r="BC346" s="1"/>
      <c r="BD346" s="1"/>
      <c r="BE346" s="1"/>
      <c r="BF346" s="1"/>
      <c r="BG346" s="1"/>
      <c r="BH346" s="1"/>
      <c r="BI346" s="1"/>
      <c r="BJ346" s="1"/>
      <c r="BK346" s="1"/>
      <c r="BL346" s="1"/>
      <c r="BM346" s="1"/>
      <c r="BN346" s="1"/>
      <c r="BO346" s="1"/>
      <c r="BP346" s="1"/>
      <c r="BQ346" s="1"/>
      <c r="BR346" s="1"/>
    </row>
    <row r="347" spans="1:70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  <c r="AL347" s="1"/>
      <c r="AM347" s="1"/>
      <c r="AN347" s="1"/>
      <c r="AO347" s="1"/>
      <c r="AP347" s="1"/>
      <c r="AQ347" s="1"/>
      <c r="AR347" s="1"/>
      <c r="AS347" s="1"/>
      <c r="AT347" s="1"/>
      <c r="AU347" s="1"/>
      <c r="AV347" s="1"/>
      <c r="AW347" s="1"/>
      <c r="AX347" s="1"/>
      <c r="AY347" s="1"/>
      <c r="AZ347" s="1"/>
      <c r="BA347" s="1"/>
      <c r="BB347" s="1"/>
      <c r="BC347" s="1"/>
      <c r="BD347" s="1"/>
      <c r="BE347" s="1"/>
      <c r="BF347" s="1"/>
      <c r="BG347" s="1"/>
      <c r="BH347" s="1"/>
      <c r="BI347" s="1"/>
      <c r="BJ347" s="1"/>
      <c r="BK347" s="1"/>
      <c r="BL347" s="1"/>
      <c r="BM347" s="1"/>
      <c r="BN347" s="1"/>
      <c r="BO347" s="1"/>
      <c r="BP347" s="1"/>
      <c r="BQ347" s="1"/>
      <c r="BR347" s="1"/>
    </row>
    <row r="348" spans="1:70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1"/>
      <c r="AM348" s="1"/>
      <c r="AN348" s="1"/>
      <c r="AO348" s="1"/>
      <c r="AP348" s="1"/>
      <c r="AQ348" s="1"/>
      <c r="AR348" s="1"/>
      <c r="AS348" s="1"/>
      <c r="AT348" s="1"/>
      <c r="AU348" s="1"/>
      <c r="AV348" s="1"/>
      <c r="AW348" s="1"/>
      <c r="AX348" s="1"/>
      <c r="AY348" s="1"/>
      <c r="AZ348" s="1"/>
      <c r="BA348" s="1"/>
      <c r="BB348" s="1"/>
      <c r="BC348" s="1"/>
      <c r="BD348" s="1"/>
      <c r="BE348" s="1"/>
      <c r="BF348" s="1"/>
      <c r="BG348" s="1"/>
      <c r="BH348" s="1"/>
      <c r="BI348" s="1"/>
      <c r="BJ348" s="1"/>
      <c r="BK348" s="1"/>
      <c r="BL348" s="1"/>
      <c r="BM348" s="1"/>
      <c r="BN348" s="1"/>
      <c r="BO348" s="1"/>
      <c r="BP348" s="1"/>
      <c r="BQ348" s="1"/>
      <c r="BR348" s="1"/>
    </row>
    <row r="349" spans="1:70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1"/>
      <c r="AM349" s="1"/>
      <c r="AN349" s="1"/>
      <c r="AO349" s="1"/>
      <c r="AP349" s="1"/>
      <c r="AQ349" s="1"/>
      <c r="AR349" s="1"/>
      <c r="AS349" s="1"/>
      <c r="AT349" s="1"/>
      <c r="AU349" s="1"/>
      <c r="AV349" s="1"/>
      <c r="AW349" s="1"/>
      <c r="AX349" s="1"/>
      <c r="AY349" s="1"/>
      <c r="AZ349" s="1"/>
      <c r="BA349" s="1"/>
      <c r="BB349" s="1"/>
      <c r="BC349" s="1"/>
      <c r="BD349" s="1"/>
      <c r="BE349" s="1"/>
      <c r="BF349" s="1"/>
      <c r="BG349" s="1"/>
      <c r="BH349" s="1"/>
      <c r="BI349" s="1"/>
      <c r="BJ349" s="1"/>
      <c r="BK349" s="1"/>
      <c r="BL349" s="1"/>
      <c r="BM349" s="1"/>
      <c r="BN349" s="1"/>
      <c r="BO349" s="1"/>
      <c r="BP349" s="1"/>
      <c r="BQ349" s="1"/>
      <c r="BR349" s="1"/>
    </row>
    <row r="350" spans="1:70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  <c r="AM350" s="1"/>
      <c r="AN350" s="1"/>
      <c r="AO350" s="1"/>
      <c r="AP350" s="1"/>
      <c r="AQ350" s="1"/>
      <c r="AR350" s="1"/>
      <c r="AS350" s="1"/>
      <c r="AT350" s="1"/>
      <c r="AU350" s="1"/>
      <c r="AV350" s="1"/>
      <c r="AW350" s="1"/>
      <c r="AX350" s="1"/>
      <c r="AY350" s="1"/>
      <c r="AZ350" s="1"/>
      <c r="BA350" s="1"/>
      <c r="BB350" s="1"/>
      <c r="BC350" s="1"/>
      <c r="BD350" s="1"/>
      <c r="BE350" s="1"/>
      <c r="BF350" s="1"/>
      <c r="BG350" s="1"/>
      <c r="BH350" s="1"/>
      <c r="BI350" s="1"/>
      <c r="BJ350" s="1"/>
      <c r="BK350" s="1"/>
      <c r="BL350" s="1"/>
      <c r="BM350" s="1"/>
      <c r="BN350" s="1"/>
      <c r="BO350" s="1"/>
      <c r="BP350" s="1"/>
      <c r="BQ350" s="1"/>
      <c r="BR350" s="1"/>
    </row>
    <row r="351" spans="1:70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  <c r="AM351" s="1"/>
      <c r="AN351" s="1"/>
      <c r="AO351" s="1"/>
      <c r="AP351" s="1"/>
      <c r="AQ351" s="1"/>
      <c r="AR351" s="1"/>
      <c r="AS351" s="1"/>
      <c r="AT351" s="1"/>
      <c r="AU351" s="1"/>
      <c r="AV351" s="1"/>
      <c r="AW351" s="1"/>
      <c r="AX351" s="1"/>
      <c r="AY351" s="1"/>
      <c r="AZ351" s="1"/>
      <c r="BA351" s="1"/>
      <c r="BB351" s="1"/>
      <c r="BC351" s="1"/>
      <c r="BD351" s="1"/>
      <c r="BE351" s="1"/>
      <c r="BF351" s="1"/>
      <c r="BG351" s="1"/>
      <c r="BH351" s="1"/>
      <c r="BI351" s="1"/>
      <c r="BJ351" s="1"/>
      <c r="BK351" s="1"/>
      <c r="BL351" s="1"/>
      <c r="BM351" s="1"/>
      <c r="BN351" s="1"/>
      <c r="BO351" s="1"/>
      <c r="BP351" s="1"/>
      <c r="BQ351" s="1"/>
      <c r="BR351" s="1"/>
    </row>
    <row r="352" spans="1:70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L352" s="1"/>
      <c r="AM352" s="1"/>
      <c r="AN352" s="1"/>
      <c r="AO352" s="1"/>
      <c r="AP352" s="1"/>
      <c r="AQ352" s="1"/>
      <c r="AR352" s="1"/>
      <c r="AS352" s="1"/>
      <c r="AT352" s="1"/>
      <c r="AU352" s="1"/>
      <c r="AV352" s="1"/>
      <c r="AW352" s="1"/>
      <c r="AX352" s="1"/>
      <c r="AY352" s="1"/>
      <c r="AZ352" s="1"/>
      <c r="BA352" s="1"/>
      <c r="BB352" s="1"/>
      <c r="BC352" s="1"/>
      <c r="BD352" s="1"/>
      <c r="BE352" s="1"/>
      <c r="BF352" s="1"/>
      <c r="BG352" s="1"/>
      <c r="BH352" s="1"/>
      <c r="BI352" s="1"/>
      <c r="BJ352" s="1"/>
      <c r="BK352" s="1"/>
      <c r="BL352" s="1"/>
      <c r="BM352" s="1"/>
      <c r="BN352" s="1"/>
      <c r="BO352" s="1"/>
      <c r="BP352" s="1"/>
      <c r="BQ352" s="1"/>
      <c r="BR352" s="1"/>
    </row>
    <row r="353" spans="1:70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  <c r="AM353" s="1"/>
      <c r="AN353" s="1"/>
      <c r="AO353" s="1"/>
      <c r="AP353" s="1"/>
      <c r="AQ353" s="1"/>
      <c r="AR353" s="1"/>
      <c r="AS353" s="1"/>
      <c r="AT353" s="1"/>
      <c r="AU353" s="1"/>
      <c r="AV353" s="1"/>
      <c r="AW353" s="1"/>
      <c r="AX353" s="1"/>
      <c r="AY353" s="1"/>
      <c r="AZ353" s="1"/>
      <c r="BA353" s="1"/>
      <c r="BB353" s="1"/>
      <c r="BC353" s="1"/>
      <c r="BD353" s="1"/>
      <c r="BE353" s="1"/>
      <c r="BF353" s="1"/>
      <c r="BG353" s="1"/>
      <c r="BH353" s="1"/>
      <c r="BI353" s="1"/>
      <c r="BJ353" s="1"/>
      <c r="BK353" s="1"/>
      <c r="BL353" s="1"/>
      <c r="BM353" s="1"/>
      <c r="BN353" s="1"/>
      <c r="BO353" s="1"/>
      <c r="BP353" s="1"/>
      <c r="BQ353" s="1"/>
      <c r="BR353" s="1"/>
    </row>
    <row r="354" spans="1:70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L354" s="1"/>
      <c r="AM354" s="1"/>
      <c r="AN354" s="1"/>
      <c r="AO354" s="1"/>
      <c r="AP354" s="1"/>
      <c r="AQ354" s="1"/>
      <c r="AR354" s="1"/>
      <c r="AS354" s="1"/>
      <c r="AT354" s="1"/>
      <c r="AU354" s="1"/>
      <c r="AV354" s="1"/>
      <c r="AW354" s="1"/>
      <c r="AX354" s="1"/>
      <c r="AY354" s="1"/>
      <c r="AZ354" s="1"/>
      <c r="BA354" s="1"/>
      <c r="BB354" s="1"/>
      <c r="BC354" s="1"/>
      <c r="BD354" s="1"/>
      <c r="BE354" s="1"/>
      <c r="BF354" s="1"/>
      <c r="BG354" s="1"/>
      <c r="BH354" s="1"/>
      <c r="BI354" s="1"/>
      <c r="BJ354" s="1"/>
      <c r="BK354" s="1"/>
      <c r="BL354" s="1"/>
      <c r="BM354" s="1"/>
      <c r="BN354" s="1"/>
      <c r="BO354" s="1"/>
      <c r="BP354" s="1"/>
      <c r="BQ354" s="1"/>
      <c r="BR354" s="1"/>
    </row>
    <row r="355" spans="1:70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  <c r="AL355" s="1"/>
      <c r="AM355" s="1"/>
      <c r="AN355" s="1"/>
      <c r="AO355" s="1"/>
      <c r="AP355" s="1"/>
      <c r="AQ355" s="1"/>
      <c r="AR355" s="1"/>
      <c r="AS355" s="1"/>
      <c r="AT355" s="1"/>
      <c r="AU355" s="1"/>
      <c r="AV355" s="1"/>
      <c r="AW355" s="1"/>
      <c r="AX355" s="1"/>
      <c r="AY355" s="1"/>
      <c r="AZ355" s="1"/>
      <c r="BA355" s="1"/>
      <c r="BB355" s="1"/>
      <c r="BC355" s="1"/>
      <c r="BD355" s="1"/>
      <c r="BE355" s="1"/>
      <c r="BF355" s="1"/>
      <c r="BG355" s="1"/>
      <c r="BH355" s="1"/>
      <c r="BI355" s="1"/>
      <c r="BJ355" s="1"/>
      <c r="BK355" s="1"/>
      <c r="BL355" s="1"/>
      <c r="BM355" s="1"/>
      <c r="BN355" s="1"/>
      <c r="BO355" s="1"/>
      <c r="BP355" s="1"/>
      <c r="BQ355" s="1"/>
      <c r="BR355" s="1"/>
    </row>
    <row r="356" spans="1:70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  <c r="AL356" s="1"/>
      <c r="AM356" s="1"/>
      <c r="AN356" s="1"/>
      <c r="AO356" s="1"/>
      <c r="AP356" s="1"/>
      <c r="AQ356" s="1"/>
      <c r="AR356" s="1"/>
      <c r="AS356" s="1"/>
      <c r="AT356" s="1"/>
      <c r="AU356" s="1"/>
      <c r="AV356" s="1"/>
      <c r="AW356" s="1"/>
      <c r="AX356" s="1"/>
      <c r="AY356" s="1"/>
      <c r="AZ356" s="1"/>
      <c r="BA356" s="1"/>
      <c r="BB356" s="1"/>
      <c r="BC356" s="1"/>
      <c r="BD356" s="1"/>
      <c r="BE356" s="1"/>
      <c r="BF356" s="1"/>
      <c r="BG356" s="1"/>
      <c r="BH356" s="1"/>
      <c r="BI356" s="1"/>
      <c r="BJ356" s="1"/>
      <c r="BK356" s="1"/>
      <c r="BL356" s="1"/>
      <c r="BM356" s="1"/>
      <c r="BN356" s="1"/>
      <c r="BO356" s="1"/>
      <c r="BP356" s="1"/>
      <c r="BQ356" s="1"/>
      <c r="BR356" s="1"/>
    </row>
    <row r="357" spans="1:70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  <c r="AL357" s="1"/>
      <c r="AM357" s="1"/>
      <c r="AN357" s="1"/>
      <c r="AO357" s="1"/>
      <c r="AP357" s="1"/>
      <c r="AQ357" s="1"/>
      <c r="AR357" s="1"/>
      <c r="AS357" s="1"/>
      <c r="AT357" s="1"/>
      <c r="AU357" s="1"/>
      <c r="AV357" s="1"/>
      <c r="AW357" s="1"/>
      <c r="AX357" s="1"/>
      <c r="AY357" s="1"/>
      <c r="AZ357" s="1"/>
      <c r="BA357" s="1"/>
      <c r="BB357" s="1"/>
      <c r="BC357" s="1"/>
      <c r="BD357" s="1"/>
      <c r="BE357" s="1"/>
      <c r="BF357" s="1"/>
      <c r="BG357" s="1"/>
      <c r="BH357" s="1"/>
      <c r="BI357" s="1"/>
      <c r="BJ357" s="1"/>
      <c r="BK357" s="1"/>
      <c r="BL357" s="1"/>
      <c r="BM357" s="1"/>
      <c r="BN357" s="1"/>
      <c r="BO357" s="1"/>
      <c r="BP357" s="1"/>
      <c r="BQ357" s="1"/>
      <c r="BR357" s="1"/>
    </row>
    <row r="358" spans="1:70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  <c r="AL358" s="1"/>
      <c r="AM358" s="1"/>
      <c r="AN358" s="1"/>
      <c r="AO358" s="1"/>
      <c r="AP358" s="1"/>
      <c r="AQ358" s="1"/>
      <c r="AR358" s="1"/>
      <c r="AS358" s="1"/>
      <c r="AT358" s="1"/>
      <c r="AU358" s="1"/>
      <c r="AV358" s="1"/>
      <c r="AW358" s="1"/>
      <c r="AX358" s="1"/>
      <c r="AY358" s="1"/>
      <c r="AZ358" s="1"/>
      <c r="BA358" s="1"/>
      <c r="BB358" s="1"/>
      <c r="BC358" s="1"/>
      <c r="BD358" s="1"/>
      <c r="BE358" s="1"/>
      <c r="BF358" s="1"/>
      <c r="BG358" s="1"/>
      <c r="BH358" s="1"/>
      <c r="BI358" s="1"/>
      <c r="BJ358" s="1"/>
      <c r="BK358" s="1"/>
      <c r="BL358" s="1"/>
      <c r="BM358" s="1"/>
      <c r="BN358" s="1"/>
      <c r="BO358" s="1"/>
      <c r="BP358" s="1"/>
      <c r="BQ358" s="1"/>
      <c r="BR358" s="1"/>
    </row>
    <row r="359" spans="1:70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  <c r="AM359" s="1"/>
      <c r="AN359" s="1"/>
      <c r="AO359" s="1"/>
      <c r="AP359" s="1"/>
      <c r="AQ359" s="1"/>
      <c r="AR359" s="1"/>
      <c r="AS359" s="1"/>
      <c r="AT359" s="1"/>
      <c r="AU359" s="1"/>
      <c r="AV359" s="1"/>
      <c r="AW359" s="1"/>
      <c r="AX359" s="1"/>
      <c r="AY359" s="1"/>
      <c r="AZ359" s="1"/>
      <c r="BA359" s="1"/>
      <c r="BB359" s="1"/>
      <c r="BC359" s="1"/>
      <c r="BD359" s="1"/>
      <c r="BE359" s="1"/>
      <c r="BF359" s="1"/>
      <c r="BG359" s="1"/>
      <c r="BH359" s="1"/>
      <c r="BI359" s="1"/>
      <c r="BJ359" s="1"/>
      <c r="BK359" s="1"/>
      <c r="BL359" s="1"/>
      <c r="BM359" s="1"/>
      <c r="BN359" s="1"/>
      <c r="BO359" s="1"/>
      <c r="BP359" s="1"/>
      <c r="BQ359" s="1"/>
      <c r="BR359" s="1"/>
    </row>
    <row r="360" spans="1:70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  <c r="AL360" s="1"/>
      <c r="AM360" s="1"/>
      <c r="AN360" s="1"/>
      <c r="AO360" s="1"/>
      <c r="AP360" s="1"/>
      <c r="AQ360" s="1"/>
      <c r="AR360" s="1"/>
      <c r="AS360" s="1"/>
      <c r="AT360" s="1"/>
      <c r="AU360" s="1"/>
      <c r="AV360" s="1"/>
      <c r="AW360" s="1"/>
      <c r="AX360" s="1"/>
      <c r="AY360" s="1"/>
      <c r="AZ360" s="1"/>
      <c r="BA360" s="1"/>
      <c r="BB360" s="1"/>
      <c r="BC360" s="1"/>
      <c r="BD360" s="1"/>
      <c r="BE360" s="1"/>
      <c r="BF360" s="1"/>
      <c r="BG360" s="1"/>
      <c r="BH360" s="1"/>
      <c r="BI360" s="1"/>
      <c r="BJ360" s="1"/>
      <c r="BK360" s="1"/>
      <c r="BL360" s="1"/>
      <c r="BM360" s="1"/>
      <c r="BN360" s="1"/>
      <c r="BO360" s="1"/>
      <c r="BP360" s="1"/>
      <c r="BQ360" s="1"/>
      <c r="BR360" s="1"/>
    </row>
    <row r="361" spans="1:70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  <c r="AL361" s="1"/>
      <c r="AM361" s="1"/>
      <c r="AN361" s="1"/>
      <c r="AO361" s="1"/>
      <c r="AP361" s="1"/>
      <c r="AQ361" s="1"/>
      <c r="AR361" s="1"/>
      <c r="AS361" s="1"/>
      <c r="AT361" s="1"/>
      <c r="AU361" s="1"/>
      <c r="AV361" s="1"/>
      <c r="AW361" s="1"/>
      <c r="AX361" s="1"/>
      <c r="AY361" s="1"/>
      <c r="AZ361" s="1"/>
      <c r="BA361" s="1"/>
      <c r="BB361" s="1"/>
      <c r="BC361" s="1"/>
      <c r="BD361" s="1"/>
      <c r="BE361" s="1"/>
      <c r="BF361" s="1"/>
      <c r="BG361" s="1"/>
      <c r="BH361" s="1"/>
      <c r="BI361" s="1"/>
      <c r="BJ361" s="1"/>
      <c r="BK361" s="1"/>
      <c r="BL361" s="1"/>
      <c r="BM361" s="1"/>
      <c r="BN361" s="1"/>
      <c r="BO361" s="1"/>
      <c r="BP361" s="1"/>
      <c r="BQ361" s="1"/>
      <c r="BR361" s="1"/>
    </row>
    <row r="362" spans="1:70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  <c r="AL362" s="1"/>
      <c r="AM362" s="1"/>
      <c r="AN362" s="1"/>
      <c r="AO362" s="1"/>
      <c r="AP362" s="1"/>
      <c r="AQ362" s="1"/>
      <c r="AR362" s="1"/>
      <c r="AS362" s="1"/>
      <c r="AT362" s="1"/>
      <c r="AU362" s="1"/>
      <c r="AV362" s="1"/>
      <c r="AW362" s="1"/>
      <c r="AX362" s="1"/>
      <c r="AY362" s="1"/>
      <c r="AZ362" s="1"/>
      <c r="BA362" s="1"/>
      <c r="BB362" s="1"/>
      <c r="BC362" s="1"/>
      <c r="BD362" s="1"/>
      <c r="BE362" s="1"/>
      <c r="BF362" s="1"/>
      <c r="BG362" s="1"/>
      <c r="BH362" s="1"/>
      <c r="BI362" s="1"/>
      <c r="BJ362" s="1"/>
      <c r="BK362" s="1"/>
      <c r="BL362" s="1"/>
      <c r="BM362" s="1"/>
      <c r="BN362" s="1"/>
      <c r="BO362" s="1"/>
      <c r="BP362" s="1"/>
      <c r="BQ362" s="1"/>
      <c r="BR362" s="1"/>
    </row>
    <row r="363" spans="1:70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  <c r="AM363" s="1"/>
      <c r="AN363" s="1"/>
      <c r="AO363" s="1"/>
      <c r="AP363" s="1"/>
      <c r="AQ363" s="1"/>
      <c r="AR363" s="1"/>
      <c r="AS363" s="1"/>
      <c r="AT363" s="1"/>
      <c r="AU363" s="1"/>
      <c r="AV363" s="1"/>
      <c r="AW363" s="1"/>
      <c r="AX363" s="1"/>
      <c r="AY363" s="1"/>
      <c r="AZ363" s="1"/>
      <c r="BA363" s="1"/>
      <c r="BB363" s="1"/>
      <c r="BC363" s="1"/>
      <c r="BD363" s="1"/>
      <c r="BE363" s="1"/>
      <c r="BF363" s="1"/>
      <c r="BG363" s="1"/>
      <c r="BH363" s="1"/>
      <c r="BI363" s="1"/>
      <c r="BJ363" s="1"/>
      <c r="BK363" s="1"/>
      <c r="BL363" s="1"/>
      <c r="BM363" s="1"/>
      <c r="BN363" s="1"/>
      <c r="BO363" s="1"/>
      <c r="BP363" s="1"/>
      <c r="BQ363" s="1"/>
      <c r="BR363" s="1"/>
    </row>
    <row r="364" spans="1:70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  <c r="AL364" s="1"/>
      <c r="AM364" s="1"/>
      <c r="AN364" s="1"/>
      <c r="AO364" s="1"/>
      <c r="AP364" s="1"/>
      <c r="AQ364" s="1"/>
      <c r="AR364" s="1"/>
      <c r="AS364" s="1"/>
      <c r="AT364" s="1"/>
      <c r="AU364" s="1"/>
      <c r="AV364" s="1"/>
      <c r="AW364" s="1"/>
      <c r="AX364" s="1"/>
      <c r="AY364" s="1"/>
      <c r="AZ364" s="1"/>
      <c r="BA364" s="1"/>
      <c r="BB364" s="1"/>
      <c r="BC364" s="1"/>
      <c r="BD364" s="1"/>
      <c r="BE364" s="1"/>
      <c r="BF364" s="1"/>
      <c r="BG364" s="1"/>
      <c r="BH364" s="1"/>
      <c r="BI364" s="1"/>
      <c r="BJ364" s="1"/>
      <c r="BK364" s="1"/>
      <c r="BL364" s="1"/>
      <c r="BM364" s="1"/>
      <c r="BN364" s="1"/>
      <c r="BO364" s="1"/>
      <c r="BP364" s="1"/>
      <c r="BQ364" s="1"/>
      <c r="BR364" s="1"/>
    </row>
    <row r="365" spans="1:70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  <c r="AL365" s="1"/>
      <c r="AM365" s="1"/>
      <c r="AN365" s="1"/>
      <c r="AO365" s="1"/>
      <c r="AP365" s="1"/>
      <c r="AQ365" s="1"/>
      <c r="AR365" s="1"/>
      <c r="AS365" s="1"/>
      <c r="AT365" s="1"/>
      <c r="AU365" s="1"/>
      <c r="AV365" s="1"/>
      <c r="AW365" s="1"/>
      <c r="AX365" s="1"/>
      <c r="AY365" s="1"/>
      <c r="AZ365" s="1"/>
      <c r="BA365" s="1"/>
      <c r="BB365" s="1"/>
      <c r="BC365" s="1"/>
      <c r="BD365" s="1"/>
      <c r="BE365" s="1"/>
      <c r="BF365" s="1"/>
      <c r="BG365" s="1"/>
      <c r="BH365" s="1"/>
      <c r="BI365" s="1"/>
      <c r="BJ365" s="1"/>
      <c r="BK365" s="1"/>
      <c r="BL365" s="1"/>
      <c r="BM365" s="1"/>
      <c r="BN365" s="1"/>
      <c r="BO365" s="1"/>
      <c r="BP365" s="1"/>
      <c r="BQ365" s="1"/>
      <c r="BR365" s="1"/>
    </row>
    <row r="366" spans="1:70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  <c r="AL366" s="1"/>
      <c r="AM366" s="1"/>
      <c r="AN366" s="1"/>
      <c r="AO366" s="1"/>
      <c r="AP366" s="1"/>
      <c r="AQ366" s="1"/>
      <c r="AR366" s="1"/>
      <c r="AS366" s="1"/>
      <c r="AT366" s="1"/>
      <c r="AU366" s="1"/>
      <c r="AV366" s="1"/>
      <c r="AW366" s="1"/>
      <c r="AX366" s="1"/>
      <c r="AY366" s="1"/>
      <c r="AZ366" s="1"/>
      <c r="BA366" s="1"/>
      <c r="BB366" s="1"/>
      <c r="BC366" s="1"/>
      <c r="BD366" s="1"/>
      <c r="BE366" s="1"/>
      <c r="BF366" s="1"/>
      <c r="BG366" s="1"/>
      <c r="BH366" s="1"/>
      <c r="BI366" s="1"/>
      <c r="BJ366" s="1"/>
      <c r="BK366" s="1"/>
      <c r="BL366" s="1"/>
      <c r="BM366" s="1"/>
      <c r="BN366" s="1"/>
      <c r="BO366" s="1"/>
      <c r="BP366" s="1"/>
      <c r="BQ366" s="1"/>
      <c r="BR366" s="1"/>
    </row>
    <row r="367" spans="1:70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  <c r="AM367" s="1"/>
      <c r="AN367" s="1"/>
      <c r="AO367" s="1"/>
      <c r="AP367" s="1"/>
      <c r="AQ367" s="1"/>
      <c r="AR367" s="1"/>
      <c r="AS367" s="1"/>
      <c r="AT367" s="1"/>
      <c r="AU367" s="1"/>
      <c r="AV367" s="1"/>
      <c r="AW367" s="1"/>
      <c r="AX367" s="1"/>
      <c r="AY367" s="1"/>
      <c r="AZ367" s="1"/>
      <c r="BA367" s="1"/>
      <c r="BB367" s="1"/>
      <c r="BC367" s="1"/>
      <c r="BD367" s="1"/>
      <c r="BE367" s="1"/>
      <c r="BF367" s="1"/>
      <c r="BG367" s="1"/>
      <c r="BH367" s="1"/>
      <c r="BI367" s="1"/>
      <c r="BJ367" s="1"/>
      <c r="BK367" s="1"/>
      <c r="BL367" s="1"/>
      <c r="BM367" s="1"/>
      <c r="BN367" s="1"/>
      <c r="BO367" s="1"/>
      <c r="BP367" s="1"/>
      <c r="BQ367" s="1"/>
      <c r="BR367" s="1"/>
    </row>
    <row r="368" spans="1:70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  <c r="AM368" s="1"/>
      <c r="AN368" s="1"/>
      <c r="AO368" s="1"/>
      <c r="AP368" s="1"/>
      <c r="AQ368" s="1"/>
      <c r="AR368" s="1"/>
      <c r="AS368" s="1"/>
      <c r="AT368" s="1"/>
      <c r="AU368" s="1"/>
      <c r="AV368" s="1"/>
      <c r="AW368" s="1"/>
      <c r="AX368" s="1"/>
      <c r="AY368" s="1"/>
      <c r="AZ368" s="1"/>
      <c r="BA368" s="1"/>
      <c r="BB368" s="1"/>
      <c r="BC368" s="1"/>
      <c r="BD368" s="1"/>
      <c r="BE368" s="1"/>
      <c r="BF368" s="1"/>
      <c r="BG368" s="1"/>
      <c r="BH368" s="1"/>
      <c r="BI368" s="1"/>
      <c r="BJ368" s="1"/>
      <c r="BK368" s="1"/>
      <c r="BL368" s="1"/>
      <c r="BM368" s="1"/>
      <c r="BN368" s="1"/>
      <c r="BO368" s="1"/>
      <c r="BP368" s="1"/>
      <c r="BQ368" s="1"/>
      <c r="BR368" s="1"/>
    </row>
    <row r="369" spans="1:70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  <c r="AM369" s="1"/>
      <c r="AN369" s="1"/>
      <c r="AO369" s="1"/>
      <c r="AP369" s="1"/>
      <c r="AQ369" s="1"/>
      <c r="AR369" s="1"/>
      <c r="AS369" s="1"/>
      <c r="AT369" s="1"/>
      <c r="AU369" s="1"/>
      <c r="AV369" s="1"/>
      <c r="AW369" s="1"/>
      <c r="AX369" s="1"/>
      <c r="AY369" s="1"/>
      <c r="AZ369" s="1"/>
      <c r="BA369" s="1"/>
      <c r="BB369" s="1"/>
      <c r="BC369" s="1"/>
      <c r="BD369" s="1"/>
      <c r="BE369" s="1"/>
      <c r="BF369" s="1"/>
      <c r="BG369" s="1"/>
      <c r="BH369" s="1"/>
      <c r="BI369" s="1"/>
      <c r="BJ369" s="1"/>
      <c r="BK369" s="1"/>
      <c r="BL369" s="1"/>
      <c r="BM369" s="1"/>
      <c r="BN369" s="1"/>
      <c r="BO369" s="1"/>
      <c r="BP369" s="1"/>
      <c r="BQ369" s="1"/>
      <c r="BR369" s="1"/>
    </row>
    <row r="370" spans="1:70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  <c r="AM370" s="1"/>
      <c r="AN370" s="1"/>
      <c r="AO370" s="1"/>
      <c r="AP370" s="1"/>
      <c r="AQ370" s="1"/>
      <c r="AR370" s="1"/>
      <c r="AS370" s="1"/>
      <c r="AT370" s="1"/>
      <c r="AU370" s="1"/>
      <c r="AV370" s="1"/>
      <c r="AW370" s="1"/>
      <c r="AX370" s="1"/>
      <c r="AY370" s="1"/>
      <c r="AZ370" s="1"/>
      <c r="BA370" s="1"/>
      <c r="BB370" s="1"/>
      <c r="BC370" s="1"/>
      <c r="BD370" s="1"/>
      <c r="BE370" s="1"/>
      <c r="BF370" s="1"/>
      <c r="BG370" s="1"/>
      <c r="BH370" s="1"/>
      <c r="BI370" s="1"/>
      <c r="BJ370" s="1"/>
      <c r="BK370" s="1"/>
      <c r="BL370" s="1"/>
      <c r="BM370" s="1"/>
      <c r="BN370" s="1"/>
      <c r="BO370" s="1"/>
      <c r="BP370" s="1"/>
      <c r="BQ370" s="1"/>
      <c r="BR370" s="1"/>
    </row>
    <row r="371" spans="1:70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  <c r="AM371" s="1"/>
      <c r="AN371" s="1"/>
      <c r="AO371" s="1"/>
      <c r="AP371" s="1"/>
      <c r="AQ371" s="1"/>
      <c r="AR371" s="1"/>
      <c r="AS371" s="1"/>
      <c r="AT371" s="1"/>
      <c r="AU371" s="1"/>
      <c r="AV371" s="1"/>
      <c r="AW371" s="1"/>
      <c r="AX371" s="1"/>
      <c r="AY371" s="1"/>
      <c r="AZ371" s="1"/>
      <c r="BA371" s="1"/>
      <c r="BB371" s="1"/>
      <c r="BC371" s="1"/>
      <c r="BD371" s="1"/>
      <c r="BE371" s="1"/>
      <c r="BF371" s="1"/>
      <c r="BG371" s="1"/>
      <c r="BH371" s="1"/>
      <c r="BI371" s="1"/>
      <c r="BJ371" s="1"/>
      <c r="BK371" s="1"/>
      <c r="BL371" s="1"/>
      <c r="BM371" s="1"/>
      <c r="BN371" s="1"/>
      <c r="BO371" s="1"/>
      <c r="BP371" s="1"/>
      <c r="BQ371" s="1"/>
      <c r="BR371" s="1"/>
    </row>
    <row r="372" spans="1:70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  <c r="AL372" s="1"/>
      <c r="AM372" s="1"/>
      <c r="AN372" s="1"/>
      <c r="AO372" s="1"/>
      <c r="AP372" s="1"/>
      <c r="AQ372" s="1"/>
      <c r="AR372" s="1"/>
      <c r="AS372" s="1"/>
      <c r="AT372" s="1"/>
      <c r="AU372" s="1"/>
      <c r="AV372" s="1"/>
      <c r="AW372" s="1"/>
      <c r="AX372" s="1"/>
      <c r="AY372" s="1"/>
      <c r="AZ372" s="1"/>
      <c r="BA372" s="1"/>
      <c r="BB372" s="1"/>
      <c r="BC372" s="1"/>
      <c r="BD372" s="1"/>
      <c r="BE372" s="1"/>
      <c r="BF372" s="1"/>
      <c r="BG372" s="1"/>
      <c r="BH372" s="1"/>
      <c r="BI372" s="1"/>
      <c r="BJ372" s="1"/>
      <c r="BK372" s="1"/>
      <c r="BL372" s="1"/>
      <c r="BM372" s="1"/>
      <c r="BN372" s="1"/>
      <c r="BO372" s="1"/>
      <c r="BP372" s="1"/>
      <c r="BQ372" s="1"/>
      <c r="BR372" s="1"/>
    </row>
    <row r="373" spans="1:70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  <c r="AL373" s="1"/>
      <c r="AM373" s="1"/>
      <c r="AN373" s="1"/>
      <c r="AO373" s="1"/>
      <c r="AP373" s="1"/>
      <c r="AQ373" s="1"/>
      <c r="AR373" s="1"/>
      <c r="AS373" s="1"/>
      <c r="AT373" s="1"/>
      <c r="AU373" s="1"/>
      <c r="AV373" s="1"/>
      <c r="AW373" s="1"/>
      <c r="AX373" s="1"/>
      <c r="AY373" s="1"/>
      <c r="AZ373" s="1"/>
      <c r="BA373" s="1"/>
      <c r="BB373" s="1"/>
      <c r="BC373" s="1"/>
      <c r="BD373" s="1"/>
      <c r="BE373" s="1"/>
      <c r="BF373" s="1"/>
      <c r="BG373" s="1"/>
      <c r="BH373" s="1"/>
      <c r="BI373" s="1"/>
      <c r="BJ373" s="1"/>
      <c r="BK373" s="1"/>
      <c r="BL373" s="1"/>
      <c r="BM373" s="1"/>
      <c r="BN373" s="1"/>
      <c r="BO373" s="1"/>
      <c r="BP373" s="1"/>
      <c r="BQ373" s="1"/>
      <c r="BR373" s="1"/>
    </row>
    <row r="374" spans="1:70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  <c r="AL374" s="1"/>
      <c r="AM374" s="1"/>
      <c r="AN374" s="1"/>
      <c r="AO374" s="1"/>
      <c r="AP374" s="1"/>
      <c r="AQ374" s="1"/>
      <c r="AR374" s="1"/>
      <c r="AS374" s="1"/>
      <c r="AT374" s="1"/>
      <c r="AU374" s="1"/>
      <c r="AV374" s="1"/>
      <c r="AW374" s="1"/>
      <c r="AX374" s="1"/>
      <c r="AY374" s="1"/>
      <c r="AZ374" s="1"/>
      <c r="BA374" s="1"/>
      <c r="BB374" s="1"/>
      <c r="BC374" s="1"/>
      <c r="BD374" s="1"/>
      <c r="BE374" s="1"/>
      <c r="BF374" s="1"/>
      <c r="BG374" s="1"/>
      <c r="BH374" s="1"/>
      <c r="BI374" s="1"/>
      <c r="BJ374" s="1"/>
      <c r="BK374" s="1"/>
      <c r="BL374" s="1"/>
      <c r="BM374" s="1"/>
      <c r="BN374" s="1"/>
      <c r="BO374" s="1"/>
      <c r="BP374" s="1"/>
      <c r="BQ374" s="1"/>
      <c r="BR374" s="1"/>
    </row>
    <row r="375" spans="1:70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  <c r="AL375" s="1"/>
      <c r="AM375" s="1"/>
      <c r="AN375" s="1"/>
      <c r="AO375" s="1"/>
      <c r="AP375" s="1"/>
      <c r="AQ375" s="1"/>
      <c r="AR375" s="1"/>
      <c r="AS375" s="1"/>
      <c r="AT375" s="1"/>
      <c r="AU375" s="1"/>
      <c r="AV375" s="1"/>
      <c r="AW375" s="1"/>
      <c r="AX375" s="1"/>
      <c r="AY375" s="1"/>
      <c r="AZ375" s="1"/>
      <c r="BA375" s="1"/>
      <c r="BB375" s="1"/>
      <c r="BC375" s="1"/>
      <c r="BD375" s="1"/>
      <c r="BE375" s="1"/>
      <c r="BF375" s="1"/>
      <c r="BG375" s="1"/>
      <c r="BH375" s="1"/>
      <c r="BI375" s="1"/>
      <c r="BJ375" s="1"/>
      <c r="BK375" s="1"/>
      <c r="BL375" s="1"/>
      <c r="BM375" s="1"/>
      <c r="BN375" s="1"/>
      <c r="BO375" s="1"/>
      <c r="BP375" s="1"/>
      <c r="BQ375" s="1"/>
      <c r="BR375" s="1"/>
    </row>
    <row r="376" spans="1:70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  <c r="AL376" s="1"/>
      <c r="AM376" s="1"/>
      <c r="AN376" s="1"/>
      <c r="AO376" s="1"/>
      <c r="AP376" s="1"/>
      <c r="AQ376" s="1"/>
      <c r="AR376" s="1"/>
      <c r="AS376" s="1"/>
      <c r="AT376" s="1"/>
      <c r="AU376" s="1"/>
      <c r="AV376" s="1"/>
      <c r="AW376" s="1"/>
      <c r="AX376" s="1"/>
      <c r="AY376" s="1"/>
      <c r="AZ376" s="1"/>
      <c r="BA376" s="1"/>
      <c r="BB376" s="1"/>
      <c r="BC376" s="1"/>
      <c r="BD376" s="1"/>
      <c r="BE376" s="1"/>
      <c r="BF376" s="1"/>
      <c r="BG376" s="1"/>
      <c r="BH376" s="1"/>
      <c r="BI376" s="1"/>
      <c r="BJ376" s="1"/>
      <c r="BK376" s="1"/>
      <c r="BL376" s="1"/>
      <c r="BM376" s="1"/>
      <c r="BN376" s="1"/>
      <c r="BO376" s="1"/>
      <c r="BP376" s="1"/>
      <c r="BQ376" s="1"/>
      <c r="BR376" s="1"/>
    </row>
    <row r="377" spans="1:70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  <c r="AL377" s="1"/>
      <c r="AM377" s="1"/>
      <c r="AN377" s="1"/>
      <c r="AO377" s="1"/>
      <c r="AP377" s="1"/>
      <c r="AQ377" s="1"/>
      <c r="AR377" s="1"/>
      <c r="AS377" s="1"/>
      <c r="AT377" s="1"/>
      <c r="AU377" s="1"/>
      <c r="AV377" s="1"/>
      <c r="AW377" s="1"/>
      <c r="AX377" s="1"/>
      <c r="AY377" s="1"/>
      <c r="AZ377" s="1"/>
      <c r="BA377" s="1"/>
      <c r="BB377" s="1"/>
      <c r="BC377" s="1"/>
      <c r="BD377" s="1"/>
      <c r="BE377" s="1"/>
      <c r="BF377" s="1"/>
      <c r="BG377" s="1"/>
      <c r="BH377" s="1"/>
      <c r="BI377" s="1"/>
      <c r="BJ377" s="1"/>
      <c r="BK377" s="1"/>
      <c r="BL377" s="1"/>
      <c r="BM377" s="1"/>
      <c r="BN377" s="1"/>
      <c r="BO377" s="1"/>
      <c r="BP377" s="1"/>
      <c r="BQ377" s="1"/>
      <c r="BR377" s="1"/>
    </row>
    <row r="378" spans="1:70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  <c r="AL378" s="1"/>
      <c r="AM378" s="1"/>
      <c r="AN378" s="1"/>
      <c r="AO378" s="1"/>
      <c r="AP378" s="1"/>
      <c r="AQ378" s="1"/>
      <c r="AR378" s="1"/>
      <c r="AS378" s="1"/>
      <c r="AT378" s="1"/>
      <c r="AU378" s="1"/>
      <c r="AV378" s="1"/>
      <c r="AW378" s="1"/>
      <c r="AX378" s="1"/>
      <c r="AY378" s="1"/>
      <c r="AZ378" s="1"/>
      <c r="BA378" s="1"/>
      <c r="BB378" s="1"/>
      <c r="BC378" s="1"/>
      <c r="BD378" s="1"/>
      <c r="BE378" s="1"/>
      <c r="BF378" s="1"/>
      <c r="BG378" s="1"/>
      <c r="BH378" s="1"/>
      <c r="BI378" s="1"/>
      <c r="BJ378" s="1"/>
      <c r="BK378" s="1"/>
      <c r="BL378" s="1"/>
      <c r="BM378" s="1"/>
      <c r="BN378" s="1"/>
      <c r="BO378" s="1"/>
      <c r="BP378" s="1"/>
      <c r="BQ378" s="1"/>
      <c r="BR378" s="1"/>
    </row>
    <row r="379" spans="1:70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  <c r="AL379" s="1"/>
      <c r="AM379" s="1"/>
      <c r="AN379" s="1"/>
      <c r="AO379" s="1"/>
      <c r="AP379" s="1"/>
      <c r="AQ379" s="1"/>
      <c r="AR379" s="1"/>
      <c r="AS379" s="1"/>
      <c r="AT379" s="1"/>
      <c r="AU379" s="1"/>
      <c r="AV379" s="1"/>
      <c r="AW379" s="1"/>
      <c r="AX379" s="1"/>
      <c r="AY379" s="1"/>
      <c r="AZ379" s="1"/>
      <c r="BA379" s="1"/>
      <c r="BB379" s="1"/>
      <c r="BC379" s="1"/>
      <c r="BD379" s="1"/>
      <c r="BE379" s="1"/>
      <c r="BF379" s="1"/>
      <c r="BG379" s="1"/>
      <c r="BH379" s="1"/>
      <c r="BI379" s="1"/>
      <c r="BJ379" s="1"/>
      <c r="BK379" s="1"/>
      <c r="BL379" s="1"/>
      <c r="BM379" s="1"/>
      <c r="BN379" s="1"/>
      <c r="BO379" s="1"/>
      <c r="BP379" s="1"/>
      <c r="BQ379" s="1"/>
      <c r="BR379" s="1"/>
    </row>
    <row r="380" spans="1:70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  <c r="AL380" s="1"/>
      <c r="AM380" s="1"/>
      <c r="AN380" s="1"/>
      <c r="AO380" s="1"/>
      <c r="AP380" s="1"/>
      <c r="AQ380" s="1"/>
      <c r="AR380" s="1"/>
      <c r="AS380" s="1"/>
      <c r="AT380" s="1"/>
      <c r="AU380" s="1"/>
      <c r="AV380" s="1"/>
      <c r="AW380" s="1"/>
      <c r="AX380" s="1"/>
      <c r="AY380" s="1"/>
      <c r="AZ380" s="1"/>
      <c r="BA380" s="1"/>
      <c r="BB380" s="1"/>
      <c r="BC380" s="1"/>
      <c r="BD380" s="1"/>
      <c r="BE380" s="1"/>
      <c r="BF380" s="1"/>
      <c r="BG380" s="1"/>
      <c r="BH380" s="1"/>
      <c r="BI380" s="1"/>
      <c r="BJ380" s="1"/>
      <c r="BK380" s="1"/>
      <c r="BL380" s="1"/>
      <c r="BM380" s="1"/>
      <c r="BN380" s="1"/>
      <c r="BO380" s="1"/>
      <c r="BP380" s="1"/>
      <c r="BQ380" s="1"/>
      <c r="BR380" s="1"/>
    </row>
    <row r="381" spans="1:70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  <c r="AL381" s="1"/>
      <c r="AM381" s="1"/>
      <c r="AN381" s="1"/>
      <c r="AO381" s="1"/>
      <c r="AP381" s="1"/>
      <c r="AQ381" s="1"/>
      <c r="AR381" s="1"/>
      <c r="AS381" s="1"/>
      <c r="AT381" s="1"/>
      <c r="AU381" s="1"/>
      <c r="AV381" s="1"/>
      <c r="AW381" s="1"/>
      <c r="AX381" s="1"/>
      <c r="AY381" s="1"/>
      <c r="AZ381" s="1"/>
      <c r="BA381" s="1"/>
      <c r="BB381" s="1"/>
      <c r="BC381" s="1"/>
      <c r="BD381" s="1"/>
      <c r="BE381" s="1"/>
      <c r="BF381" s="1"/>
      <c r="BG381" s="1"/>
      <c r="BH381" s="1"/>
      <c r="BI381" s="1"/>
      <c r="BJ381" s="1"/>
      <c r="BK381" s="1"/>
      <c r="BL381" s="1"/>
      <c r="BM381" s="1"/>
      <c r="BN381" s="1"/>
      <c r="BO381" s="1"/>
      <c r="BP381" s="1"/>
      <c r="BQ381" s="1"/>
      <c r="BR381" s="1"/>
    </row>
    <row r="382" spans="1:70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  <c r="AL382" s="1"/>
      <c r="AM382" s="1"/>
      <c r="AN382" s="1"/>
      <c r="AO382" s="1"/>
      <c r="AP382" s="1"/>
      <c r="AQ382" s="1"/>
      <c r="AR382" s="1"/>
      <c r="AS382" s="1"/>
      <c r="AT382" s="1"/>
      <c r="AU382" s="1"/>
      <c r="AV382" s="1"/>
      <c r="AW382" s="1"/>
      <c r="AX382" s="1"/>
      <c r="AY382" s="1"/>
      <c r="AZ382" s="1"/>
      <c r="BA382" s="1"/>
      <c r="BB382" s="1"/>
      <c r="BC382" s="1"/>
      <c r="BD382" s="1"/>
      <c r="BE382" s="1"/>
      <c r="BF382" s="1"/>
      <c r="BG382" s="1"/>
      <c r="BH382" s="1"/>
      <c r="BI382" s="1"/>
      <c r="BJ382" s="1"/>
      <c r="BK382" s="1"/>
      <c r="BL382" s="1"/>
      <c r="BM382" s="1"/>
      <c r="BN382" s="1"/>
      <c r="BO382" s="1"/>
      <c r="BP382" s="1"/>
      <c r="BQ382" s="1"/>
      <c r="BR382" s="1"/>
    </row>
    <row r="383" spans="1:70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  <c r="AL383" s="1"/>
      <c r="AM383" s="1"/>
      <c r="AN383" s="1"/>
      <c r="AO383" s="1"/>
      <c r="AP383" s="1"/>
      <c r="AQ383" s="1"/>
      <c r="AR383" s="1"/>
      <c r="AS383" s="1"/>
      <c r="AT383" s="1"/>
      <c r="AU383" s="1"/>
      <c r="AV383" s="1"/>
      <c r="AW383" s="1"/>
      <c r="AX383" s="1"/>
      <c r="AY383" s="1"/>
      <c r="AZ383" s="1"/>
      <c r="BA383" s="1"/>
      <c r="BB383" s="1"/>
      <c r="BC383" s="1"/>
      <c r="BD383" s="1"/>
      <c r="BE383" s="1"/>
      <c r="BF383" s="1"/>
      <c r="BG383" s="1"/>
      <c r="BH383" s="1"/>
      <c r="BI383" s="1"/>
      <c r="BJ383" s="1"/>
      <c r="BK383" s="1"/>
      <c r="BL383" s="1"/>
      <c r="BM383" s="1"/>
      <c r="BN383" s="1"/>
      <c r="BO383" s="1"/>
      <c r="BP383" s="1"/>
      <c r="BQ383" s="1"/>
      <c r="BR383" s="1"/>
    </row>
    <row r="384" spans="1:70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  <c r="AL384" s="1"/>
      <c r="AM384" s="1"/>
      <c r="AN384" s="1"/>
      <c r="AO384" s="1"/>
      <c r="AP384" s="1"/>
      <c r="AQ384" s="1"/>
      <c r="AR384" s="1"/>
      <c r="AS384" s="1"/>
      <c r="AT384" s="1"/>
      <c r="AU384" s="1"/>
      <c r="AV384" s="1"/>
      <c r="AW384" s="1"/>
      <c r="AX384" s="1"/>
      <c r="AY384" s="1"/>
      <c r="AZ384" s="1"/>
      <c r="BA384" s="1"/>
      <c r="BB384" s="1"/>
      <c r="BC384" s="1"/>
      <c r="BD384" s="1"/>
      <c r="BE384" s="1"/>
      <c r="BF384" s="1"/>
      <c r="BG384" s="1"/>
      <c r="BH384" s="1"/>
      <c r="BI384" s="1"/>
      <c r="BJ384" s="1"/>
      <c r="BK384" s="1"/>
      <c r="BL384" s="1"/>
      <c r="BM384" s="1"/>
      <c r="BN384" s="1"/>
      <c r="BO384" s="1"/>
      <c r="BP384" s="1"/>
      <c r="BQ384" s="1"/>
      <c r="BR384" s="1"/>
    </row>
    <row r="385" spans="1:70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  <c r="AL385" s="1"/>
      <c r="AM385" s="1"/>
      <c r="AN385" s="1"/>
      <c r="AO385" s="1"/>
      <c r="AP385" s="1"/>
      <c r="AQ385" s="1"/>
      <c r="AR385" s="1"/>
      <c r="AS385" s="1"/>
      <c r="AT385" s="1"/>
      <c r="AU385" s="1"/>
      <c r="AV385" s="1"/>
      <c r="AW385" s="1"/>
      <c r="AX385" s="1"/>
      <c r="AY385" s="1"/>
      <c r="AZ385" s="1"/>
      <c r="BA385" s="1"/>
      <c r="BB385" s="1"/>
      <c r="BC385" s="1"/>
      <c r="BD385" s="1"/>
      <c r="BE385" s="1"/>
      <c r="BF385" s="1"/>
      <c r="BG385" s="1"/>
      <c r="BH385" s="1"/>
      <c r="BI385" s="1"/>
      <c r="BJ385" s="1"/>
      <c r="BK385" s="1"/>
      <c r="BL385" s="1"/>
      <c r="BM385" s="1"/>
      <c r="BN385" s="1"/>
      <c r="BO385" s="1"/>
      <c r="BP385" s="1"/>
      <c r="BQ385" s="1"/>
      <c r="BR385" s="1"/>
    </row>
    <row r="386" spans="1:70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  <c r="AL386" s="1"/>
      <c r="AM386" s="1"/>
      <c r="AN386" s="1"/>
      <c r="AO386" s="1"/>
      <c r="AP386" s="1"/>
      <c r="AQ386" s="1"/>
      <c r="AR386" s="1"/>
      <c r="AS386" s="1"/>
      <c r="AT386" s="1"/>
      <c r="AU386" s="1"/>
      <c r="AV386" s="1"/>
      <c r="AW386" s="1"/>
      <c r="AX386" s="1"/>
      <c r="AY386" s="1"/>
      <c r="AZ386" s="1"/>
      <c r="BA386" s="1"/>
      <c r="BB386" s="1"/>
      <c r="BC386" s="1"/>
      <c r="BD386" s="1"/>
      <c r="BE386" s="1"/>
      <c r="BF386" s="1"/>
      <c r="BG386" s="1"/>
      <c r="BH386" s="1"/>
      <c r="BI386" s="1"/>
      <c r="BJ386" s="1"/>
      <c r="BK386" s="1"/>
      <c r="BL386" s="1"/>
      <c r="BM386" s="1"/>
      <c r="BN386" s="1"/>
      <c r="BO386" s="1"/>
      <c r="BP386" s="1"/>
      <c r="BQ386" s="1"/>
      <c r="BR386" s="1"/>
    </row>
    <row r="387" spans="1:70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  <c r="AL387" s="1"/>
      <c r="AM387" s="1"/>
      <c r="AN387" s="1"/>
      <c r="AO387" s="1"/>
      <c r="AP387" s="1"/>
      <c r="AQ387" s="1"/>
      <c r="AR387" s="1"/>
      <c r="AS387" s="1"/>
      <c r="AT387" s="1"/>
      <c r="AU387" s="1"/>
      <c r="AV387" s="1"/>
      <c r="AW387" s="1"/>
      <c r="AX387" s="1"/>
      <c r="AY387" s="1"/>
      <c r="AZ387" s="1"/>
      <c r="BA387" s="1"/>
      <c r="BB387" s="1"/>
      <c r="BC387" s="1"/>
      <c r="BD387" s="1"/>
      <c r="BE387" s="1"/>
      <c r="BF387" s="1"/>
      <c r="BG387" s="1"/>
      <c r="BH387" s="1"/>
      <c r="BI387" s="1"/>
      <c r="BJ387" s="1"/>
      <c r="BK387" s="1"/>
      <c r="BL387" s="1"/>
      <c r="BM387" s="1"/>
      <c r="BN387" s="1"/>
      <c r="BO387" s="1"/>
      <c r="BP387" s="1"/>
      <c r="BQ387" s="1"/>
      <c r="BR387" s="1"/>
    </row>
    <row r="388" spans="1:70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  <c r="AL388" s="1"/>
      <c r="AM388" s="1"/>
      <c r="AN388" s="1"/>
      <c r="AO388" s="1"/>
      <c r="AP388" s="1"/>
      <c r="AQ388" s="1"/>
      <c r="AR388" s="1"/>
      <c r="AS388" s="1"/>
      <c r="AT388" s="1"/>
      <c r="AU388" s="1"/>
      <c r="AV388" s="1"/>
      <c r="AW388" s="1"/>
      <c r="AX388" s="1"/>
      <c r="AY388" s="1"/>
      <c r="AZ388" s="1"/>
      <c r="BA388" s="1"/>
      <c r="BB388" s="1"/>
      <c r="BC388" s="1"/>
      <c r="BD388" s="1"/>
      <c r="BE388" s="1"/>
      <c r="BF388" s="1"/>
      <c r="BG388" s="1"/>
      <c r="BH388" s="1"/>
      <c r="BI388" s="1"/>
      <c r="BJ388" s="1"/>
      <c r="BK388" s="1"/>
      <c r="BL388" s="1"/>
      <c r="BM388" s="1"/>
      <c r="BN388" s="1"/>
      <c r="BO388" s="1"/>
      <c r="BP388" s="1"/>
      <c r="BQ388" s="1"/>
      <c r="BR388" s="1"/>
    </row>
    <row r="389" spans="1:70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  <c r="AL389" s="1"/>
      <c r="AM389" s="1"/>
      <c r="AN389" s="1"/>
      <c r="AO389" s="1"/>
      <c r="AP389" s="1"/>
      <c r="AQ389" s="1"/>
      <c r="AR389" s="1"/>
      <c r="AS389" s="1"/>
      <c r="AT389" s="1"/>
      <c r="AU389" s="1"/>
      <c r="AV389" s="1"/>
      <c r="AW389" s="1"/>
      <c r="AX389" s="1"/>
      <c r="AY389" s="1"/>
      <c r="AZ389" s="1"/>
      <c r="BA389" s="1"/>
      <c r="BB389" s="1"/>
      <c r="BC389" s="1"/>
      <c r="BD389" s="1"/>
      <c r="BE389" s="1"/>
      <c r="BF389" s="1"/>
      <c r="BG389" s="1"/>
      <c r="BH389" s="1"/>
      <c r="BI389" s="1"/>
      <c r="BJ389" s="1"/>
      <c r="BK389" s="1"/>
      <c r="BL389" s="1"/>
      <c r="BM389" s="1"/>
      <c r="BN389" s="1"/>
      <c r="BO389" s="1"/>
      <c r="BP389" s="1"/>
      <c r="BQ389" s="1"/>
      <c r="BR389" s="1"/>
    </row>
    <row r="390" spans="1:70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  <c r="AL390" s="1"/>
      <c r="AM390" s="1"/>
      <c r="AN390" s="1"/>
      <c r="AO390" s="1"/>
      <c r="AP390" s="1"/>
      <c r="AQ390" s="1"/>
      <c r="AR390" s="1"/>
      <c r="AS390" s="1"/>
      <c r="AT390" s="1"/>
      <c r="AU390" s="1"/>
      <c r="AV390" s="1"/>
      <c r="AW390" s="1"/>
      <c r="AX390" s="1"/>
      <c r="AY390" s="1"/>
      <c r="AZ390" s="1"/>
      <c r="BA390" s="1"/>
      <c r="BB390" s="1"/>
      <c r="BC390" s="1"/>
      <c r="BD390" s="1"/>
      <c r="BE390" s="1"/>
      <c r="BF390" s="1"/>
      <c r="BG390" s="1"/>
      <c r="BH390" s="1"/>
      <c r="BI390" s="1"/>
      <c r="BJ390" s="1"/>
      <c r="BK390" s="1"/>
      <c r="BL390" s="1"/>
      <c r="BM390" s="1"/>
      <c r="BN390" s="1"/>
      <c r="BO390" s="1"/>
      <c r="BP390" s="1"/>
      <c r="BQ390" s="1"/>
      <c r="BR390" s="1"/>
    </row>
    <row r="391" spans="1:70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  <c r="AL391" s="1"/>
      <c r="AM391" s="1"/>
      <c r="AN391" s="1"/>
      <c r="AO391" s="1"/>
      <c r="AP391" s="1"/>
      <c r="AQ391" s="1"/>
      <c r="AR391" s="1"/>
      <c r="AS391" s="1"/>
      <c r="AT391" s="1"/>
      <c r="AU391" s="1"/>
      <c r="AV391" s="1"/>
      <c r="AW391" s="1"/>
      <c r="AX391" s="1"/>
      <c r="AY391" s="1"/>
      <c r="AZ391" s="1"/>
      <c r="BA391" s="1"/>
      <c r="BB391" s="1"/>
      <c r="BC391" s="1"/>
      <c r="BD391" s="1"/>
      <c r="BE391" s="1"/>
      <c r="BF391" s="1"/>
      <c r="BG391" s="1"/>
      <c r="BH391" s="1"/>
      <c r="BI391" s="1"/>
      <c r="BJ391" s="1"/>
      <c r="BK391" s="1"/>
      <c r="BL391" s="1"/>
      <c r="BM391" s="1"/>
      <c r="BN391" s="1"/>
      <c r="BO391" s="1"/>
      <c r="BP391" s="1"/>
      <c r="BQ391" s="1"/>
      <c r="BR391" s="1"/>
    </row>
    <row r="392" spans="1:70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  <c r="AL392" s="1"/>
      <c r="AM392" s="1"/>
      <c r="AN392" s="1"/>
      <c r="AO392" s="1"/>
      <c r="AP392" s="1"/>
      <c r="AQ392" s="1"/>
      <c r="AR392" s="1"/>
      <c r="AS392" s="1"/>
      <c r="AT392" s="1"/>
      <c r="AU392" s="1"/>
      <c r="AV392" s="1"/>
      <c r="AW392" s="1"/>
      <c r="AX392" s="1"/>
      <c r="AY392" s="1"/>
      <c r="AZ392" s="1"/>
      <c r="BA392" s="1"/>
      <c r="BB392" s="1"/>
      <c r="BC392" s="1"/>
      <c r="BD392" s="1"/>
      <c r="BE392" s="1"/>
      <c r="BF392" s="1"/>
      <c r="BG392" s="1"/>
      <c r="BH392" s="1"/>
      <c r="BI392" s="1"/>
      <c r="BJ392" s="1"/>
      <c r="BK392" s="1"/>
      <c r="BL392" s="1"/>
      <c r="BM392" s="1"/>
      <c r="BN392" s="1"/>
      <c r="BO392" s="1"/>
      <c r="BP392" s="1"/>
      <c r="BQ392" s="1"/>
      <c r="BR392" s="1"/>
    </row>
    <row r="393" spans="1:70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  <c r="AL393" s="1"/>
      <c r="AM393" s="1"/>
      <c r="AN393" s="1"/>
      <c r="AO393" s="1"/>
      <c r="AP393" s="1"/>
      <c r="AQ393" s="1"/>
      <c r="AR393" s="1"/>
      <c r="AS393" s="1"/>
      <c r="AT393" s="1"/>
      <c r="AU393" s="1"/>
      <c r="AV393" s="1"/>
      <c r="AW393" s="1"/>
      <c r="AX393" s="1"/>
      <c r="AY393" s="1"/>
      <c r="AZ393" s="1"/>
      <c r="BA393" s="1"/>
      <c r="BB393" s="1"/>
      <c r="BC393" s="1"/>
      <c r="BD393" s="1"/>
      <c r="BE393" s="1"/>
      <c r="BF393" s="1"/>
      <c r="BG393" s="1"/>
      <c r="BH393" s="1"/>
      <c r="BI393" s="1"/>
      <c r="BJ393" s="1"/>
      <c r="BK393" s="1"/>
      <c r="BL393" s="1"/>
      <c r="BM393" s="1"/>
      <c r="BN393" s="1"/>
      <c r="BO393" s="1"/>
      <c r="BP393" s="1"/>
      <c r="BQ393" s="1"/>
      <c r="BR393" s="1"/>
    </row>
    <row r="394" spans="1:70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  <c r="AL394" s="1"/>
      <c r="AM394" s="1"/>
      <c r="AN394" s="1"/>
      <c r="AO394" s="1"/>
      <c r="AP394" s="1"/>
      <c r="AQ394" s="1"/>
      <c r="AR394" s="1"/>
      <c r="AS394" s="1"/>
      <c r="AT394" s="1"/>
      <c r="AU394" s="1"/>
      <c r="AV394" s="1"/>
      <c r="AW394" s="1"/>
      <c r="AX394" s="1"/>
      <c r="AY394" s="1"/>
      <c r="AZ394" s="1"/>
      <c r="BA394" s="1"/>
      <c r="BB394" s="1"/>
      <c r="BC394" s="1"/>
      <c r="BD394" s="1"/>
      <c r="BE394" s="1"/>
      <c r="BF394" s="1"/>
      <c r="BG394" s="1"/>
      <c r="BH394" s="1"/>
      <c r="BI394" s="1"/>
      <c r="BJ394" s="1"/>
      <c r="BK394" s="1"/>
      <c r="BL394" s="1"/>
      <c r="BM394" s="1"/>
      <c r="BN394" s="1"/>
      <c r="BO394" s="1"/>
      <c r="BP394" s="1"/>
      <c r="BQ394" s="1"/>
      <c r="BR394" s="1"/>
    </row>
    <row r="395" spans="1:70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  <c r="AL395" s="1"/>
      <c r="AM395" s="1"/>
      <c r="AN395" s="1"/>
      <c r="AO395" s="1"/>
      <c r="AP395" s="1"/>
      <c r="AQ395" s="1"/>
      <c r="AR395" s="1"/>
      <c r="AS395" s="1"/>
      <c r="AT395" s="1"/>
      <c r="AU395" s="1"/>
      <c r="AV395" s="1"/>
      <c r="AW395" s="1"/>
      <c r="AX395" s="1"/>
      <c r="AY395" s="1"/>
      <c r="AZ395" s="1"/>
      <c r="BA395" s="1"/>
      <c r="BB395" s="1"/>
      <c r="BC395" s="1"/>
      <c r="BD395" s="1"/>
      <c r="BE395" s="1"/>
      <c r="BF395" s="1"/>
      <c r="BG395" s="1"/>
      <c r="BH395" s="1"/>
      <c r="BI395" s="1"/>
      <c r="BJ395" s="1"/>
      <c r="BK395" s="1"/>
      <c r="BL395" s="1"/>
      <c r="BM395" s="1"/>
      <c r="BN395" s="1"/>
      <c r="BO395" s="1"/>
      <c r="BP395" s="1"/>
      <c r="BQ395" s="1"/>
      <c r="BR395" s="1"/>
    </row>
    <row r="396" spans="1:70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  <c r="AL396" s="1"/>
      <c r="AM396" s="1"/>
      <c r="AN396" s="1"/>
      <c r="AO396" s="1"/>
      <c r="AP396" s="1"/>
      <c r="AQ396" s="1"/>
      <c r="AR396" s="1"/>
      <c r="AS396" s="1"/>
      <c r="AT396" s="1"/>
      <c r="AU396" s="1"/>
      <c r="AV396" s="1"/>
      <c r="AW396" s="1"/>
      <c r="AX396" s="1"/>
      <c r="AY396" s="1"/>
      <c r="AZ396" s="1"/>
      <c r="BA396" s="1"/>
      <c r="BB396" s="1"/>
      <c r="BC396" s="1"/>
      <c r="BD396" s="1"/>
      <c r="BE396" s="1"/>
      <c r="BF396" s="1"/>
      <c r="BG396" s="1"/>
      <c r="BH396" s="1"/>
      <c r="BI396" s="1"/>
      <c r="BJ396" s="1"/>
      <c r="BK396" s="1"/>
      <c r="BL396" s="1"/>
      <c r="BM396" s="1"/>
      <c r="BN396" s="1"/>
      <c r="BO396" s="1"/>
      <c r="BP396" s="1"/>
      <c r="BQ396" s="1"/>
      <c r="BR396" s="1"/>
    </row>
    <row r="397" spans="1:70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  <c r="AL397" s="1"/>
      <c r="AM397" s="1"/>
      <c r="AN397" s="1"/>
      <c r="AO397" s="1"/>
      <c r="AP397" s="1"/>
      <c r="AQ397" s="1"/>
      <c r="AR397" s="1"/>
      <c r="AS397" s="1"/>
      <c r="AT397" s="1"/>
      <c r="AU397" s="1"/>
      <c r="AV397" s="1"/>
      <c r="AW397" s="1"/>
      <c r="AX397" s="1"/>
      <c r="AY397" s="1"/>
      <c r="AZ397" s="1"/>
      <c r="BA397" s="1"/>
      <c r="BB397" s="1"/>
      <c r="BC397" s="1"/>
      <c r="BD397" s="1"/>
      <c r="BE397" s="1"/>
      <c r="BF397" s="1"/>
      <c r="BG397" s="1"/>
      <c r="BH397" s="1"/>
      <c r="BI397" s="1"/>
      <c r="BJ397" s="1"/>
      <c r="BK397" s="1"/>
      <c r="BL397" s="1"/>
      <c r="BM397" s="1"/>
      <c r="BN397" s="1"/>
      <c r="BO397" s="1"/>
      <c r="BP397" s="1"/>
      <c r="BQ397" s="1"/>
      <c r="BR397" s="1"/>
    </row>
    <row r="398" spans="1:70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  <c r="AL398" s="1"/>
      <c r="AM398" s="1"/>
      <c r="AN398" s="1"/>
      <c r="AO398" s="1"/>
      <c r="AP398" s="1"/>
      <c r="AQ398" s="1"/>
      <c r="AR398" s="1"/>
      <c r="AS398" s="1"/>
      <c r="AT398" s="1"/>
      <c r="AU398" s="1"/>
      <c r="AV398" s="1"/>
      <c r="AW398" s="1"/>
      <c r="AX398" s="1"/>
      <c r="AY398" s="1"/>
      <c r="AZ398" s="1"/>
      <c r="BA398" s="1"/>
      <c r="BB398" s="1"/>
      <c r="BC398" s="1"/>
      <c r="BD398" s="1"/>
      <c r="BE398" s="1"/>
      <c r="BF398" s="1"/>
      <c r="BG398" s="1"/>
      <c r="BH398" s="1"/>
      <c r="BI398" s="1"/>
      <c r="BJ398" s="1"/>
      <c r="BK398" s="1"/>
      <c r="BL398" s="1"/>
      <c r="BM398" s="1"/>
      <c r="BN398" s="1"/>
      <c r="BO398" s="1"/>
      <c r="BP398" s="1"/>
      <c r="BQ398" s="1"/>
      <c r="BR398" s="1"/>
    </row>
    <row r="399" spans="1:70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  <c r="AL399" s="1"/>
      <c r="AM399" s="1"/>
      <c r="AN399" s="1"/>
      <c r="AO399" s="1"/>
      <c r="AP399" s="1"/>
      <c r="AQ399" s="1"/>
      <c r="AR399" s="1"/>
      <c r="AS399" s="1"/>
      <c r="AT399" s="1"/>
      <c r="AU399" s="1"/>
      <c r="AV399" s="1"/>
      <c r="AW399" s="1"/>
      <c r="AX399" s="1"/>
      <c r="AY399" s="1"/>
      <c r="AZ399" s="1"/>
      <c r="BA399" s="1"/>
      <c r="BB399" s="1"/>
      <c r="BC399" s="1"/>
      <c r="BD399" s="1"/>
      <c r="BE399" s="1"/>
      <c r="BF399" s="1"/>
      <c r="BG399" s="1"/>
      <c r="BH399" s="1"/>
      <c r="BI399" s="1"/>
      <c r="BJ399" s="1"/>
      <c r="BK399" s="1"/>
      <c r="BL399" s="1"/>
      <c r="BM399" s="1"/>
      <c r="BN399" s="1"/>
      <c r="BO399" s="1"/>
      <c r="BP399" s="1"/>
      <c r="BQ399" s="1"/>
      <c r="BR399" s="1"/>
    </row>
    <row r="400" spans="1:70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  <c r="AL400" s="1"/>
      <c r="AM400" s="1"/>
      <c r="AN400" s="1"/>
      <c r="AO400" s="1"/>
      <c r="AP400" s="1"/>
      <c r="AQ400" s="1"/>
      <c r="AR400" s="1"/>
      <c r="AS400" s="1"/>
      <c r="AT400" s="1"/>
      <c r="AU400" s="1"/>
      <c r="AV400" s="1"/>
      <c r="AW400" s="1"/>
      <c r="AX400" s="1"/>
      <c r="AY400" s="1"/>
      <c r="AZ400" s="1"/>
      <c r="BA400" s="1"/>
      <c r="BB400" s="1"/>
      <c r="BC400" s="1"/>
      <c r="BD400" s="1"/>
      <c r="BE400" s="1"/>
      <c r="BF400" s="1"/>
      <c r="BG400" s="1"/>
      <c r="BH400" s="1"/>
      <c r="BI400" s="1"/>
      <c r="BJ400" s="1"/>
      <c r="BK400" s="1"/>
      <c r="BL400" s="1"/>
      <c r="BM400" s="1"/>
      <c r="BN400" s="1"/>
      <c r="BO400" s="1"/>
      <c r="BP400" s="1"/>
      <c r="BQ400" s="1"/>
      <c r="BR400" s="1"/>
    </row>
    <row r="401" spans="1:70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  <c r="AL401" s="1"/>
      <c r="AM401" s="1"/>
      <c r="AN401" s="1"/>
      <c r="AO401" s="1"/>
      <c r="AP401" s="1"/>
      <c r="AQ401" s="1"/>
      <c r="AR401" s="1"/>
      <c r="AS401" s="1"/>
      <c r="AT401" s="1"/>
      <c r="AU401" s="1"/>
      <c r="AV401" s="1"/>
      <c r="AW401" s="1"/>
      <c r="AX401" s="1"/>
      <c r="AY401" s="1"/>
      <c r="AZ401" s="1"/>
      <c r="BA401" s="1"/>
      <c r="BB401" s="1"/>
      <c r="BC401" s="1"/>
      <c r="BD401" s="1"/>
      <c r="BE401" s="1"/>
      <c r="BF401" s="1"/>
      <c r="BG401" s="1"/>
      <c r="BH401" s="1"/>
      <c r="BI401" s="1"/>
      <c r="BJ401" s="1"/>
      <c r="BK401" s="1"/>
      <c r="BL401" s="1"/>
      <c r="BM401" s="1"/>
      <c r="BN401" s="1"/>
      <c r="BO401" s="1"/>
      <c r="BP401" s="1"/>
      <c r="BQ401" s="1"/>
      <c r="BR401" s="1"/>
    </row>
    <row r="402" spans="1:70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  <c r="AL402" s="1"/>
      <c r="AM402" s="1"/>
      <c r="AN402" s="1"/>
      <c r="AO402" s="1"/>
      <c r="AP402" s="1"/>
      <c r="AQ402" s="1"/>
      <c r="AR402" s="1"/>
      <c r="AS402" s="1"/>
      <c r="AT402" s="1"/>
      <c r="AU402" s="1"/>
      <c r="AV402" s="1"/>
      <c r="AW402" s="1"/>
      <c r="AX402" s="1"/>
      <c r="AY402" s="1"/>
      <c r="AZ402" s="1"/>
      <c r="BA402" s="1"/>
      <c r="BB402" s="1"/>
      <c r="BC402" s="1"/>
      <c r="BD402" s="1"/>
      <c r="BE402" s="1"/>
      <c r="BF402" s="1"/>
      <c r="BG402" s="1"/>
      <c r="BH402" s="1"/>
      <c r="BI402" s="1"/>
      <c r="BJ402" s="1"/>
      <c r="BK402" s="1"/>
      <c r="BL402" s="1"/>
      <c r="BM402" s="1"/>
      <c r="BN402" s="1"/>
      <c r="BO402" s="1"/>
      <c r="BP402" s="1"/>
      <c r="BQ402" s="1"/>
      <c r="BR402" s="1"/>
    </row>
    <row r="403" spans="1:70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  <c r="AL403" s="1"/>
      <c r="AM403" s="1"/>
      <c r="AN403" s="1"/>
      <c r="AO403" s="1"/>
      <c r="AP403" s="1"/>
      <c r="AQ403" s="1"/>
      <c r="AR403" s="1"/>
      <c r="AS403" s="1"/>
      <c r="AT403" s="1"/>
      <c r="AU403" s="1"/>
      <c r="AV403" s="1"/>
      <c r="AW403" s="1"/>
      <c r="AX403" s="1"/>
      <c r="AY403" s="1"/>
      <c r="AZ403" s="1"/>
      <c r="BA403" s="1"/>
      <c r="BB403" s="1"/>
      <c r="BC403" s="1"/>
      <c r="BD403" s="1"/>
      <c r="BE403" s="1"/>
      <c r="BF403" s="1"/>
      <c r="BG403" s="1"/>
      <c r="BH403" s="1"/>
      <c r="BI403" s="1"/>
      <c r="BJ403" s="1"/>
      <c r="BK403" s="1"/>
      <c r="BL403" s="1"/>
      <c r="BM403" s="1"/>
      <c r="BN403" s="1"/>
      <c r="BO403" s="1"/>
      <c r="BP403" s="1"/>
      <c r="BQ403" s="1"/>
      <c r="BR403" s="1"/>
    </row>
    <row r="404" spans="1:70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  <c r="AL404" s="1"/>
      <c r="AM404" s="1"/>
      <c r="AN404" s="1"/>
      <c r="AO404" s="1"/>
      <c r="AP404" s="1"/>
      <c r="AQ404" s="1"/>
      <c r="AR404" s="1"/>
      <c r="AS404" s="1"/>
      <c r="AT404" s="1"/>
      <c r="AU404" s="1"/>
      <c r="AV404" s="1"/>
      <c r="AW404" s="1"/>
      <c r="AX404" s="1"/>
      <c r="AY404" s="1"/>
      <c r="AZ404" s="1"/>
      <c r="BA404" s="1"/>
      <c r="BB404" s="1"/>
      <c r="BC404" s="1"/>
      <c r="BD404" s="1"/>
      <c r="BE404" s="1"/>
      <c r="BF404" s="1"/>
      <c r="BG404" s="1"/>
      <c r="BH404" s="1"/>
      <c r="BI404" s="1"/>
      <c r="BJ404" s="1"/>
      <c r="BK404" s="1"/>
      <c r="BL404" s="1"/>
      <c r="BM404" s="1"/>
      <c r="BN404" s="1"/>
      <c r="BO404" s="1"/>
      <c r="BP404" s="1"/>
      <c r="BQ404" s="1"/>
      <c r="BR404" s="1"/>
    </row>
    <row r="405" spans="1:70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  <c r="AL405" s="1"/>
      <c r="AM405" s="1"/>
      <c r="AN405" s="1"/>
      <c r="AO405" s="1"/>
      <c r="AP405" s="1"/>
      <c r="AQ405" s="1"/>
      <c r="AR405" s="1"/>
      <c r="AS405" s="1"/>
      <c r="AT405" s="1"/>
      <c r="AU405" s="1"/>
      <c r="AV405" s="1"/>
      <c r="AW405" s="1"/>
      <c r="AX405" s="1"/>
      <c r="AY405" s="1"/>
      <c r="AZ405" s="1"/>
      <c r="BA405" s="1"/>
      <c r="BB405" s="1"/>
      <c r="BC405" s="1"/>
      <c r="BD405" s="1"/>
      <c r="BE405" s="1"/>
      <c r="BF405" s="1"/>
      <c r="BG405" s="1"/>
      <c r="BH405" s="1"/>
      <c r="BI405" s="1"/>
      <c r="BJ405" s="1"/>
      <c r="BK405" s="1"/>
      <c r="BL405" s="1"/>
      <c r="BM405" s="1"/>
      <c r="BN405" s="1"/>
      <c r="BO405" s="1"/>
      <c r="BP405" s="1"/>
      <c r="BQ405" s="1"/>
      <c r="BR405" s="1"/>
    </row>
    <row r="406" spans="1:70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  <c r="AL406" s="1"/>
      <c r="AM406" s="1"/>
      <c r="AN406" s="1"/>
      <c r="AO406" s="1"/>
      <c r="AP406" s="1"/>
      <c r="AQ406" s="1"/>
      <c r="AR406" s="1"/>
      <c r="AS406" s="1"/>
      <c r="AT406" s="1"/>
      <c r="AU406" s="1"/>
      <c r="AV406" s="1"/>
      <c r="AW406" s="1"/>
      <c r="AX406" s="1"/>
      <c r="AY406" s="1"/>
      <c r="AZ406" s="1"/>
      <c r="BA406" s="1"/>
      <c r="BB406" s="1"/>
      <c r="BC406" s="1"/>
      <c r="BD406" s="1"/>
      <c r="BE406" s="1"/>
      <c r="BF406" s="1"/>
      <c r="BG406" s="1"/>
      <c r="BH406" s="1"/>
      <c r="BI406" s="1"/>
      <c r="BJ406" s="1"/>
      <c r="BK406" s="1"/>
      <c r="BL406" s="1"/>
      <c r="BM406" s="1"/>
      <c r="BN406" s="1"/>
      <c r="BO406" s="1"/>
      <c r="BP406" s="1"/>
      <c r="BQ406" s="1"/>
      <c r="BR406" s="1"/>
    </row>
    <row r="407" spans="1:70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  <c r="AL407" s="1"/>
      <c r="AM407" s="1"/>
      <c r="AN407" s="1"/>
      <c r="AO407" s="1"/>
      <c r="AP407" s="1"/>
      <c r="AQ407" s="1"/>
      <c r="AR407" s="1"/>
      <c r="AS407" s="1"/>
      <c r="AT407" s="1"/>
      <c r="AU407" s="1"/>
      <c r="AV407" s="1"/>
      <c r="AW407" s="1"/>
      <c r="AX407" s="1"/>
      <c r="AY407" s="1"/>
      <c r="AZ407" s="1"/>
      <c r="BA407" s="1"/>
      <c r="BB407" s="1"/>
      <c r="BC407" s="1"/>
      <c r="BD407" s="1"/>
      <c r="BE407" s="1"/>
      <c r="BF407" s="1"/>
      <c r="BG407" s="1"/>
      <c r="BH407" s="1"/>
      <c r="BI407" s="1"/>
      <c r="BJ407" s="1"/>
      <c r="BK407" s="1"/>
      <c r="BL407" s="1"/>
      <c r="BM407" s="1"/>
      <c r="BN407" s="1"/>
      <c r="BO407" s="1"/>
      <c r="BP407" s="1"/>
      <c r="BQ407" s="1"/>
      <c r="BR407" s="1"/>
    </row>
    <row r="408" spans="1:70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  <c r="AL408" s="1"/>
      <c r="AM408" s="1"/>
      <c r="AN408" s="1"/>
      <c r="AO408" s="1"/>
      <c r="AP408" s="1"/>
      <c r="AQ408" s="1"/>
      <c r="AR408" s="1"/>
      <c r="AS408" s="1"/>
      <c r="AT408" s="1"/>
      <c r="AU408" s="1"/>
      <c r="AV408" s="1"/>
      <c r="AW408" s="1"/>
      <c r="AX408" s="1"/>
      <c r="AY408" s="1"/>
      <c r="AZ408" s="1"/>
      <c r="BA408" s="1"/>
      <c r="BB408" s="1"/>
      <c r="BC408" s="1"/>
      <c r="BD408" s="1"/>
      <c r="BE408" s="1"/>
      <c r="BF408" s="1"/>
      <c r="BG408" s="1"/>
      <c r="BH408" s="1"/>
      <c r="BI408" s="1"/>
      <c r="BJ408" s="1"/>
      <c r="BK408" s="1"/>
      <c r="BL408" s="1"/>
      <c r="BM408" s="1"/>
      <c r="BN408" s="1"/>
      <c r="BO408" s="1"/>
      <c r="BP408" s="1"/>
      <c r="BQ408" s="1"/>
      <c r="BR408" s="1"/>
    </row>
    <row r="409" spans="1:70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  <c r="AL409" s="1"/>
      <c r="AM409" s="1"/>
      <c r="AN409" s="1"/>
      <c r="AO409" s="1"/>
      <c r="AP409" s="1"/>
      <c r="AQ409" s="1"/>
      <c r="AR409" s="1"/>
      <c r="AS409" s="1"/>
      <c r="AT409" s="1"/>
      <c r="AU409" s="1"/>
      <c r="AV409" s="1"/>
      <c r="AW409" s="1"/>
      <c r="AX409" s="1"/>
      <c r="AY409" s="1"/>
      <c r="AZ409" s="1"/>
      <c r="BA409" s="1"/>
      <c r="BB409" s="1"/>
      <c r="BC409" s="1"/>
      <c r="BD409" s="1"/>
      <c r="BE409" s="1"/>
      <c r="BF409" s="1"/>
      <c r="BG409" s="1"/>
      <c r="BH409" s="1"/>
      <c r="BI409" s="1"/>
      <c r="BJ409" s="1"/>
      <c r="BK409" s="1"/>
      <c r="BL409" s="1"/>
      <c r="BM409" s="1"/>
      <c r="BN409" s="1"/>
      <c r="BO409" s="1"/>
      <c r="BP409" s="1"/>
      <c r="BQ409" s="1"/>
      <c r="BR409" s="1"/>
    </row>
    <row r="410" spans="1:70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  <c r="AL410" s="1"/>
      <c r="AM410" s="1"/>
      <c r="AN410" s="1"/>
      <c r="AO410" s="1"/>
      <c r="AP410" s="1"/>
      <c r="AQ410" s="1"/>
      <c r="AR410" s="1"/>
      <c r="AS410" s="1"/>
      <c r="AT410" s="1"/>
      <c r="AU410" s="1"/>
      <c r="AV410" s="1"/>
      <c r="AW410" s="1"/>
      <c r="AX410" s="1"/>
      <c r="AY410" s="1"/>
      <c r="AZ410" s="1"/>
      <c r="BA410" s="1"/>
      <c r="BB410" s="1"/>
      <c r="BC410" s="1"/>
      <c r="BD410" s="1"/>
      <c r="BE410" s="1"/>
      <c r="BF410" s="1"/>
      <c r="BG410" s="1"/>
      <c r="BH410" s="1"/>
      <c r="BI410" s="1"/>
      <c r="BJ410" s="1"/>
      <c r="BK410" s="1"/>
      <c r="BL410" s="1"/>
      <c r="BM410" s="1"/>
      <c r="BN410" s="1"/>
      <c r="BO410" s="1"/>
      <c r="BP410" s="1"/>
      <c r="BQ410" s="1"/>
      <c r="BR410" s="1"/>
    </row>
    <row r="411" spans="1:70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  <c r="AL411" s="1"/>
      <c r="AM411" s="1"/>
      <c r="AN411" s="1"/>
      <c r="AO411" s="1"/>
      <c r="AP411" s="1"/>
      <c r="AQ411" s="1"/>
      <c r="AR411" s="1"/>
      <c r="AS411" s="1"/>
      <c r="AT411" s="1"/>
      <c r="AU411" s="1"/>
      <c r="AV411" s="1"/>
      <c r="AW411" s="1"/>
      <c r="AX411" s="1"/>
      <c r="AY411" s="1"/>
      <c r="AZ411" s="1"/>
      <c r="BA411" s="1"/>
      <c r="BB411" s="1"/>
      <c r="BC411" s="1"/>
      <c r="BD411" s="1"/>
      <c r="BE411" s="1"/>
      <c r="BF411" s="1"/>
      <c r="BG411" s="1"/>
      <c r="BH411" s="1"/>
      <c r="BI411" s="1"/>
      <c r="BJ411" s="1"/>
      <c r="BK411" s="1"/>
      <c r="BL411" s="1"/>
      <c r="BM411" s="1"/>
      <c r="BN411" s="1"/>
      <c r="BO411" s="1"/>
      <c r="BP411" s="1"/>
      <c r="BQ411" s="1"/>
      <c r="BR411" s="1"/>
    </row>
    <row r="412" spans="1:70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  <c r="AL412" s="1"/>
      <c r="AM412" s="1"/>
      <c r="AN412" s="1"/>
      <c r="AO412" s="1"/>
      <c r="AP412" s="1"/>
      <c r="AQ412" s="1"/>
      <c r="AR412" s="1"/>
      <c r="AS412" s="1"/>
      <c r="AT412" s="1"/>
      <c r="AU412" s="1"/>
      <c r="AV412" s="1"/>
      <c r="AW412" s="1"/>
      <c r="AX412" s="1"/>
      <c r="AY412" s="1"/>
      <c r="AZ412" s="1"/>
      <c r="BA412" s="1"/>
      <c r="BB412" s="1"/>
      <c r="BC412" s="1"/>
      <c r="BD412" s="1"/>
      <c r="BE412" s="1"/>
      <c r="BF412" s="1"/>
      <c r="BG412" s="1"/>
      <c r="BH412" s="1"/>
      <c r="BI412" s="1"/>
      <c r="BJ412" s="1"/>
      <c r="BK412" s="1"/>
      <c r="BL412" s="1"/>
      <c r="BM412" s="1"/>
      <c r="BN412" s="1"/>
      <c r="BO412" s="1"/>
      <c r="BP412" s="1"/>
      <c r="BQ412" s="1"/>
      <c r="BR412" s="1"/>
    </row>
    <row r="413" spans="1:70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  <c r="AL413" s="1"/>
      <c r="AM413" s="1"/>
      <c r="AN413" s="1"/>
      <c r="AO413" s="1"/>
      <c r="AP413" s="1"/>
      <c r="AQ413" s="1"/>
      <c r="AR413" s="1"/>
      <c r="AS413" s="1"/>
      <c r="AT413" s="1"/>
      <c r="AU413" s="1"/>
      <c r="AV413" s="1"/>
      <c r="AW413" s="1"/>
      <c r="AX413" s="1"/>
      <c r="AY413" s="1"/>
      <c r="AZ413" s="1"/>
      <c r="BA413" s="1"/>
      <c r="BB413" s="1"/>
      <c r="BC413" s="1"/>
      <c r="BD413" s="1"/>
      <c r="BE413" s="1"/>
      <c r="BF413" s="1"/>
      <c r="BG413" s="1"/>
      <c r="BH413" s="1"/>
      <c r="BI413" s="1"/>
      <c r="BJ413" s="1"/>
      <c r="BK413" s="1"/>
      <c r="BL413" s="1"/>
      <c r="BM413" s="1"/>
      <c r="BN413" s="1"/>
      <c r="BO413" s="1"/>
      <c r="BP413" s="1"/>
      <c r="BQ413" s="1"/>
      <c r="BR413" s="1"/>
    </row>
    <row r="414" spans="1:70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  <c r="AL414" s="1"/>
      <c r="AM414" s="1"/>
      <c r="AN414" s="1"/>
      <c r="AO414" s="1"/>
      <c r="AP414" s="1"/>
      <c r="AQ414" s="1"/>
      <c r="AR414" s="1"/>
      <c r="AS414" s="1"/>
      <c r="AT414" s="1"/>
      <c r="AU414" s="1"/>
      <c r="AV414" s="1"/>
      <c r="AW414" s="1"/>
      <c r="AX414" s="1"/>
      <c r="AY414" s="1"/>
      <c r="AZ414" s="1"/>
      <c r="BA414" s="1"/>
      <c r="BB414" s="1"/>
      <c r="BC414" s="1"/>
      <c r="BD414" s="1"/>
      <c r="BE414" s="1"/>
      <c r="BF414" s="1"/>
      <c r="BG414" s="1"/>
      <c r="BH414" s="1"/>
      <c r="BI414" s="1"/>
      <c r="BJ414" s="1"/>
      <c r="BK414" s="1"/>
      <c r="BL414" s="1"/>
      <c r="BM414" s="1"/>
      <c r="BN414" s="1"/>
      <c r="BO414" s="1"/>
      <c r="BP414" s="1"/>
      <c r="BQ414" s="1"/>
      <c r="BR414" s="1"/>
    </row>
    <row r="415" spans="1:70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  <c r="AL415" s="1"/>
      <c r="AM415" s="1"/>
      <c r="AN415" s="1"/>
      <c r="AO415" s="1"/>
      <c r="AP415" s="1"/>
      <c r="AQ415" s="1"/>
      <c r="AR415" s="1"/>
      <c r="AS415" s="1"/>
      <c r="AT415" s="1"/>
      <c r="AU415" s="1"/>
      <c r="AV415" s="1"/>
      <c r="AW415" s="1"/>
      <c r="AX415" s="1"/>
      <c r="AY415" s="1"/>
      <c r="AZ415" s="1"/>
      <c r="BA415" s="1"/>
      <c r="BB415" s="1"/>
      <c r="BC415" s="1"/>
      <c r="BD415" s="1"/>
      <c r="BE415" s="1"/>
      <c r="BF415" s="1"/>
      <c r="BG415" s="1"/>
      <c r="BH415" s="1"/>
      <c r="BI415" s="1"/>
      <c r="BJ415" s="1"/>
      <c r="BK415" s="1"/>
      <c r="BL415" s="1"/>
      <c r="BM415" s="1"/>
      <c r="BN415" s="1"/>
      <c r="BO415" s="1"/>
      <c r="BP415" s="1"/>
      <c r="BQ415" s="1"/>
      <c r="BR415" s="1"/>
    </row>
    <row r="416" spans="1:70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  <c r="AL416" s="1"/>
      <c r="AM416" s="1"/>
      <c r="AN416" s="1"/>
      <c r="AO416" s="1"/>
      <c r="AP416" s="1"/>
      <c r="AQ416" s="1"/>
      <c r="AR416" s="1"/>
      <c r="AS416" s="1"/>
      <c r="AT416" s="1"/>
      <c r="AU416" s="1"/>
      <c r="AV416" s="1"/>
      <c r="AW416" s="1"/>
      <c r="AX416" s="1"/>
      <c r="AY416" s="1"/>
      <c r="AZ416" s="1"/>
      <c r="BA416" s="1"/>
      <c r="BB416" s="1"/>
      <c r="BC416" s="1"/>
      <c r="BD416" s="1"/>
      <c r="BE416" s="1"/>
      <c r="BF416" s="1"/>
      <c r="BG416" s="1"/>
      <c r="BH416" s="1"/>
      <c r="BI416" s="1"/>
      <c r="BJ416" s="1"/>
      <c r="BK416" s="1"/>
      <c r="BL416" s="1"/>
      <c r="BM416" s="1"/>
      <c r="BN416" s="1"/>
      <c r="BO416" s="1"/>
      <c r="BP416" s="1"/>
      <c r="BQ416" s="1"/>
      <c r="BR416" s="1"/>
    </row>
    <row r="417" spans="1:70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  <c r="AL417" s="1"/>
      <c r="AM417" s="1"/>
      <c r="AN417" s="1"/>
      <c r="AO417" s="1"/>
      <c r="AP417" s="1"/>
      <c r="AQ417" s="1"/>
      <c r="AR417" s="1"/>
      <c r="AS417" s="1"/>
      <c r="AT417" s="1"/>
      <c r="AU417" s="1"/>
      <c r="AV417" s="1"/>
      <c r="AW417" s="1"/>
      <c r="AX417" s="1"/>
      <c r="AY417" s="1"/>
      <c r="AZ417" s="1"/>
      <c r="BA417" s="1"/>
      <c r="BB417" s="1"/>
      <c r="BC417" s="1"/>
      <c r="BD417" s="1"/>
      <c r="BE417" s="1"/>
      <c r="BF417" s="1"/>
      <c r="BG417" s="1"/>
      <c r="BH417" s="1"/>
      <c r="BI417" s="1"/>
      <c r="BJ417" s="1"/>
      <c r="BK417" s="1"/>
      <c r="BL417" s="1"/>
      <c r="BM417" s="1"/>
      <c r="BN417" s="1"/>
      <c r="BO417" s="1"/>
      <c r="BP417" s="1"/>
      <c r="BQ417" s="1"/>
      <c r="BR417" s="1"/>
    </row>
    <row r="418" spans="1:70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  <c r="AL418" s="1"/>
      <c r="AM418" s="1"/>
      <c r="AN418" s="1"/>
      <c r="AO418" s="1"/>
      <c r="AP418" s="1"/>
      <c r="AQ418" s="1"/>
      <c r="AR418" s="1"/>
      <c r="AS418" s="1"/>
      <c r="AT418" s="1"/>
      <c r="AU418" s="1"/>
      <c r="AV418" s="1"/>
      <c r="AW418" s="1"/>
      <c r="AX418" s="1"/>
      <c r="AY418" s="1"/>
      <c r="AZ418" s="1"/>
      <c r="BA418" s="1"/>
      <c r="BB418" s="1"/>
      <c r="BC418" s="1"/>
      <c r="BD418" s="1"/>
      <c r="BE418" s="1"/>
      <c r="BF418" s="1"/>
      <c r="BG418" s="1"/>
      <c r="BH418" s="1"/>
      <c r="BI418" s="1"/>
      <c r="BJ418" s="1"/>
      <c r="BK418" s="1"/>
      <c r="BL418" s="1"/>
      <c r="BM418" s="1"/>
      <c r="BN418" s="1"/>
      <c r="BO418" s="1"/>
      <c r="BP418" s="1"/>
      <c r="BQ418" s="1"/>
      <c r="BR418" s="1"/>
    </row>
    <row r="419" spans="1:70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  <c r="AL419" s="1"/>
      <c r="AM419" s="1"/>
      <c r="AN419" s="1"/>
      <c r="AO419" s="1"/>
      <c r="AP419" s="1"/>
      <c r="AQ419" s="1"/>
      <c r="AR419" s="1"/>
      <c r="AS419" s="1"/>
      <c r="AT419" s="1"/>
      <c r="AU419" s="1"/>
      <c r="AV419" s="1"/>
      <c r="AW419" s="1"/>
      <c r="AX419" s="1"/>
      <c r="AY419" s="1"/>
      <c r="AZ419" s="1"/>
      <c r="BA419" s="1"/>
      <c r="BB419" s="1"/>
      <c r="BC419" s="1"/>
      <c r="BD419" s="1"/>
      <c r="BE419" s="1"/>
      <c r="BF419" s="1"/>
      <c r="BG419" s="1"/>
      <c r="BH419" s="1"/>
      <c r="BI419" s="1"/>
      <c r="BJ419" s="1"/>
      <c r="BK419" s="1"/>
      <c r="BL419" s="1"/>
      <c r="BM419" s="1"/>
      <c r="BN419" s="1"/>
      <c r="BO419" s="1"/>
      <c r="BP419" s="1"/>
      <c r="BQ419" s="1"/>
      <c r="BR419" s="1"/>
    </row>
    <row r="420" spans="1:70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  <c r="AL420" s="1"/>
      <c r="AM420" s="1"/>
      <c r="AN420" s="1"/>
      <c r="AO420" s="1"/>
      <c r="AP420" s="1"/>
      <c r="AQ420" s="1"/>
      <c r="AR420" s="1"/>
      <c r="AS420" s="1"/>
      <c r="AT420" s="1"/>
      <c r="AU420" s="1"/>
      <c r="AV420" s="1"/>
      <c r="AW420" s="1"/>
      <c r="AX420" s="1"/>
      <c r="AY420" s="1"/>
      <c r="AZ420" s="1"/>
      <c r="BA420" s="1"/>
      <c r="BB420" s="1"/>
      <c r="BC420" s="1"/>
      <c r="BD420" s="1"/>
      <c r="BE420" s="1"/>
      <c r="BF420" s="1"/>
      <c r="BG420" s="1"/>
      <c r="BH420" s="1"/>
      <c r="BI420" s="1"/>
      <c r="BJ420" s="1"/>
      <c r="BK420" s="1"/>
      <c r="BL420" s="1"/>
      <c r="BM420" s="1"/>
      <c r="BN420" s="1"/>
      <c r="BO420" s="1"/>
      <c r="BP420" s="1"/>
      <c r="BQ420" s="1"/>
      <c r="BR420" s="1"/>
    </row>
    <row r="421" spans="1:70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  <c r="AL421" s="1"/>
      <c r="AM421" s="1"/>
      <c r="AN421" s="1"/>
      <c r="AO421" s="1"/>
      <c r="AP421" s="1"/>
      <c r="AQ421" s="1"/>
      <c r="AR421" s="1"/>
      <c r="AS421" s="1"/>
      <c r="AT421" s="1"/>
      <c r="AU421" s="1"/>
      <c r="AV421" s="1"/>
      <c r="AW421" s="1"/>
      <c r="AX421" s="1"/>
      <c r="AY421" s="1"/>
      <c r="AZ421" s="1"/>
      <c r="BA421" s="1"/>
      <c r="BB421" s="1"/>
      <c r="BC421" s="1"/>
      <c r="BD421" s="1"/>
      <c r="BE421" s="1"/>
      <c r="BF421" s="1"/>
      <c r="BG421" s="1"/>
      <c r="BH421" s="1"/>
      <c r="BI421" s="1"/>
      <c r="BJ421" s="1"/>
      <c r="BK421" s="1"/>
      <c r="BL421" s="1"/>
      <c r="BM421" s="1"/>
      <c r="BN421" s="1"/>
      <c r="BO421" s="1"/>
      <c r="BP421" s="1"/>
      <c r="BQ421" s="1"/>
      <c r="BR421" s="1"/>
    </row>
    <row r="422" spans="1:70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  <c r="AL422" s="1"/>
      <c r="AM422" s="1"/>
      <c r="AN422" s="1"/>
      <c r="AO422" s="1"/>
      <c r="AP422" s="1"/>
      <c r="AQ422" s="1"/>
      <c r="AR422" s="1"/>
      <c r="AS422" s="1"/>
      <c r="AT422" s="1"/>
      <c r="AU422" s="1"/>
      <c r="AV422" s="1"/>
      <c r="AW422" s="1"/>
      <c r="AX422" s="1"/>
      <c r="AY422" s="1"/>
      <c r="AZ422" s="1"/>
      <c r="BA422" s="1"/>
      <c r="BB422" s="1"/>
      <c r="BC422" s="1"/>
      <c r="BD422" s="1"/>
      <c r="BE422" s="1"/>
      <c r="BF422" s="1"/>
      <c r="BG422" s="1"/>
      <c r="BH422" s="1"/>
      <c r="BI422" s="1"/>
      <c r="BJ422" s="1"/>
      <c r="BK422" s="1"/>
      <c r="BL422" s="1"/>
      <c r="BM422" s="1"/>
      <c r="BN422" s="1"/>
      <c r="BO422" s="1"/>
      <c r="BP422" s="1"/>
      <c r="BQ422" s="1"/>
      <c r="BR422" s="1"/>
    </row>
    <row r="423" spans="1:70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  <c r="AL423" s="1"/>
      <c r="AM423" s="1"/>
      <c r="AN423" s="1"/>
      <c r="AO423" s="1"/>
      <c r="AP423" s="1"/>
      <c r="AQ423" s="1"/>
      <c r="AR423" s="1"/>
      <c r="AS423" s="1"/>
      <c r="AT423" s="1"/>
      <c r="AU423" s="1"/>
      <c r="AV423" s="1"/>
      <c r="AW423" s="1"/>
      <c r="AX423" s="1"/>
      <c r="AY423" s="1"/>
      <c r="AZ423" s="1"/>
      <c r="BA423" s="1"/>
      <c r="BB423" s="1"/>
      <c r="BC423" s="1"/>
      <c r="BD423" s="1"/>
      <c r="BE423" s="1"/>
      <c r="BF423" s="1"/>
      <c r="BG423" s="1"/>
      <c r="BH423" s="1"/>
      <c r="BI423" s="1"/>
      <c r="BJ423" s="1"/>
      <c r="BK423" s="1"/>
      <c r="BL423" s="1"/>
      <c r="BM423" s="1"/>
      <c r="BN423" s="1"/>
      <c r="BO423" s="1"/>
      <c r="BP423" s="1"/>
      <c r="BQ423" s="1"/>
      <c r="BR423" s="1"/>
    </row>
    <row r="424" spans="1:70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  <c r="AL424" s="1"/>
      <c r="AM424" s="1"/>
      <c r="AN424" s="1"/>
      <c r="AO424" s="1"/>
      <c r="AP424" s="1"/>
      <c r="AQ424" s="1"/>
      <c r="AR424" s="1"/>
      <c r="AS424" s="1"/>
      <c r="AT424" s="1"/>
      <c r="AU424" s="1"/>
      <c r="AV424" s="1"/>
      <c r="AW424" s="1"/>
      <c r="AX424" s="1"/>
      <c r="AY424" s="1"/>
      <c r="AZ424" s="1"/>
      <c r="BA424" s="1"/>
      <c r="BB424" s="1"/>
      <c r="BC424" s="1"/>
      <c r="BD424" s="1"/>
      <c r="BE424" s="1"/>
      <c r="BF424" s="1"/>
      <c r="BG424" s="1"/>
      <c r="BH424" s="1"/>
      <c r="BI424" s="1"/>
      <c r="BJ424" s="1"/>
      <c r="BK424" s="1"/>
      <c r="BL424" s="1"/>
      <c r="BM424" s="1"/>
      <c r="BN424" s="1"/>
      <c r="BO424" s="1"/>
      <c r="BP424" s="1"/>
      <c r="BQ424" s="1"/>
      <c r="BR424" s="1"/>
    </row>
    <row r="425" spans="1:70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  <c r="AL425" s="1"/>
      <c r="AM425" s="1"/>
      <c r="AN425" s="1"/>
      <c r="AO425" s="1"/>
      <c r="AP425" s="1"/>
      <c r="AQ425" s="1"/>
      <c r="AR425" s="1"/>
      <c r="AS425" s="1"/>
      <c r="AT425" s="1"/>
      <c r="AU425" s="1"/>
      <c r="AV425" s="1"/>
      <c r="AW425" s="1"/>
      <c r="AX425" s="1"/>
      <c r="AY425" s="1"/>
      <c r="AZ425" s="1"/>
      <c r="BA425" s="1"/>
      <c r="BB425" s="1"/>
      <c r="BC425" s="1"/>
      <c r="BD425" s="1"/>
      <c r="BE425" s="1"/>
      <c r="BF425" s="1"/>
      <c r="BG425" s="1"/>
      <c r="BH425" s="1"/>
      <c r="BI425" s="1"/>
      <c r="BJ425" s="1"/>
      <c r="BK425" s="1"/>
      <c r="BL425" s="1"/>
      <c r="BM425" s="1"/>
      <c r="BN425" s="1"/>
      <c r="BO425" s="1"/>
      <c r="BP425" s="1"/>
      <c r="BQ425" s="1"/>
      <c r="BR425" s="1"/>
    </row>
    <row r="426" spans="1:70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  <c r="AL426" s="1"/>
      <c r="AM426" s="1"/>
      <c r="AN426" s="1"/>
      <c r="AO426" s="1"/>
      <c r="AP426" s="1"/>
      <c r="AQ426" s="1"/>
      <c r="AR426" s="1"/>
      <c r="AS426" s="1"/>
      <c r="AT426" s="1"/>
      <c r="AU426" s="1"/>
      <c r="AV426" s="1"/>
      <c r="AW426" s="1"/>
      <c r="AX426" s="1"/>
      <c r="AY426" s="1"/>
      <c r="AZ426" s="1"/>
      <c r="BA426" s="1"/>
      <c r="BB426" s="1"/>
      <c r="BC426" s="1"/>
      <c r="BD426" s="1"/>
      <c r="BE426" s="1"/>
      <c r="BF426" s="1"/>
      <c r="BG426" s="1"/>
      <c r="BH426" s="1"/>
      <c r="BI426" s="1"/>
      <c r="BJ426" s="1"/>
      <c r="BK426" s="1"/>
      <c r="BL426" s="1"/>
      <c r="BM426" s="1"/>
      <c r="BN426" s="1"/>
      <c r="BO426" s="1"/>
      <c r="BP426" s="1"/>
      <c r="BQ426" s="1"/>
      <c r="BR426" s="1"/>
    </row>
    <row r="427" spans="1:70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  <c r="AL427" s="1"/>
      <c r="AM427" s="1"/>
      <c r="AN427" s="1"/>
      <c r="AO427" s="1"/>
      <c r="AP427" s="1"/>
      <c r="AQ427" s="1"/>
      <c r="AR427" s="1"/>
      <c r="AS427" s="1"/>
      <c r="AT427" s="1"/>
      <c r="AU427" s="1"/>
      <c r="AV427" s="1"/>
      <c r="AW427" s="1"/>
      <c r="AX427" s="1"/>
      <c r="AY427" s="1"/>
      <c r="AZ427" s="1"/>
      <c r="BA427" s="1"/>
      <c r="BB427" s="1"/>
      <c r="BC427" s="1"/>
      <c r="BD427" s="1"/>
      <c r="BE427" s="1"/>
      <c r="BF427" s="1"/>
      <c r="BG427" s="1"/>
      <c r="BH427" s="1"/>
      <c r="BI427" s="1"/>
      <c r="BJ427" s="1"/>
      <c r="BK427" s="1"/>
      <c r="BL427" s="1"/>
      <c r="BM427" s="1"/>
      <c r="BN427" s="1"/>
      <c r="BO427" s="1"/>
      <c r="BP427" s="1"/>
      <c r="BQ427" s="1"/>
      <c r="BR427" s="1"/>
    </row>
    <row r="428" spans="1:70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  <c r="AL428" s="1"/>
      <c r="AM428" s="1"/>
      <c r="AN428" s="1"/>
      <c r="AO428" s="1"/>
      <c r="AP428" s="1"/>
      <c r="AQ428" s="1"/>
      <c r="AR428" s="1"/>
      <c r="AS428" s="1"/>
      <c r="AT428" s="1"/>
      <c r="AU428" s="1"/>
      <c r="AV428" s="1"/>
      <c r="AW428" s="1"/>
      <c r="AX428" s="1"/>
      <c r="AY428" s="1"/>
      <c r="AZ428" s="1"/>
      <c r="BA428" s="1"/>
      <c r="BB428" s="1"/>
      <c r="BC428" s="1"/>
      <c r="BD428" s="1"/>
      <c r="BE428" s="1"/>
      <c r="BF428" s="1"/>
      <c r="BG428" s="1"/>
      <c r="BH428" s="1"/>
      <c r="BI428" s="1"/>
      <c r="BJ428" s="1"/>
      <c r="BK428" s="1"/>
      <c r="BL428" s="1"/>
      <c r="BM428" s="1"/>
      <c r="BN428" s="1"/>
      <c r="BO428" s="1"/>
      <c r="BP428" s="1"/>
      <c r="BQ428" s="1"/>
      <c r="BR428" s="1"/>
    </row>
    <row r="429" spans="1:70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  <c r="AL429" s="1"/>
      <c r="AM429" s="1"/>
      <c r="AN429" s="1"/>
      <c r="AO429" s="1"/>
      <c r="AP429" s="1"/>
      <c r="AQ429" s="1"/>
      <c r="AR429" s="1"/>
      <c r="AS429" s="1"/>
      <c r="AT429" s="1"/>
      <c r="AU429" s="1"/>
      <c r="AV429" s="1"/>
      <c r="AW429" s="1"/>
      <c r="AX429" s="1"/>
      <c r="AY429" s="1"/>
      <c r="AZ429" s="1"/>
      <c r="BA429" s="1"/>
      <c r="BB429" s="1"/>
      <c r="BC429" s="1"/>
      <c r="BD429" s="1"/>
      <c r="BE429" s="1"/>
      <c r="BF429" s="1"/>
      <c r="BG429" s="1"/>
      <c r="BH429" s="1"/>
      <c r="BI429" s="1"/>
      <c r="BJ429" s="1"/>
      <c r="BK429" s="1"/>
      <c r="BL429" s="1"/>
      <c r="BM429" s="1"/>
      <c r="BN429" s="1"/>
      <c r="BO429" s="1"/>
      <c r="BP429" s="1"/>
      <c r="BQ429" s="1"/>
      <c r="BR429" s="1"/>
    </row>
    <row r="430" spans="1:70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  <c r="AL430" s="1"/>
      <c r="AM430" s="1"/>
      <c r="AN430" s="1"/>
      <c r="AO430" s="1"/>
      <c r="AP430" s="1"/>
      <c r="AQ430" s="1"/>
      <c r="AR430" s="1"/>
      <c r="AS430" s="1"/>
      <c r="AT430" s="1"/>
      <c r="AU430" s="1"/>
      <c r="AV430" s="1"/>
      <c r="AW430" s="1"/>
      <c r="AX430" s="1"/>
      <c r="AY430" s="1"/>
      <c r="AZ430" s="1"/>
      <c r="BA430" s="1"/>
      <c r="BB430" s="1"/>
      <c r="BC430" s="1"/>
      <c r="BD430" s="1"/>
      <c r="BE430" s="1"/>
      <c r="BF430" s="1"/>
      <c r="BG430" s="1"/>
      <c r="BH430" s="1"/>
      <c r="BI430" s="1"/>
      <c r="BJ430" s="1"/>
      <c r="BK430" s="1"/>
      <c r="BL430" s="1"/>
      <c r="BM430" s="1"/>
      <c r="BN430" s="1"/>
      <c r="BO430" s="1"/>
      <c r="BP430" s="1"/>
      <c r="BQ430" s="1"/>
      <c r="BR430" s="1"/>
    </row>
    <row r="431" spans="1:70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  <c r="AL431" s="1"/>
      <c r="AM431" s="1"/>
      <c r="AN431" s="1"/>
      <c r="AO431" s="1"/>
      <c r="AP431" s="1"/>
      <c r="AQ431" s="1"/>
      <c r="AR431" s="1"/>
      <c r="AS431" s="1"/>
      <c r="AT431" s="1"/>
      <c r="AU431" s="1"/>
      <c r="AV431" s="1"/>
      <c r="AW431" s="1"/>
      <c r="AX431" s="1"/>
      <c r="AY431" s="1"/>
      <c r="AZ431" s="1"/>
      <c r="BA431" s="1"/>
      <c r="BB431" s="1"/>
      <c r="BC431" s="1"/>
      <c r="BD431" s="1"/>
      <c r="BE431" s="1"/>
      <c r="BF431" s="1"/>
      <c r="BG431" s="1"/>
      <c r="BH431" s="1"/>
      <c r="BI431" s="1"/>
      <c r="BJ431" s="1"/>
      <c r="BK431" s="1"/>
      <c r="BL431" s="1"/>
      <c r="BM431" s="1"/>
      <c r="BN431" s="1"/>
      <c r="BO431" s="1"/>
      <c r="BP431" s="1"/>
      <c r="BQ431" s="1"/>
      <c r="BR431" s="1"/>
    </row>
    <row r="432" spans="1:70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  <c r="AL432" s="1"/>
      <c r="AM432" s="1"/>
      <c r="AN432" s="1"/>
      <c r="AO432" s="1"/>
      <c r="AP432" s="1"/>
      <c r="AQ432" s="1"/>
      <c r="AR432" s="1"/>
      <c r="AS432" s="1"/>
      <c r="AT432" s="1"/>
      <c r="AU432" s="1"/>
      <c r="AV432" s="1"/>
      <c r="AW432" s="1"/>
      <c r="AX432" s="1"/>
      <c r="AY432" s="1"/>
      <c r="AZ432" s="1"/>
      <c r="BA432" s="1"/>
      <c r="BB432" s="1"/>
      <c r="BC432" s="1"/>
      <c r="BD432" s="1"/>
      <c r="BE432" s="1"/>
      <c r="BF432" s="1"/>
      <c r="BG432" s="1"/>
      <c r="BH432" s="1"/>
      <c r="BI432" s="1"/>
      <c r="BJ432" s="1"/>
      <c r="BK432" s="1"/>
      <c r="BL432" s="1"/>
      <c r="BM432" s="1"/>
      <c r="BN432" s="1"/>
      <c r="BO432" s="1"/>
      <c r="BP432" s="1"/>
      <c r="BQ432" s="1"/>
      <c r="BR432" s="1"/>
    </row>
    <row r="433" spans="1:70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  <c r="AL433" s="1"/>
      <c r="AM433" s="1"/>
      <c r="AN433" s="1"/>
      <c r="AO433" s="1"/>
      <c r="AP433" s="1"/>
      <c r="AQ433" s="1"/>
      <c r="AR433" s="1"/>
      <c r="AS433" s="1"/>
      <c r="AT433" s="1"/>
      <c r="AU433" s="1"/>
      <c r="AV433" s="1"/>
      <c r="AW433" s="1"/>
      <c r="AX433" s="1"/>
      <c r="AY433" s="1"/>
      <c r="AZ433" s="1"/>
      <c r="BA433" s="1"/>
      <c r="BB433" s="1"/>
      <c r="BC433" s="1"/>
      <c r="BD433" s="1"/>
      <c r="BE433" s="1"/>
      <c r="BF433" s="1"/>
      <c r="BG433" s="1"/>
      <c r="BH433" s="1"/>
      <c r="BI433" s="1"/>
      <c r="BJ433" s="1"/>
      <c r="BK433" s="1"/>
      <c r="BL433" s="1"/>
      <c r="BM433" s="1"/>
      <c r="BN433" s="1"/>
      <c r="BO433" s="1"/>
      <c r="BP433" s="1"/>
      <c r="BQ433" s="1"/>
      <c r="BR433" s="1"/>
    </row>
    <row r="434" spans="1:70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  <c r="AL434" s="1"/>
      <c r="AM434" s="1"/>
      <c r="AN434" s="1"/>
      <c r="AO434" s="1"/>
      <c r="AP434" s="1"/>
      <c r="AQ434" s="1"/>
      <c r="AR434" s="1"/>
      <c r="AS434" s="1"/>
      <c r="AT434" s="1"/>
      <c r="AU434" s="1"/>
      <c r="AV434" s="1"/>
      <c r="AW434" s="1"/>
      <c r="AX434" s="1"/>
      <c r="AY434" s="1"/>
      <c r="AZ434" s="1"/>
      <c r="BA434" s="1"/>
      <c r="BB434" s="1"/>
      <c r="BC434" s="1"/>
      <c r="BD434" s="1"/>
      <c r="BE434" s="1"/>
      <c r="BF434" s="1"/>
      <c r="BG434" s="1"/>
      <c r="BH434" s="1"/>
      <c r="BI434" s="1"/>
      <c r="BJ434" s="1"/>
      <c r="BK434" s="1"/>
      <c r="BL434" s="1"/>
      <c r="BM434" s="1"/>
      <c r="BN434" s="1"/>
      <c r="BO434" s="1"/>
      <c r="BP434" s="1"/>
      <c r="BQ434" s="1"/>
      <c r="BR434" s="1"/>
    </row>
    <row r="435" spans="1:70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"/>
      <c r="AL435" s="1"/>
      <c r="AM435" s="1"/>
      <c r="AN435" s="1"/>
      <c r="AO435" s="1"/>
      <c r="AP435" s="1"/>
      <c r="AQ435" s="1"/>
      <c r="AR435" s="1"/>
      <c r="AS435" s="1"/>
      <c r="AT435" s="1"/>
      <c r="AU435" s="1"/>
      <c r="AV435" s="1"/>
      <c r="AW435" s="1"/>
      <c r="AX435" s="1"/>
      <c r="AY435" s="1"/>
      <c r="AZ435" s="1"/>
      <c r="BA435" s="1"/>
      <c r="BB435" s="1"/>
      <c r="BC435" s="1"/>
      <c r="BD435" s="1"/>
      <c r="BE435" s="1"/>
      <c r="BF435" s="1"/>
      <c r="BG435" s="1"/>
      <c r="BH435" s="1"/>
      <c r="BI435" s="1"/>
      <c r="BJ435" s="1"/>
      <c r="BK435" s="1"/>
      <c r="BL435" s="1"/>
      <c r="BM435" s="1"/>
      <c r="BN435" s="1"/>
      <c r="BO435" s="1"/>
      <c r="BP435" s="1"/>
      <c r="BQ435" s="1"/>
      <c r="BR435" s="1"/>
    </row>
    <row r="436" spans="1:70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  <c r="AL436" s="1"/>
      <c r="AM436" s="1"/>
      <c r="AN436" s="1"/>
      <c r="AO436" s="1"/>
      <c r="AP436" s="1"/>
      <c r="AQ436" s="1"/>
      <c r="AR436" s="1"/>
      <c r="AS436" s="1"/>
      <c r="AT436" s="1"/>
      <c r="AU436" s="1"/>
      <c r="AV436" s="1"/>
      <c r="AW436" s="1"/>
      <c r="AX436" s="1"/>
      <c r="AY436" s="1"/>
      <c r="AZ436" s="1"/>
      <c r="BA436" s="1"/>
      <c r="BB436" s="1"/>
      <c r="BC436" s="1"/>
      <c r="BD436" s="1"/>
      <c r="BE436" s="1"/>
      <c r="BF436" s="1"/>
      <c r="BG436" s="1"/>
      <c r="BH436" s="1"/>
      <c r="BI436" s="1"/>
      <c r="BJ436" s="1"/>
      <c r="BK436" s="1"/>
      <c r="BL436" s="1"/>
      <c r="BM436" s="1"/>
      <c r="BN436" s="1"/>
      <c r="BO436" s="1"/>
      <c r="BP436" s="1"/>
      <c r="BQ436" s="1"/>
      <c r="BR436" s="1"/>
    </row>
    <row r="437" spans="1:70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/>
      <c r="AL437" s="1"/>
      <c r="AM437" s="1"/>
      <c r="AN437" s="1"/>
      <c r="AO437" s="1"/>
      <c r="AP437" s="1"/>
      <c r="AQ437" s="1"/>
      <c r="AR437" s="1"/>
      <c r="AS437" s="1"/>
      <c r="AT437" s="1"/>
      <c r="AU437" s="1"/>
      <c r="AV437" s="1"/>
      <c r="AW437" s="1"/>
      <c r="AX437" s="1"/>
      <c r="AY437" s="1"/>
      <c r="AZ437" s="1"/>
      <c r="BA437" s="1"/>
      <c r="BB437" s="1"/>
      <c r="BC437" s="1"/>
      <c r="BD437" s="1"/>
      <c r="BE437" s="1"/>
      <c r="BF437" s="1"/>
      <c r="BG437" s="1"/>
      <c r="BH437" s="1"/>
      <c r="BI437" s="1"/>
      <c r="BJ437" s="1"/>
      <c r="BK437" s="1"/>
      <c r="BL437" s="1"/>
      <c r="BM437" s="1"/>
      <c r="BN437" s="1"/>
      <c r="BO437" s="1"/>
      <c r="BP437" s="1"/>
      <c r="BQ437" s="1"/>
      <c r="BR437" s="1"/>
    </row>
    <row r="438" spans="1:70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/>
      <c r="AL438" s="1"/>
      <c r="AM438" s="1"/>
      <c r="AN438" s="1"/>
      <c r="AO438" s="1"/>
      <c r="AP438" s="1"/>
      <c r="AQ438" s="1"/>
      <c r="AR438" s="1"/>
      <c r="AS438" s="1"/>
      <c r="AT438" s="1"/>
      <c r="AU438" s="1"/>
      <c r="AV438" s="1"/>
      <c r="AW438" s="1"/>
      <c r="AX438" s="1"/>
      <c r="AY438" s="1"/>
      <c r="AZ438" s="1"/>
      <c r="BA438" s="1"/>
      <c r="BB438" s="1"/>
      <c r="BC438" s="1"/>
      <c r="BD438" s="1"/>
      <c r="BE438" s="1"/>
      <c r="BF438" s="1"/>
      <c r="BG438" s="1"/>
      <c r="BH438" s="1"/>
      <c r="BI438" s="1"/>
      <c r="BJ438" s="1"/>
      <c r="BK438" s="1"/>
      <c r="BL438" s="1"/>
      <c r="BM438" s="1"/>
      <c r="BN438" s="1"/>
      <c r="BO438" s="1"/>
      <c r="BP438" s="1"/>
      <c r="BQ438" s="1"/>
      <c r="BR438" s="1"/>
    </row>
    <row r="439" spans="1:70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/>
      <c r="AL439" s="1"/>
      <c r="AM439" s="1"/>
      <c r="AN439" s="1"/>
      <c r="AO439" s="1"/>
      <c r="AP439" s="1"/>
      <c r="AQ439" s="1"/>
      <c r="AR439" s="1"/>
      <c r="AS439" s="1"/>
      <c r="AT439" s="1"/>
      <c r="AU439" s="1"/>
      <c r="AV439" s="1"/>
      <c r="AW439" s="1"/>
      <c r="AX439" s="1"/>
      <c r="AY439" s="1"/>
      <c r="AZ439" s="1"/>
      <c r="BA439" s="1"/>
      <c r="BB439" s="1"/>
      <c r="BC439" s="1"/>
      <c r="BD439" s="1"/>
      <c r="BE439" s="1"/>
      <c r="BF439" s="1"/>
      <c r="BG439" s="1"/>
      <c r="BH439" s="1"/>
      <c r="BI439" s="1"/>
      <c r="BJ439" s="1"/>
      <c r="BK439" s="1"/>
      <c r="BL439" s="1"/>
      <c r="BM439" s="1"/>
      <c r="BN439" s="1"/>
      <c r="BO439" s="1"/>
      <c r="BP439" s="1"/>
      <c r="BQ439" s="1"/>
      <c r="BR439" s="1"/>
    </row>
    <row r="440" spans="1:70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  <c r="AL440" s="1"/>
      <c r="AM440" s="1"/>
      <c r="AN440" s="1"/>
      <c r="AO440" s="1"/>
      <c r="AP440" s="1"/>
      <c r="AQ440" s="1"/>
      <c r="AR440" s="1"/>
      <c r="AS440" s="1"/>
      <c r="AT440" s="1"/>
      <c r="AU440" s="1"/>
      <c r="AV440" s="1"/>
      <c r="AW440" s="1"/>
      <c r="AX440" s="1"/>
      <c r="AY440" s="1"/>
      <c r="AZ440" s="1"/>
      <c r="BA440" s="1"/>
      <c r="BB440" s="1"/>
      <c r="BC440" s="1"/>
      <c r="BD440" s="1"/>
      <c r="BE440" s="1"/>
      <c r="BF440" s="1"/>
      <c r="BG440" s="1"/>
      <c r="BH440" s="1"/>
      <c r="BI440" s="1"/>
      <c r="BJ440" s="1"/>
      <c r="BK440" s="1"/>
      <c r="BL440" s="1"/>
      <c r="BM440" s="1"/>
      <c r="BN440" s="1"/>
      <c r="BO440" s="1"/>
      <c r="BP440" s="1"/>
      <c r="BQ440" s="1"/>
      <c r="BR440" s="1"/>
    </row>
    <row r="441" spans="1:70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  <c r="AL441" s="1"/>
      <c r="AM441" s="1"/>
      <c r="AN441" s="1"/>
      <c r="AO441" s="1"/>
      <c r="AP441" s="1"/>
      <c r="AQ441" s="1"/>
      <c r="AR441" s="1"/>
      <c r="AS441" s="1"/>
      <c r="AT441" s="1"/>
      <c r="AU441" s="1"/>
      <c r="AV441" s="1"/>
      <c r="AW441" s="1"/>
      <c r="AX441" s="1"/>
      <c r="AY441" s="1"/>
      <c r="AZ441" s="1"/>
      <c r="BA441" s="1"/>
      <c r="BB441" s="1"/>
      <c r="BC441" s="1"/>
      <c r="BD441" s="1"/>
      <c r="BE441" s="1"/>
      <c r="BF441" s="1"/>
      <c r="BG441" s="1"/>
      <c r="BH441" s="1"/>
      <c r="BI441" s="1"/>
      <c r="BJ441" s="1"/>
      <c r="BK441" s="1"/>
      <c r="BL441" s="1"/>
      <c r="BM441" s="1"/>
      <c r="BN441" s="1"/>
      <c r="BO441" s="1"/>
      <c r="BP441" s="1"/>
      <c r="BQ441" s="1"/>
      <c r="BR441" s="1"/>
    </row>
    <row r="442" spans="1:70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1"/>
      <c r="AL442" s="1"/>
      <c r="AM442" s="1"/>
      <c r="AN442" s="1"/>
      <c r="AO442" s="1"/>
      <c r="AP442" s="1"/>
      <c r="AQ442" s="1"/>
      <c r="AR442" s="1"/>
      <c r="AS442" s="1"/>
      <c r="AT442" s="1"/>
      <c r="AU442" s="1"/>
      <c r="AV442" s="1"/>
      <c r="AW442" s="1"/>
      <c r="AX442" s="1"/>
      <c r="AY442" s="1"/>
      <c r="AZ442" s="1"/>
      <c r="BA442" s="1"/>
      <c r="BB442" s="1"/>
      <c r="BC442" s="1"/>
      <c r="BD442" s="1"/>
      <c r="BE442" s="1"/>
      <c r="BF442" s="1"/>
      <c r="BG442" s="1"/>
      <c r="BH442" s="1"/>
      <c r="BI442" s="1"/>
      <c r="BJ442" s="1"/>
      <c r="BK442" s="1"/>
      <c r="BL442" s="1"/>
      <c r="BM442" s="1"/>
      <c r="BN442" s="1"/>
      <c r="BO442" s="1"/>
      <c r="BP442" s="1"/>
      <c r="BQ442" s="1"/>
      <c r="BR442" s="1"/>
    </row>
    <row r="443" spans="1:70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"/>
      <c r="AL443" s="1"/>
      <c r="AM443" s="1"/>
      <c r="AN443" s="1"/>
      <c r="AO443" s="1"/>
      <c r="AP443" s="1"/>
      <c r="AQ443" s="1"/>
      <c r="AR443" s="1"/>
      <c r="AS443" s="1"/>
      <c r="AT443" s="1"/>
      <c r="AU443" s="1"/>
      <c r="AV443" s="1"/>
      <c r="AW443" s="1"/>
      <c r="AX443" s="1"/>
      <c r="AY443" s="1"/>
      <c r="AZ443" s="1"/>
      <c r="BA443" s="1"/>
      <c r="BB443" s="1"/>
      <c r="BC443" s="1"/>
      <c r="BD443" s="1"/>
      <c r="BE443" s="1"/>
      <c r="BF443" s="1"/>
      <c r="BG443" s="1"/>
      <c r="BH443" s="1"/>
      <c r="BI443" s="1"/>
      <c r="BJ443" s="1"/>
      <c r="BK443" s="1"/>
      <c r="BL443" s="1"/>
      <c r="BM443" s="1"/>
      <c r="BN443" s="1"/>
      <c r="BO443" s="1"/>
      <c r="BP443" s="1"/>
      <c r="BQ443" s="1"/>
      <c r="BR443" s="1"/>
    </row>
    <row r="444" spans="1:70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"/>
      <c r="AL444" s="1"/>
      <c r="AM444" s="1"/>
      <c r="AN444" s="1"/>
      <c r="AO444" s="1"/>
      <c r="AP444" s="1"/>
      <c r="AQ444" s="1"/>
      <c r="AR444" s="1"/>
      <c r="AS444" s="1"/>
      <c r="AT444" s="1"/>
      <c r="AU444" s="1"/>
      <c r="AV444" s="1"/>
      <c r="AW444" s="1"/>
      <c r="AX444" s="1"/>
      <c r="AY444" s="1"/>
      <c r="AZ444" s="1"/>
      <c r="BA444" s="1"/>
      <c r="BB444" s="1"/>
      <c r="BC444" s="1"/>
      <c r="BD444" s="1"/>
      <c r="BE444" s="1"/>
      <c r="BF444" s="1"/>
      <c r="BG444" s="1"/>
      <c r="BH444" s="1"/>
      <c r="BI444" s="1"/>
      <c r="BJ444" s="1"/>
      <c r="BK444" s="1"/>
      <c r="BL444" s="1"/>
      <c r="BM444" s="1"/>
      <c r="BN444" s="1"/>
      <c r="BO444" s="1"/>
      <c r="BP444" s="1"/>
      <c r="BQ444" s="1"/>
      <c r="BR444" s="1"/>
    </row>
    <row r="445" spans="1:70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"/>
      <c r="AL445" s="1"/>
      <c r="AM445" s="1"/>
      <c r="AN445" s="1"/>
      <c r="AO445" s="1"/>
      <c r="AP445" s="1"/>
      <c r="AQ445" s="1"/>
      <c r="AR445" s="1"/>
      <c r="AS445" s="1"/>
      <c r="AT445" s="1"/>
      <c r="AU445" s="1"/>
      <c r="AV445" s="1"/>
      <c r="AW445" s="1"/>
      <c r="AX445" s="1"/>
      <c r="AY445" s="1"/>
      <c r="AZ445" s="1"/>
      <c r="BA445" s="1"/>
      <c r="BB445" s="1"/>
      <c r="BC445" s="1"/>
      <c r="BD445" s="1"/>
      <c r="BE445" s="1"/>
      <c r="BF445" s="1"/>
      <c r="BG445" s="1"/>
      <c r="BH445" s="1"/>
      <c r="BI445" s="1"/>
      <c r="BJ445" s="1"/>
      <c r="BK445" s="1"/>
      <c r="BL445" s="1"/>
      <c r="BM445" s="1"/>
      <c r="BN445" s="1"/>
      <c r="BO445" s="1"/>
      <c r="BP445" s="1"/>
      <c r="BQ445" s="1"/>
      <c r="BR445" s="1"/>
    </row>
    <row r="446" spans="1:70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/>
      <c r="AL446" s="1"/>
      <c r="AM446" s="1"/>
      <c r="AN446" s="1"/>
      <c r="AO446" s="1"/>
      <c r="AP446" s="1"/>
      <c r="AQ446" s="1"/>
      <c r="AR446" s="1"/>
      <c r="AS446" s="1"/>
      <c r="AT446" s="1"/>
      <c r="AU446" s="1"/>
      <c r="AV446" s="1"/>
      <c r="AW446" s="1"/>
      <c r="AX446" s="1"/>
      <c r="AY446" s="1"/>
      <c r="AZ446" s="1"/>
      <c r="BA446" s="1"/>
      <c r="BB446" s="1"/>
      <c r="BC446" s="1"/>
      <c r="BD446" s="1"/>
      <c r="BE446" s="1"/>
      <c r="BF446" s="1"/>
      <c r="BG446" s="1"/>
      <c r="BH446" s="1"/>
      <c r="BI446" s="1"/>
      <c r="BJ446" s="1"/>
      <c r="BK446" s="1"/>
      <c r="BL446" s="1"/>
      <c r="BM446" s="1"/>
      <c r="BN446" s="1"/>
      <c r="BO446" s="1"/>
      <c r="BP446" s="1"/>
      <c r="BQ446" s="1"/>
      <c r="BR446" s="1"/>
    </row>
    <row r="447" spans="1:70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  <c r="AL447" s="1"/>
      <c r="AM447" s="1"/>
      <c r="AN447" s="1"/>
      <c r="AO447" s="1"/>
      <c r="AP447" s="1"/>
      <c r="AQ447" s="1"/>
      <c r="AR447" s="1"/>
      <c r="AS447" s="1"/>
      <c r="AT447" s="1"/>
      <c r="AU447" s="1"/>
      <c r="AV447" s="1"/>
      <c r="AW447" s="1"/>
      <c r="AX447" s="1"/>
      <c r="AY447" s="1"/>
      <c r="AZ447" s="1"/>
      <c r="BA447" s="1"/>
      <c r="BB447" s="1"/>
      <c r="BC447" s="1"/>
      <c r="BD447" s="1"/>
      <c r="BE447" s="1"/>
      <c r="BF447" s="1"/>
      <c r="BG447" s="1"/>
      <c r="BH447" s="1"/>
      <c r="BI447" s="1"/>
      <c r="BJ447" s="1"/>
      <c r="BK447" s="1"/>
      <c r="BL447" s="1"/>
      <c r="BM447" s="1"/>
      <c r="BN447" s="1"/>
      <c r="BO447" s="1"/>
      <c r="BP447" s="1"/>
      <c r="BQ447" s="1"/>
      <c r="BR447" s="1"/>
    </row>
    <row r="448" spans="1:70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"/>
      <c r="AL448" s="1"/>
      <c r="AM448" s="1"/>
      <c r="AN448" s="1"/>
      <c r="AO448" s="1"/>
      <c r="AP448" s="1"/>
      <c r="AQ448" s="1"/>
      <c r="AR448" s="1"/>
      <c r="AS448" s="1"/>
      <c r="AT448" s="1"/>
      <c r="AU448" s="1"/>
      <c r="AV448" s="1"/>
      <c r="AW448" s="1"/>
      <c r="AX448" s="1"/>
      <c r="AY448" s="1"/>
      <c r="AZ448" s="1"/>
      <c r="BA448" s="1"/>
      <c r="BB448" s="1"/>
      <c r="BC448" s="1"/>
      <c r="BD448" s="1"/>
      <c r="BE448" s="1"/>
      <c r="BF448" s="1"/>
      <c r="BG448" s="1"/>
      <c r="BH448" s="1"/>
      <c r="BI448" s="1"/>
      <c r="BJ448" s="1"/>
      <c r="BK448" s="1"/>
      <c r="BL448" s="1"/>
      <c r="BM448" s="1"/>
      <c r="BN448" s="1"/>
      <c r="BO448" s="1"/>
      <c r="BP448" s="1"/>
      <c r="BQ448" s="1"/>
      <c r="BR448" s="1"/>
    </row>
    <row r="449" spans="1:70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"/>
      <c r="AL449" s="1"/>
      <c r="AM449" s="1"/>
      <c r="AN449" s="1"/>
      <c r="AO449" s="1"/>
      <c r="AP449" s="1"/>
      <c r="AQ449" s="1"/>
      <c r="AR449" s="1"/>
      <c r="AS449" s="1"/>
      <c r="AT449" s="1"/>
      <c r="AU449" s="1"/>
      <c r="AV449" s="1"/>
      <c r="AW449" s="1"/>
      <c r="AX449" s="1"/>
      <c r="AY449" s="1"/>
      <c r="AZ449" s="1"/>
      <c r="BA449" s="1"/>
      <c r="BB449" s="1"/>
      <c r="BC449" s="1"/>
      <c r="BD449" s="1"/>
      <c r="BE449" s="1"/>
      <c r="BF449" s="1"/>
      <c r="BG449" s="1"/>
      <c r="BH449" s="1"/>
      <c r="BI449" s="1"/>
      <c r="BJ449" s="1"/>
      <c r="BK449" s="1"/>
      <c r="BL449" s="1"/>
      <c r="BM449" s="1"/>
      <c r="BN449" s="1"/>
      <c r="BO449" s="1"/>
      <c r="BP449" s="1"/>
      <c r="BQ449" s="1"/>
      <c r="BR449" s="1"/>
    </row>
    <row r="450" spans="1:70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1"/>
      <c r="AL450" s="1"/>
      <c r="AM450" s="1"/>
      <c r="AN450" s="1"/>
      <c r="AO450" s="1"/>
      <c r="AP450" s="1"/>
      <c r="AQ450" s="1"/>
      <c r="AR450" s="1"/>
      <c r="AS450" s="1"/>
      <c r="AT450" s="1"/>
      <c r="AU450" s="1"/>
      <c r="AV450" s="1"/>
      <c r="AW450" s="1"/>
      <c r="AX450" s="1"/>
      <c r="AY450" s="1"/>
      <c r="AZ450" s="1"/>
      <c r="BA450" s="1"/>
      <c r="BB450" s="1"/>
      <c r="BC450" s="1"/>
      <c r="BD450" s="1"/>
      <c r="BE450" s="1"/>
      <c r="BF450" s="1"/>
      <c r="BG450" s="1"/>
      <c r="BH450" s="1"/>
      <c r="BI450" s="1"/>
      <c r="BJ450" s="1"/>
      <c r="BK450" s="1"/>
      <c r="BL450" s="1"/>
      <c r="BM450" s="1"/>
      <c r="BN450" s="1"/>
      <c r="BO450" s="1"/>
      <c r="BP450" s="1"/>
      <c r="BQ450" s="1"/>
      <c r="BR450" s="1"/>
    </row>
    <row r="451" spans="1:70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  <c r="AK451" s="1"/>
      <c r="AL451" s="1"/>
      <c r="AM451" s="1"/>
      <c r="AN451" s="1"/>
      <c r="AO451" s="1"/>
      <c r="AP451" s="1"/>
      <c r="AQ451" s="1"/>
      <c r="AR451" s="1"/>
      <c r="AS451" s="1"/>
      <c r="AT451" s="1"/>
      <c r="AU451" s="1"/>
      <c r="AV451" s="1"/>
      <c r="AW451" s="1"/>
      <c r="AX451" s="1"/>
      <c r="AY451" s="1"/>
      <c r="AZ451" s="1"/>
      <c r="BA451" s="1"/>
      <c r="BB451" s="1"/>
      <c r="BC451" s="1"/>
      <c r="BD451" s="1"/>
      <c r="BE451" s="1"/>
      <c r="BF451" s="1"/>
      <c r="BG451" s="1"/>
      <c r="BH451" s="1"/>
      <c r="BI451" s="1"/>
      <c r="BJ451" s="1"/>
      <c r="BK451" s="1"/>
      <c r="BL451" s="1"/>
      <c r="BM451" s="1"/>
      <c r="BN451" s="1"/>
      <c r="BO451" s="1"/>
      <c r="BP451" s="1"/>
      <c r="BQ451" s="1"/>
      <c r="BR451" s="1"/>
    </row>
    <row r="452" spans="1:70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  <c r="AK452" s="1"/>
      <c r="AL452" s="1"/>
      <c r="AM452" s="1"/>
      <c r="AN452" s="1"/>
      <c r="AO452" s="1"/>
      <c r="AP452" s="1"/>
      <c r="AQ452" s="1"/>
      <c r="AR452" s="1"/>
      <c r="AS452" s="1"/>
      <c r="AT452" s="1"/>
      <c r="AU452" s="1"/>
      <c r="AV452" s="1"/>
      <c r="AW452" s="1"/>
      <c r="AX452" s="1"/>
      <c r="AY452" s="1"/>
      <c r="AZ452" s="1"/>
      <c r="BA452" s="1"/>
      <c r="BB452" s="1"/>
      <c r="BC452" s="1"/>
      <c r="BD452" s="1"/>
      <c r="BE452" s="1"/>
      <c r="BF452" s="1"/>
      <c r="BG452" s="1"/>
      <c r="BH452" s="1"/>
      <c r="BI452" s="1"/>
      <c r="BJ452" s="1"/>
      <c r="BK452" s="1"/>
      <c r="BL452" s="1"/>
      <c r="BM452" s="1"/>
      <c r="BN452" s="1"/>
      <c r="BO452" s="1"/>
      <c r="BP452" s="1"/>
      <c r="BQ452" s="1"/>
      <c r="BR452" s="1"/>
    </row>
    <row r="453" spans="1:70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  <c r="AK453" s="1"/>
      <c r="AL453" s="1"/>
      <c r="AM453" s="1"/>
      <c r="AN453" s="1"/>
      <c r="AO453" s="1"/>
      <c r="AP453" s="1"/>
      <c r="AQ453" s="1"/>
      <c r="AR453" s="1"/>
      <c r="AS453" s="1"/>
      <c r="AT453" s="1"/>
      <c r="AU453" s="1"/>
      <c r="AV453" s="1"/>
      <c r="AW453" s="1"/>
      <c r="AX453" s="1"/>
      <c r="AY453" s="1"/>
      <c r="AZ453" s="1"/>
      <c r="BA453" s="1"/>
      <c r="BB453" s="1"/>
      <c r="BC453" s="1"/>
      <c r="BD453" s="1"/>
      <c r="BE453" s="1"/>
      <c r="BF453" s="1"/>
      <c r="BG453" s="1"/>
      <c r="BH453" s="1"/>
      <c r="BI453" s="1"/>
      <c r="BJ453" s="1"/>
      <c r="BK453" s="1"/>
      <c r="BL453" s="1"/>
      <c r="BM453" s="1"/>
      <c r="BN453" s="1"/>
      <c r="BO453" s="1"/>
      <c r="BP453" s="1"/>
      <c r="BQ453" s="1"/>
      <c r="BR453" s="1"/>
    </row>
    <row r="454" spans="1:70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  <c r="AK454" s="1"/>
      <c r="AL454" s="1"/>
      <c r="AM454" s="1"/>
      <c r="AN454" s="1"/>
      <c r="AO454" s="1"/>
      <c r="AP454" s="1"/>
      <c r="AQ454" s="1"/>
      <c r="AR454" s="1"/>
      <c r="AS454" s="1"/>
      <c r="AT454" s="1"/>
      <c r="AU454" s="1"/>
      <c r="AV454" s="1"/>
      <c r="AW454" s="1"/>
      <c r="AX454" s="1"/>
      <c r="AY454" s="1"/>
      <c r="AZ454" s="1"/>
      <c r="BA454" s="1"/>
      <c r="BB454" s="1"/>
      <c r="BC454" s="1"/>
      <c r="BD454" s="1"/>
      <c r="BE454" s="1"/>
      <c r="BF454" s="1"/>
      <c r="BG454" s="1"/>
      <c r="BH454" s="1"/>
      <c r="BI454" s="1"/>
      <c r="BJ454" s="1"/>
      <c r="BK454" s="1"/>
      <c r="BL454" s="1"/>
      <c r="BM454" s="1"/>
      <c r="BN454" s="1"/>
      <c r="BO454" s="1"/>
      <c r="BP454" s="1"/>
      <c r="BQ454" s="1"/>
      <c r="BR454" s="1"/>
    </row>
    <row r="455" spans="1:70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  <c r="AK455" s="1"/>
      <c r="AL455" s="1"/>
      <c r="AM455" s="1"/>
      <c r="AN455" s="1"/>
      <c r="AO455" s="1"/>
      <c r="AP455" s="1"/>
      <c r="AQ455" s="1"/>
      <c r="AR455" s="1"/>
      <c r="AS455" s="1"/>
      <c r="AT455" s="1"/>
      <c r="AU455" s="1"/>
      <c r="AV455" s="1"/>
      <c r="AW455" s="1"/>
      <c r="AX455" s="1"/>
      <c r="AY455" s="1"/>
      <c r="AZ455" s="1"/>
      <c r="BA455" s="1"/>
      <c r="BB455" s="1"/>
      <c r="BC455" s="1"/>
      <c r="BD455" s="1"/>
      <c r="BE455" s="1"/>
      <c r="BF455" s="1"/>
      <c r="BG455" s="1"/>
      <c r="BH455" s="1"/>
      <c r="BI455" s="1"/>
      <c r="BJ455" s="1"/>
      <c r="BK455" s="1"/>
      <c r="BL455" s="1"/>
      <c r="BM455" s="1"/>
      <c r="BN455" s="1"/>
      <c r="BO455" s="1"/>
      <c r="BP455" s="1"/>
      <c r="BQ455" s="1"/>
      <c r="BR455" s="1"/>
    </row>
    <row r="456" spans="1:70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  <c r="AK456" s="1"/>
      <c r="AL456" s="1"/>
      <c r="AM456" s="1"/>
      <c r="AN456" s="1"/>
      <c r="AO456" s="1"/>
      <c r="AP456" s="1"/>
      <c r="AQ456" s="1"/>
      <c r="AR456" s="1"/>
      <c r="AS456" s="1"/>
      <c r="AT456" s="1"/>
      <c r="AU456" s="1"/>
      <c r="AV456" s="1"/>
      <c r="AW456" s="1"/>
      <c r="AX456" s="1"/>
      <c r="AY456" s="1"/>
      <c r="AZ456" s="1"/>
      <c r="BA456" s="1"/>
      <c r="BB456" s="1"/>
      <c r="BC456" s="1"/>
      <c r="BD456" s="1"/>
      <c r="BE456" s="1"/>
      <c r="BF456" s="1"/>
      <c r="BG456" s="1"/>
      <c r="BH456" s="1"/>
      <c r="BI456" s="1"/>
      <c r="BJ456" s="1"/>
      <c r="BK456" s="1"/>
      <c r="BL456" s="1"/>
      <c r="BM456" s="1"/>
      <c r="BN456" s="1"/>
      <c r="BO456" s="1"/>
      <c r="BP456" s="1"/>
      <c r="BQ456" s="1"/>
      <c r="BR456" s="1"/>
    </row>
    <row r="457" spans="1:70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  <c r="AK457" s="1"/>
      <c r="AL457" s="1"/>
      <c r="AM457" s="1"/>
      <c r="AN457" s="1"/>
      <c r="AO457" s="1"/>
      <c r="AP457" s="1"/>
      <c r="AQ457" s="1"/>
      <c r="AR457" s="1"/>
      <c r="AS457" s="1"/>
      <c r="AT457" s="1"/>
      <c r="AU457" s="1"/>
      <c r="AV457" s="1"/>
      <c r="AW457" s="1"/>
      <c r="AX457" s="1"/>
      <c r="AY457" s="1"/>
      <c r="AZ457" s="1"/>
      <c r="BA457" s="1"/>
      <c r="BB457" s="1"/>
      <c r="BC457" s="1"/>
      <c r="BD457" s="1"/>
      <c r="BE457" s="1"/>
      <c r="BF457" s="1"/>
      <c r="BG457" s="1"/>
      <c r="BH457" s="1"/>
      <c r="BI457" s="1"/>
      <c r="BJ457" s="1"/>
      <c r="BK457" s="1"/>
      <c r="BL457" s="1"/>
      <c r="BM457" s="1"/>
      <c r="BN457" s="1"/>
      <c r="BO457" s="1"/>
      <c r="BP457" s="1"/>
      <c r="BQ457" s="1"/>
      <c r="BR457" s="1"/>
    </row>
    <row r="458" spans="1:70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  <c r="AK458" s="1"/>
      <c r="AL458" s="1"/>
      <c r="AM458" s="1"/>
      <c r="AN458" s="1"/>
      <c r="AO458" s="1"/>
      <c r="AP458" s="1"/>
      <c r="AQ458" s="1"/>
      <c r="AR458" s="1"/>
      <c r="AS458" s="1"/>
      <c r="AT458" s="1"/>
      <c r="AU458" s="1"/>
      <c r="AV458" s="1"/>
      <c r="AW458" s="1"/>
      <c r="AX458" s="1"/>
      <c r="AY458" s="1"/>
      <c r="AZ458" s="1"/>
      <c r="BA458" s="1"/>
      <c r="BB458" s="1"/>
      <c r="BC458" s="1"/>
      <c r="BD458" s="1"/>
      <c r="BE458" s="1"/>
      <c r="BF458" s="1"/>
      <c r="BG458" s="1"/>
      <c r="BH458" s="1"/>
      <c r="BI458" s="1"/>
      <c r="BJ458" s="1"/>
      <c r="BK458" s="1"/>
      <c r="BL458" s="1"/>
      <c r="BM458" s="1"/>
      <c r="BN458" s="1"/>
      <c r="BO458" s="1"/>
      <c r="BP458" s="1"/>
      <c r="BQ458" s="1"/>
      <c r="BR458" s="1"/>
    </row>
    <row r="459" spans="1:70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  <c r="AK459" s="1"/>
      <c r="AL459" s="1"/>
      <c r="AM459" s="1"/>
      <c r="AN459" s="1"/>
      <c r="AO459" s="1"/>
      <c r="AP459" s="1"/>
      <c r="AQ459" s="1"/>
      <c r="AR459" s="1"/>
      <c r="AS459" s="1"/>
      <c r="AT459" s="1"/>
      <c r="AU459" s="1"/>
      <c r="AV459" s="1"/>
      <c r="AW459" s="1"/>
      <c r="AX459" s="1"/>
      <c r="AY459" s="1"/>
      <c r="AZ459" s="1"/>
      <c r="BA459" s="1"/>
      <c r="BB459" s="1"/>
      <c r="BC459" s="1"/>
      <c r="BD459" s="1"/>
      <c r="BE459" s="1"/>
      <c r="BF459" s="1"/>
      <c r="BG459" s="1"/>
      <c r="BH459" s="1"/>
      <c r="BI459" s="1"/>
      <c r="BJ459" s="1"/>
      <c r="BK459" s="1"/>
      <c r="BL459" s="1"/>
      <c r="BM459" s="1"/>
      <c r="BN459" s="1"/>
      <c r="BO459" s="1"/>
      <c r="BP459" s="1"/>
      <c r="BQ459" s="1"/>
      <c r="BR459" s="1"/>
    </row>
    <row r="460" spans="1:70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  <c r="AK460" s="1"/>
      <c r="AL460" s="1"/>
      <c r="AM460" s="1"/>
      <c r="AN460" s="1"/>
      <c r="AO460" s="1"/>
      <c r="AP460" s="1"/>
      <c r="AQ460" s="1"/>
      <c r="AR460" s="1"/>
      <c r="AS460" s="1"/>
      <c r="AT460" s="1"/>
      <c r="AU460" s="1"/>
      <c r="AV460" s="1"/>
      <c r="AW460" s="1"/>
      <c r="AX460" s="1"/>
      <c r="AY460" s="1"/>
      <c r="AZ460" s="1"/>
      <c r="BA460" s="1"/>
      <c r="BB460" s="1"/>
      <c r="BC460" s="1"/>
      <c r="BD460" s="1"/>
      <c r="BE460" s="1"/>
      <c r="BF460" s="1"/>
      <c r="BG460" s="1"/>
      <c r="BH460" s="1"/>
      <c r="BI460" s="1"/>
      <c r="BJ460" s="1"/>
      <c r="BK460" s="1"/>
      <c r="BL460" s="1"/>
      <c r="BM460" s="1"/>
      <c r="BN460" s="1"/>
      <c r="BO460" s="1"/>
      <c r="BP460" s="1"/>
      <c r="BQ460" s="1"/>
      <c r="BR460" s="1"/>
    </row>
    <row r="461" spans="1:70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  <c r="AK461" s="1"/>
      <c r="AL461" s="1"/>
      <c r="AM461" s="1"/>
      <c r="AN461" s="1"/>
      <c r="AO461" s="1"/>
      <c r="AP461" s="1"/>
      <c r="AQ461" s="1"/>
      <c r="AR461" s="1"/>
      <c r="AS461" s="1"/>
      <c r="AT461" s="1"/>
      <c r="AU461" s="1"/>
      <c r="AV461" s="1"/>
      <c r="AW461" s="1"/>
      <c r="AX461" s="1"/>
      <c r="AY461" s="1"/>
      <c r="AZ461" s="1"/>
      <c r="BA461" s="1"/>
      <c r="BB461" s="1"/>
      <c r="BC461" s="1"/>
      <c r="BD461" s="1"/>
      <c r="BE461" s="1"/>
      <c r="BF461" s="1"/>
      <c r="BG461" s="1"/>
      <c r="BH461" s="1"/>
      <c r="BI461" s="1"/>
      <c r="BJ461" s="1"/>
      <c r="BK461" s="1"/>
      <c r="BL461" s="1"/>
      <c r="BM461" s="1"/>
      <c r="BN461" s="1"/>
      <c r="BO461" s="1"/>
      <c r="BP461" s="1"/>
      <c r="BQ461" s="1"/>
      <c r="BR461" s="1"/>
    </row>
    <row r="462" spans="1:70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  <c r="AK462" s="1"/>
      <c r="AL462" s="1"/>
      <c r="AM462" s="1"/>
      <c r="AN462" s="1"/>
      <c r="AO462" s="1"/>
      <c r="AP462" s="1"/>
      <c r="AQ462" s="1"/>
      <c r="AR462" s="1"/>
      <c r="AS462" s="1"/>
      <c r="AT462" s="1"/>
      <c r="AU462" s="1"/>
      <c r="AV462" s="1"/>
      <c r="AW462" s="1"/>
      <c r="AX462" s="1"/>
      <c r="AY462" s="1"/>
      <c r="AZ462" s="1"/>
      <c r="BA462" s="1"/>
      <c r="BB462" s="1"/>
      <c r="BC462" s="1"/>
      <c r="BD462" s="1"/>
      <c r="BE462" s="1"/>
      <c r="BF462" s="1"/>
      <c r="BG462" s="1"/>
      <c r="BH462" s="1"/>
      <c r="BI462" s="1"/>
      <c r="BJ462" s="1"/>
      <c r="BK462" s="1"/>
      <c r="BL462" s="1"/>
      <c r="BM462" s="1"/>
      <c r="BN462" s="1"/>
      <c r="BO462" s="1"/>
      <c r="BP462" s="1"/>
      <c r="BQ462" s="1"/>
      <c r="BR462" s="1"/>
    </row>
    <row r="463" spans="1:70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  <c r="AK463" s="1"/>
      <c r="AL463" s="1"/>
      <c r="AM463" s="1"/>
      <c r="AN463" s="1"/>
      <c r="AO463" s="1"/>
      <c r="AP463" s="1"/>
      <c r="AQ463" s="1"/>
      <c r="AR463" s="1"/>
      <c r="AS463" s="1"/>
      <c r="AT463" s="1"/>
      <c r="AU463" s="1"/>
      <c r="AV463" s="1"/>
      <c r="AW463" s="1"/>
      <c r="AX463" s="1"/>
      <c r="AY463" s="1"/>
      <c r="AZ463" s="1"/>
      <c r="BA463" s="1"/>
      <c r="BB463" s="1"/>
      <c r="BC463" s="1"/>
      <c r="BD463" s="1"/>
      <c r="BE463" s="1"/>
      <c r="BF463" s="1"/>
      <c r="BG463" s="1"/>
      <c r="BH463" s="1"/>
      <c r="BI463" s="1"/>
      <c r="BJ463" s="1"/>
      <c r="BK463" s="1"/>
      <c r="BL463" s="1"/>
      <c r="BM463" s="1"/>
      <c r="BN463" s="1"/>
      <c r="BO463" s="1"/>
      <c r="BP463" s="1"/>
      <c r="BQ463" s="1"/>
      <c r="BR463" s="1"/>
    </row>
    <row r="464" spans="1:70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  <c r="AK464" s="1"/>
      <c r="AL464" s="1"/>
      <c r="AM464" s="1"/>
      <c r="AN464" s="1"/>
      <c r="AO464" s="1"/>
      <c r="AP464" s="1"/>
      <c r="AQ464" s="1"/>
      <c r="AR464" s="1"/>
      <c r="AS464" s="1"/>
      <c r="AT464" s="1"/>
      <c r="AU464" s="1"/>
      <c r="AV464" s="1"/>
      <c r="AW464" s="1"/>
      <c r="AX464" s="1"/>
      <c r="AY464" s="1"/>
      <c r="AZ464" s="1"/>
      <c r="BA464" s="1"/>
      <c r="BB464" s="1"/>
      <c r="BC464" s="1"/>
      <c r="BD464" s="1"/>
      <c r="BE464" s="1"/>
      <c r="BF464" s="1"/>
      <c r="BG464" s="1"/>
      <c r="BH464" s="1"/>
      <c r="BI464" s="1"/>
      <c r="BJ464" s="1"/>
      <c r="BK464" s="1"/>
      <c r="BL464" s="1"/>
      <c r="BM464" s="1"/>
      <c r="BN464" s="1"/>
      <c r="BO464" s="1"/>
      <c r="BP464" s="1"/>
      <c r="BQ464" s="1"/>
      <c r="BR464" s="1"/>
    </row>
    <row r="465" spans="1:70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"/>
      <c r="AK465" s="1"/>
      <c r="AL465" s="1"/>
      <c r="AM465" s="1"/>
      <c r="AN465" s="1"/>
      <c r="AO465" s="1"/>
      <c r="AP465" s="1"/>
      <c r="AQ465" s="1"/>
      <c r="AR465" s="1"/>
      <c r="AS465" s="1"/>
      <c r="AT465" s="1"/>
      <c r="AU465" s="1"/>
      <c r="AV465" s="1"/>
      <c r="AW465" s="1"/>
      <c r="AX465" s="1"/>
      <c r="AY465" s="1"/>
      <c r="AZ465" s="1"/>
      <c r="BA465" s="1"/>
      <c r="BB465" s="1"/>
      <c r="BC465" s="1"/>
      <c r="BD465" s="1"/>
      <c r="BE465" s="1"/>
      <c r="BF465" s="1"/>
      <c r="BG465" s="1"/>
      <c r="BH465" s="1"/>
      <c r="BI465" s="1"/>
      <c r="BJ465" s="1"/>
      <c r="BK465" s="1"/>
      <c r="BL465" s="1"/>
      <c r="BM465" s="1"/>
      <c r="BN465" s="1"/>
      <c r="BO465" s="1"/>
      <c r="BP465" s="1"/>
      <c r="BQ465" s="1"/>
      <c r="BR465" s="1"/>
    </row>
    <row r="466" spans="1:70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"/>
      <c r="AK466" s="1"/>
      <c r="AL466" s="1"/>
      <c r="AM466" s="1"/>
      <c r="AN466" s="1"/>
      <c r="AO466" s="1"/>
      <c r="AP466" s="1"/>
      <c r="AQ466" s="1"/>
      <c r="AR466" s="1"/>
      <c r="AS466" s="1"/>
      <c r="AT466" s="1"/>
      <c r="AU466" s="1"/>
      <c r="AV466" s="1"/>
      <c r="AW466" s="1"/>
      <c r="AX466" s="1"/>
      <c r="AY466" s="1"/>
      <c r="AZ466" s="1"/>
      <c r="BA466" s="1"/>
      <c r="BB466" s="1"/>
      <c r="BC466" s="1"/>
      <c r="BD466" s="1"/>
      <c r="BE466" s="1"/>
      <c r="BF466" s="1"/>
      <c r="BG466" s="1"/>
      <c r="BH466" s="1"/>
      <c r="BI466" s="1"/>
      <c r="BJ466" s="1"/>
      <c r="BK466" s="1"/>
      <c r="BL466" s="1"/>
      <c r="BM466" s="1"/>
      <c r="BN466" s="1"/>
      <c r="BO466" s="1"/>
      <c r="BP466" s="1"/>
      <c r="BQ466" s="1"/>
      <c r="BR466" s="1"/>
    </row>
    <row r="467" spans="1:70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"/>
      <c r="AK467" s="1"/>
      <c r="AL467" s="1"/>
      <c r="AM467" s="1"/>
      <c r="AN467" s="1"/>
      <c r="AO467" s="1"/>
      <c r="AP467" s="1"/>
      <c r="AQ467" s="1"/>
      <c r="AR467" s="1"/>
      <c r="AS467" s="1"/>
      <c r="AT467" s="1"/>
      <c r="AU467" s="1"/>
      <c r="AV467" s="1"/>
      <c r="AW467" s="1"/>
      <c r="AX467" s="1"/>
      <c r="AY467" s="1"/>
      <c r="AZ467" s="1"/>
      <c r="BA467" s="1"/>
      <c r="BB467" s="1"/>
      <c r="BC467" s="1"/>
      <c r="BD467" s="1"/>
      <c r="BE467" s="1"/>
      <c r="BF467" s="1"/>
      <c r="BG467" s="1"/>
      <c r="BH467" s="1"/>
      <c r="BI467" s="1"/>
      <c r="BJ467" s="1"/>
      <c r="BK467" s="1"/>
      <c r="BL467" s="1"/>
      <c r="BM467" s="1"/>
      <c r="BN467" s="1"/>
      <c r="BO467" s="1"/>
      <c r="BP467" s="1"/>
      <c r="BQ467" s="1"/>
      <c r="BR467" s="1"/>
    </row>
    <row r="468" spans="1:70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  <c r="AK468" s="1"/>
      <c r="AL468" s="1"/>
      <c r="AM468" s="1"/>
      <c r="AN468" s="1"/>
      <c r="AO468" s="1"/>
      <c r="AP468" s="1"/>
      <c r="AQ468" s="1"/>
      <c r="AR468" s="1"/>
      <c r="AS468" s="1"/>
      <c r="AT468" s="1"/>
      <c r="AU468" s="1"/>
      <c r="AV468" s="1"/>
      <c r="AW468" s="1"/>
      <c r="AX468" s="1"/>
      <c r="AY468" s="1"/>
      <c r="AZ468" s="1"/>
      <c r="BA468" s="1"/>
      <c r="BB468" s="1"/>
      <c r="BC468" s="1"/>
      <c r="BD468" s="1"/>
      <c r="BE468" s="1"/>
      <c r="BF468" s="1"/>
      <c r="BG468" s="1"/>
      <c r="BH468" s="1"/>
      <c r="BI468" s="1"/>
      <c r="BJ468" s="1"/>
      <c r="BK468" s="1"/>
      <c r="BL468" s="1"/>
      <c r="BM468" s="1"/>
      <c r="BN468" s="1"/>
      <c r="BO468" s="1"/>
      <c r="BP468" s="1"/>
      <c r="BQ468" s="1"/>
      <c r="BR468" s="1"/>
    </row>
    <row r="469" spans="1:70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  <c r="AK469" s="1"/>
      <c r="AL469" s="1"/>
      <c r="AM469" s="1"/>
      <c r="AN469" s="1"/>
      <c r="AO469" s="1"/>
      <c r="AP469" s="1"/>
      <c r="AQ469" s="1"/>
      <c r="AR469" s="1"/>
      <c r="AS469" s="1"/>
      <c r="AT469" s="1"/>
      <c r="AU469" s="1"/>
      <c r="AV469" s="1"/>
      <c r="AW469" s="1"/>
      <c r="AX469" s="1"/>
      <c r="AY469" s="1"/>
      <c r="AZ469" s="1"/>
      <c r="BA469" s="1"/>
      <c r="BB469" s="1"/>
      <c r="BC469" s="1"/>
      <c r="BD469" s="1"/>
      <c r="BE469" s="1"/>
      <c r="BF469" s="1"/>
      <c r="BG469" s="1"/>
      <c r="BH469" s="1"/>
      <c r="BI469" s="1"/>
      <c r="BJ469" s="1"/>
      <c r="BK469" s="1"/>
      <c r="BL469" s="1"/>
      <c r="BM469" s="1"/>
      <c r="BN469" s="1"/>
      <c r="BO469" s="1"/>
      <c r="BP469" s="1"/>
      <c r="BQ469" s="1"/>
      <c r="BR469" s="1"/>
    </row>
    <row r="470" spans="1:70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  <c r="AK470" s="1"/>
      <c r="AL470" s="1"/>
      <c r="AM470" s="1"/>
      <c r="AN470" s="1"/>
      <c r="AO470" s="1"/>
      <c r="AP470" s="1"/>
      <c r="AQ470" s="1"/>
      <c r="AR470" s="1"/>
      <c r="AS470" s="1"/>
      <c r="AT470" s="1"/>
      <c r="AU470" s="1"/>
      <c r="AV470" s="1"/>
      <c r="AW470" s="1"/>
      <c r="AX470" s="1"/>
      <c r="AY470" s="1"/>
      <c r="AZ470" s="1"/>
      <c r="BA470" s="1"/>
      <c r="BB470" s="1"/>
      <c r="BC470" s="1"/>
      <c r="BD470" s="1"/>
      <c r="BE470" s="1"/>
      <c r="BF470" s="1"/>
      <c r="BG470" s="1"/>
      <c r="BH470" s="1"/>
      <c r="BI470" s="1"/>
      <c r="BJ470" s="1"/>
      <c r="BK470" s="1"/>
      <c r="BL470" s="1"/>
      <c r="BM470" s="1"/>
      <c r="BN470" s="1"/>
      <c r="BO470" s="1"/>
      <c r="BP470" s="1"/>
      <c r="BQ470" s="1"/>
      <c r="BR470" s="1"/>
    </row>
    <row r="471" spans="1:70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1"/>
      <c r="AK471" s="1"/>
      <c r="AL471" s="1"/>
      <c r="AM471" s="1"/>
      <c r="AN471" s="1"/>
      <c r="AO471" s="1"/>
      <c r="AP471" s="1"/>
      <c r="AQ471" s="1"/>
      <c r="AR471" s="1"/>
      <c r="AS471" s="1"/>
      <c r="AT471" s="1"/>
      <c r="AU471" s="1"/>
      <c r="AV471" s="1"/>
      <c r="AW471" s="1"/>
      <c r="AX471" s="1"/>
      <c r="AY471" s="1"/>
      <c r="AZ471" s="1"/>
      <c r="BA471" s="1"/>
      <c r="BB471" s="1"/>
      <c r="BC471" s="1"/>
      <c r="BD471" s="1"/>
      <c r="BE471" s="1"/>
      <c r="BF471" s="1"/>
      <c r="BG471" s="1"/>
      <c r="BH471" s="1"/>
      <c r="BI471" s="1"/>
      <c r="BJ471" s="1"/>
      <c r="BK471" s="1"/>
      <c r="BL471" s="1"/>
      <c r="BM471" s="1"/>
      <c r="BN471" s="1"/>
      <c r="BO471" s="1"/>
      <c r="BP471" s="1"/>
      <c r="BQ471" s="1"/>
      <c r="BR471" s="1"/>
    </row>
    <row r="472" spans="1:70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1"/>
      <c r="AK472" s="1"/>
      <c r="AL472" s="1"/>
      <c r="AM472" s="1"/>
      <c r="AN472" s="1"/>
      <c r="AO472" s="1"/>
      <c r="AP472" s="1"/>
      <c r="AQ472" s="1"/>
      <c r="AR472" s="1"/>
      <c r="AS472" s="1"/>
      <c r="AT472" s="1"/>
      <c r="AU472" s="1"/>
      <c r="AV472" s="1"/>
      <c r="AW472" s="1"/>
      <c r="AX472" s="1"/>
      <c r="AY472" s="1"/>
      <c r="AZ472" s="1"/>
      <c r="BA472" s="1"/>
      <c r="BB472" s="1"/>
      <c r="BC472" s="1"/>
      <c r="BD472" s="1"/>
      <c r="BE472" s="1"/>
      <c r="BF472" s="1"/>
      <c r="BG472" s="1"/>
      <c r="BH472" s="1"/>
      <c r="BI472" s="1"/>
      <c r="BJ472" s="1"/>
      <c r="BK472" s="1"/>
      <c r="BL472" s="1"/>
      <c r="BM472" s="1"/>
      <c r="BN472" s="1"/>
      <c r="BO472" s="1"/>
      <c r="BP472" s="1"/>
      <c r="BQ472" s="1"/>
      <c r="BR472" s="1"/>
    </row>
    <row r="473" spans="1:70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1"/>
      <c r="AK473" s="1"/>
      <c r="AL473" s="1"/>
      <c r="AM473" s="1"/>
      <c r="AN473" s="1"/>
      <c r="AO473" s="1"/>
      <c r="AP473" s="1"/>
      <c r="AQ473" s="1"/>
      <c r="AR473" s="1"/>
      <c r="AS473" s="1"/>
      <c r="AT473" s="1"/>
      <c r="AU473" s="1"/>
      <c r="AV473" s="1"/>
      <c r="AW473" s="1"/>
      <c r="AX473" s="1"/>
      <c r="AY473" s="1"/>
      <c r="AZ473" s="1"/>
      <c r="BA473" s="1"/>
      <c r="BB473" s="1"/>
      <c r="BC473" s="1"/>
      <c r="BD473" s="1"/>
      <c r="BE473" s="1"/>
      <c r="BF473" s="1"/>
      <c r="BG473" s="1"/>
      <c r="BH473" s="1"/>
      <c r="BI473" s="1"/>
      <c r="BJ473" s="1"/>
      <c r="BK473" s="1"/>
      <c r="BL473" s="1"/>
      <c r="BM473" s="1"/>
      <c r="BN473" s="1"/>
      <c r="BO473" s="1"/>
      <c r="BP473" s="1"/>
      <c r="BQ473" s="1"/>
      <c r="BR473" s="1"/>
    </row>
    <row r="474" spans="1:70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"/>
      <c r="AK474" s="1"/>
      <c r="AL474" s="1"/>
      <c r="AM474" s="1"/>
      <c r="AN474" s="1"/>
      <c r="AO474" s="1"/>
      <c r="AP474" s="1"/>
      <c r="AQ474" s="1"/>
      <c r="AR474" s="1"/>
      <c r="AS474" s="1"/>
      <c r="AT474" s="1"/>
      <c r="AU474" s="1"/>
      <c r="AV474" s="1"/>
      <c r="AW474" s="1"/>
      <c r="AX474" s="1"/>
      <c r="AY474" s="1"/>
      <c r="AZ474" s="1"/>
      <c r="BA474" s="1"/>
      <c r="BB474" s="1"/>
      <c r="BC474" s="1"/>
      <c r="BD474" s="1"/>
      <c r="BE474" s="1"/>
      <c r="BF474" s="1"/>
      <c r="BG474" s="1"/>
      <c r="BH474" s="1"/>
      <c r="BI474" s="1"/>
      <c r="BJ474" s="1"/>
      <c r="BK474" s="1"/>
      <c r="BL474" s="1"/>
      <c r="BM474" s="1"/>
      <c r="BN474" s="1"/>
      <c r="BO474" s="1"/>
      <c r="BP474" s="1"/>
      <c r="BQ474" s="1"/>
      <c r="BR474" s="1"/>
    </row>
    <row r="475" spans="1:70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/>
      <c r="AK475" s="1"/>
      <c r="AL475" s="1"/>
      <c r="AM475" s="1"/>
      <c r="AN475" s="1"/>
      <c r="AO475" s="1"/>
      <c r="AP475" s="1"/>
      <c r="AQ475" s="1"/>
      <c r="AR475" s="1"/>
      <c r="AS475" s="1"/>
      <c r="AT475" s="1"/>
      <c r="AU475" s="1"/>
      <c r="AV475" s="1"/>
      <c r="AW475" s="1"/>
      <c r="AX475" s="1"/>
      <c r="AY475" s="1"/>
      <c r="AZ475" s="1"/>
      <c r="BA475" s="1"/>
      <c r="BB475" s="1"/>
      <c r="BC475" s="1"/>
      <c r="BD475" s="1"/>
      <c r="BE475" s="1"/>
      <c r="BF475" s="1"/>
      <c r="BG475" s="1"/>
      <c r="BH475" s="1"/>
      <c r="BI475" s="1"/>
      <c r="BJ475" s="1"/>
      <c r="BK475" s="1"/>
      <c r="BL475" s="1"/>
      <c r="BM475" s="1"/>
      <c r="BN475" s="1"/>
      <c r="BO475" s="1"/>
      <c r="BP475" s="1"/>
      <c r="BQ475" s="1"/>
      <c r="BR475" s="1"/>
    </row>
    <row r="476" spans="1:70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  <c r="AK476" s="1"/>
      <c r="AL476" s="1"/>
      <c r="AM476" s="1"/>
      <c r="AN476" s="1"/>
      <c r="AO476" s="1"/>
      <c r="AP476" s="1"/>
      <c r="AQ476" s="1"/>
      <c r="AR476" s="1"/>
      <c r="AS476" s="1"/>
      <c r="AT476" s="1"/>
      <c r="AU476" s="1"/>
      <c r="AV476" s="1"/>
      <c r="AW476" s="1"/>
      <c r="AX476" s="1"/>
      <c r="AY476" s="1"/>
      <c r="AZ476" s="1"/>
      <c r="BA476" s="1"/>
      <c r="BB476" s="1"/>
      <c r="BC476" s="1"/>
      <c r="BD476" s="1"/>
      <c r="BE476" s="1"/>
      <c r="BF476" s="1"/>
      <c r="BG476" s="1"/>
      <c r="BH476" s="1"/>
      <c r="BI476" s="1"/>
      <c r="BJ476" s="1"/>
      <c r="BK476" s="1"/>
      <c r="BL476" s="1"/>
      <c r="BM476" s="1"/>
      <c r="BN476" s="1"/>
      <c r="BO476" s="1"/>
      <c r="BP476" s="1"/>
      <c r="BQ476" s="1"/>
      <c r="BR476" s="1"/>
    </row>
    <row r="477" spans="1:70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  <c r="AK477" s="1"/>
      <c r="AL477" s="1"/>
      <c r="AM477" s="1"/>
      <c r="AN477" s="1"/>
      <c r="AO477" s="1"/>
      <c r="AP477" s="1"/>
      <c r="AQ477" s="1"/>
      <c r="AR477" s="1"/>
      <c r="AS477" s="1"/>
      <c r="AT477" s="1"/>
      <c r="AU477" s="1"/>
      <c r="AV477" s="1"/>
      <c r="AW477" s="1"/>
      <c r="AX477" s="1"/>
      <c r="AY477" s="1"/>
      <c r="AZ477" s="1"/>
      <c r="BA477" s="1"/>
      <c r="BB477" s="1"/>
      <c r="BC477" s="1"/>
      <c r="BD477" s="1"/>
      <c r="BE477" s="1"/>
      <c r="BF477" s="1"/>
      <c r="BG477" s="1"/>
      <c r="BH477" s="1"/>
      <c r="BI477" s="1"/>
      <c r="BJ477" s="1"/>
      <c r="BK477" s="1"/>
      <c r="BL477" s="1"/>
      <c r="BM477" s="1"/>
      <c r="BN477" s="1"/>
      <c r="BO477" s="1"/>
      <c r="BP477" s="1"/>
      <c r="BQ477" s="1"/>
      <c r="BR477" s="1"/>
    </row>
    <row r="478" spans="1:70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  <c r="AK478" s="1"/>
      <c r="AL478" s="1"/>
      <c r="AM478" s="1"/>
      <c r="AN478" s="1"/>
      <c r="AO478" s="1"/>
      <c r="AP478" s="1"/>
      <c r="AQ478" s="1"/>
      <c r="AR478" s="1"/>
      <c r="AS478" s="1"/>
      <c r="AT478" s="1"/>
      <c r="AU478" s="1"/>
      <c r="AV478" s="1"/>
      <c r="AW478" s="1"/>
      <c r="AX478" s="1"/>
      <c r="AY478" s="1"/>
      <c r="AZ478" s="1"/>
      <c r="BA478" s="1"/>
      <c r="BB478" s="1"/>
      <c r="BC478" s="1"/>
      <c r="BD478" s="1"/>
      <c r="BE478" s="1"/>
      <c r="BF478" s="1"/>
      <c r="BG478" s="1"/>
      <c r="BH478" s="1"/>
      <c r="BI478" s="1"/>
      <c r="BJ478" s="1"/>
      <c r="BK478" s="1"/>
      <c r="BL478" s="1"/>
      <c r="BM478" s="1"/>
      <c r="BN478" s="1"/>
      <c r="BO478" s="1"/>
      <c r="BP478" s="1"/>
      <c r="BQ478" s="1"/>
      <c r="BR478" s="1"/>
    </row>
    <row r="479" spans="1:70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1"/>
      <c r="AK479" s="1"/>
      <c r="AL479" s="1"/>
      <c r="AM479" s="1"/>
      <c r="AN479" s="1"/>
      <c r="AO479" s="1"/>
      <c r="AP479" s="1"/>
      <c r="AQ479" s="1"/>
      <c r="AR479" s="1"/>
      <c r="AS479" s="1"/>
      <c r="AT479" s="1"/>
      <c r="AU479" s="1"/>
      <c r="AV479" s="1"/>
      <c r="AW479" s="1"/>
      <c r="AX479" s="1"/>
      <c r="AY479" s="1"/>
      <c r="AZ479" s="1"/>
      <c r="BA479" s="1"/>
      <c r="BB479" s="1"/>
      <c r="BC479" s="1"/>
      <c r="BD479" s="1"/>
      <c r="BE479" s="1"/>
      <c r="BF479" s="1"/>
      <c r="BG479" s="1"/>
      <c r="BH479" s="1"/>
      <c r="BI479" s="1"/>
      <c r="BJ479" s="1"/>
      <c r="BK479" s="1"/>
      <c r="BL479" s="1"/>
      <c r="BM479" s="1"/>
      <c r="BN479" s="1"/>
      <c r="BO479" s="1"/>
      <c r="BP479" s="1"/>
      <c r="BQ479" s="1"/>
      <c r="BR479" s="1"/>
    </row>
    <row r="480" spans="1:70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1"/>
      <c r="AK480" s="1"/>
      <c r="AL480" s="1"/>
      <c r="AM480" s="1"/>
      <c r="AN480" s="1"/>
      <c r="AO480" s="1"/>
      <c r="AP480" s="1"/>
      <c r="AQ480" s="1"/>
      <c r="AR480" s="1"/>
      <c r="AS480" s="1"/>
      <c r="AT480" s="1"/>
      <c r="AU480" s="1"/>
      <c r="AV480" s="1"/>
      <c r="AW480" s="1"/>
      <c r="AX480" s="1"/>
      <c r="AY480" s="1"/>
      <c r="AZ480" s="1"/>
      <c r="BA480" s="1"/>
      <c r="BB480" s="1"/>
      <c r="BC480" s="1"/>
      <c r="BD480" s="1"/>
      <c r="BE480" s="1"/>
      <c r="BF480" s="1"/>
      <c r="BG480" s="1"/>
      <c r="BH480" s="1"/>
      <c r="BI480" s="1"/>
      <c r="BJ480" s="1"/>
      <c r="BK480" s="1"/>
      <c r="BL480" s="1"/>
      <c r="BM480" s="1"/>
      <c r="BN480" s="1"/>
      <c r="BO480" s="1"/>
      <c r="BP480" s="1"/>
      <c r="BQ480" s="1"/>
      <c r="BR480" s="1"/>
    </row>
    <row r="481" spans="1:70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1"/>
      <c r="AK481" s="1"/>
      <c r="AL481" s="1"/>
      <c r="AM481" s="1"/>
      <c r="AN481" s="1"/>
      <c r="AO481" s="1"/>
      <c r="AP481" s="1"/>
      <c r="AQ481" s="1"/>
      <c r="AR481" s="1"/>
      <c r="AS481" s="1"/>
      <c r="AT481" s="1"/>
      <c r="AU481" s="1"/>
      <c r="AV481" s="1"/>
      <c r="AW481" s="1"/>
      <c r="AX481" s="1"/>
      <c r="AY481" s="1"/>
      <c r="AZ481" s="1"/>
      <c r="BA481" s="1"/>
      <c r="BB481" s="1"/>
      <c r="BC481" s="1"/>
      <c r="BD481" s="1"/>
      <c r="BE481" s="1"/>
      <c r="BF481" s="1"/>
      <c r="BG481" s="1"/>
      <c r="BH481" s="1"/>
      <c r="BI481" s="1"/>
      <c r="BJ481" s="1"/>
      <c r="BK481" s="1"/>
      <c r="BL481" s="1"/>
      <c r="BM481" s="1"/>
      <c r="BN481" s="1"/>
      <c r="BO481" s="1"/>
      <c r="BP481" s="1"/>
      <c r="BQ481" s="1"/>
      <c r="BR481" s="1"/>
    </row>
    <row r="482" spans="1:70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1"/>
      <c r="AK482" s="1"/>
      <c r="AL482" s="1"/>
      <c r="AM482" s="1"/>
      <c r="AN482" s="1"/>
      <c r="AO482" s="1"/>
      <c r="AP482" s="1"/>
      <c r="AQ482" s="1"/>
      <c r="AR482" s="1"/>
      <c r="AS482" s="1"/>
      <c r="AT482" s="1"/>
      <c r="AU482" s="1"/>
      <c r="AV482" s="1"/>
      <c r="AW482" s="1"/>
      <c r="AX482" s="1"/>
      <c r="AY482" s="1"/>
      <c r="AZ482" s="1"/>
      <c r="BA482" s="1"/>
      <c r="BB482" s="1"/>
      <c r="BC482" s="1"/>
      <c r="BD482" s="1"/>
      <c r="BE482" s="1"/>
      <c r="BF482" s="1"/>
      <c r="BG482" s="1"/>
      <c r="BH482" s="1"/>
      <c r="BI482" s="1"/>
      <c r="BJ482" s="1"/>
      <c r="BK482" s="1"/>
      <c r="BL482" s="1"/>
      <c r="BM482" s="1"/>
      <c r="BN482" s="1"/>
      <c r="BO482" s="1"/>
      <c r="BP482" s="1"/>
      <c r="BQ482" s="1"/>
      <c r="BR482" s="1"/>
    </row>
    <row r="483" spans="1:70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J483" s="1"/>
      <c r="AK483" s="1"/>
      <c r="AL483" s="1"/>
      <c r="AM483" s="1"/>
      <c r="AN483" s="1"/>
      <c r="AO483" s="1"/>
      <c r="AP483" s="1"/>
      <c r="AQ483" s="1"/>
      <c r="AR483" s="1"/>
      <c r="AS483" s="1"/>
      <c r="AT483" s="1"/>
      <c r="AU483" s="1"/>
      <c r="AV483" s="1"/>
      <c r="AW483" s="1"/>
      <c r="AX483" s="1"/>
      <c r="AY483" s="1"/>
      <c r="AZ483" s="1"/>
      <c r="BA483" s="1"/>
      <c r="BB483" s="1"/>
      <c r="BC483" s="1"/>
      <c r="BD483" s="1"/>
      <c r="BE483" s="1"/>
      <c r="BF483" s="1"/>
      <c r="BG483" s="1"/>
      <c r="BH483" s="1"/>
      <c r="BI483" s="1"/>
      <c r="BJ483" s="1"/>
      <c r="BK483" s="1"/>
      <c r="BL483" s="1"/>
      <c r="BM483" s="1"/>
      <c r="BN483" s="1"/>
      <c r="BO483" s="1"/>
      <c r="BP483" s="1"/>
      <c r="BQ483" s="1"/>
      <c r="BR483" s="1"/>
    </row>
    <row r="484" spans="1:70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J484" s="1"/>
      <c r="AK484" s="1"/>
      <c r="AL484" s="1"/>
      <c r="AM484" s="1"/>
      <c r="AN484" s="1"/>
      <c r="AO484" s="1"/>
      <c r="AP484" s="1"/>
      <c r="AQ484" s="1"/>
      <c r="AR484" s="1"/>
      <c r="AS484" s="1"/>
      <c r="AT484" s="1"/>
      <c r="AU484" s="1"/>
      <c r="AV484" s="1"/>
      <c r="AW484" s="1"/>
      <c r="AX484" s="1"/>
      <c r="AY484" s="1"/>
      <c r="AZ484" s="1"/>
      <c r="BA484" s="1"/>
      <c r="BB484" s="1"/>
      <c r="BC484" s="1"/>
      <c r="BD484" s="1"/>
      <c r="BE484" s="1"/>
      <c r="BF484" s="1"/>
      <c r="BG484" s="1"/>
      <c r="BH484" s="1"/>
      <c r="BI484" s="1"/>
      <c r="BJ484" s="1"/>
      <c r="BK484" s="1"/>
      <c r="BL484" s="1"/>
      <c r="BM484" s="1"/>
      <c r="BN484" s="1"/>
      <c r="BO484" s="1"/>
      <c r="BP484" s="1"/>
      <c r="BQ484" s="1"/>
      <c r="BR484" s="1"/>
    </row>
    <row r="485" spans="1:70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J485" s="1"/>
      <c r="AK485" s="1"/>
      <c r="AL485" s="1"/>
      <c r="AM485" s="1"/>
      <c r="AN485" s="1"/>
      <c r="AO485" s="1"/>
      <c r="AP485" s="1"/>
      <c r="AQ485" s="1"/>
      <c r="AR485" s="1"/>
      <c r="AS485" s="1"/>
      <c r="AT485" s="1"/>
      <c r="AU485" s="1"/>
      <c r="AV485" s="1"/>
      <c r="AW485" s="1"/>
      <c r="AX485" s="1"/>
      <c r="AY485" s="1"/>
      <c r="AZ485" s="1"/>
      <c r="BA485" s="1"/>
      <c r="BB485" s="1"/>
      <c r="BC485" s="1"/>
      <c r="BD485" s="1"/>
      <c r="BE485" s="1"/>
      <c r="BF485" s="1"/>
      <c r="BG485" s="1"/>
      <c r="BH485" s="1"/>
      <c r="BI485" s="1"/>
      <c r="BJ485" s="1"/>
      <c r="BK485" s="1"/>
      <c r="BL485" s="1"/>
      <c r="BM485" s="1"/>
      <c r="BN485" s="1"/>
      <c r="BO485" s="1"/>
      <c r="BP485" s="1"/>
      <c r="BQ485" s="1"/>
      <c r="BR485" s="1"/>
    </row>
    <row r="486" spans="1:70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  <c r="AJ486" s="1"/>
      <c r="AK486" s="1"/>
      <c r="AL486" s="1"/>
      <c r="AM486" s="1"/>
      <c r="AN486" s="1"/>
      <c r="AO486" s="1"/>
      <c r="AP486" s="1"/>
      <c r="AQ486" s="1"/>
      <c r="AR486" s="1"/>
      <c r="AS486" s="1"/>
      <c r="AT486" s="1"/>
      <c r="AU486" s="1"/>
      <c r="AV486" s="1"/>
      <c r="AW486" s="1"/>
      <c r="AX486" s="1"/>
      <c r="AY486" s="1"/>
      <c r="AZ486" s="1"/>
      <c r="BA486" s="1"/>
      <c r="BB486" s="1"/>
      <c r="BC486" s="1"/>
      <c r="BD486" s="1"/>
      <c r="BE486" s="1"/>
      <c r="BF486" s="1"/>
      <c r="BG486" s="1"/>
      <c r="BH486" s="1"/>
      <c r="BI486" s="1"/>
      <c r="BJ486" s="1"/>
      <c r="BK486" s="1"/>
      <c r="BL486" s="1"/>
      <c r="BM486" s="1"/>
      <c r="BN486" s="1"/>
      <c r="BO486" s="1"/>
      <c r="BP486" s="1"/>
      <c r="BQ486" s="1"/>
      <c r="BR486" s="1"/>
    </row>
    <row r="487" spans="1:70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  <c r="AJ487" s="1"/>
      <c r="AK487" s="1"/>
      <c r="AL487" s="1"/>
      <c r="AM487" s="1"/>
      <c r="AN487" s="1"/>
      <c r="AO487" s="1"/>
      <c r="AP487" s="1"/>
      <c r="AQ487" s="1"/>
      <c r="AR487" s="1"/>
      <c r="AS487" s="1"/>
      <c r="AT487" s="1"/>
      <c r="AU487" s="1"/>
      <c r="AV487" s="1"/>
      <c r="AW487" s="1"/>
      <c r="AX487" s="1"/>
      <c r="AY487" s="1"/>
      <c r="AZ487" s="1"/>
      <c r="BA487" s="1"/>
      <c r="BB487" s="1"/>
      <c r="BC487" s="1"/>
      <c r="BD487" s="1"/>
      <c r="BE487" s="1"/>
      <c r="BF487" s="1"/>
      <c r="BG487" s="1"/>
      <c r="BH487" s="1"/>
      <c r="BI487" s="1"/>
      <c r="BJ487" s="1"/>
      <c r="BK487" s="1"/>
      <c r="BL487" s="1"/>
      <c r="BM487" s="1"/>
      <c r="BN487" s="1"/>
      <c r="BO487" s="1"/>
      <c r="BP487" s="1"/>
      <c r="BQ487" s="1"/>
      <c r="BR487" s="1"/>
    </row>
    <row r="488" spans="1:70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  <c r="AJ488" s="1"/>
      <c r="AK488" s="1"/>
      <c r="AL488" s="1"/>
      <c r="AM488" s="1"/>
      <c r="AN488" s="1"/>
      <c r="AO488" s="1"/>
      <c r="AP488" s="1"/>
      <c r="AQ488" s="1"/>
      <c r="AR488" s="1"/>
      <c r="AS488" s="1"/>
      <c r="AT488" s="1"/>
      <c r="AU488" s="1"/>
      <c r="AV488" s="1"/>
      <c r="AW488" s="1"/>
      <c r="AX488" s="1"/>
      <c r="AY488" s="1"/>
      <c r="AZ488" s="1"/>
      <c r="BA488" s="1"/>
      <c r="BB488" s="1"/>
      <c r="BC488" s="1"/>
      <c r="BD488" s="1"/>
      <c r="BE488" s="1"/>
      <c r="BF488" s="1"/>
      <c r="BG488" s="1"/>
      <c r="BH488" s="1"/>
      <c r="BI488" s="1"/>
      <c r="BJ488" s="1"/>
      <c r="BK488" s="1"/>
      <c r="BL488" s="1"/>
      <c r="BM488" s="1"/>
      <c r="BN488" s="1"/>
      <c r="BO488" s="1"/>
      <c r="BP488" s="1"/>
      <c r="BQ488" s="1"/>
      <c r="BR488" s="1"/>
    </row>
    <row r="489" spans="1:70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  <c r="AJ489" s="1"/>
      <c r="AK489" s="1"/>
      <c r="AL489" s="1"/>
      <c r="AM489" s="1"/>
      <c r="AN489" s="1"/>
      <c r="AO489" s="1"/>
      <c r="AP489" s="1"/>
      <c r="AQ489" s="1"/>
      <c r="AR489" s="1"/>
      <c r="AS489" s="1"/>
      <c r="AT489" s="1"/>
      <c r="AU489" s="1"/>
      <c r="AV489" s="1"/>
      <c r="AW489" s="1"/>
      <c r="AX489" s="1"/>
      <c r="AY489" s="1"/>
      <c r="AZ489" s="1"/>
      <c r="BA489" s="1"/>
      <c r="BB489" s="1"/>
      <c r="BC489" s="1"/>
      <c r="BD489" s="1"/>
      <c r="BE489" s="1"/>
      <c r="BF489" s="1"/>
      <c r="BG489" s="1"/>
      <c r="BH489" s="1"/>
      <c r="BI489" s="1"/>
      <c r="BJ489" s="1"/>
      <c r="BK489" s="1"/>
      <c r="BL489" s="1"/>
      <c r="BM489" s="1"/>
      <c r="BN489" s="1"/>
      <c r="BO489" s="1"/>
      <c r="BP489" s="1"/>
      <c r="BQ489" s="1"/>
      <c r="BR489" s="1"/>
    </row>
    <row r="490" spans="1:70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  <c r="AJ490" s="1"/>
      <c r="AK490" s="1"/>
      <c r="AL490" s="1"/>
      <c r="AM490" s="1"/>
      <c r="AN490" s="1"/>
      <c r="AO490" s="1"/>
      <c r="AP490" s="1"/>
      <c r="AQ490" s="1"/>
      <c r="AR490" s="1"/>
      <c r="AS490" s="1"/>
      <c r="AT490" s="1"/>
      <c r="AU490" s="1"/>
      <c r="AV490" s="1"/>
      <c r="AW490" s="1"/>
      <c r="AX490" s="1"/>
      <c r="AY490" s="1"/>
      <c r="AZ490" s="1"/>
      <c r="BA490" s="1"/>
      <c r="BB490" s="1"/>
      <c r="BC490" s="1"/>
      <c r="BD490" s="1"/>
      <c r="BE490" s="1"/>
      <c r="BF490" s="1"/>
      <c r="BG490" s="1"/>
      <c r="BH490" s="1"/>
      <c r="BI490" s="1"/>
      <c r="BJ490" s="1"/>
      <c r="BK490" s="1"/>
      <c r="BL490" s="1"/>
      <c r="BM490" s="1"/>
      <c r="BN490" s="1"/>
      <c r="BO490" s="1"/>
      <c r="BP490" s="1"/>
      <c r="BQ490" s="1"/>
      <c r="BR490" s="1"/>
    </row>
    <row r="491" spans="1:70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  <c r="AJ491" s="1"/>
      <c r="AK491" s="1"/>
      <c r="AL491" s="1"/>
      <c r="AM491" s="1"/>
      <c r="AN491" s="1"/>
      <c r="AO491" s="1"/>
      <c r="AP491" s="1"/>
      <c r="AQ491" s="1"/>
      <c r="AR491" s="1"/>
      <c r="AS491" s="1"/>
      <c r="AT491" s="1"/>
      <c r="AU491" s="1"/>
      <c r="AV491" s="1"/>
      <c r="AW491" s="1"/>
      <c r="AX491" s="1"/>
      <c r="AY491" s="1"/>
      <c r="AZ491" s="1"/>
      <c r="BA491" s="1"/>
      <c r="BB491" s="1"/>
      <c r="BC491" s="1"/>
      <c r="BD491" s="1"/>
      <c r="BE491" s="1"/>
      <c r="BF491" s="1"/>
      <c r="BG491" s="1"/>
      <c r="BH491" s="1"/>
      <c r="BI491" s="1"/>
      <c r="BJ491" s="1"/>
      <c r="BK491" s="1"/>
      <c r="BL491" s="1"/>
      <c r="BM491" s="1"/>
      <c r="BN491" s="1"/>
      <c r="BO491" s="1"/>
      <c r="BP491" s="1"/>
      <c r="BQ491" s="1"/>
      <c r="BR491" s="1"/>
    </row>
    <row r="492" spans="1:70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  <c r="AJ492" s="1"/>
      <c r="AK492" s="1"/>
      <c r="AL492" s="1"/>
      <c r="AM492" s="1"/>
      <c r="AN492" s="1"/>
      <c r="AO492" s="1"/>
      <c r="AP492" s="1"/>
      <c r="AQ492" s="1"/>
      <c r="AR492" s="1"/>
      <c r="AS492" s="1"/>
      <c r="AT492" s="1"/>
      <c r="AU492" s="1"/>
      <c r="AV492" s="1"/>
      <c r="AW492" s="1"/>
      <c r="AX492" s="1"/>
      <c r="AY492" s="1"/>
      <c r="AZ492" s="1"/>
      <c r="BA492" s="1"/>
      <c r="BB492" s="1"/>
      <c r="BC492" s="1"/>
      <c r="BD492" s="1"/>
      <c r="BE492" s="1"/>
      <c r="BF492" s="1"/>
      <c r="BG492" s="1"/>
      <c r="BH492" s="1"/>
      <c r="BI492" s="1"/>
      <c r="BJ492" s="1"/>
      <c r="BK492" s="1"/>
      <c r="BL492" s="1"/>
      <c r="BM492" s="1"/>
      <c r="BN492" s="1"/>
      <c r="BO492" s="1"/>
      <c r="BP492" s="1"/>
      <c r="BQ492" s="1"/>
      <c r="BR492" s="1"/>
    </row>
    <row r="493" spans="1:70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  <c r="AJ493" s="1"/>
      <c r="AK493" s="1"/>
      <c r="AL493" s="1"/>
      <c r="AM493" s="1"/>
      <c r="AN493" s="1"/>
      <c r="AO493" s="1"/>
      <c r="AP493" s="1"/>
      <c r="AQ493" s="1"/>
      <c r="AR493" s="1"/>
      <c r="AS493" s="1"/>
      <c r="AT493" s="1"/>
      <c r="AU493" s="1"/>
      <c r="AV493" s="1"/>
      <c r="AW493" s="1"/>
      <c r="AX493" s="1"/>
      <c r="AY493" s="1"/>
      <c r="AZ493" s="1"/>
      <c r="BA493" s="1"/>
      <c r="BB493" s="1"/>
      <c r="BC493" s="1"/>
      <c r="BD493" s="1"/>
      <c r="BE493" s="1"/>
      <c r="BF493" s="1"/>
      <c r="BG493" s="1"/>
      <c r="BH493" s="1"/>
      <c r="BI493" s="1"/>
      <c r="BJ493" s="1"/>
      <c r="BK493" s="1"/>
      <c r="BL493" s="1"/>
      <c r="BM493" s="1"/>
      <c r="BN493" s="1"/>
      <c r="BO493" s="1"/>
      <c r="BP493" s="1"/>
      <c r="BQ493" s="1"/>
      <c r="BR493" s="1"/>
    </row>
    <row r="494" spans="1:70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  <c r="AJ494" s="1"/>
      <c r="AK494" s="1"/>
      <c r="AL494" s="1"/>
      <c r="AM494" s="1"/>
      <c r="AN494" s="1"/>
      <c r="AO494" s="1"/>
      <c r="AP494" s="1"/>
      <c r="AQ494" s="1"/>
      <c r="AR494" s="1"/>
      <c r="AS494" s="1"/>
      <c r="AT494" s="1"/>
      <c r="AU494" s="1"/>
      <c r="AV494" s="1"/>
      <c r="AW494" s="1"/>
      <c r="AX494" s="1"/>
      <c r="AY494" s="1"/>
      <c r="AZ494" s="1"/>
      <c r="BA494" s="1"/>
      <c r="BB494" s="1"/>
      <c r="BC494" s="1"/>
      <c r="BD494" s="1"/>
      <c r="BE494" s="1"/>
      <c r="BF494" s="1"/>
      <c r="BG494" s="1"/>
      <c r="BH494" s="1"/>
      <c r="BI494" s="1"/>
      <c r="BJ494" s="1"/>
      <c r="BK494" s="1"/>
      <c r="BL494" s="1"/>
      <c r="BM494" s="1"/>
      <c r="BN494" s="1"/>
      <c r="BO494" s="1"/>
      <c r="BP494" s="1"/>
      <c r="BQ494" s="1"/>
      <c r="BR494" s="1"/>
    </row>
    <row r="495" spans="1:70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1"/>
      <c r="AJ495" s="1"/>
      <c r="AK495" s="1"/>
      <c r="AL495" s="1"/>
      <c r="AM495" s="1"/>
      <c r="AN495" s="1"/>
      <c r="AO495" s="1"/>
      <c r="AP495" s="1"/>
      <c r="AQ495" s="1"/>
      <c r="AR495" s="1"/>
      <c r="AS495" s="1"/>
      <c r="AT495" s="1"/>
      <c r="AU495" s="1"/>
      <c r="AV495" s="1"/>
      <c r="AW495" s="1"/>
      <c r="AX495" s="1"/>
      <c r="AY495" s="1"/>
      <c r="AZ495" s="1"/>
      <c r="BA495" s="1"/>
      <c r="BB495" s="1"/>
      <c r="BC495" s="1"/>
      <c r="BD495" s="1"/>
      <c r="BE495" s="1"/>
      <c r="BF495" s="1"/>
      <c r="BG495" s="1"/>
      <c r="BH495" s="1"/>
      <c r="BI495" s="1"/>
      <c r="BJ495" s="1"/>
      <c r="BK495" s="1"/>
      <c r="BL495" s="1"/>
      <c r="BM495" s="1"/>
      <c r="BN495" s="1"/>
      <c r="BO495" s="1"/>
      <c r="BP495" s="1"/>
      <c r="BQ495" s="1"/>
      <c r="BR495" s="1"/>
    </row>
    <row r="496" spans="1:70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  <c r="AI496" s="1"/>
      <c r="AJ496" s="1"/>
      <c r="AK496" s="1"/>
      <c r="AL496" s="1"/>
      <c r="AM496" s="1"/>
      <c r="AN496" s="1"/>
      <c r="AO496" s="1"/>
      <c r="AP496" s="1"/>
      <c r="AQ496" s="1"/>
      <c r="AR496" s="1"/>
      <c r="AS496" s="1"/>
      <c r="AT496" s="1"/>
      <c r="AU496" s="1"/>
      <c r="AV496" s="1"/>
      <c r="AW496" s="1"/>
      <c r="AX496" s="1"/>
      <c r="AY496" s="1"/>
      <c r="AZ496" s="1"/>
      <c r="BA496" s="1"/>
      <c r="BB496" s="1"/>
      <c r="BC496" s="1"/>
      <c r="BD496" s="1"/>
      <c r="BE496" s="1"/>
      <c r="BF496" s="1"/>
      <c r="BG496" s="1"/>
      <c r="BH496" s="1"/>
      <c r="BI496" s="1"/>
      <c r="BJ496" s="1"/>
      <c r="BK496" s="1"/>
      <c r="BL496" s="1"/>
      <c r="BM496" s="1"/>
      <c r="BN496" s="1"/>
      <c r="BO496" s="1"/>
      <c r="BP496" s="1"/>
      <c r="BQ496" s="1"/>
      <c r="BR496" s="1"/>
    </row>
    <row r="497" spans="1:70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  <c r="AI497" s="1"/>
      <c r="AJ497" s="1"/>
      <c r="AK497" s="1"/>
      <c r="AL497" s="1"/>
      <c r="AM497" s="1"/>
      <c r="AN497" s="1"/>
      <c r="AO497" s="1"/>
      <c r="AP497" s="1"/>
      <c r="AQ497" s="1"/>
      <c r="AR497" s="1"/>
      <c r="AS497" s="1"/>
      <c r="AT497" s="1"/>
      <c r="AU497" s="1"/>
      <c r="AV497" s="1"/>
      <c r="AW497" s="1"/>
      <c r="AX497" s="1"/>
      <c r="AY497" s="1"/>
      <c r="AZ497" s="1"/>
      <c r="BA497" s="1"/>
      <c r="BB497" s="1"/>
      <c r="BC497" s="1"/>
      <c r="BD497" s="1"/>
      <c r="BE497" s="1"/>
      <c r="BF497" s="1"/>
      <c r="BG497" s="1"/>
      <c r="BH497" s="1"/>
      <c r="BI497" s="1"/>
      <c r="BJ497" s="1"/>
      <c r="BK497" s="1"/>
      <c r="BL497" s="1"/>
      <c r="BM497" s="1"/>
      <c r="BN497" s="1"/>
      <c r="BO497" s="1"/>
      <c r="BP497" s="1"/>
      <c r="BQ497" s="1"/>
      <c r="BR497" s="1"/>
    </row>
    <row r="498" spans="1:70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  <c r="AH498" s="1"/>
      <c r="AI498" s="1"/>
      <c r="AJ498" s="1"/>
      <c r="AK498" s="1"/>
      <c r="AL498" s="1"/>
      <c r="AM498" s="1"/>
      <c r="AN498" s="1"/>
      <c r="AO498" s="1"/>
      <c r="AP498" s="1"/>
      <c r="AQ498" s="1"/>
      <c r="AR498" s="1"/>
      <c r="AS498" s="1"/>
      <c r="AT498" s="1"/>
      <c r="AU498" s="1"/>
      <c r="AV498" s="1"/>
      <c r="AW498" s="1"/>
      <c r="AX498" s="1"/>
      <c r="AY498" s="1"/>
      <c r="AZ498" s="1"/>
      <c r="BA498" s="1"/>
      <c r="BB498" s="1"/>
      <c r="BC498" s="1"/>
      <c r="BD498" s="1"/>
      <c r="BE498" s="1"/>
      <c r="BF498" s="1"/>
      <c r="BG498" s="1"/>
      <c r="BH498" s="1"/>
      <c r="BI498" s="1"/>
      <c r="BJ498" s="1"/>
      <c r="BK498" s="1"/>
      <c r="BL498" s="1"/>
      <c r="BM498" s="1"/>
      <c r="BN498" s="1"/>
      <c r="BO498" s="1"/>
      <c r="BP498" s="1"/>
      <c r="BQ498" s="1"/>
      <c r="BR498" s="1"/>
    </row>
    <row r="499" spans="1:70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1"/>
      <c r="AH499" s="1"/>
      <c r="AI499" s="1"/>
      <c r="AJ499" s="1"/>
      <c r="AK499" s="1"/>
      <c r="AL499" s="1"/>
      <c r="AM499" s="1"/>
      <c r="AN499" s="1"/>
      <c r="AO499" s="1"/>
      <c r="AP499" s="1"/>
      <c r="AQ499" s="1"/>
      <c r="AR499" s="1"/>
      <c r="AS499" s="1"/>
      <c r="AT499" s="1"/>
      <c r="AU499" s="1"/>
      <c r="AV499" s="1"/>
      <c r="AW499" s="1"/>
      <c r="AX499" s="1"/>
      <c r="AY499" s="1"/>
      <c r="AZ499" s="1"/>
      <c r="BA499" s="1"/>
      <c r="BB499" s="1"/>
      <c r="BC499" s="1"/>
      <c r="BD499" s="1"/>
      <c r="BE499" s="1"/>
      <c r="BF499" s="1"/>
      <c r="BG499" s="1"/>
      <c r="BH499" s="1"/>
      <c r="BI499" s="1"/>
      <c r="BJ499" s="1"/>
      <c r="BK499" s="1"/>
      <c r="BL499" s="1"/>
      <c r="BM499" s="1"/>
      <c r="BN499" s="1"/>
      <c r="BO499" s="1"/>
      <c r="BP499" s="1"/>
      <c r="BQ499" s="1"/>
      <c r="BR499" s="1"/>
    </row>
    <row r="500" spans="1:70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  <c r="AE500" s="1"/>
      <c r="AF500" s="1"/>
      <c r="AG500" s="1"/>
      <c r="AH500" s="1"/>
      <c r="AI500" s="1"/>
      <c r="AJ500" s="1"/>
      <c r="AK500" s="1"/>
      <c r="AL500" s="1"/>
      <c r="AM500" s="1"/>
      <c r="AN500" s="1"/>
      <c r="AO500" s="1"/>
      <c r="AP500" s="1"/>
      <c r="AQ500" s="1"/>
      <c r="AR500" s="1"/>
      <c r="AS500" s="1"/>
      <c r="AT500" s="1"/>
      <c r="AU500" s="1"/>
      <c r="AV500" s="1"/>
      <c r="AW500" s="1"/>
      <c r="AX500" s="1"/>
      <c r="AY500" s="1"/>
      <c r="AZ500" s="1"/>
      <c r="BA500" s="1"/>
      <c r="BB500" s="1"/>
      <c r="BC500" s="1"/>
      <c r="BD500" s="1"/>
      <c r="BE500" s="1"/>
      <c r="BF500" s="1"/>
      <c r="BG500" s="1"/>
      <c r="BH500" s="1"/>
      <c r="BI500" s="1"/>
      <c r="BJ500" s="1"/>
      <c r="BK500" s="1"/>
      <c r="BL500" s="1"/>
      <c r="BM500" s="1"/>
      <c r="BN500" s="1"/>
      <c r="BO500" s="1"/>
      <c r="BP500" s="1"/>
      <c r="BQ500" s="1"/>
      <c r="BR500" s="1"/>
    </row>
  </sheetData>
  <mergeCells count="3">
    <mergeCell ref="A1:P2"/>
    <mergeCell ref="A3:P3"/>
    <mergeCell ref="A7:P7"/>
  </mergeCells>
  <conditionalFormatting sqref="A24:P24">
    <cfRule type="cellIs" dxfId="4" priority="1" operator="notEqual">
      <formula>0</formula>
    </cfRule>
  </conditionalFormatting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BR500"/>
  <sheetViews>
    <sheetView showGridLines="0" workbookViewId="0">
      <selection sqref="A1:N2"/>
    </sheetView>
  </sheetViews>
  <sheetFormatPr defaultRowHeight="13.8"/>
  <cols>
    <col min="1" max="1" width="16" customWidth="1"/>
    <col min="2" max="7" width="14" customWidth="1"/>
  </cols>
  <sheetData>
    <row r="1" spans="1:70" ht="25.95" customHeight="1">
      <c r="A1" s="58" t="s">
        <v>30</v>
      </c>
      <c r="B1" s="58" t="s">
        <v>30</v>
      </c>
      <c r="C1" s="58" t="s">
        <v>30</v>
      </c>
      <c r="D1" s="58" t="s">
        <v>30</v>
      </c>
      <c r="E1" s="58" t="s">
        <v>30</v>
      </c>
      <c r="F1" s="58" t="s">
        <v>30</v>
      </c>
      <c r="G1" s="58" t="s">
        <v>30</v>
      </c>
      <c r="H1" s="58" t="s">
        <v>30</v>
      </c>
      <c r="I1" s="58" t="s">
        <v>30</v>
      </c>
      <c r="J1" s="58" t="s">
        <v>30</v>
      </c>
      <c r="K1" s="58" t="s">
        <v>30</v>
      </c>
      <c r="L1" s="58" t="s">
        <v>30</v>
      </c>
      <c r="M1" s="58" t="s">
        <v>30</v>
      </c>
      <c r="N1" s="58" t="s">
        <v>30</v>
      </c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</row>
    <row r="2" spans="1:70" ht="25.95" customHeight="1">
      <c r="A2" s="58" t="s">
        <v>30</v>
      </c>
      <c r="B2" s="58" t="s">
        <v>30</v>
      </c>
      <c r="C2" s="58" t="s">
        <v>30</v>
      </c>
      <c r="D2" s="58" t="s">
        <v>30</v>
      </c>
      <c r="E2" s="58" t="s">
        <v>30</v>
      </c>
      <c r="F2" s="58" t="s">
        <v>30</v>
      </c>
      <c r="G2" s="58" t="s">
        <v>30</v>
      </c>
      <c r="H2" s="58" t="s">
        <v>30</v>
      </c>
      <c r="I2" s="58" t="s">
        <v>30</v>
      </c>
      <c r="J2" s="58" t="s">
        <v>30</v>
      </c>
      <c r="K2" s="58" t="s">
        <v>30</v>
      </c>
      <c r="L2" s="58" t="s">
        <v>30</v>
      </c>
      <c r="M2" s="58" t="s">
        <v>30</v>
      </c>
      <c r="N2" s="58" t="s">
        <v>30</v>
      </c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</row>
    <row r="3" spans="1:70">
      <c r="A3" s="59" t="s">
        <v>557</v>
      </c>
      <c r="B3" s="59" t="s">
        <v>557</v>
      </c>
      <c r="C3" s="59" t="s">
        <v>557</v>
      </c>
      <c r="D3" s="59" t="s">
        <v>557</v>
      </c>
      <c r="E3" s="59" t="s">
        <v>557</v>
      </c>
      <c r="F3" s="59" t="s">
        <v>557</v>
      </c>
      <c r="G3" s="59" t="s">
        <v>557</v>
      </c>
      <c r="H3" s="59" t="s">
        <v>557</v>
      </c>
      <c r="I3" s="59" t="s">
        <v>557</v>
      </c>
      <c r="J3" s="59" t="s">
        <v>557</v>
      </c>
      <c r="K3" s="59" t="s">
        <v>557</v>
      </c>
      <c r="L3" s="59" t="s">
        <v>557</v>
      </c>
      <c r="M3" s="59" t="s">
        <v>557</v>
      </c>
      <c r="N3" s="59" t="s">
        <v>557</v>
      </c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</row>
    <row r="4" spans="1:70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/>
      <c r="BP4" s="1"/>
      <c r="BQ4" s="1"/>
      <c r="BR4" s="1"/>
    </row>
    <row r="5" spans="1:70">
      <c r="A5" s="61" t="s">
        <v>558</v>
      </c>
      <c r="B5" s="61" t="s">
        <v>558</v>
      </c>
      <c r="C5" s="61" t="s">
        <v>558</v>
      </c>
      <c r="D5" s="61" t="s">
        <v>558</v>
      </c>
      <c r="E5" s="61" t="s">
        <v>558</v>
      </c>
      <c r="F5" s="61" t="s">
        <v>558</v>
      </c>
      <c r="G5" s="61" t="s">
        <v>558</v>
      </c>
      <c r="H5" s="61" t="s">
        <v>558</v>
      </c>
      <c r="I5" s="61" t="s">
        <v>558</v>
      </c>
      <c r="J5" s="61" t="s">
        <v>558</v>
      </c>
      <c r="K5" s="61" t="s">
        <v>558</v>
      </c>
      <c r="L5" s="61" t="s">
        <v>558</v>
      </c>
      <c r="M5" s="61" t="s">
        <v>558</v>
      </c>
      <c r="N5" s="61" t="s">
        <v>558</v>
      </c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  <c r="BA5" s="1"/>
      <c r="BB5" s="1"/>
      <c r="BC5" s="1"/>
      <c r="BD5" s="1"/>
      <c r="BE5" s="1"/>
      <c r="BF5" s="1"/>
      <c r="BG5" s="1"/>
      <c r="BH5" s="1"/>
      <c r="BI5" s="1"/>
      <c r="BJ5" s="1"/>
      <c r="BK5" s="1"/>
      <c r="BL5" s="1"/>
      <c r="BM5" s="1"/>
      <c r="BN5" s="1"/>
      <c r="BO5" s="1"/>
      <c r="BP5" s="1"/>
      <c r="BQ5" s="1"/>
      <c r="BR5" s="1"/>
    </row>
    <row r="6" spans="1:70">
      <c r="A6" s="23" t="s">
        <v>559</v>
      </c>
      <c r="B6" s="23" t="s">
        <v>560</v>
      </c>
      <c r="C6" s="23" t="s">
        <v>561</v>
      </c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</row>
    <row r="7" spans="1:70">
      <c r="A7" s="4" t="s">
        <v>562</v>
      </c>
      <c r="B7" s="51">
        <v>2446.60009765625</v>
      </c>
      <c r="C7" s="4" t="s">
        <v>563</v>
      </c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  <c r="AX7" s="1"/>
      <c r="AY7" s="1"/>
      <c r="AZ7" s="1"/>
      <c r="BA7" s="1"/>
      <c r="BB7" s="1"/>
      <c r="BC7" s="1"/>
      <c r="BD7" s="1"/>
      <c r="BE7" s="1"/>
      <c r="BF7" s="1"/>
      <c r="BG7" s="1"/>
      <c r="BH7" s="1"/>
      <c r="BI7" s="1"/>
      <c r="BJ7" s="1"/>
      <c r="BK7" s="1"/>
      <c r="BL7" s="1"/>
      <c r="BM7" s="1"/>
      <c r="BN7" s="1"/>
      <c r="BO7" s="1"/>
      <c r="BP7" s="1"/>
      <c r="BQ7" s="1"/>
      <c r="BR7" s="1"/>
    </row>
    <row r="8" spans="1:70">
      <c r="A8" s="4" t="s">
        <v>564</v>
      </c>
      <c r="B8" s="51">
        <v>3350</v>
      </c>
      <c r="C8" s="4" t="s">
        <v>565</v>
      </c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  <c r="AX8" s="1"/>
      <c r="AY8" s="1"/>
      <c r="AZ8" s="1"/>
      <c r="BA8" s="1"/>
      <c r="BB8" s="1"/>
      <c r="BC8" s="1"/>
      <c r="BD8" s="1"/>
      <c r="BE8" s="1"/>
      <c r="BF8" s="1"/>
      <c r="BG8" s="1"/>
      <c r="BH8" s="1"/>
      <c r="BI8" s="1"/>
      <c r="BJ8" s="1"/>
      <c r="BK8" s="1"/>
      <c r="BL8" s="1"/>
      <c r="BM8" s="1"/>
      <c r="BN8" s="1"/>
      <c r="BO8" s="1"/>
      <c r="BP8" s="1"/>
      <c r="BQ8" s="1"/>
      <c r="BR8" s="1"/>
    </row>
    <row r="9" spans="1:70">
      <c r="A9" s="4" t="s">
        <v>566</v>
      </c>
      <c r="B9" s="51">
        <v>1976.8</v>
      </c>
      <c r="C9" s="4" t="s">
        <v>565</v>
      </c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  <c r="AW9" s="1"/>
      <c r="AX9" s="1"/>
      <c r="AY9" s="1"/>
      <c r="AZ9" s="1"/>
      <c r="BA9" s="1"/>
      <c r="BB9" s="1"/>
      <c r="BC9" s="1"/>
      <c r="BD9" s="1"/>
      <c r="BE9" s="1"/>
      <c r="BF9" s="1"/>
      <c r="BG9" s="1"/>
      <c r="BH9" s="1"/>
      <c r="BI9" s="1"/>
      <c r="BJ9" s="1"/>
      <c r="BK9" s="1"/>
      <c r="BL9" s="1"/>
      <c r="BM9" s="1"/>
      <c r="BN9" s="1"/>
      <c r="BO9" s="1"/>
      <c r="BP9" s="1"/>
      <c r="BQ9" s="1"/>
      <c r="BR9" s="1"/>
    </row>
    <row r="10" spans="1:70">
      <c r="A10" s="4" t="s">
        <v>567</v>
      </c>
      <c r="B10" s="4" t="s">
        <v>568</v>
      </c>
      <c r="C10" s="4" t="s">
        <v>569</v>
      </c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  <c r="AX10" s="1"/>
      <c r="AY10" s="1"/>
      <c r="AZ10" s="1"/>
      <c r="BA10" s="1"/>
      <c r="BB10" s="1"/>
      <c r="BC10" s="1"/>
      <c r="BD10" s="1"/>
      <c r="BE10" s="1"/>
      <c r="BF10" s="1"/>
      <c r="BG10" s="1"/>
      <c r="BH10" s="1"/>
      <c r="BI10" s="1"/>
      <c r="BJ10" s="1"/>
      <c r="BK10" s="1"/>
      <c r="BL10" s="1"/>
      <c r="BM10" s="1"/>
      <c r="BN10" s="1"/>
      <c r="BO10" s="1"/>
      <c r="BP10" s="1"/>
      <c r="BQ10" s="1"/>
      <c r="BR10" s="1"/>
    </row>
    <row r="11" spans="1:70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  <c r="AX11" s="1"/>
      <c r="AY11" s="1"/>
      <c r="AZ11" s="1"/>
      <c r="BA11" s="1"/>
      <c r="BB11" s="1"/>
      <c r="BC11" s="1"/>
      <c r="BD11" s="1"/>
      <c r="BE11" s="1"/>
      <c r="BF11" s="1"/>
      <c r="BG11" s="1"/>
      <c r="BH11" s="1"/>
      <c r="BI11" s="1"/>
      <c r="BJ11" s="1"/>
      <c r="BK11" s="1"/>
      <c r="BL11" s="1"/>
      <c r="BM11" s="1"/>
      <c r="BN11" s="1"/>
      <c r="BO11" s="1"/>
      <c r="BP11" s="1"/>
      <c r="BQ11" s="1"/>
      <c r="BR11" s="1"/>
    </row>
    <row r="12" spans="1:70">
      <c r="A12" s="61" t="s">
        <v>570</v>
      </c>
      <c r="B12" s="61" t="s">
        <v>570</v>
      </c>
      <c r="C12" s="61" t="s">
        <v>570</v>
      </c>
      <c r="D12" s="61" t="s">
        <v>570</v>
      </c>
      <c r="E12" s="61" t="s">
        <v>570</v>
      </c>
      <c r="F12" s="61" t="s">
        <v>570</v>
      </c>
      <c r="G12" s="61" t="s">
        <v>570</v>
      </c>
      <c r="H12" s="61" t="s">
        <v>570</v>
      </c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  <c r="AX12" s="1"/>
      <c r="AY12" s="1"/>
      <c r="AZ12" s="1"/>
      <c r="BA12" s="1"/>
      <c r="BB12" s="1"/>
      <c r="BC12" s="1"/>
      <c r="BD12" s="1"/>
      <c r="BE12" s="1"/>
      <c r="BF12" s="1"/>
      <c r="BG12" s="1"/>
      <c r="BH12" s="1"/>
      <c r="BI12" s="1"/>
      <c r="BJ12" s="1"/>
      <c r="BK12" s="1"/>
      <c r="BL12" s="1"/>
      <c r="BM12" s="1"/>
      <c r="BN12" s="1"/>
      <c r="BO12" s="1"/>
      <c r="BP12" s="1"/>
      <c r="BQ12" s="1"/>
      <c r="BR12" s="1"/>
    </row>
    <row r="13" spans="1:70">
      <c r="A13" s="23" t="s">
        <v>571</v>
      </c>
      <c r="B13" s="23" t="s">
        <v>572</v>
      </c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  <c r="AX13" s="1"/>
      <c r="AY13" s="1"/>
      <c r="AZ13" s="1"/>
      <c r="BA13" s="1"/>
      <c r="BB13" s="1"/>
      <c r="BC13" s="1"/>
      <c r="BD13" s="1"/>
      <c r="BE13" s="1"/>
      <c r="BF13" s="1"/>
      <c r="BG13" s="1"/>
      <c r="BH13" s="1"/>
      <c r="BI13" s="1"/>
      <c r="BJ13" s="1"/>
      <c r="BK13" s="1"/>
      <c r="BL13" s="1"/>
      <c r="BM13" s="1"/>
      <c r="BN13" s="1"/>
      <c r="BO13" s="1"/>
      <c r="BP13" s="1"/>
      <c r="BQ13" s="1"/>
      <c r="BR13" s="1"/>
    </row>
    <row r="14" spans="1:70">
      <c r="A14" s="4" t="s">
        <v>132</v>
      </c>
      <c r="B14" s="51">
        <v>1260.1500244140625</v>
      </c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  <c r="AW14" s="1"/>
      <c r="AX14" s="1"/>
      <c r="AY14" s="1"/>
      <c r="AZ14" s="1"/>
      <c r="BA14" s="1"/>
      <c r="BB14" s="1"/>
      <c r="BC14" s="1"/>
      <c r="BD14" s="1"/>
      <c r="BE14" s="1"/>
      <c r="BF14" s="1"/>
      <c r="BG14" s="1"/>
      <c r="BH14" s="1"/>
      <c r="BI14" s="1"/>
      <c r="BJ14" s="1"/>
      <c r="BK14" s="1"/>
      <c r="BL14" s="1"/>
      <c r="BM14" s="1"/>
      <c r="BN14" s="1"/>
      <c r="BO14" s="1"/>
      <c r="BP14" s="1"/>
      <c r="BQ14" s="1"/>
      <c r="BR14" s="1"/>
    </row>
    <row r="15" spans="1:70">
      <c r="A15" s="4" t="s">
        <v>133</v>
      </c>
      <c r="B15" s="51">
        <v>1215.9000244140625</v>
      </c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  <c r="AX15" s="1"/>
      <c r="AY15" s="1"/>
      <c r="AZ15" s="1"/>
      <c r="BA15" s="1"/>
      <c r="BB15" s="1"/>
      <c r="BC15" s="1"/>
      <c r="BD15" s="1"/>
      <c r="BE15" s="1"/>
      <c r="BF15" s="1"/>
      <c r="BG15" s="1"/>
      <c r="BH15" s="1"/>
      <c r="BI15" s="1"/>
      <c r="BJ15" s="1"/>
      <c r="BK15" s="1"/>
      <c r="BL15" s="1"/>
      <c r="BM15" s="1"/>
      <c r="BN15" s="1"/>
      <c r="BO15" s="1"/>
      <c r="BP15" s="1"/>
      <c r="BQ15" s="1"/>
      <c r="BR15" s="1"/>
    </row>
    <row r="16" spans="1:70">
      <c r="A16" s="4" t="s">
        <v>134</v>
      </c>
      <c r="B16" s="51">
        <v>1424.574951171875</v>
      </c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  <c r="AW16" s="1"/>
      <c r="AX16" s="1"/>
      <c r="AY16" s="1"/>
      <c r="AZ16" s="1"/>
      <c r="BA16" s="1"/>
      <c r="BB16" s="1"/>
      <c r="BC16" s="1"/>
      <c r="BD16" s="1"/>
      <c r="BE16" s="1"/>
      <c r="BF16" s="1"/>
      <c r="BG16" s="1"/>
      <c r="BH16" s="1"/>
      <c r="BI16" s="1"/>
      <c r="BJ16" s="1"/>
      <c r="BK16" s="1"/>
      <c r="BL16" s="1"/>
      <c r="BM16" s="1"/>
      <c r="BN16" s="1"/>
      <c r="BO16" s="1"/>
      <c r="BP16" s="1"/>
      <c r="BQ16" s="1"/>
      <c r="BR16" s="1"/>
    </row>
    <row r="17" spans="1:70">
      <c r="A17" s="4" t="s">
        <v>135</v>
      </c>
      <c r="B17" s="51">
        <v>2000.300048828125</v>
      </c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  <c r="AW17" s="1"/>
      <c r="AX17" s="1"/>
      <c r="AY17" s="1"/>
      <c r="AZ17" s="1"/>
      <c r="BA17" s="1"/>
      <c r="BB17" s="1"/>
      <c r="BC17" s="1"/>
      <c r="BD17" s="1"/>
      <c r="BE17" s="1"/>
      <c r="BF17" s="1"/>
      <c r="BG17" s="1"/>
      <c r="BH17" s="1"/>
      <c r="BI17" s="1"/>
      <c r="BJ17" s="1"/>
      <c r="BK17" s="1"/>
      <c r="BL17" s="1"/>
      <c r="BM17" s="1"/>
      <c r="BN17" s="1"/>
      <c r="BO17" s="1"/>
      <c r="BP17" s="1"/>
      <c r="BQ17" s="1"/>
      <c r="BR17" s="1"/>
    </row>
    <row r="18" spans="1:70">
      <c r="A18" s="4" t="s">
        <v>136</v>
      </c>
      <c r="B18" s="51">
        <v>1826.0999755859375</v>
      </c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  <c r="AX18" s="1"/>
      <c r="AY18" s="1"/>
      <c r="AZ18" s="1"/>
      <c r="BA18" s="1"/>
      <c r="BB18" s="1"/>
      <c r="BC18" s="1"/>
      <c r="BD18" s="1"/>
      <c r="BE18" s="1"/>
      <c r="BF18" s="1"/>
      <c r="BG18" s="1"/>
      <c r="BH18" s="1"/>
      <c r="BI18" s="1"/>
      <c r="BJ18" s="1"/>
      <c r="BK18" s="1"/>
      <c r="BL18" s="1"/>
      <c r="BM18" s="1"/>
      <c r="BN18" s="1"/>
      <c r="BO18" s="1"/>
      <c r="BP18" s="1"/>
      <c r="BQ18" s="1"/>
      <c r="BR18" s="1"/>
    </row>
    <row r="19" spans="1:70">
      <c r="A19" s="4" t="s">
        <v>137</v>
      </c>
      <c r="B19" s="51">
        <v>3177.85009765625</v>
      </c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/>
      <c r="AX19" s="1"/>
      <c r="AY19" s="1"/>
      <c r="AZ19" s="1"/>
      <c r="BA19" s="1"/>
      <c r="BB19" s="1"/>
      <c r="BC19" s="1"/>
      <c r="BD19" s="1"/>
      <c r="BE19" s="1"/>
      <c r="BF19" s="1"/>
      <c r="BG19" s="1"/>
      <c r="BH19" s="1"/>
      <c r="BI19" s="1"/>
      <c r="BJ19" s="1"/>
      <c r="BK19" s="1"/>
      <c r="BL19" s="1"/>
      <c r="BM19" s="1"/>
      <c r="BN19" s="1"/>
      <c r="BO19" s="1"/>
      <c r="BP19" s="1"/>
      <c r="BQ19" s="1"/>
      <c r="BR19" s="1"/>
    </row>
    <row r="20" spans="1:70">
      <c r="A20" s="4" t="s">
        <v>50</v>
      </c>
      <c r="B20" s="51">
        <v>3739.949951171875</v>
      </c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  <c r="AW20" s="1"/>
      <c r="AX20" s="1"/>
      <c r="AY20" s="1"/>
      <c r="AZ20" s="1"/>
      <c r="BA20" s="1"/>
      <c r="BB20" s="1"/>
      <c r="BC20" s="1"/>
      <c r="BD20" s="1"/>
      <c r="BE20" s="1"/>
      <c r="BF20" s="1"/>
      <c r="BG20" s="1"/>
      <c r="BH20" s="1"/>
      <c r="BI20" s="1"/>
      <c r="BJ20" s="1"/>
      <c r="BK20" s="1"/>
      <c r="BL20" s="1"/>
      <c r="BM20" s="1"/>
      <c r="BN20" s="1"/>
      <c r="BO20" s="1"/>
      <c r="BP20" s="1"/>
      <c r="BQ20" s="1"/>
      <c r="BR20" s="1"/>
    </row>
    <row r="21" spans="1:70">
      <c r="A21" s="4" t="s">
        <v>51</v>
      </c>
      <c r="B21" s="51">
        <v>3205.89990234375</v>
      </c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  <c r="AW21" s="1"/>
      <c r="AX21" s="1"/>
      <c r="AY21" s="1"/>
      <c r="AZ21" s="1"/>
      <c r="BA21" s="1"/>
      <c r="BB21" s="1"/>
      <c r="BC21" s="1"/>
      <c r="BD21" s="1"/>
      <c r="BE21" s="1"/>
      <c r="BF21" s="1"/>
      <c r="BG21" s="1"/>
      <c r="BH21" s="1"/>
      <c r="BI21" s="1"/>
      <c r="BJ21" s="1"/>
      <c r="BK21" s="1"/>
      <c r="BL21" s="1"/>
      <c r="BM21" s="1"/>
      <c r="BN21" s="1"/>
      <c r="BO21" s="1"/>
      <c r="BP21" s="1"/>
      <c r="BQ21" s="1"/>
      <c r="BR21" s="1"/>
    </row>
    <row r="22" spans="1:70">
      <c r="A22" s="4" t="s">
        <v>52</v>
      </c>
      <c r="B22" s="51">
        <v>3876.300048828125</v>
      </c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1"/>
      <c r="AW22" s="1"/>
      <c r="AX22" s="1"/>
      <c r="AY22" s="1"/>
      <c r="AZ22" s="1"/>
      <c r="BA22" s="1"/>
      <c r="BB22" s="1"/>
      <c r="BC22" s="1"/>
      <c r="BD22" s="1"/>
      <c r="BE22" s="1"/>
      <c r="BF22" s="1"/>
      <c r="BG22" s="1"/>
      <c r="BH22" s="1"/>
      <c r="BI22" s="1"/>
      <c r="BJ22" s="1"/>
      <c r="BK22" s="1"/>
      <c r="BL22" s="1"/>
      <c r="BM22" s="1"/>
      <c r="BN22" s="1"/>
      <c r="BO22" s="1"/>
      <c r="BP22" s="1"/>
      <c r="BQ22" s="1"/>
      <c r="BR22" s="1"/>
    </row>
    <row r="23" spans="1:70">
      <c r="A23" s="4" t="s">
        <v>53</v>
      </c>
      <c r="B23" s="51">
        <v>3606.14990234375</v>
      </c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  <c r="AV23" s="1"/>
      <c r="AW23" s="1"/>
      <c r="AX23" s="1"/>
      <c r="AY23" s="1"/>
      <c r="AZ23" s="1"/>
      <c r="BA23" s="1"/>
      <c r="BB23" s="1"/>
      <c r="BC23" s="1"/>
      <c r="BD23" s="1"/>
      <c r="BE23" s="1"/>
      <c r="BF23" s="1"/>
      <c r="BG23" s="1"/>
      <c r="BH23" s="1"/>
      <c r="BI23" s="1"/>
      <c r="BJ23" s="1"/>
      <c r="BK23" s="1"/>
      <c r="BL23" s="1"/>
      <c r="BM23" s="1"/>
      <c r="BN23" s="1"/>
      <c r="BO23" s="1"/>
      <c r="BP23" s="1"/>
      <c r="BQ23" s="1"/>
      <c r="BR23" s="1"/>
    </row>
    <row r="24" spans="1:70">
      <c r="A24" s="4" t="s">
        <v>54</v>
      </c>
      <c r="B24" s="51">
        <v>2358.89990234375</v>
      </c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  <c r="AV24" s="1"/>
      <c r="AW24" s="1"/>
      <c r="AX24" s="1"/>
      <c r="AY24" s="1"/>
      <c r="AZ24" s="1"/>
      <c r="BA24" s="1"/>
      <c r="BB24" s="1"/>
      <c r="BC24" s="1"/>
      <c r="BD24" s="1"/>
      <c r="BE24" s="1"/>
      <c r="BF24" s="1"/>
      <c r="BG24" s="1"/>
      <c r="BH24" s="1"/>
      <c r="BI24" s="1"/>
      <c r="BJ24" s="1"/>
      <c r="BK24" s="1"/>
      <c r="BL24" s="1"/>
      <c r="BM24" s="1"/>
      <c r="BN24" s="1"/>
      <c r="BO24" s="1"/>
      <c r="BP24" s="1"/>
      <c r="BQ24" s="1"/>
      <c r="BR24" s="1"/>
    </row>
    <row r="25" spans="1:70">
      <c r="A25" s="4" t="s">
        <v>573</v>
      </c>
      <c r="B25" s="51">
        <v>2446.60009765625</v>
      </c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  <c r="AV25" s="1"/>
      <c r="AW25" s="1"/>
      <c r="AX25" s="1"/>
      <c r="AY25" s="1"/>
      <c r="AZ25" s="1"/>
      <c r="BA25" s="1"/>
      <c r="BB25" s="1"/>
      <c r="BC25" s="1"/>
      <c r="BD25" s="1"/>
      <c r="BE25" s="1"/>
      <c r="BF25" s="1"/>
      <c r="BG25" s="1"/>
      <c r="BH25" s="1"/>
      <c r="BI25" s="1"/>
      <c r="BJ25" s="1"/>
      <c r="BK25" s="1"/>
      <c r="BL25" s="1"/>
      <c r="BM25" s="1"/>
      <c r="BN25" s="1"/>
      <c r="BO25" s="1"/>
      <c r="BP25" s="1"/>
      <c r="BQ25" s="1"/>
      <c r="BR25" s="1"/>
    </row>
    <row r="26" spans="1:70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  <c r="AV26" s="1"/>
      <c r="AW26" s="1"/>
      <c r="AX26" s="1"/>
      <c r="AY26" s="1"/>
      <c r="AZ26" s="1"/>
      <c r="BA26" s="1"/>
      <c r="BB26" s="1"/>
      <c r="BC26" s="1"/>
      <c r="BD26" s="1"/>
      <c r="BE26" s="1"/>
      <c r="BF26" s="1"/>
      <c r="BG26" s="1"/>
      <c r="BH26" s="1"/>
      <c r="BI26" s="1"/>
      <c r="BJ26" s="1"/>
      <c r="BK26" s="1"/>
      <c r="BL26" s="1"/>
      <c r="BM26" s="1"/>
      <c r="BN26" s="1"/>
      <c r="BO26" s="1"/>
      <c r="BP26" s="1"/>
      <c r="BQ26" s="1"/>
      <c r="BR26" s="1"/>
    </row>
    <row r="27" spans="1:70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  <c r="AV27" s="1"/>
      <c r="AW27" s="1"/>
      <c r="AX27" s="1"/>
      <c r="AY27" s="1"/>
      <c r="AZ27" s="1"/>
      <c r="BA27" s="1"/>
      <c r="BB27" s="1"/>
      <c r="BC27" s="1"/>
      <c r="BD27" s="1"/>
      <c r="BE27" s="1"/>
      <c r="BF27" s="1"/>
      <c r="BG27" s="1"/>
      <c r="BH27" s="1"/>
      <c r="BI27" s="1"/>
      <c r="BJ27" s="1"/>
      <c r="BK27" s="1"/>
      <c r="BL27" s="1"/>
      <c r="BM27" s="1"/>
      <c r="BN27" s="1"/>
      <c r="BO27" s="1"/>
      <c r="BP27" s="1"/>
      <c r="BQ27" s="1"/>
      <c r="BR27" s="1"/>
    </row>
    <row r="28" spans="1:70">
      <c r="A28" s="61" t="s">
        <v>574</v>
      </c>
      <c r="B28" s="61" t="s">
        <v>574</v>
      </c>
      <c r="C28" s="61" t="s">
        <v>574</v>
      </c>
      <c r="D28" s="61" t="s">
        <v>574</v>
      </c>
      <c r="E28" s="61" t="s">
        <v>574</v>
      </c>
      <c r="F28" s="61" t="s">
        <v>574</v>
      </c>
      <c r="G28" s="61" t="s">
        <v>574</v>
      </c>
      <c r="H28" s="61" t="s">
        <v>574</v>
      </c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  <c r="AV28" s="1"/>
      <c r="AW28" s="1"/>
      <c r="AX28" s="1"/>
      <c r="AY28" s="1"/>
      <c r="AZ28" s="1"/>
      <c r="BA28" s="1"/>
      <c r="BB28" s="1"/>
      <c r="BC28" s="1"/>
      <c r="BD28" s="1"/>
      <c r="BE28" s="1"/>
      <c r="BF28" s="1"/>
      <c r="BG28" s="1"/>
      <c r="BH28" s="1"/>
      <c r="BI28" s="1"/>
      <c r="BJ28" s="1"/>
      <c r="BK28" s="1"/>
      <c r="BL28" s="1"/>
      <c r="BM28" s="1"/>
      <c r="BN28" s="1"/>
      <c r="BO28" s="1"/>
      <c r="BP28" s="1"/>
      <c r="BQ28" s="1"/>
      <c r="BR28" s="1"/>
    </row>
    <row r="29" spans="1:70">
      <c r="A29" s="52" t="s">
        <v>575</v>
      </c>
      <c r="B29" s="52" t="s">
        <v>576</v>
      </c>
      <c r="C29" s="52" t="s">
        <v>577</v>
      </c>
      <c r="D29" s="52" t="s">
        <v>578</v>
      </c>
      <c r="E29" s="52" t="s">
        <v>579</v>
      </c>
      <c r="F29" s="52" t="s">
        <v>580</v>
      </c>
      <c r="G29" s="52" t="s">
        <v>581</v>
      </c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1"/>
      <c r="AW29" s="1"/>
      <c r="AX29" s="1"/>
      <c r="AY29" s="1"/>
      <c r="AZ29" s="1"/>
      <c r="BA29" s="1"/>
      <c r="BB29" s="1"/>
      <c r="BC29" s="1"/>
      <c r="BD29" s="1"/>
      <c r="BE29" s="1"/>
      <c r="BF29" s="1"/>
      <c r="BG29" s="1"/>
      <c r="BH29" s="1"/>
      <c r="BI29" s="1"/>
      <c r="BJ29" s="1"/>
      <c r="BK29" s="1"/>
      <c r="BL29" s="1"/>
      <c r="BM29" s="1"/>
      <c r="BN29" s="1"/>
      <c r="BO29" s="1"/>
      <c r="BP29" s="1"/>
      <c r="BQ29" s="1"/>
      <c r="BR29" s="1"/>
    </row>
    <row r="30" spans="1:70">
      <c r="A30" s="53" t="s">
        <v>582</v>
      </c>
      <c r="B30" s="54">
        <v>1239.1500244140625</v>
      </c>
      <c r="C30" s="54">
        <v>1275</v>
      </c>
      <c r="D30" s="54">
        <v>1236.074951171875</v>
      </c>
      <c r="E30" s="54">
        <v>1260.1500244140625</v>
      </c>
      <c r="F30" s="54">
        <v>978.1458740234375</v>
      </c>
      <c r="G30" s="55">
        <v>4363964</v>
      </c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  <c r="AV30" s="1"/>
      <c r="AW30" s="1"/>
      <c r="AX30" s="1"/>
      <c r="AY30" s="1"/>
      <c r="AZ30" s="1"/>
      <c r="BA30" s="1"/>
      <c r="BB30" s="1"/>
      <c r="BC30" s="1"/>
      <c r="BD30" s="1"/>
      <c r="BE30" s="1"/>
      <c r="BF30" s="1"/>
      <c r="BG30" s="1"/>
      <c r="BH30" s="1"/>
      <c r="BI30" s="1"/>
      <c r="BJ30" s="1"/>
      <c r="BK30" s="1"/>
      <c r="BL30" s="1"/>
      <c r="BM30" s="1"/>
      <c r="BN30" s="1"/>
      <c r="BO30" s="1"/>
      <c r="BP30" s="1"/>
      <c r="BQ30" s="1"/>
      <c r="BR30" s="1"/>
    </row>
    <row r="31" spans="1:70">
      <c r="A31" s="53" t="s">
        <v>583</v>
      </c>
      <c r="B31" s="54">
        <v>1258.5</v>
      </c>
      <c r="C31" s="54">
        <v>1271</v>
      </c>
      <c r="D31" s="54">
        <v>1255</v>
      </c>
      <c r="E31" s="54">
        <v>1267.75</v>
      </c>
      <c r="F31" s="54">
        <v>984.04534912109375</v>
      </c>
      <c r="G31" s="55">
        <v>2372178</v>
      </c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1"/>
      <c r="AW31" s="1"/>
      <c r="AX31" s="1"/>
      <c r="AY31" s="1"/>
      <c r="AZ31" s="1"/>
      <c r="BA31" s="1"/>
      <c r="BB31" s="1"/>
      <c r="BC31" s="1"/>
      <c r="BD31" s="1"/>
      <c r="BE31" s="1"/>
      <c r="BF31" s="1"/>
      <c r="BG31" s="1"/>
      <c r="BH31" s="1"/>
      <c r="BI31" s="1"/>
      <c r="BJ31" s="1"/>
      <c r="BK31" s="1"/>
      <c r="BL31" s="1"/>
      <c r="BM31" s="1"/>
      <c r="BN31" s="1"/>
      <c r="BO31" s="1"/>
      <c r="BP31" s="1"/>
      <c r="BQ31" s="1"/>
      <c r="BR31" s="1"/>
    </row>
    <row r="32" spans="1:70">
      <c r="A32" s="53" t="s">
        <v>584</v>
      </c>
      <c r="B32" s="54">
        <v>1320</v>
      </c>
      <c r="C32" s="54">
        <v>1323.5</v>
      </c>
      <c r="D32" s="54">
        <v>1281</v>
      </c>
      <c r="E32" s="54">
        <v>1284.699951171875</v>
      </c>
      <c r="F32" s="54">
        <v>997.2021484375</v>
      </c>
      <c r="G32" s="55">
        <v>3722608</v>
      </c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  <c r="AV32" s="1"/>
      <c r="AW32" s="1"/>
      <c r="AX32" s="1"/>
      <c r="AY32" s="1"/>
      <c r="AZ32" s="1"/>
      <c r="BA32" s="1"/>
      <c r="BB32" s="1"/>
      <c r="BC32" s="1"/>
      <c r="BD32" s="1"/>
      <c r="BE32" s="1"/>
      <c r="BF32" s="1"/>
      <c r="BG32" s="1"/>
      <c r="BH32" s="1"/>
      <c r="BI32" s="1"/>
      <c r="BJ32" s="1"/>
      <c r="BK32" s="1"/>
      <c r="BL32" s="1"/>
      <c r="BM32" s="1"/>
      <c r="BN32" s="1"/>
      <c r="BO32" s="1"/>
      <c r="BP32" s="1"/>
      <c r="BQ32" s="1"/>
      <c r="BR32" s="1"/>
    </row>
    <row r="33" spans="1:70">
      <c r="A33" s="53" t="s">
        <v>585</v>
      </c>
      <c r="B33" s="54">
        <v>1261</v>
      </c>
      <c r="C33" s="54">
        <v>1281.449951171875</v>
      </c>
      <c r="D33" s="54">
        <v>1250.175048828125</v>
      </c>
      <c r="E33" s="54">
        <v>1276.550048828125</v>
      </c>
      <c r="F33" s="54">
        <v>1001.1559448242188</v>
      </c>
      <c r="G33" s="55">
        <v>5121812</v>
      </c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  <c r="AV33" s="1"/>
      <c r="AW33" s="1"/>
      <c r="AX33" s="1"/>
      <c r="AY33" s="1"/>
      <c r="AZ33" s="1"/>
      <c r="BA33" s="1"/>
      <c r="BB33" s="1"/>
      <c r="BC33" s="1"/>
      <c r="BD33" s="1"/>
      <c r="BE33" s="1"/>
      <c r="BF33" s="1"/>
      <c r="BG33" s="1"/>
      <c r="BH33" s="1"/>
      <c r="BI33" s="1"/>
      <c r="BJ33" s="1"/>
      <c r="BK33" s="1"/>
      <c r="BL33" s="1"/>
      <c r="BM33" s="1"/>
      <c r="BN33" s="1"/>
      <c r="BO33" s="1"/>
      <c r="BP33" s="1"/>
      <c r="BQ33" s="1"/>
      <c r="BR33" s="1"/>
    </row>
    <row r="34" spans="1:70">
      <c r="A34" s="53" t="s">
        <v>586</v>
      </c>
      <c r="B34" s="54">
        <v>1307</v>
      </c>
      <c r="C34" s="54">
        <v>1317.449951171875</v>
      </c>
      <c r="D34" s="54">
        <v>1299.5</v>
      </c>
      <c r="E34" s="54">
        <v>1309.6500244140625</v>
      </c>
      <c r="F34" s="54">
        <v>1029.7767333984375</v>
      </c>
      <c r="G34" s="55">
        <v>2488084</v>
      </c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  <c r="AV34" s="1"/>
      <c r="AW34" s="1"/>
      <c r="AX34" s="1"/>
      <c r="AY34" s="1"/>
      <c r="AZ34" s="1"/>
      <c r="BA34" s="1"/>
      <c r="BB34" s="1"/>
      <c r="BC34" s="1"/>
      <c r="BD34" s="1"/>
      <c r="BE34" s="1"/>
      <c r="BF34" s="1"/>
      <c r="BG34" s="1"/>
      <c r="BH34" s="1"/>
      <c r="BI34" s="1"/>
      <c r="BJ34" s="1"/>
      <c r="BK34" s="1"/>
      <c r="BL34" s="1"/>
      <c r="BM34" s="1"/>
      <c r="BN34" s="1"/>
      <c r="BO34" s="1"/>
      <c r="BP34" s="1"/>
      <c r="BQ34" s="1"/>
      <c r="BR34" s="1"/>
    </row>
    <row r="35" spans="1:70">
      <c r="A35" s="53" t="s">
        <v>587</v>
      </c>
      <c r="B35" s="54">
        <v>1275</v>
      </c>
      <c r="C35" s="54">
        <v>1275</v>
      </c>
      <c r="D35" s="54">
        <v>1250.425048828125</v>
      </c>
      <c r="E35" s="54">
        <v>1255.6500244140625</v>
      </c>
      <c r="F35" s="54">
        <v>987.31640625</v>
      </c>
      <c r="G35" s="55">
        <v>3231668</v>
      </c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  <c r="AV35" s="1"/>
      <c r="AW35" s="1"/>
      <c r="AX35" s="1"/>
      <c r="AY35" s="1"/>
      <c r="AZ35" s="1"/>
      <c r="BA35" s="1"/>
      <c r="BB35" s="1"/>
      <c r="BC35" s="1"/>
      <c r="BD35" s="1"/>
      <c r="BE35" s="1"/>
      <c r="BF35" s="1"/>
      <c r="BG35" s="1"/>
      <c r="BH35" s="1"/>
      <c r="BI35" s="1"/>
      <c r="BJ35" s="1"/>
      <c r="BK35" s="1"/>
      <c r="BL35" s="1"/>
      <c r="BM35" s="1"/>
      <c r="BN35" s="1"/>
      <c r="BO35" s="1"/>
      <c r="BP35" s="1"/>
      <c r="BQ35" s="1"/>
      <c r="BR35" s="1"/>
    </row>
    <row r="36" spans="1:70">
      <c r="A36" s="53" t="s">
        <v>588</v>
      </c>
      <c r="B36" s="54">
        <v>1218.5250244140625</v>
      </c>
      <c r="C36" s="54">
        <v>1224.9000244140625</v>
      </c>
      <c r="D36" s="54">
        <v>1211.550048828125</v>
      </c>
      <c r="E36" s="54">
        <v>1215.4000244140625</v>
      </c>
      <c r="F36" s="54">
        <v>955.66796875</v>
      </c>
      <c r="G36" s="55">
        <v>2175364</v>
      </c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  <c r="AL36" s="1"/>
      <c r="AM36" s="1"/>
      <c r="AN36" s="1"/>
      <c r="AO36" s="1"/>
      <c r="AP36" s="1"/>
      <c r="AQ36" s="1"/>
      <c r="AR36" s="1"/>
      <c r="AS36" s="1"/>
      <c r="AT36" s="1"/>
      <c r="AU36" s="1"/>
      <c r="AV36" s="1"/>
      <c r="AW36" s="1"/>
      <c r="AX36" s="1"/>
      <c r="AY36" s="1"/>
      <c r="AZ36" s="1"/>
      <c r="BA36" s="1"/>
      <c r="BB36" s="1"/>
      <c r="BC36" s="1"/>
      <c r="BD36" s="1"/>
      <c r="BE36" s="1"/>
      <c r="BF36" s="1"/>
      <c r="BG36" s="1"/>
      <c r="BH36" s="1"/>
      <c r="BI36" s="1"/>
      <c r="BJ36" s="1"/>
      <c r="BK36" s="1"/>
      <c r="BL36" s="1"/>
      <c r="BM36" s="1"/>
      <c r="BN36" s="1"/>
      <c r="BO36" s="1"/>
      <c r="BP36" s="1"/>
      <c r="BQ36" s="1"/>
      <c r="BR36" s="1"/>
    </row>
    <row r="37" spans="1:70">
      <c r="A37" s="53" t="s">
        <v>589</v>
      </c>
      <c r="B37" s="54">
        <v>1205</v>
      </c>
      <c r="C37" s="54">
        <v>1207.550048828125</v>
      </c>
      <c r="D37" s="54">
        <v>1194</v>
      </c>
      <c r="E37" s="54">
        <v>1199.3499755859375</v>
      </c>
      <c r="F37" s="54">
        <v>945.57818603515625</v>
      </c>
      <c r="G37" s="55">
        <v>1752102</v>
      </c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/>
      <c r="AV37" s="1"/>
      <c r="AW37" s="1"/>
      <c r="AX37" s="1"/>
      <c r="AY37" s="1"/>
      <c r="AZ37" s="1"/>
      <c r="BA37" s="1"/>
      <c r="BB37" s="1"/>
      <c r="BC37" s="1"/>
      <c r="BD37" s="1"/>
      <c r="BE37" s="1"/>
      <c r="BF37" s="1"/>
      <c r="BG37" s="1"/>
      <c r="BH37" s="1"/>
      <c r="BI37" s="1"/>
      <c r="BJ37" s="1"/>
      <c r="BK37" s="1"/>
      <c r="BL37" s="1"/>
      <c r="BM37" s="1"/>
      <c r="BN37" s="1"/>
      <c r="BO37" s="1"/>
      <c r="BP37" s="1"/>
      <c r="BQ37" s="1"/>
      <c r="BR37" s="1"/>
    </row>
    <row r="38" spans="1:70">
      <c r="A38" s="53" t="s">
        <v>590</v>
      </c>
      <c r="B38" s="54">
        <v>1132.5</v>
      </c>
      <c r="C38" s="54">
        <v>1147.375</v>
      </c>
      <c r="D38" s="54">
        <v>1121.1500244140625</v>
      </c>
      <c r="E38" s="54">
        <v>1138.0250244140625</v>
      </c>
      <c r="F38" s="54">
        <v>897.22918701171875</v>
      </c>
      <c r="G38" s="55">
        <v>3445832</v>
      </c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/>
      <c r="AU38" s="1"/>
      <c r="AV38" s="1"/>
      <c r="AW38" s="1"/>
      <c r="AX38" s="1"/>
      <c r="AY38" s="1"/>
      <c r="AZ38" s="1"/>
      <c r="BA38" s="1"/>
      <c r="BB38" s="1"/>
      <c r="BC38" s="1"/>
      <c r="BD38" s="1"/>
      <c r="BE38" s="1"/>
      <c r="BF38" s="1"/>
      <c r="BG38" s="1"/>
      <c r="BH38" s="1"/>
      <c r="BI38" s="1"/>
      <c r="BJ38" s="1"/>
      <c r="BK38" s="1"/>
      <c r="BL38" s="1"/>
      <c r="BM38" s="1"/>
      <c r="BN38" s="1"/>
      <c r="BO38" s="1"/>
      <c r="BP38" s="1"/>
      <c r="BQ38" s="1"/>
      <c r="BR38" s="1"/>
    </row>
    <row r="39" spans="1:70">
      <c r="A39" s="53" t="s">
        <v>591</v>
      </c>
      <c r="B39" s="54">
        <v>1177.449951171875</v>
      </c>
      <c r="C39" s="54">
        <v>1189.300048828125</v>
      </c>
      <c r="D39" s="54">
        <v>1172.824951171875</v>
      </c>
      <c r="E39" s="54">
        <v>1182.7750244140625</v>
      </c>
      <c r="F39" s="54">
        <v>932.51025390625</v>
      </c>
      <c r="G39" s="55">
        <v>1405748</v>
      </c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1"/>
      <c r="AU39" s="1"/>
      <c r="AV39" s="1"/>
      <c r="AW39" s="1"/>
      <c r="AX39" s="1"/>
      <c r="AY39" s="1"/>
      <c r="AZ39" s="1"/>
      <c r="BA39" s="1"/>
      <c r="BB39" s="1"/>
      <c r="BC39" s="1"/>
      <c r="BD39" s="1"/>
      <c r="BE39" s="1"/>
      <c r="BF39" s="1"/>
      <c r="BG39" s="1"/>
      <c r="BH39" s="1"/>
      <c r="BI39" s="1"/>
      <c r="BJ39" s="1"/>
      <c r="BK39" s="1"/>
      <c r="BL39" s="1"/>
      <c r="BM39" s="1"/>
      <c r="BN39" s="1"/>
      <c r="BO39" s="1"/>
      <c r="BP39" s="1"/>
      <c r="BQ39" s="1"/>
      <c r="BR39" s="1"/>
    </row>
    <row r="40" spans="1:70">
      <c r="A40" s="53" t="s">
        <v>592</v>
      </c>
      <c r="B40" s="54">
        <v>1160</v>
      </c>
      <c r="C40" s="54">
        <v>1166.0250244140625</v>
      </c>
      <c r="D40" s="54">
        <v>1100.0250244140625</v>
      </c>
      <c r="E40" s="54">
        <v>1114.9000244140625</v>
      </c>
      <c r="F40" s="54">
        <v>881.50421142578125</v>
      </c>
      <c r="G40" s="55">
        <v>4666804</v>
      </c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  <c r="AV40" s="1"/>
      <c r="AW40" s="1"/>
      <c r="AX40" s="1"/>
      <c r="AY40" s="1"/>
      <c r="AZ40" s="1"/>
      <c r="BA40" s="1"/>
      <c r="BB40" s="1"/>
      <c r="BC40" s="1"/>
      <c r="BD40" s="1"/>
      <c r="BE40" s="1"/>
      <c r="BF40" s="1"/>
      <c r="BG40" s="1"/>
      <c r="BH40" s="1"/>
      <c r="BI40" s="1"/>
      <c r="BJ40" s="1"/>
      <c r="BK40" s="1"/>
      <c r="BL40" s="1"/>
      <c r="BM40" s="1"/>
      <c r="BN40" s="1"/>
      <c r="BO40" s="1"/>
      <c r="BP40" s="1"/>
      <c r="BQ40" s="1"/>
      <c r="BR40" s="1"/>
    </row>
    <row r="41" spans="1:70">
      <c r="A41" s="53" t="s">
        <v>593</v>
      </c>
      <c r="B41" s="54">
        <v>1244.75</v>
      </c>
      <c r="C41" s="54">
        <v>1245</v>
      </c>
      <c r="D41" s="54">
        <v>1225</v>
      </c>
      <c r="E41" s="54">
        <v>1233.125</v>
      </c>
      <c r="F41" s="54">
        <v>974.9796142578125</v>
      </c>
      <c r="G41" s="55">
        <v>2354828</v>
      </c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  <c r="AW41" s="1"/>
      <c r="AX41" s="1"/>
      <c r="AY41" s="1"/>
      <c r="AZ41" s="1"/>
      <c r="BA41" s="1"/>
      <c r="BB41" s="1"/>
      <c r="BC41" s="1"/>
      <c r="BD41" s="1"/>
      <c r="BE41" s="1"/>
      <c r="BF41" s="1"/>
      <c r="BG41" s="1"/>
      <c r="BH41" s="1"/>
      <c r="BI41" s="1"/>
      <c r="BJ41" s="1"/>
      <c r="BK41" s="1"/>
      <c r="BL41" s="1"/>
      <c r="BM41" s="1"/>
      <c r="BN41" s="1"/>
      <c r="BO41" s="1"/>
      <c r="BP41" s="1"/>
      <c r="BQ41" s="1"/>
      <c r="BR41" s="1"/>
    </row>
    <row r="42" spans="1:70">
      <c r="A42" s="53" t="s">
        <v>594</v>
      </c>
      <c r="B42" s="54">
        <v>1219.199951171875</v>
      </c>
      <c r="C42" s="54">
        <v>1220.425048828125</v>
      </c>
      <c r="D42" s="54">
        <v>1207.5</v>
      </c>
      <c r="E42" s="54">
        <v>1215.9000244140625</v>
      </c>
      <c r="F42" s="54">
        <v>961.3607177734375</v>
      </c>
      <c r="G42" s="55">
        <v>1867044</v>
      </c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  <c r="AW42" s="1"/>
      <c r="AX42" s="1"/>
      <c r="AY42" s="1"/>
      <c r="AZ42" s="1"/>
      <c r="BA42" s="1"/>
      <c r="BB42" s="1"/>
      <c r="BC42" s="1"/>
      <c r="BD42" s="1"/>
      <c r="BE42" s="1"/>
      <c r="BF42" s="1"/>
      <c r="BG42" s="1"/>
      <c r="BH42" s="1"/>
      <c r="BI42" s="1"/>
      <c r="BJ42" s="1"/>
      <c r="BK42" s="1"/>
      <c r="BL42" s="1"/>
      <c r="BM42" s="1"/>
      <c r="BN42" s="1"/>
      <c r="BO42" s="1"/>
      <c r="BP42" s="1"/>
      <c r="BQ42" s="1"/>
      <c r="BR42" s="1"/>
    </row>
    <row r="43" spans="1:70">
      <c r="A43" s="53" t="s">
        <v>595</v>
      </c>
      <c r="B43" s="54">
        <v>1147</v>
      </c>
      <c r="C43" s="54">
        <v>1149.375</v>
      </c>
      <c r="D43" s="54">
        <v>1134</v>
      </c>
      <c r="E43" s="54">
        <v>1136.574951171875</v>
      </c>
      <c r="F43" s="54">
        <v>898.641845703125</v>
      </c>
      <c r="G43" s="55">
        <v>2540510</v>
      </c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  <c r="AX43" s="1"/>
      <c r="AY43" s="1"/>
      <c r="AZ43" s="1"/>
      <c r="BA43" s="1"/>
      <c r="BB43" s="1"/>
      <c r="BC43" s="1"/>
      <c r="BD43" s="1"/>
      <c r="BE43" s="1"/>
      <c r="BF43" s="1"/>
      <c r="BG43" s="1"/>
      <c r="BH43" s="1"/>
      <c r="BI43" s="1"/>
      <c r="BJ43" s="1"/>
      <c r="BK43" s="1"/>
      <c r="BL43" s="1"/>
      <c r="BM43" s="1"/>
      <c r="BN43" s="1"/>
      <c r="BO43" s="1"/>
      <c r="BP43" s="1"/>
      <c r="BQ43" s="1"/>
      <c r="BR43" s="1"/>
    </row>
    <row r="44" spans="1:70">
      <c r="A44" s="53" t="s">
        <v>596</v>
      </c>
      <c r="B44" s="54">
        <v>1266.5</v>
      </c>
      <c r="C44" s="54">
        <v>1286.25</v>
      </c>
      <c r="D44" s="54">
        <v>1264</v>
      </c>
      <c r="E44" s="54">
        <v>1273.300048828125</v>
      </c>
      <c r="F44" s="54">
        <v>1006.7444458007813</v>
      </c>
      <c r="G44" s="55">
        <v>2502730</v>
      </c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  <c r="AW44" s="1"/>
      <c r="AX44" s="1"/>
      <c r="AY44" s="1"/>
      <c r="AZ44" s="1"/>
      <c r="BA44" s="1"/>
      <c r="BB44" s="1"/>
      <c r="BC44" s="1"/>
      <c r="BD44" s="1"/>
      <c r="BE44" s="1"/>
      <c r="BF44" s="1"/>
      <c r="BG44" s="1"/>
      <c r="BH44" s="1"/>
      <c r="BI44" s="1"/>
      <c r="BJ44" s="1"/>
      <c r="BK44" s="1"/>
      <c r="BL44" s="1"/>
      <c r="BM44" s="1"/>
      <c r="BN44" s="1"/>
      <c r="BO44" s="1"/>
      <c r="BP44" s="1"/>
      <c r="BQ44" s="1"/>
      <c r="BR44" s="1"/>
    </row>
    <row r="45" spans="1:70">
      <c r="A45" s="53" t="s">
        <v>597</v>
      </c>
      <c r="B45" s="54">
        <v>1162.199951171875</v>
      </c>
      <c r="C45" s="54">
        <v>1188.5</v>
      </c>
      <c r="D45" s="54">
        <v>1161.550048828125</v>
      </c>
      <c r="E45" s="54">
        <v>1181.175048828125</v>
      </c>
      <c r="F45" s="54">
        <v>944.34649658203125</v>
      </c>
      <c r="G45" s="55">
        <v>1753848</v>
      </c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  <c r="AW45" s="1"/>
      <c r="AX45" s="1"/>
      <c r="AY45" s="1"/>
      <c r="AZ45" s="1"/>
      <c r="BA45" s="1"/>
      <c r="BB45" s="1"/>
      <c r="BC45" s="1"/>
      <c r="BD45" s="1"/>
      <c r="BE45" s="1"/>
      <c r="BF45" s="1"/>
      <c r="BG45" s="1"/>
      <c r="BH45" s="1"/>
      <c r="BI45" s="1"/>
      <c r="BJ45" s="1"/>
      <c r="BK45" s="1"/>
      <c r="BL45" s="1"/>
      <c r="BM45" s="1"/>
      <c r="BN45" s="1"/>
      <c r="BO45" s="1"/>
      <c r="BP45" s="1"/>
      <c r="BQ45" s="1"/>
      <c r="BR45" s="1"/>
    </row>
    <row r="46" spans="1:70">
      <c r="A46" s="53" t="s">
        <v>598</v>
      </c>
      <c r="B46" s="54">
        <v>1235.5</v>
      </c>
      <c r="C46" s="54">
        <v>1259.5</v>
      </c>
      <c r="D46" s="54">
        <v>1231.5</v>
      </c>
      <c r="E46" s="54">
        <v>1245.9000244140625</v>
      </c>
      <c r="F46" s="54">
        <v>998.9005126953125</v>
      </c>
      <c r="G46" s="55">
        <v>2019662</v>
      </c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  <c r="AX46" s="1"/>
      <c r="AY46" s="1"/>
      <c r="AZ46" s="1"/>
      <c r="BA46" s="1"/>
      <c r="BB46" s="1"/>
      <c r="BC46" s="1"/>
      <c r="BD46" s="1"/>
      <c r="BE46" s="1"/>
      <c r="BF46" s="1"/>
      <c r="BG46" s="1"/>
      <c r="BH46" s="1"/>
      <c r="BI46" s="1"/>
      <c r="BJ46" s="1"/>
      <c r="BK46" s="1"/>
      <c r="BL46" s="1"/>
      <c r="BM46" s="1"/>
      <c r="BN46" s="1"/>
      <c r="BO46" s="1"/>
      <c r="BP46" s="1"/>
      <c r="BQ46" s="1"/>
      <c r="BR46" s="1"/>
    </row>
    <row r="47" spans="1:70">
      <c r="A47" s="53" t="s">
        <v>599</v>
      </c>
      <c r="B47" s="54">
        <v>1242.5</v>
      </c>
      <c r="C47" s="54">
        <v>1252.199951171875</v>
      </c>
      <c r="D47" s="54">
        <v>1233.324951171875</v>
      </c>
      <c r="E47" s="54">
        <v>1248.175048828125</v>
      </c>
      <c r="F47" s="54">
        <v>1000.724853515625</v>
      </c>
      <c r="G47" s="55">
        <v>1784664</v>
      </c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  <c r="AV47" s="1"/>
      <c r="AW47" s="1"/>
      <c r="AX47" s="1"/>
      <c r="AY47" s="1"/>
      <c r="AZ47" s="1"/>
      <c r="BA47" s="1"/>
      <c r="BB47" s="1"/>
      <c r="BC47" s="1"/>
      <c r="BD47" s="1"/>
      <c r="BE47" s="1"/>
      <c r="BF47" s="1"/>
      <c r="BG47" s="1"/>
      <c r="BH47" s="1"/>
      <c r="BI47" s="1"/>
      <c r="BJ47" s="1"/>
      <c r="BK47" s="1"/>
      <c r="BL47" s="1"/>
      <c r="BM47" s="1"/>
      <c r="BN47" s="1"/>
      <c r="BO47" s="1"/>
      <c r="BP47" s="1"/>
      <c r="BQ47" s="1"/>
      <c r="BR47" s="1"/>
    </row>
    <row r="48" spans="1:70">
      <c r="A48" s="53" t="s">
        <v>600</v>
      </c>
      <c r="B48" s="54">
        <v>1239.5</v>
      </c>
      <c r="C48" s="54">
        <v>1242</v>
      </c>
      <c r="D48" s="54">
        <v>1210.75</v>
      </c>
      <c r="E48" s="54">
        <v>1217.9749755859375</v>
      </c>
      <c r="F48" s="54">
        <v>976.51153564453125</v>
      </c>
      <c r="G48" s="55">
        <v>1985014</v>
      </c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  <c r="AV48" s="1"/>
      <c r="AW48" s="1"/>
      <c r="AX48" s="1"/>
      <c r="AY48" s="1"/>
      <c r="AZ48" s="1"/>
      <c r="BA48" s="1"/>
      <c r="BB48" s="1"/>
      <c r="BC48" s="1"/>
      <c r="BD48" s="1"/>
      <c r="BE48" s="1"/>
      <c r="BF48" s="1"/>
      <c r="BG48" s="1"/>
      <c r="BH48" s="1"/>
      <c r="BI48" s="1"/>
      <c r="BJ48" s="1"/>
      <c r="BK48" s="1"/>
      <c r="BL48" s="1"/>
      <c r="BM48" s="1"/>
      <c r="BN48" s="1"/>
      <c r="BO48" s="1"/>
      <c r="BP48" s="1"/>
      <c r="BQ48" s="1"/>
      <c r="BR48" s="1"/>
    </row>
    <row r="49" spans="1:70">
      <c r="A49" s="53" t="s">
        <v>601</v>
      </c>
      <c r="B49" s="54">
        <v>1300.6500244140625</v>
      </c>
      <c r="C49" s="54">
        <v>1320</v>
      </c>
      <c r="D49" s="54">
        <v>1300.6500244140625</v>
      </c>
      <c r="E49" s="54">
        <v>1312</v>
      </c>
      <c r="F49" s="54">
        <v>1054.760009765625</v>
      </c>
      <c r="G49" s="55">
        <v>1592634</v>
      </c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  <c r="AW49" s="1"/>
      <c r="AX49" s="1"/>
      <c r="AY49" s="1"/>
      <c r="AZ49" s="1"/>
      <c r="BA49" s="1"/>
      <c r="BB49" s="1"/>
      <c r="BC49" s="1"/>
      <c r="BD49" s="1"/>
      <c r="BE49" s="1"/>
      <c r="BF49" s="1"/>
      <c r="BG49" s="1"/>
      <c r="BH49" s="1"/>
      <c r="BI49" s="1"/>
      <c r="BJ49" s="1"/>
      <c r="BK49" s="1"/>
      <c r="BL49" s="1"/>
      <c r="BM49" s="1"/>
      <c r="BN49" s="1"/>
      <c r="BO49" s="1"/>
      <c r="BP49" s="1"/>
      <c r="BQ49" s="1"/>
      <c r="BR49" s="1"/>
    </row>
    <row r="50" spans="1:70">
      <c r="A50" s="53" t="s">
        <v>602</v>
      </c>
      <c r="B50" s="54">
        <v>1326.824951171875</v>
      </c>
      <c r="C50" s="54">
        <v>1333.4749755859375</v>
      </c>
      <c r="D50" s="54">
        <v>1311.5</v>
      </c>
      <c r="E50" s="54">
        <v>1318.5</v>
      </c>
      <c r="F50" s="54">
        <v>1059.9854736328125</v>
      </c>
      <c r="G50" s="55">
        <v>4299962</v>
      </c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  <c r="AW50" s="1"/>
      <c r="AX50" s="1"/>
      <c r="AY50" s="1"/>
      <c r="AZ50" s="1"/>
      <c r="BA50" s="1"/>
      <c r="BB50" s="1"/>
      <c r="BC50" s="1"/>
      <c r="BD50" s="1"/>
      <c r="BE50" s="1"/>
      <c r="BF50" s="1"/>
      <c r="BG50" s="1"/>
      <c r="BH50" s="1"/>
      <c r="BI50" s="1"/>
      <c r="BJ50" s="1"/>
      <c r="BK50" s="1"/>
      <c r="BL50" s="1"/>
      <c r="BM50" s="1"/>
      <c r="BN50" s="1"/>
      <c r="BO50" s="1"/>
      <c r="BP50" s="1"/>
      <c r="BQ50" s="1"/>
      <c r="BR50" s="1"/>
    </row>
    <row r="51" spans="1:70">
      <c r="A51" s="53" t="s">
        <v>603</v>
      </c>
      <c r="B51" s="54">
        <v>1311.550048828125</v>
      </c>
      <c r="C51" s="54">
        <v>1354.449951171875</v>
      </c>
      <c r="D51" s="54">
        <v>1309.2750244140625</v>
      </c>
      <c r="E51" s="54">
        <v>1350.5999755859375</v>
      </c>
      <c r="F51" s="54">
        <v>1085.7916259765625</v>
      </c>
      <c r="G51" s="55">
        <v>2609542</v>
      </c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  <c r="AV51" s="1"/>
      <c r="AW51" s="1"/>
      <c r="AX51" s="1"/>
      <c r="AY51" s="1"/>
      <c r="AZ51" s="1"/>
      <c r="BA51" s="1"/>
      <c r="BB51" s="1"/>
      <c r="BC51" s="1"/>
      <c r="BD51" s="1"/>
      <c r="BE51" s="1"/>
      <c r="BF51" s="1"/>
      <c r="BG51" s="1"/>
      <c r="BH51" s="1"/>
      <c r="BI51" s="1"/>
      <c r="BJ51" s="1"/>
      <c r="BK51" s="1"/>
      <c r="BL51" s="1"/>
      <c r="BM51" s="1"/>
      <c r="BN51" s="1"/>
      <c r="BO51" s="1"/>
      <c r="BP51" s="1"/>
      <c r="BQ51" s="1"/>
      <c r="BR51" s="1"/>
    </row>
    <row r="52" spans="1:70">
      <c r="A52" s="53" t="s">
        <v>604</v>
      </c>
      <c r="B52" s="54">
        <v>1568.5</v>
      </c>
      <c r="C52" s="54">
        <v>1575</v>
      </c>
      <c r="D52" s="54">
        <v>1549.300048828125</v>
      </c>
      <c r="E52" s="54">
        <v>1556.175048828125</v>
      </c>
      <c r="F52" s="54">
        <v>1254.026611328125</v>
      </c>
      <c r="G52" s="55">
        <v>3043214</v>
      </c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  <c r="AV52" s="1"/>
      <c r="AW52" s="1"/>
      <c r="AX52" s="1"/>
      <c r="AY52" s="1"/>
      <c r="AZ52" s="1"/>
      <c r="BA52" s="1"/>
      <c r="BB52" s="1"/>
      <c r="BC52" s="1"/>
      <c r="BD52" s="1"/>
      <c r="BE52" s="1"/>
      <c r="BF52" s="1"/>
      <c r="BG52" s="1"/>
      <c r="BH52" s="1"/>
      <c r="BI52" s="1"/>
      <c r="BJ52" s="1"/>
      <c r="BK52" s="1"/>
      <c r="BL52" s="1"/>
      <c r="BM52" s="1"/>
      <c r="BN52" s="1"/>
      <c r="BO52" s="1"/>
      <c r="BP52" s="1"/>
      <c r="BQ52" s="1"/>
      <c r="BR52" s="1"/>
    </row>
    <row r="53" spans="1:70">
      <c r="A53" s="53" t="s">
        <v>605</v>
      </c>
      <c r="B53" s="54">
        <v>1517.5</v>
      </c>
      <c r="C53" s="54">
        <v>1531.9749755859375</v>
      </c>
      <c r="D53" s="54">
        <v>1510.7249755859375</v>
      </c>
      <c r="E53" s="54">
        <v>1517.5250244140625</v>
      </c>
      <c r="F53" s="54">
        <v>1222.8812255859375</v>
      </c>
      <c r="G53" s="55">
        <v>2706864</v>
      </c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  <c r="AV53" s="1"/>
      <c r="AW53" s="1"/>
      <c r="AX53" s="1"/>
      <c r="AY53" s="1"/>
      <c r="AZ53" s="1"/>
      <c r="BA53" s="1"/>
      <c r="BB53" s="1"/>
      <c r="BC53" s="1"/>
      <c r="BD53" s="1"/>
      <c r="BE53" s="1"/>
      <c r="BF53" s="1"/>
      <c r="BG53" s="1"/>
      <c r="BH53" s="1"/>
      <c r="BI53" s="1"/>
      <c r="BJ53" s="1"/>
      <c r="BK53" s="1"/>
      <c r="BL53" s="1"/>
      <c r="BM53" s="1"/>
      <c r="BN53" s="1"/>
      <c r="BO53" s="1"/>
      <c r="BP53" s="1"/>
      <c r="BQ53" s="1"/>
      <c r="BR53" s="1"/>
    </row>
    <row r="54" spans="1:70">
      <c r="A54" s="53" t="s">
        <v>606</v>
      </c>
      <c r="B54" s="54">
        <v>1417.949951171875</v>
      </c>
      <c r="C54" s="54">
        <v>1437.5</v>
      </c>
      <c r="D54" s="54">
        <v>1412.5</v>
      </c>
      <c r="E54" s="54">
        <v>1424.574951171875</v>
      </c>
      <c r="F54" s="54">
        <v>1147.9779052734375</v>
      </c>
      <c r="G54" s="55">
        <v>6865654</v>
      </c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  <c r="AV54" s="1"/>
      <c r="AW54" s="1"/>
      <c r="AX54" s="1"/>
      <c r="AY54" s="1"/>
      <c r="AZ54" s="1"/>
      <c r="BA54" s="1"/>
      <c r="BB54" s="1"/>
      <c r="BC54" s="1"/>
      <c r="BD54" s="1"/>
      <c r="BE54" s="1"/>
      <c r="BF54" s="1"/>
      <c r="BG54" s="1"/>
      <c r="BH54" s="1"/>
      <c r="BI54" s="1"/>
      <c r="BJ54" s="1"/>
      <c r="BK54" s="1"/>
      <c r="BL54" s="1"/>
      <c r="BM54" s="1"/>
      <c r="BN54" s="1"/>
      <c r="BO54" s="1"/>
      <c r="BP54" s="1"/>
      <c r="BQ54" s="1"/>
      <c r="BR54" s="1"/>
    </row>
    <row r="55" spans="1:70">
      <c r="A55" s="53" t="s">
        <v>607</v>
      </c>
      <c r="B55" s="54">
        <v>1725.9749755859375</v>
      </c>
      <c r="C55" s="54">
        <v>1774.5</v>
      </c>
      <c r="D55" s="54">
        <v>1718.800048828125</v>
      </c>
      <c r="E55" s="54">
        <v>1766.050048828125</v>
      </c>
      <c r="F55" s="54">
        <v>1423.1517333984375</v>
      </c>
      <c r="G55" s="55">
        <v>3458558</v>
      </c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  <c r="AV55" s="1"/>
      <c r="AW55" s="1"/>
      <c r="AX55" s="1"/>
      <c r="AY55" s="1"/>
      <c r="AZ55" s="1"/>
      <c r="BA55" s="1"/>
      <c r="BB55" s="1"/>
      <c r="BC55" s="1"/>
      <c r="BD55" s="1"/>
      <c r="BE55" s="1"/>
      <c r="BF55" s="1"/>
      <c r="BG55" s="1"/>
      <c r="BH55" s="1"/>
      <c r="BI55" s="1"/>
      <c r="BJ55" s="1"/>
      <c r="BK55" s="1"/>
      <c r="BL55" s="1"/>
      <c r="BM55" s="1"/>
      <c r="BN55" s="1"/>
      <c r="BO55" s="1"/>
      <c r="BP55" s="1"/>
      <c r="BQ55" s="1"/>
      <c r="BR55" s="1"/>
    </row>
    <row r="56" spans="1:70">
      <c r="A56" s="53" t="s">
        <v>608</v>
      </c>
      <c r="B56" s="54">
        <v>1734</v>
      </c>
      <c r="C56" s="54">
        <v>1759.050048828125</v>
      </c>
      <c r="D56" s="54">
        <v>1726.0999755859375</v>
      </c>
      <c r="E56" s="54">
        <v>1741.050048828125</v>
      </c>
      <c r="F56" s="54">
        <v>1414.6810302734375</v>
      </c>
      <c r="G56" s="55">
        <v>5049371</v>
      </c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  <c r="AV56" s="1"/>
      <c r="AW56" s="1"/>
      <c r="AX56" s="1"/>
      <c r="AY56" s="1"/>
      <c r="AZ56" s="1"/>
      <c r="BA56" s="1"/>
      <c r="BB56" s="1"/>
      <c r="BC56" s="1"/>
      <c r="BD56" s="1"/>
      <c r="BE56" s="1"/>
      <c r="BF56" s="1"/>
      <c r="BG56" s="1"/>
      <c r="BH56" s="1"/>
      <c r="BI56" s="1"/>
      <c r="BJ56" s="1"/>
      <c r="BK56" s="1"/>
      <c r="BL56" s="1"/>
      <c r="BM56" s="1"/>
      <c r="BN56" s="1"/>
      <c r="BO56" s="1"/>
      <c r="BP56" s="1"/>
      <c r="BQ56" s="1"/>
      <c r="BR56" s="1"/>
    </row>
    <row r="57" spans="1:70">
      <c r="A57" s="53" t="s">
        <v>609</v>
      </c>
      <c r="B57" s="54">
        <v>1844.9000244140625</v>
      </c>
      <c r="C57" s="54">
        <v>1867.4000244140625</v>
      </c>
      <c r="D57" s="54">
        <v>1842.300048828125</v>
      </c>
      <c r="E57" s="54">
        <v>1847.75</v>
      </c>
      <c r="F57" s="54">
        <v>1501.379150390625</v>
      </c>
      <c r="G57" s="55">
        <v>3506276</v>
      </c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  <c r="AX57" s="1"/>
      <c r="AY57" s="1"/>
      <c r="AZ57" s="1"/>
      <c r="BA57" s="1"/>
      <c r="BB57" s="1"/>
      <c r="BC57" s="1"/>
      <c r="BD57" s="1"/>
      <c r="BE57" s="1"/>
      <c r="BF57" s="1"/>
      <c r="BG57" s="1"/>
      <c r="BH57" s="1"/>
      <c r="BI57" s="1"/>
      <c r="BJ57" s="1"/>
      <c r="BK57" s="1"/>
      <c r="BL57" s="1"/>
      <c r="BM57" s="1"/>
      <c r="BN57" s="1"/>
      <c r="BO57" s="1"/>
      <c r="BP57" s="1"/>
      <c r="BQ57" s="1"/>
      <c r="BR57" s="1"/>
    </row>
    <row r="58" spans="1:70">
      <c r="A58" s="53" t="s">
        <v>610</v>
      </c>
      <c r="B58" s="54">
        <v>1942</v>
      </c>
      <c r="C58" s="54">
        <v>1947</v>
      </c>
      <c r="D58" s="54">
        <v>1928</v>
      </c>
      <c r="E58" s="54">
        <v>1940.199951171875</v>
      </c>
      <c r="F58" s="54">
        <v>1579.6754150390625</v>
      </c>
      <c r="G58" s="55">
        <v>2204803</v>
      </c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  <c r="AW58" s="1"/>
      <c r="AX58" s="1"/>
      <c r="AY58" s="1"/>
      <c r="AZ58" s="1"/>
      <c r="BA58" s="1"/>
      <c r="BB58" s="1"/>
      <c r="BC58" s="1"/>
      <c r="BD58" s="1"/>
      <c r="BE58" s="1"/>
      <c r="BF58" s="1"/>
      <c r="BG58" s="1"/>
      <c r="BH58" s="1"/>
      <c r="BI58" s="1"/>
      <c r="BJ58" s="1"/>
      <c r="BK58" s="1"/>
      <c r="BL58" s="1"/>
      <c r="BM58" s="1"/>
      <c r="BN58" s="1"/>
      <c r="BO58" s="1"/>
      <c r="BP58" s="1"/>
      <c r="BQ58" s="1"/>
      <c r="BR58" s="1"/>
    </row>
    <row r="59" spans="1:70">
      <c r="A59" s="53" t="s">
        <v>611</v>
      </c>
      <c r="B59" s="54">
        <v>2082.300048828125</v>
      </c>
      <c r="C59" s="54">
        <v>2092</v>
      </c>
      <c r="D59" s="54">
        <v>2074</v>
      </c>
      <c r="E59" s="54">
        <v>2078.39990234375</v>
      </c>
      <c r="F59" s="54">
        <v>1692.195068359375</v>
      </c>
      <c r="G59" s="55">
        <v>2504554</v>
      </c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  <c r="AW59" s="1"/>
      <c r="AX59" s="1"/>
      <c r="AY59" s="1"/>
      <c r="AZ59" s="1"/>
      <c r="BA59" s="1"/>
      <c r="BB59" s="1"/>
      <c r="BC59" s="1"/>
      <c r="BD59" s="1"/>
      <c r="BE59" s="1"/>
      <c r="BF59" s="1"/>
      <c r="BG59" s="1"/>
      <c r="BH59" s="1"/>
      <c r="BI59" s="1"/>
      <c r="BJ59" s="1"/>
      <c r="BK59" s="1"/>
      <c r="BL59" s="1"/>
      <c r="BM59" s="1"/>
      <c r="BN59" s="1"/>
      <c r="BO59" s="1"/>
      <c r="BP59" s="1"/>
      <c r="BQ59" s="1"/>
      <c r="BR59" s="1"/>
    </row>
    <row r="60" spans="1:70">
      <c r="A60" s="53" t="s">
        <v>612</v>
      </c>
      <c r="B60" s="54">
        <v>2178</v>
      </c>
      <c r="C60" s="54">
        <v>2190</v>
      </c>
      <c r="D60" s="54">
        <v>2158.85009765625</v>
      </c>
      <c r="E60" s="54">
        <v>2183.699951171875</v>
      </c>
      <c r="F60" s="54">
        <v>1777.9287109375</v>
      </c>
      <c r="G60" s="55">
        <v>2904371</v>
      </c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  <c r="AW60" s="1"/>
      <c r="AX60" s="1"/>
      <c r="AY60" s="1"/>
      <c r="AZ60" s="1"/>
      <c r="BA60" s="1"/>
      <c r="BB60" s="1"/>
      <c r="BC60" s="1"/>
      <c r="BD60" s="1"/>
      <c r="BE60" s="1"/>
      <c r="BF60" s="1"/>
      <c r="BG60" s="1"/>
      <c r="BH60" s="1"/>
      <c r="BI60" s="1"/>
      <c r="BJ60" s="1"/>
      <c r="BK60" s="1"/>
      <c r="BL60" s="1"/>
      <c r="BM60" s="1"/>
      <c r="BN60" s="1"/>
      <c r="BO60" s="1"/>
      <c r="BP60" s="1"/>
      <c r="BQ60" s="1"/>
      <c r="BR60" s="1"/>
    </row>
    <row r="61" spans="1:70">
      <c r="A61" s="53" t="s">
        <v>613</v>
      </c>
      <c r="B61" s="54">
        <v>1900</v>
      </c>
      <c r="C61" s="54">
        <v>1943.9000244140625</v>
      </c>
      <c r="D61" s="54">
        <v>1875.449951171875</v>
      </c>
      <c r="E61" s="54">
        <v>1938.1500244140625</v>
      </c>
      <c r="F61" s="54">
        <v>1581.330078125</v>
      </c>
      <c r="G61" s="55">
        <v>2769190</v>
      </c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  <c r="AW61" s="1"/>
      <c r="AX61" s="1"/>
      <c r="AY61" s="1"/>
      <c r="AZ61" s="1"/>
      <c r="BA61" s="1"/>
      <c r="BB61" s="1"/>
      <c r="BC61" s="1"/>
      <c r="BD61" s="1"/>
      <c r="BE61" s="1"/>
      <c r="BF61" s="1"/>
      <c r="BG61" s="1"/>
      <c r="BH61" s="1"/>
      <c r="BI61" s="1"/>
      <c r="BJ61" s="1"/>
      <c r="BK61" s="1"/>
      <c r="BL61" s="1"/>
      <c r="BM61" s="1"/>
      <c r="BN61" s="1"/>
      <c r="BO61" s="1"/>
      <c r="BP61" s="1"/>
      <c r="BQ61" s="1"/>
      <c r="BR61" s="1"/>
    </row>
    <row r="62" spans="1:70">
      <c r="A62" s="53" t="s">
        <v>614</v>
      </c>
      <c r="B62" s="54">
        <v>1966</v>
      </c>
      <c r="C62" s="54">
        <v>1991</v>
      </c>
      <c r="D62" s="54">
        <v>1959.8499755859375</v>
      </c>
      <c r="E62" s="54">
        <v>1968.25</v>
      </c>
      <c r="F62" s="54">
        <v>1605.888671875</v>
      </c>
      <c r="G62" s="55">
        <v>5268901</v>
      </c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  <c r="AX62" s="1"/>
      <c r="AY62" s="1"/>
      <c r="AZ62" s="1"/>
      <c r="BA62" s="1"/>
      <c r="BB62" s="1"/>
      <c r="BC62" s="1"/>
      <c r="BD62" s="1"/>
      <c r="BE62" s="1"/>
      <c r="BF62" s="1"/>
      <c r="BG62" s="1"/>
      <c r="BH62" s="1"/>
      <c r="BI62" s="1"/>
      <c r="BJ62" s="1"/>
      <c r="BK62" s="1"/>
      <c r="BL62" s="1"/>
      <c r="BM62" s="1"/>
      <c r="BN62" s="1"/>
      <c r="BO62" s="1"/>
      <c r="BP62" s="1"/>
      <c r="BQ62" s="1"/>
      <c r="BR62" s="1"/>
    </row>
    <row r="63" spans="1:70">
      <c r="A63" s="53" t="s">
        <v>615</v>
      </c>
      <c r="B63" s="54">
        <v>1908</v>
      </c>
      <c r="C63" s="54">
        <v>1909</v>
      </c>
      <c r="D63" s="54">
        <v>1886.1500244140625</v>
      </c>
      <c r="E63" s="54">
        <v>1893.050048828125</v>
      </c>
      <c r="F63" s="54">
        <v>1544.5330810546875</v>
      </c>
      <c r="G63" s="55">
        <v>1879740</v>
      </c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  <c r="AX63" s="1"/>
      <c r="AY63" s="1"/>
      <c r="AZ63" s="1"/>
      <c r="BA63" s="1"/>
      <c r="BB63" s="1"/>
      <c r="BC63" s="1"/>
      <c r="BD63" s="1"/>
      <c r="BE63" s="1"/>
      <c r="BF63" s="1"/>
      <c r="BG63" s="1"/>
      <c r="BH63" s="1"/>
      <c r="BI63" s="1"/>
      <c r="BJ63" s="1"/>
      <c r="BK63" s="1"/>
      <c r="BL63" s="1"/>
      <c r="BM63" s="1"/>
      <c r="BN63" s="1"/>
      <c r="BO63" s="1"/>
      <c r="BP63" s="1"/>
      <c r="BQ63" s="1"/>
      <c r="BR63" s="1"/>
    </row>
    <row r="64" spans="1:70">
      <c r="A64" s="53" t="s">
        <v>616</v>
      </c>
      <c r="B64" s="54">
        <v>1987</v>
      </c>
      <c r="C64" s="54">
        <v>2019.75</v>
      </c>
      <c r="D64" s="54">
        <v>1985</v>
      </c>
      <c r="E64" s="54">
        <v>2014.0999755859375</v>
      </c>
      <c r="F64" s="54">
        <v>1646.8197021484375</v>
      </c>
      <c r="G64" s="55">
        <v>4094319</v>
      </c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  <c r="AW64" s="1"/>
      <c r="AX64" s="1"/>
      <c r="AY64" s="1"/>
      <c r="AZ64" s="1"/>
      <c r="BA64" s="1"/>
      <c r="BB64" s="1"/>
      <c r="BC64" s="1"/>
      <c r="BD64" s="1"/>
      <c r="BE64" s="1"/>
      <c r="BF64" s="1"/>
      <c r="BG64" s="1"/>
      <c r="BH64" s="1"/>
      <c r="BI64" s="1"/>
      <c r="BJ64" s="1"/>
      <c r="BK64" s="1"/>
      <c r="BL64" s="1"/>
      <c r="BM64" s="1"/>
      <c r="BN64" s="1"/>
      <c r="BO64" s="1"/>
      <c r="BP64" s="1"/>
      <c r="BQ64" s="1"/>
      <c r="BR64" s="1"/>
    </row>
    <row r="65" spans="1:70">
      <c r="A65" s="53" t="s">
        <v>617</v>
      </c>
      <c r="B65" s="54">
        <v>2060</v>
      </c>
      <c r="C65" s="54">
        <v>2071.35009765625</v>
      </c>
      <c r="D65" s="54">
        <v>1977.5999755859375</v>
      </c>
      <c r="E65" s="54">
        <v>1983.449951171875</v>
      </c>
      <c r="F65" s="54">
        <v>1621.7586669921875</v>
      </c>
      <c r="G65" s="55">
        <v>8454295</v>
      </c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  <c r="AX65" s="1"/>
      <c r="AY65" s="1"/>
      <c r="AZ65" s="1"/>
      <c r="BA65" s="1"/>
      <c r="BB65" s="1"/>
      <c r="BC65" s="1"/>
      <c r="BD65" s="1"/>
      <c r="BE65" s="1"/>
      <c r="BF65" s="1"/>
      <c r="BG65" s="1"/>
      <c r="BH65" s="1"/>
      <c r="BI65" s="1"/>
      <c r="BJ65" s="1"/>
      <c r="BK65" s="1"/>
      <c r="BL65" s="1"/>
      <c r="BM65" s="1"/>
      <c r="BN65" s="1"/>
      <c r="BO65" s="1"/>
      <c r="BP65" s="1"/>
      <c r="BQ65" s="1"/>
      <c r="BR65" s="1"/>
    </row>
    <row r="66" spans="1:70">
      <c r="A66" s="53" t="s">
        <v>618</v>
      </c>
      <c r="B66" s="54">
        <v>1980</v>
      </c>
      <c r="C66" s="54">
        <v>2014.5999755859375</v>
      </c>
      <c r="D66" s="54">
        <v>1972.800048828125</v>
      </c>
      <c r="E66" s="54">
        <v>2000.300048828125</v>
      </c>
      <c r="F66" s="54">
        <v>1635.5364990234375</v>
      </c>
      <c r="G66" s="55">
        <v>4054489</v>
      </c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  <c r="AX66" s="1"/>
      <c r="AY66" s="1"/>
      <c r="AZ66" s="1"/>
      <c r="BA66" s="1"/>
      <c r="BB66" s="1"/>
      <c r="BC66" s="1"/>
      <c r="BD66" s="1"/>
      <c r="BE66" s="1"/>
      <c r="BF66" s="1"/>
      <c r="BG66" s="1"/>
      <c r="BH66" s="1"/>
      <c r="BI66" s="1"/>
      <c r="BJ66" s="1"/>
      <c r="BK66" s="1"/>
      <c r="BL66" s="1"/>
      <c r="BM66" s="1"/>
      <c r="BN66" s="1"/>
      <c r="BO66" s="1"/>
      <c r="BP66" s="1"/>
      <c r="BQ66" s="1"/>
      <c r="BR66" s="1"/>
    </row>
    <row r="67" spans="1:70">
      <c r="A67" s="53" t="s">
        <v>619</v>
      </c>
      <c r="B67" s="54">
        <v>2238.550048828125</v>
      </c>
      <c r="C67" s="54">
        <v>2266.949951171875</v>
      </c>
      <c r="D67" s="54">
        <v>2230.10009765625</v>
      </c>
      <c r="E67" s="54">
        <v>2260.35009765625</v>
      </c>
      <c r="F67" s="54">
        <v>1848.1650390625</v>
      </c>
      <c r="G67" s="55">
        <v>3488395</v>
      </c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  <c r="AV67" s="1"/>
      <c r="AW67" s="1"/>
      <c r="AX67" s="1"/>
      <c r="AY67" s="1"/>
      <c r="AZ67" s="1"/>
      <c r="BA67" s="1"/>
      <c r="BB67" s="1"/>
      <c r="BC67" s="1"/>
      <c r="BD67" s="1"/>
      <c r="BE67" s="1"/>
      <c r="BF67" s="1"/>
      <c r="BG67" s="1"/>
      <c r="BH67" s="1"/>
      <c r="BI67" s="1"/>
      <c r="BJ67" s="1"/>
      <c r="BK67" s="1"/>
      <c r="BL67" s="1"/>
      <c r="BM67" s="1"/>
      <c r="BN67" s="1"/>
      <c r="BO67" s="1"/>
      <c r="BP67" s="1"/>
      <c r="BQ67" s="1"/>
      <c r="BR67" s="1"/>
    </row>
    <row r="68" spans="1:70">
      <c r="A68" s="53" t="s">
        <v>620</v>
      </c>
      <c r="B68" s="54">
        <v>2160</v>
      </c>
      <c r="C68" s="54">
        <v>2204.949951171875</v>
      </c>
      <c r="D68" s="54">
        <v>2152.25</v>
      </c>
      <c r="E68" s="54">
        <v>2196.550048828125</v>
      </c>
      <c r="F68" s="54">
        <v>1795.999267578125</v>
      </c>
      <c r="G68" s="55">
        <v>4265370</v>
      </c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  <c r="AV68" s="1"/>
      <c r="AW68" s="1"/>
      <c r="AX68" s="1"/>
      <c r="AY68" s="1"/>
      <c r="AZ68" s="1"/>
      <c r="BA68" s="1"/>
      <c r="BB68" s="1"/>
      <c r="BC68" s="1"/>
      <c r="BD68" s="1"/>
      <c r="BE68" s="1"/>
      <c r="BF68" s="1"/>
      <c r="BG68" s="1"/>
      <c r="BH68" s="1"/>
      <c r="BI68" s="1"/>
      <c r="BJ68" s="1"/>
      <c r="BK68" s="1"/>
      <c r="BL68" s="1"/>
      <c r="BM68" s="1"/>
      <c r="BN68" s="1"/>
      <c r="BO68" s="1"/>
      <c r="BP68" s="1"/>
      <c r="BQ68" s="1"/>
      <c r="BR68" s="1"/>
    </row>
    <row r="69" spans="1:70">
      <c r="A69" s="53" t="s">
        <v>621</v>
      </c>
      <c r="B69" s="54">
        <v>2260</v>
      </c>
      <c r="C69" s="54">
        <v>2261.949951171875</v>
      </c>
      <c r="D69" s="54">
        <v>2222.5</v>
      </c>
      <c r="E69" s="54">
        <v>2227.199951171875</v>
      </c>
      <c r="F69" s="54">
        <v>1835.7967529296875</v>
      </c>
      <c r="G69" s="55">
        <v>2372928</v>
      </c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  <c r="AV69" s="1"/>
      <c r="AW69" s="1"/>
      <c r="AX69" s="1"/>
      <c r="AY69" s="1"/>
      <c r="AZ69" s="1"/>
      <c r="BA69" s="1"/>
      <c r="BB69" s="1"/>
      <c r="BC69" s="1"/>
      <c r="BD69" s="1"/>
      <c r="BE69" s="1"/>
      <c r="BF69" s="1"/>
      <c r="BG69" s="1"/>
      <c r="BH69" s="1"/>
      <c r="BI69" s="1"/>
      <c r="BJ69" s="1"/>
      <c r="BK69" s="1"/>
      <c r="BL69" s="1"/>
      <c r="BM69" s="1"/>
      <c r="BN69" s="1"/>
      <c r="BO69" s="1"/>
      <c r="BP69" s="1"/>
      <c r="BQ69" s="1"/>
      <c r="BR69" s="1"/>
    </row>
    <row r="70" spans="1:70">
      <c r="A70" s="53" t="s">
        <v>622</v>
      </c>
      <c r="B70" s="54">
        <v>2171.75</v>
      </c>
      <c r="C70" s="54">
        <v>2211.699951171875</v>
      </c>
      <c r="D70" s="54">
        <v>2147.14990234375</v>
      </c>
      <c r="E70" s="54">
        <v>2205.699951171875</v>
      </c>
      <c r="F70" s="54">
        <v>1822.321533203125</v>
      </c>
      <c r="G70" s="55">
        <v>3000677</v>
      </c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  <c r="AV70" s="1"/>
      <c r="AW70" s="1"/>
      <c r="AX70" s="1"/>
      <c r="AY70" s="1"/>
      <c r="AZ70" s="1"/>
      <c r="BA70" s="1"/>
      <c r="BB70" s="1"/>
      <c r="BC70" s="1"/>
      <c r="BD70" s="1"/>
      <c r="BE70" s="1"/>
      <c r="BF70" s="1"/>
      <c r="BG70" s="1"/>
      <c r="BH70" s="1"/>
      <c r="BI70" s="1"/>
      <c r="BJ70" s="1"/>
      <c r="BK70" s="1"/>
      <c r="BL70" s="1"/>
      <c r="BM70" s="1"/>
      <c r="BN70" s="1"/>
      <c r="BO70" s="1"/>
      <c r="BP70" s="1"/>
      <c r="BQ70" s="1"/>
      <c r="BR70" s="1"/>
    </row>
    <row r="71" spans="1:70">
      <c r="A71" s="53" t="s">
        <v>623</v>
      </c>
      <c r="B71" s="54">
        <v>2241</v>
      </c>
      <c r="C71" s="54">
        <v>2266</v>
      </c>
      <c r="D71" s="54">
        <v>2218</v>
      </c>
      <c r="E71" s="54">
        <v>2259.60009765625</v>
      </c>
      <c r="F71" s="54">
        <v>1866.852783203125</v>
      </c>
      <c r="G71" s="55">
        <v>2583625</v>
      </c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  <c r="AV71" s="1"/>
      <c r="AW71" s="1"/>
      <c r="AX71" s="1"/>
      <c r="AY71" s="1"/>
      <c r="AZ71" s="1"/>
      <c r="BA71" s="1"/>
      <c r="BB71" s="1"/>
      <c r="BC71" s="1"/>
      <c r="BD71" s="1"/>
      <c r="BE71" s="1"/>
      <c r="BF71" s="1"/>
      <c r="BG71" s="1"/>
      <c r="BH71" s="1"/>
      <c r="BI71" s="1"/>
      <c r="BJ71" s="1"/>
      <c r="BK71" s="1"/>
      <c r="BL71" s="1"/>
      <c r="BM71" s="1"/>
      <c r="BN71" s="1"/>
      <c r="BO71" s="1"/>
      <c r="BP71" s="1"/>
      <c r="BQ71" s="1"/>
      <c r="BR71" s="1"/>
    </row>
    <row r="72" spans="1:70">
      <c r="A72" s="53" t="s">
        <v>624</v>
      </c>
      <c r="B72" s="54">
        <v>2061.85009765625</v>
      </c>
      <c r="C72" s="54">
        <v>2104</v>
      </c>
      <c r="D72" s="54">
        <v>2060</v>
      </c>
      <c r="E72" s="54">
        <v>2099.300048828125</v>
      </c>
      <c r="F72" s="54">
        <v>1734.4154052734375</v>
      </c>
      <c r="G72" s="55">
        <v>2620039</v>
      </c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1"/>
      <c r="AV72" s="1"/>
      <c r="AW72" s="1"/>
      <c r="AX72" s="1"/>
      <c r="AY72" s="1"/>
      <c r="AZ72" s="1"/>
      <c r="BA72" s="1"/>
      <c r="BB72" s="1"/>
      <c r="BC72" s="1"/>
      <c r="BD72" s="1"/>
      <c r="BE72" s="1"/>
      <c r="BF72" s="1"/>
      <c r="BG72" s="1"/>
      <c r="BH72" s="1"/>
      <c r="BI72" s="1"/>
      <c r="BJ72" s="1"/>
      <c r="BK72" s="1"/>
      <c r="BL72" s="1"/>
      <c r="BM72" s="1"/>
      <c r="BN72" s="1"/>
      <c r="BO72" s="1"/>
      <c r="BP72" s="1"/>
      <c r="BQ72" s="1"/>
      <c r="BR72" s="1"/>
    </row>
    <row r="73" spans="1:70">
      <c r="A73" s="53" t="s">
        <v>625</v>
      </c>
      <c r="B73" s="54">
        <v>2250</v>
      </c>
      <c r="C73" s="54">
        <v>2284.949951171875</v>
      </c>
      <c r="D73" s="54">
        <v>2237</v>
      </c>
      <c r="E73" s="54">
        <v>2269.64990234375</v>
      </c>
      <c r="F73" s="54">
        <v>1917.3173828125</v>
      </c>
      <c r="G73" s="55">
        <v>4879261</v>
      </c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/>
      <c r="AV73" s="1"/>
      <c r="AW73" s="1"/>
      <c r="AX73" s="1"/>
      <c r="AY73" s="1"/>
      <c r="AZ73" s="1"/>
      <c r="BA73" s="1"/>
      <c r="BB73" s="1"/>
      <c r="BC73" s="1"/>
      <c r="BD73" s="1"/>
      <c r="BE73" s="1"/>
      <c r="BF73" s="1"/>
      <c r="BG73" s="1"/>
      <c r="BH73" s="1"/>
      <c r="BI73" s="1"/>
      <c r="BJ73" s="1"/>
      <c r="BK73" s="1"/>
      <c r="BL73" s="1"/>
      <c r="BM73" s="1"/>
      <c r="BN73" s="1"/>
      <c r="BO73" s="1"/>
      <c r="BP73" s="1"/>
      <c r="BQ73" s="1"/>
      <c r="BR73" s="1"/>
    </row>
    <row r="74" spans="1:70">
      <c r="A74" s="53" t="s">
        <v>626</v>
      </c>
      <c r="B74" s="54">
        <v>2085</v>
      </c>
      <c r="C74" s="54">
        <v>2085</v>
      </c>
      <c r="D74" s="54">
        <v>2045.800048828125</v>
      </c>
      <c r="E74" s="54">
        <v>2053.25</v>
      </c>
      <c r="F74" s="54">
        <v>1734.51123046875</v>
      </c>
      <c r="G74" s="55">
        <v>2064271</v>
      </c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  <c r="AU74" s="1"/>
      <c r="AV74" s="1"/>
      <c r="AW74" s="1"/>
      <c r="AX74" s="1"/>
      <c r="AY74" s="1"/>
      <c r="AZ74" s="1"/>
      <c r="BA74" s="1"/>
      <c r="BB74" s="1"/>
      <c r="BC74" s="1"/>
      <c r="BD74" s="1"/>
      <c r="BE74" s="1"/>
      <c r="BF74" s="1"/>
      <c r="BG74" s="1"/>
      <c r="BH74" s="1"/>
      <c r="BI74" s="1"/>
      <c r="BJ74" s="1"/>
      <c r="BK74" s="1"/>
      <c r="BL74" s="1"/>
      <c r="BM74" s="1"/>
      <c r="BN74" s="1"/>
      <c r="BO74" s="1"/>
      <c r="BP74" s="1"/>
      <c r="BQ74" s="1"/>
      <c r="BR74" s="1"/>
    </row>
    <row r="75" spans="1:70">
      <c r="A75" s="53" t="s">
        <v>627</v>
      </c>
      <c r="B75" s="54">
        <v>2189</v>
      </c>
      <c r="C75" s="54">
        <v>2197</v>
      </c>
      <c r="D75" s="54">
        <v>2157.449951171875</v>
      </c>
      <c r="E75" s="54">
        <v>2161.699951171875</v>
      </c>
      <c r="F75" s="54">
        <v>1826.1258544921875</v>
      </c>
      <c r="G75" s="55">
        <v>1909289</v>
      </c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  <c r="AM75" s="1"/>
      <c r="AN75" s="1"/>
      <c r="AO75" s="1"/>
      <c r="AP75" s="1"/>
      <c r="AQ75" s="1"/>
      <c r="AR75" s="1"/>
      <c r="AS75" s="1"/>
      <c r="AT75" s="1"/>
      <c r="AU75" s="1"/>
      <c r="AV75" s="1"/>
      <c r="AW75" s="1"/>
      <c r="AX75" s="1"/>
      <c r="AY75" s="1"/>
      <c r="AZ75" s="1"/>
      <c r="BA75" s="1"/>
      <c r="BB75" s="1"/>
      <c r="BC75" s="1"/>
      <c r="BD75" s="1"/>
      <c r="BE75" s="1"/>
      <c r="BF75" s="1"/>
      <c r="BG75" s="1"/>
      <c r="BH75" s="1"/>
      <c r="BI75" s="1"/>
      <c r="BJ75" s="1"/>
      <c r="BK75" s="1"/>
      <c r="BL75" s="1"/>
      <c r="BM75" s="1"/>
      <c r="BN75" s="1"/>
      <c r="BO75" s="1"/>
      <c r="BP75" s="1"/>
      <c r="BQ75" s="1"/>
      <c r="BR75" s="1"/>
    </row>
    <row r="76" spans="1:70">
      <c r="A76" s="53" t="s">
        <v>628</v>
      </c>
      <c r="B76" s="54">
        <v>2139.39990234375</v>
      </c>
      <c r="C76" s="54">
        <v>2144.35009765625</v>
      </c>
      <c r="D76" s="54">
        <v>2071.60009765625</v>
      </c>
      <c r="E76" s="54">
        <v>2079.050048828125</v>
      </c>
      <c r="F76" s="54">
        <v>1760.2938232421875</v>
      </c>
      <c r="G76" s="55">
        <v>3287223</v>
      </c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  <c r="AM76" s="1"/>
      <c r="AN76" s="1"/>
      <c r="AO76" s="1"/>
      <c r="AP76" s="1"/>
      <c r="AQ76" s="1"/>
      <c r="AR76" s="1"/>
      <c r="AS76" s="1"/>
      <c r="AT76" s="1"/>
      <c r="AU76" s="1"/>
      <c r="AV76" s="1"/>
      <c r="AW76" s="1"/>
      <c r="AX76" s="1"/>
      <c r="AY76" s="1"/>
      <c r="AZ76" s="1"/>
      <c r="BA76" s="1"/>
      <c r="BB76" s="1"/>
      <c r="BC76" s="1"/>
      <c r="BD76" s="1"/>
      <c r="BE76" s="1"/>
      <c r="BF76" s="1"/>
      <c r="BG76" s="1"/>
      <c r="BH76" s="1"/>
      <c r="BI76" s="1"/>
      <c r="BJ76" s="1"/>
      <c r="BK76" s="1"/>
      <c r="BL76" s="1"/>
      <c r="BM76" s="1"/>
      <c r="BN76" s="1"/>
      <c r="BO76" s="1"/>
      <c r="BP76" s="1"/>
      <c r="BQ76" s="1"/>
      <c r="BR76" s="1"/>
    </row>
    <row r="77" spans="1:70">
      <c r="A77" s="53" t="s">
        <v>629</v>
      </c>
      <c r="B77" s="54">
        <v>2068</v>
      </c>
      <c r="C77" s="54">
        <v>2069.5</v>
      </c>
      <c r="D77" s="54">
        <v>1990</v>
      </c>
      <c r="E77" s="54">
        <v>2000.1500244140625</v>
      </c>
      <c r="F77" s="54">
        <v>1693.4906005859375</v>
      </c>
      <c r="G77" s="55">
        <v>4298076</v>
      </c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1"/>
      <c r="AN77" s="1"/>
      <c r="AO77" s="1"/>
      <c r="AP77" s="1"/>
      <c r="AQ77" s="1"/>
      <c r="AR77" s="1"/>
      <c r="AS77" s="1"/>
      <c r="AT77" s="1"/>
      <c r="AU77" s="1"/>
      <c r="AV77" s="1"/>
      <c r="AW77" s="1"/>
      <c r="AX77" s="1"/>
      <c r="AY77" s="1"/>
      <c r="AZ77" s="1"/>
      <c r="BA77" s="1"/>
      <c r="BB77" s="1"/>
      <c r="BC77" s="1"/>
      <c r="BD77" s="1"/>
      <c r="BE77" s="1"/>
      <c r="BF77" s="1"/>
      <c r="BG77" s="1"/>
      <c r="BH77" s="1"/>
      <c r="BI77" s="1"/>
      <c r="BJ77" s="1"/>
      <c r="BK77" s="1"/>
      <c r="BL77" s="1"/>
      <c r="BM77" s="1"/>
      <c r="BN77" s="1"/>
      <c r="BO77" s="1"/>
      <c r="BP77" s="1"/>
      <c r="BQ77" s="1"/>
      <c r="BR77" s="1"/>
    </row>
    <row r="78" spans="1:70">
      <c r="A78" s="53" t="s">
        <v>630</v>
      </c>
      <c r="B78" s="54">
        <v>1837.4000244140625</v>
      </c>
      <c r="C78" s="54">
        <v>1855</v>
      </c>
      <c r="D78" s="54">
        <v>1780</v>
      </c>
      <c r="E78" s="54">
        <v>1826.0999755859375</v>
      </c>
      <c r="F78" s="54">
        <v>1557.4222412109375</v>
      </c>
      <c r="G78" s="55">
        <v>3927593</v>
      </c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  <c r="AM78" s="1"/>
      <c r="AN78" s="1"/>
      <c r="AO78" s="1"/>
      <c r="AP78" s="1"/>
      <c r="AQ78" s="1"/>
      <c r="AR78" s="1"/>
      <c r="AS78" s="1"/>
      <c r="AT78" s="1"/>
      <c r="AU78" s="1"/>
      <c r="AV78" s="1"/>
      <c r="AW78" s="1"/>
      <c r="AX78" s="1"/>
      <c r="AY78" s="1"/>
      <c r="AZ78" s="1"/>
      <c r="BA78" s="1"/>
      <c r="BB78" s="1"/>
      <c r="BC78" s="1"/>
      <c r="BD78" s="1"/>
      <c r="BE78" s="1"/>
      <c r="BF78" s="1"/>
      <c r="BG78" s="1"/>
      <c r="BH78" s="1"/>
      <c r="BI78" s="1"/>
      <c r="BJ78" s="1"/>
      <c r="BK78" s="1"/>
      <c r="BL78" s="1"/>
      <c r="BM78" s="1"/>
      <c r="BN78" s="1"/>
      <c r="BO78" s="1"/>
      <c r="BP78" s="1"/>
      <c r="BQ78" s="1"/>
      <c r="BR78" s="1"/>
    </row>
    <row r="79" spans="1:70">
      <c r="A79" s="53" t="s">
        <v>631</v>
      </c>
      <c r="B79" s="54">
        <v>1980</v>
      </c>
      <c r="C79" s="54">
        <v>2032</v>
      </c>
      <c r="D79" s="54">
        <v>1942.199951171875</v>
      </c>
      <c r="E79" s="54">
        <v>2014.449951171875</v>
      </c>
      <c r="F79" s="54">
        <v>1718.060302734375</v>
      </c>
      <c r="G79" s="55">
        <v>5915544</v>
      </c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  <c r="AM79" s="1"/>
      <c r="AN79" s="1"/>
      <c r="AO79" s="1"/>
      <c r="AP79" s="1"/>
      <c r="AQ79" s="1"/>
      <c r="AR79" s="1"/>
      <c r="AS79" s="1"/>
      <c r="AT79" s="1"/>
      <c r="AU79" s="1"/>
      <c r="AV79" s="1"/>
      <c r="AW79" s="1"/>
      <c r="AX79" s="1"/>
      <c r="AY79" s="1"/>
      <c r="AZ79" s="1"/>
      <c r="BA79" s="1"/>
      <c r="BB79" s="1"/>
      <c r="BC79" s="1"/>
      <c r="BD79" s="1"/>
      <c r="BE79" s="1"/>
      <c r="BF79" s="1"/>
      <c r="BG79" s="1"/>
      <c r="BH79" s="1"/>
      <c r="BI79" s="1"/>
      <c r="BJ79" s="1"/>
      <c r="BK79" s="1"/>
      <c r="BL79" s="1"/>
      <c r="BM79" s="1"/>
      <c r="BN79" s="1"/>
      <c r="BO79" s="1"/>
      <c r="BP79" s="1"/>
      <c r="BQ79" s="1"/>
      <c r="BR79" s="1"/>
    </row>
    <row r="80" spans="1:70">
      <c r="A80" s="53" t="s">
        <v>632</v>
      </c>
      <c r="B80" s="54">
        <v>1982</v>
      </c>
      <c r="C80" s="54">
        <v>2002.6500244140625</v>
      </c>
      <c r="D80" s="54">
        <v>1962.4000244140625</v>
      </c>
      <c r="E80" s="54">
        <v>1972.3499755859375</v>
      </c>
      <c r="F80" s="54">
        <v>1682.1546630859375</v>
      </c>
      <c r="G80" s="55">
        <v>7237735</v>
      </c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1"/>
      <c r="AM80" s="1"/>
      <c r="AN80" s="1"/>
      <c r="AO80" s="1"/>
      <c r="AP80" s="1"/>
      <c r="AQ80" s="1"/>
      <c r="AR80" s="1"/>
      <c r="AS80" s="1"/>
      <c r="AT80" s="1"/>
      <c r="AU80" s="1"/>
      <c r="AV80" s="1"/>
      <c r="AW80" s="1"/>
      <c r="AX80" s="1"/>
      <c r="AY80" s="1"/>
      <c r="AZ80" s="1"/>
      <c r="BA80" s="1"/>
      <c r="BB80" s="1"/>
      <c r="BC80" s="1"/>
      <c r="BD80" s="1"/>
      <c r="BE80" s="1"/>
      <c r="BF80" s="1"/>
      <c r="BG80" s="1"/>
      <c r="BH80" s="1"/>
      <c r="BI80" s="1"/>
      <c r="BJ80" s="1"/>
      <c r="BK80" s="1"/>
      <c r="BL80" s="1"/>
      <c r="BM80" s="1"/>
      <c r="BN80" s="1"/>
      <c r="BO80" s="1"/>
      <c r="BP80" s="1"/>
      <c r="BQ80" s="1"/>
      <c r="BR80" s="1"/>
    </row>
    <row r="81" spans="1:70">
      <c r="A81" s="53" t="s">
        <v>633</v>
      </c>
      <c r="B81" s="54">
        <v>2100</v>
      </c>
      <c r="C81" s="54">
        <v>2111.89990234375</v>
      </c>
      <c r="D81" s="54">
        <v>2075.050048828125</v>
      </c>
      <c r="E81" s="54">
        <v>2082.14990234375</v>
      </c>
      <c r="F81" s="54">
        <v>1781.019287109375</v>
      </c>
      <c r="G81" s="55">
        <v>3071725</v>
      </c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  <c r="AM81" s="1"/>
      <c r="AN81" s="1"/>
      <c r="AO81" s="1"/>
      <c r="AP81" s="1"/>
      <c r="AQ81" s="1"/>
      <c r="AR81" s="1"/>
      <c r="AS81" s="1"/>
      <c r="AT81" s="1"/>
      <c r="AU81" s="1"/>
      <c r="AV81" s="1"/>
      <c r="AW81" s="1"/>
      <c r="AX81" s="1"/>
      <c r="AY81" s="1"/>
      <c r="AZ81" s="1"/>
      <c r="BA81" s="1"/>
      <c r="BB81" s="1"/>
      <c r="BC81" s="1"/>
      <c r="BD81" s="1"/>
      <c r="BE81" s="1"/>
      <c r="BF81" s="1"/>
      <c r="BG81" s="1"/>
      <c r="BH81" s="1"/>
      <c r="BI81" s="1"/>
      <c r="BJ81" s="1"/>
      <c r="BK81" s="1"/>
      <c r="BL81" s="1"/>
      <c r="BM81" s="1"/>
      <c r="BN81" s="1"/>
      <c r="BO81" s="1"/>
      <c r="BP81" s="1"/>
      <c r="BQ81" s="1"/>
      <c r="BR81" s="1"/>
    </row>
    <row r="82" spans="1:70">
      <c r="A82" s="53" t="s">
        <v>634</v>
      </c>
      <c r="B82" s="54">
        <v>2303.14990234375</v>
      </c>
      <c r="C82" s="54">
        <v>2334.800048828125</v>
      </c>
      <c r="D82" s="54">
        <v>2257.449951171875</v>
      </c>
      <c r="E82" s="54">
        <v>2281.39990234375</v>
      </c>
      <c r="F82" s="54">
        <v>1955.8302001953125</v>
      </c>
      <c r="G82" s="55">
        <v>4723290</v>
      </c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  <c r="AM82" s="1"/>
      <c r="AN82" s="1"/>
      <c r="AO82" s="1"/>
      <c r="AP82" s="1"/>
      <c r="AQ82" s="1"/>
      <c r="AR82" s="1"/>
      <c r="AS82" s="1"/>
      <c r="AT82" s="1"/>
      <c r="AU82" s="1"/>
      <c r="AV82" s="1"/>
      <c r="AW82" s="1"/>
      <c r="AX82" s="1"/>
      <c r="AY82" s="1"/>
      <c r="AZ82" s="1"/>
      <c r="BA82" s="1"/>
      <c r="BB82" s="1"/>
      <c r="BC82" s="1"/>
      <c r="BD82" s="1"/>
      <c r="BE82" s="1"/>
      <c r="BF82" s="1"/>
      <c r="BG82" s="1"/>
      <c r="BH82" s="1"/>
      <c r="BI82" s="1"/>
      <c r="BJ82" s="1"/>
      <c r="BK82" s="1"/>
      <c r="BL82" s="1"/>
      <c r="BM82" s="1"/>
      <c r="BN82" s="1"/>
      <c r="BO82" s="1"/>
      <c r="BP82" s="1"/>
      <c r="BQ82" s="1"/>
      <c r="BR82" s="1"/>
    </row>
    <row r="83" spans="1:70">
      <c r="A83" s="53" t="s">
        <v>635</v>
      </c>
      <c r="B83" s="54">
        <v>2240</v>
      </c>
      <c r="C83" s="54">
        <v>2276.199951171875</v>
      </c>
      <c r="D83" s="54">
        <v>2228</v>
      </c>
      <c r="E83" s="54">
        <v>2257.25</v>
      </c>
      <c r="F83" s="54">
        <v>1935.12646484375</v>
      </c>
      <c r="G83" s="55">
        <v>6018154</v>
      </c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1"/>
      <c r="AM83" s="1"/>
      <c r="AN83" s="1"/>
      <c r="AO83" s="1"/>
      <c r="AP83" s="1"/>
      <c r="AQ83" s="1"/>
      <c r="AR83" s="1"/>
      <c r="AS83" s="1"/>
      <c r="AT83" s="1"/>
      <c r="AU83" s="1"/>
      <c r="AV83" s="1"/>
      <c r="AW83" s="1"/>
      <c r="AX83" s="1"/>
      <c r="AY83" s="1"/>
      <c r="AZ83" s="1"/>
      <c r="BA83" s="1"/>
      <c r="BB83" s="1"/>
      <c r="BC83" s="1"/>
      <c r="BD83" s="1"/>
      <c r="BE83" s="1"/>
      <c r="BF83" s="1"/>
      <c r="BG83" s="1"/>
      <c r="BH83" s="1"/>
      <c r="BI83" s="1"/>
      <c r="BJ83" s="1"/>
      <c r="BK83" s="1"/>
      <c r="BL83" s="1"/>
      <c r="BM83" s="1"/>
      <c r="BN83" s="1"/>
      <c r="BO83" s="1"/>
      <c r="BP83" s="1"/>
      <c r="BQ83" s="1"/>
      <c r="BR83" s="1"/>
    </row>
    <row r="84" spans="1:70">
      <c r="A84" s="53" t="s">
        <v>636</v>
      </c>
      <c r="B84" s="54">
        <v>2489</v>
      </c>
      <c r="C84" s="54">
        <v>2505</v>
      </c>
      <c r="D84" s="54">
        <v>2460</v>
      </c>
      <c r="E84" s="54">
        <v>2492.300048828125</v>
      </c>
      <c r="F84" s="54">
        <v>2136.63427734375</v>
      </c>
      <c r="G84" s="55">
        <v>3917166</v>
      </c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  <c r="AL84" s="1"/>
      <c r="AM84" s="1"/>
      <c r="AN84" s="1"/>
      <c r="AO84" s="1"/>
      <c r="AP84" s="1"/>
      <c r="AQ84" s="1"/>
      <c r="AR84" s="1"/>
      <c r="AS84" s="1"/>
      <c r="AT84" s="1"/>
      <c r="AU84" s="1"/>
      <c r="AV84" s="1"/>
      <c r="AW84" s="1"/>
      <c r="AX84" s="1"/>
      <c r="AY84" s="1"/>
      <c r="AZ84" s="1"/>
      <c r="BA84" s="1"/>
      <c r="BB84" s="1"/>
      <c r="BC84" s="1"/>
      <c r="BD84" s="1"/>
      <c r="BE84" s="1"/>
      <c r="BF84" s="1"/>
      <c r="BG84" s="1"/>
      <c r="BH84" s="1"/>
      <c r="BI84" s="1"/>
      <c r="BJ84" s="1"/>
      <c r="BK84" s="1"/>
      <c r="BL84" s="1"/>
      <c r="BM84" s="1"/>
      <c r="BN84" s="1"/>
      <c r="BO84" s="1"/>
      <c r="BP84" s="1"/>
      <c r="BQ84" s="1"/>
      <c r="BR84" s="1"/>
    </row>
    <row r="85" spans="1:70">
      <c r="A85" s="53" t="s">
        <v>637</v>
      </c>
      <c r="B85" s="54">
        <v>2636.10009765625</v>
      </c>
      <c r="C85" s="54">
        <v>2674.35009765625</v>
      </c>
      <c r="D85" s="54">
        <v>2621.60009765625</v>
      </c>
      <c r="E85" s="54">
        <v>2664.85009765625</v>
      </c>
      <c r="F85" s="54">
        <v>2294.300048828125</v>
      </c>
      <c r="G85" s="55">
        <v>3427003</v>
      </c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1"/>
      <c r="AM85" s="1"/>
      <c r="AN85" s="1"/>
      <c r="AO85" s="1"/>
      <c r="AP85" s="1"/>
      <c r="AQ85" s="1"/>
      <c r="AR85" s="1"/>
      <c r="AS85" s="1"/>
      <c r="AT85" s="1"/>
      <c r="AU85" s="1"/>
      <c r="AV85" s="1"/>
      <c r="AW85" s="1"/>
      <c r="AX85" s="1"/>
      <c r="AY85" s="1"/>
      <c r="AZ85" s="1"/>
      <c r="BA85" s="1"/>
      <c r="BB85" s="1"/>
      <c r="BC85" s="1"/>
      <c r="BD85" s="1"/>
      <c r="BE85" s="1"/>
      <c r="BF85" s="1"/>
      <c r="BG85" s="1"/>
      <c r="BH85" s="1"/>
      <c r="BI85" s="1"/>
      <c r="BJ85" s="1"/>
      <c r="BK85" s="1"/>
      <c r="BL85" s="1"/>
      <c r="BM85" s="1"/>
      <c r="BN85" s="1"/>
      <c r="BO85" s="1"/>
      <c r="BP85" s="1"/>
      <c r="BQ85" s="1"/>
      <c r="BR85" s="1"/>
    </row>
    <row r="86" spans="1:70">
      <c r="A86" s="53" t="s">
        <v>638</v>
      </c>
      <c r="B86" s="54">
        <v>2705</v>
      </c>
      <c r="C86" s="54">
        <v>2717.699951171875</v>
      </c>
      <c r="D86" s="54">
        <v>2669.050048828125</v>
      </c>
      <c r="E86" s="54">
        <v>2679.64990234375</v>
      </c>
      <c r="F86" s="54">
        <v>2307.04248046875</v>
      </c>
      <c r="G86" s="55">
        <v>6086808</v>
      </c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1"/>
      <c r="AM86" s="1"/>
      <c r="AN86" s="1"/>
      <c r="AO86" s="1"/>
      <c r="AP86" s="1"/>
      <c r="AQ86" s="1"/>
      <c r="AR86" s="1"/>
      <c r="AS86" s="1"/>
      <c r="AT86" s="1"/>
      <c r="AU86" s="1"/>
      <c r="AV86" s="1"/>
      <c r="AW86" s="1"/>
      <c r="AX86" s="1"/>
      <c r="AY86" s="1"/>
      <c r="AZ86" s="1"/>
      <c r="BA86" s="1"/>
      <c r="BB86" s="1"/>
      <c r="BC86" s="1"/>
      <c r="BD86" s="1"/>
      <c r="BE86" s="1"/>
      <c r="BF86" s="1"/>
      <c r="BG86" s="1"/>
      <c r="BH86" s="1"/>
      <c r="BI86" s="1"/>
      <c r="BJ86" s="1"/>
      <c r="BK86" s="1"/>
      <c r="BL86" s="1"/>
      <c r="BM86" s="1"/>
      <c r="BN86" s="1"/>
      <c r="BO86" s="1"/>
      <c r="BP86" s="1"/>
      <c r="BQ86" s="1"/>
      <c r="BR86" s="1"/>
    </row>
    <row r="87" spans="1:70">
      <c r="A87" s="53" t="s">
        <v>639</v>
      </c>
      <c r="B87" s="54">
        <v>2900</v>
      </c>
      <c r="C87" s="54">
        <v>2905</v>
      </c>
      <c r="D87" s="54">
        <v>2845</v>
      </c>
      <c r="E87" s="54">
        <v>2862.75</v>
      </c>
      <c r="F87" s="54">
        <v>2464.681640625</v>
      </c>
      <c r="G87" s="55">
        <v>4040956</v>
      </c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  <c r="AL87" s="1"/>
      <c r="AM87" s="1"/>
      <c r="AN87" s="1"/>
      <c r="AO87" s="1"/>
      <c r="AP87" s="1"/>
      <c r="AQ87" s="1"/>
      <c r="AR87" s="1"/>
      <c r="AS87" s="1"/>
      <c r="AT87" s="1"/>
      <c r="AU87" s="1"/>
      <c r="AV87" s="1"/>
      <c r="AW87" s="1"/>
      <c r="AX87" s="1"/>
      <c r="AY87" s="1"/>
      <c r="AZ87" s="1"/>
      <c r="BA87" s="1"/>
      <c r="BB87" s="1"/>
      <c r="BC87" s="1"/>
      <c r="BD87" s="1"/>
      <c r="BE87" s="1"/>
      <c r="BF87" s="1"/>
      <c r="BG87" s="1"/>
      <c r="BH87" s="1"/>
      <c r="BI87" s="1"/>
      <c r="BJ87" s="1"/>
      <c r="BK87" s="1"/>
      <c r="BL87" s="1"/>
      <c r="BM87" s="1"/>
      <c r="BN87" s="1"/>
      <c r="BO87" s="1"/>
      <c r="BP87" s="1"/>
      <c r="BQ87" s="1"/>
      <c r="BR87" s="1"/>
    </row>
    <row r="88" spans="1:70">
      <c r="A88" s="53" t="s">
        <v>640</v>
      </c>
      <c r="B88" s="54">
        <v>3210.050048828125</v>
      </c>
      <c r="C88" s="54">
        <v>3216.85009765625</v>
      </c>
      <c r="D88" s="54">
        <v>3100</v>
      </c>
      <c r="E88" s="54">
        <v>3111.35009765625</v>
      </c>
      <c r="F88" s="54">
        <v>2683.8115234375</v>
      </c>
      <c r="G88" s="55">
        <v>5445659</v>
      </c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  <c r="AL88" s="1"/>
      <c r="AM88" s="1"/>
      <c r="AN88" s="1"/>
      <c r="AO88" s="1"/>
      <c r="AP88" s="1"/>
      <c r="AQ88" s="1"/>
      <c r="AR88" s="1"/>
      <c r="AS88" s="1"/>
      <c r="AT88" s="1"/>
      <c r="AU88" s="1"/>
      <c r="AV88" s="1"/>
      <c r="AW88" s="1"/>
      <c r="AX88" s="1"/>
      <c r="AY88" s="1"/>
      <c r="AZ88" s="1"/>
      <c r="BA88" s="1"/>
      <c r="BB88" s="1"/>
      <c r="BC88" s="1"/>
      <c r="BD88" s="1"/>
      <c r="BE88" s="1"/>
      <c r="BF88" s="1"/>
      <c r="BG88" s="1"/>
      <c r="BH88" s="1"/>
      <c r="BI88" s="1"/>
      <c r="BJ88" s="1"/>
      <c r="BK88" s="1"/>
      <c r="BL88" s="1"/>
      <c r="BM88" s="1"/>
      <c r="BN88" s="1"/>
      <c r="BO88" s="1"/>
      <c r="BP88" s="1"/>
      <c r="BQ88" s="1"/>
      <c r="BR88" s="1"/>
    </row>
    <row r="89" spans="1:70">
      <c r="A89" s="53" t="s">
        <v>641</v>
      </c>
      <c r="B89" s="54">
        <v>2960</v>
      </c>
      <c r="C89" s="54">
        <v>2972.35009765625</v>
      </c>
      <c r="D89" s="54">
        <v>2880</v>
      </c>
      <c r="E89" s="54">
        <v>2894.300048828125</v>
      </c>
      <c r="F89" s="54">
        <v>2496.587158203125</v>
      </c>
      <c r="G89" s="55">
        <v>5553153</v>
      </c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  <c r="AM89" s="1"/>
      <c r="AN89" s="1"/>
      <c r="AO89" s="1"/>
      <c r="AP89" s="1"/>
      <c r="AQ89" s="1"/>
      <c r="AR89" s="1"/>
      <c r="AS89" s="1"/>
      <c r="AT89" s="1"/>
      <c r="AU89" s="1"/>
      <c r="AV89" s="1"/>
      <c r="AW89" s="1"/>
      <c r="AX89" s="1"/>
      <c r="AY89" s="1"/>
      <c r="AZ89" s="1"/>
      <c r="BA89" s="1"/>
      <c r="BB89" s="1"/>
      <c r="BC89" s="1"/>
      <c r="BD89" s="1"/>
      <c r="BE89" s="1"/>
      <c r="BF89" s="1"/>
      <c r="BG89" s="1"/>
      <c r="BH89" s="1"/>
      <c r="BI89" s="1"/>
      <c r="BJ89" s="1"/>
      <c r="BK89" s="1"/>
      <c r="BL89" s="1"/>
      <c r="BM89" s="1"/>
      <c r="BN89" s="1"/>
      <c r="BO89" s="1"/>
      <c r="BP89" s="1"/>
      <c r="BQ89" s="1"/>
      <c r="BR89" s="1"/>
    </row>
    <row r="90" spans="1:70">
      <c r="A90" s="53" t="s">
        <v>642</v>
      </c>
      <c r="B90" s="54">
        <v>3155</v>
      </c>
      <c r="C90" s="54">
        <v>3205</v>
      </c>
      <c r="D90" s="54">
        <v>3132</v>
      </c>
      <c r="E90" s="54">
        <v>3177.85009765625</v>
      </c>
      <c r="F90" s="54">
        <v>2741.17333984375</v>
      </c>
      <c r="G90" s="55">
        <v>3530069</v>
      </c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  <c r="AL90" s="1"/>
      <c r="AM90" s="1"/>
      <c r="AN90" s="1"/>
      <c r="AO90" s="1"/>
      <c r="AP90" s="1"/>
      <c r="AQ90" s="1"/>
      <c r="AR90" s="1"/>
      <c r="AS90" s="1"/>
      <c r="AT90" s="1"/>
      <c r="AU90" s="1"/>
      <c r="AV90" s="1"/>
      <c r="AW90" s="1"/>
      <c r="AX90" s="1"/>
      <c r="AY90" s="1"/>
      <c r="AZ90" s="1"/>
      <c r="BA90" s="1"/>
      <c r="BB90" s="1"/>
      <c r="BC90" s="1"/>
      <c r="BD90" s="1"/>
      <c r="BE90" s="1"/>
      <c r="BF90" s="1"/>
      <c r="BG90" s="1"/>
      <c r="BH90" s="1"/>
      <c r="BI90" s="1"/>
      <c r="BJ90" s="1"/>
      <c r="BK90" s="1"/>
      <c r="BL90" s="1"/>
      <c r="BM90" s="1"/>
      <c r="BN90" s="1"/>
      <c r="BO90" s="1"/>
      <c r="BP90" s="1"/>
      <c r="BQ90" s="1"/>
      <c r="BR90" s="1"/>
    </row>
    <row r="91" spans="1:70">
      <c r="A91" s="53" t="s">
        <v>643</v>
      </c>
      <c r="B91" s="54">
        <v>3099</v>
      </c>
      <c r="C91" s="54">
        <v>3132.050048828125</v>
      </c>
      <c r="D91" s="54">
        <v>3020</v>
      </c>
      <c r="E91" s="54">
        <v>3035.64990234375</v>
      </c>
      <c r="F91" s="54">
        <v>2618.513427734375</v>
      </c>
      <c r="G91" s="55">
        <v>3072305</v>
      </c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  <c r="AL91" s="1"/>
      <c r="AM91" s="1"/>
      <c r="AN91" s="1"/>
      <c r="AO91" s="1"/>
      <c r="AP91" s="1"/>
      <c r="AQ91" s="1"/>
      <c r="AR91" s="1"/>
      <c r="AS91" s="1"/>
      <c r="AT91" s="1"/>
      <c r="AU91" s="1"/>
      <c r="AV91" s="1"/>
      <c r="AW91" s="1"/>
      <c r="AX91" s="1"/>
      <c r="AY91" s="1"/>
      <c r="AZ91" s="1"/>
      <c r="BA91" s="1"/>
      <c r="BB91" s="1"/>
      <c r="BC91" s="1"/>
      <c r="BD91" s="1"/>
      <c r="BE91" s="1"/>
      <c r="BF91" s="1"/>
      <c r="BG91" s="1"/>
      <c r="BH91" s="1"/>
      <c r="BI91" s="1"/>
      <c r="BJ91" s="1"/>
      <c r="BK91" s="1"/>
      <c r="BL91" s="1"/>
      <c r="BM91" s="1"/>
      <c r="BN91" s="1"/>
      <c r="BO91" s="1"/>
      <c r="BP91" s="1"/>
      <c r="BQ91" s="1"/>
      <c r="BR91" s="1"/>
    </row>
    <row r="92" spans="1:70">
      <c r="A92" s="53" t="s">
        <v>644</v>
      </c>
      <c r="B92" s="54">
        <v>3150</v>
      </c>
      <c r="C92" s="54">
        <v>3170.35009765625</v>
      </c>
      <c r="D92" s="54">
        <v>3128.60009765625</v>
      </c>
      <c r="E92" s="54">
        <v>3159.14990234375</v>
      </c>
      <c r="F92" s="54">
        <v>2738.372314453125</v>
      </c>
      <c r="G92" s="55">
        <v>1652799</v>
      </c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  <c r="AL92" s="1"/>
      <c r="AM92" s="1"/>
      <c r="AN92" s="1"/>
      <c r="AO92" s="1"/>
      <c r="AP92" s="1"/>
      <c r="AQ92" s="1"/>
      <c r="AR92" s="1"/>
      <c r="AS92" s="1"/>
      <c r="AT92" s="1"/>
      <c r="AU92" s="1"/>
      <c r="AV92" s="1"/>
      <c r="AW92" s="1"/>
      <c r="AX92" s="1"/>
      <c r="AY92" s="1"/>
      <c r="AZ92" s="1"/>
      <c r="BA92" s="1"/>
      <c r="BB92" s="1"/>
      <c r="BC92" s="1"/>
      <c r="BD92" s="1"/>
      <c r="BE92" s="1"/>
      <c r="BF92" s="1"/>
      <c r="BG92" s="1"/>
      <c r="BH92" s="1"/>
      <c r="BI92" s="1"/>
      <c r="BJ92" s="1"/>
      <c r="BK92" s="1"/>
      <c r="BL92" s="1"/>
      <c r="BM92" s="1"/>
      <c r="BN92" s="1"/>
      <c r="BO92" s="1"/>
      <c r="BP92" s="1"/>
      <c r="BQ92" s="1"/>
      <c r="BR92" s="1"/>
    </row>
    <row r="93" spans="1:70">
      <c r="A93" s="53" t="s">
        <v>645</v>
      </c>
      <c r="B93" s="54">
        <v>3346</v>
      </c>
      <c r="C93" s="54">
        <v>3382</v>
      </c>
      <c r="D93" s="54">
        <v>3338.5</v>
      </c>
      <c r="E93" s="54">
        <v>3345.75</v>
      </c>
      <c r="F93" s="54">
        <v>2900.118408203125</v>
      </c>
      <c r="G93" s="55">
        <v>1693146</v>
      </c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  <c r="AL93" s="1"/>
      <c r="AM93" s="1"/>
      <c r="AN93" s="1"/>
      <c r="AO93" s="1"/>
      <c r="AP93" s="1"/>
      <c r="AQ93" s="1"/>
      <c r="AR93" s="1"/>
      <c r="AS93" s="1"/>
      <c r="AT93" s="1"/>
      <c r="AU93" s="1"/>
      <c r="AV93" s="1"/>
      <c r="AW93" s="1"/>
      <c r="AX93" s="1"/>
      <c r="AY93" s="1"/>
      <c r="AZ93" s="1"/>
      <c r="BA93" s="1"/>
      <c r="BB93" s="1"/>
      <c r="BC93" s="1"/>
      <c r="BD93" s="1"/>
      <c r="BE93" s="1"/>
      <c r="BF93" s="1"/>
      <c r="BG93" s="1"/>
      <c r="BH93" s="1"/>
      <c r="BI93" s="1"/>
      <c r="BJ93" s="1"/>
      <c r="BK93" s="1"/>
      <c r="BL93" s="1"/>
      <c r="BM93" s="1"/>
      <c r="BN93" s="1"/>
      <c r="BO93" s="1"/>
      <c r="BP93" s="1"/>
      <c r="BQ93" s="1"/>
      <c r="BR93" s="1"/>
    </row>
    <row r="94" spans="1:70">
      <c r="A94" s="53" t="s">
        <v>646</v>
      </c>
      <c r="B94" s="54">
        <v>3219</v>
      </c>
      <c r="C94" s="54">
        <v>3223.5</v>
      </c>
      <c r="D94" s="54">
        <v>3162.35009765625</v>
      </c>
      <c r="E94" s="54">
        <v>3167.449951171875</v>
      </c>
      <c r="F94" s="54">
        <v>2751.55908203125</v>
      </c>
      <c r="G94" s="55">
        <v>2999943</v>
      </c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  <c r="AL94" s="1"/>
      <c r="AM94" s="1"/>
      <c r="AN94" s="1"/>
      <c r="AO94" s="1"/>
      <c r="AP94" s="1"/>
      <c r="AQ94" s="1"/>
      <c r="AR94" s="1"/>
      <c r="AS94" s="1"/>
      <c r="AT94" s="1"/>
      <c r="AU94" s="1"/>
      <c r="AV94" s="1"/>
      <c r="AW94" s="1"/>
      <c r="AX94" s="1"/>
      <c r="AY94" s="1"/>
      <c r="AZ94" s="1"/>
      <c r="BA94" s="1"/>
      <c r="BB94" s="1"/>
      <c r="BC94" s="1"/>
      <c r="BD94" s="1"/>
      <c r="BE94" s="1"/>
      <c r="BF94" s="1"/>
      <c r="BG94" s="1"/>
      <c r="BH94" s="1"/>
      <c r="BI94" s="1"/>
      <c r="BJ94" s="1"/>
      <c r="BK94" s="1"/>
      <c r="BL94" s="1"/>
      <c r="BM94" s="1"/>
      <c r="BN94" s="1"/>
      <c r="BO94" s="1"/>
      <c r="BP94" s="1"/>
      <c r="BQ94" s="1"/>
      <c r="BR94" s="1"/>
    </row>
    <row r="95" spans="1:70">
      <c r="A95" s="53" t="s">
        <v>647</v>
      </c>
      <c r="B95" s="54">
        <v>3709.39990234375</v>
      </c>
      <c r="C95" s="54">
        <v>3804.10009765625</v>
      </c>
      <c r="D95" s="54">
        <v>3703.449951171875</v>
      </c>
      <c r="E95" s="54">
        <v>3786.449951171875</v>
      </c>
      <c r="F95" s="54">
        <v>3289.283447265625</v>
      </c>
      <c r="G95" s="55">
        <v>3207480</v>
      </c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  <c r="AM95" s="1"/>
      <c r="AN95" s="1"/>
      <c r="AO95" s="1"/>
      <c r="AP95" s="1"/>
      <c r="AQ95" s="1"/>
      <c r="AR95" s="1"/>
      <c r="AS95" s="1"/>
      <c r="AT95" s="1"/>
      <c r="AU95" s="1"/>
      <c r="AV95" s="1"/>
      <c r="AW95" s="1"/>
      <c r="AX95" s="1"/>
      <c r="AY95" s="1"/>
      <c r="AZ95" s="1"/>
      <c r="BA95" s="1"/>
      <c r="BB95" s="1"/>
      <c r="BC95" s="1"/>
      <c r="BD95" s="1"/>
      <c r="BE95" s="1"/>
      <c r="BF95" s="1"/>
      <c r="BG95" s="1"/>
      <c r="BH95" s="1"/>
      <c r="BI95" s="1"/>
      <c r="BJ95" s="1"/>
      <c r="BK95" s="1"/>
      <c r="BL95" s="1"/>
      <c r="BM95" s="1"/>
      <c r="BN95" s="1"/>
      <c r="BO95" s="1"/>
      <c r="BP95" s="1"/>
      <c r="BQ95" s="1"/>
      <c r="BR95" s="1"/>
    </row>
    <row r="96" spans="1:70">
      <c r="A96" s="53" t="s">
        <v>648</v>
      </c>
      <c r="B96" s="54">
        <v>3805</v>
      </c>
      <c r="C96" s="54">
        <v>3805</v>
      </c>
      <c r="D96" s="54">
        <v>3750.10009765625</v>
      </c>
      <c r="E96" s="54">
        <v>3775.550048828125</v>
      </c>
      <c r="F96" s="54">
        <v>3279.814453125</v>
      </c>
      <c r="G96" s="55">
        <v>2252412</v>
      </c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1"/>
      <c r="AN96" s="1"/>
      <c r="AO96" s="1"/>
      <c r="AP96" s="1"/>
      <c r="AQ96" s="1"/>
      <c r="AR96" s="1"/>
      <c r="AS96" s="1"/>
      <c r="AT96" s="1"/>
      <c r="AU96" s="1"/>
      <c r="AV96" s="1"/>
      <c r="AW96" s="1"/>
      <c r="AX96" s="1"/>
      <c r="AY96" s="1"/>
      <c r="AZ96" s="1"/>
      <c r="BA96" s="1"/>
      <c r="BB96" s="1"/>
      <c r="BC96" s="1"/>
      <c r="BD96" s="1"/>
      <c r="BE96" s="1"/>
      <c r="BF96" s="1"/>
      <c r="BG96" s="1"/>
      <c r="BH96" s="1"/>
      <c r="BI96" s="1"/>
      <c r="BJ96" s="1"/>
      <c r="BK96" s="1"/>
      <c r="BL96" s="1"/>
      <c r="BM96" s="1"/>
      <c r="BN96" s="1"/>
      <c r="BO96" s="1"/>
      <c r="BP96" s="1"/>
      <c r="BQ96" s="1"/>
      <c r="BR96" s="1"/>
    </row>
    <row r="97" spans="1:70">
      <c r="A97" s="53" t="s">
        <v>649</v>
      </c>
      <c r="B97" s="54">
        <v>3400.050048828125</v>
      </c>
      <c r="C97" s="54">
        <v>3461</v>
      </c>
      <c r="D97" s="54">
        <v>3385.949951171875</v>
      </c>
      <c r="E97" s="54">
        <v>3397.75</v>
      </c>
      <c r="F97" s="54">
        <v>2957.28369140625</v>
      </c>
      <c r="G97" s="55">
        <v>3960501</v>
      </c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1"/>
      <c r="AN97" s="1"/>
      <c r="AO97" s="1"/>
      <c r="AP97" s="1"/>
      <c r="AQ97" s="1"/>
      <c r="AR97" s="1"/>
      <c r="AS97" s="1"/>
      <c r="AT97" s="1"/>
      <c r="AU97" s="1"/>
      <c r="AV97" s="1"/>
      <c r="AW97" s="1"/>
      <c r="AX97" s="1"/>
      <c r="AY97" s="1"/>
      <c r="AZ97" s="1"/>
      <c r="BA97" s="1"/>
      <c r="BB97" s="1"/>
      <c r="BC97" s="1"/>
      <c r="BD97" s="1"/>
      <c r="BE97" s="1"/>
      <c r="BF97" s="1"/>
      <c r="BG97" s="1"/>
      <c r="BH97" s="1"/>
      <c r="BI97" s="1"/>
      <c r="BJ97" s="1"/>
      <c r="BK97" s="1"/>
      <c r="BL97" s="1"/>
      <c r="BM97" s="1"/>
      <c r="BN97" s="1"/>
      <c r="BO97" s="1"/>
      <c r="BP97" s="1"/>
      <c r="BQ97" s="1"/>
      <c r="BR97" s="1"/>
    </row>
    <row r="98" spans="1:70">
      <c r="A98" s="53" t="s">
        <v>650</v>
      </c>
      <c r="B98" s="54">
        <v>3491</v>
      </c>
      <c r="C98" s="54">
        <v>3563.75</v>
      </c>
      <c r="D98" s="54">
        <v>3491</v>
      </c>
      <c r="E98" s="54">
        <v>3529.14990234375</v>
      </c>
      <c r="F98" s="54">
        <v>3071.649658203125</v>
      </c>
      <c r="G98" s="55">
        <v>5588446</v>
      </c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"/>
      <c r="AN98" s="1"/>
      <c r="AO98" s="1"/>
      <c r="AP98" s="1"/>
      <c r="AQ98" s="1"/>
      <c r="AR98" s="1"/>
      <c r="AS98" s="1"/>
      <c r="AT98" s="1"/>
      <c r="AU98" s="1"/>
      <c r="AV98" s="1"/>
      <c r="AW98" s="1"/>
      <c r="AX98" s="1"/>
      <c r="AY98" s="1"/>
      <c r="AZ98" s="1"/>
      <c r="BA98" s="1"/>
      <c r="BB98" s="1"/>
      <c r="BC98" s="1"/>
      <c r="BD98" s="1"/>
      <c r="BE98" s="1"/>
      <c r="BF98" s="1"/>
      <c r="BG98" s="1"/>
      <c r="BH98" s="1"/>
      <c r="BI98" s="1"/>
      <c r="BJ98" s="1"/>
      <c r="BK98" s="1"/>
      <c r="BL98" s="1"/>
      <c r="BM98" s="1"/>
      <c r="BN98" s="1"/>
      <c r="BO98" s="1"/>
      <c r="BP98" s="1"/>
      <c r="BQ98" s="1"/>
      <c r="BR98" s="1"/>
    </row>
    <row r="99" spans="1:70">
      <c r="A99" s="53" t="s">
        <v>651</v>
      </c>
      <c r="B99" s="54">
        <v>3742.800048828125</v>
      </c>
      <c r="C99" s="54">
        <v>3760</v>
      </c>
      <c r="D99" s="54">
        <v>3731.300048828125</v>
      </c>
      <c r="E99" s="54">
        <v>3738.35009765625</v>
      </c>
      <c r="F99" s="54">
        <v>3253.730712890625</v>
      </c>
      <c r="G99" s="55">
        <v>1207141</v>
      </c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  <c r="AO99" s="1"/>
      <c r="AP99" s="1"/>
      <c r="AQ99" s="1"/>
      <c r="AR99" s="1"/>
      <c r="AS99" s="1"/>
      <c r="AT99" s="1"/>
      <c r="AU99" s="1"/>
      <c r="AV99" s="1"/>
      <c r="AW99" s="1"/>
      <c r="AX99" s="1"/>
      <c r="AY99" s="1"/>
      <c r="AZ99" s="1"/>
      <c r="BA99" s="1"/>
      <c r="BB99" s="1"/>
      <c r="BC99" s="1"/>
      <c r="BD99" s="1"/>
      <c r="BE99" s="1"/>
      <c r="BF99" s="1"/>
      <c r="BG99" s="1"/>
      <c r="BH99" s="1"/>
      <c r="BI99" s="1"/>
      <c r="BJ99" s="1"/>
      <c r="BK99" s="1"/>
      <c r="BL99" s="1"/>
      <c r="BM99" s="1"/>
      <c r="BN99" s="1"/>
      <c r="BO99" s="1"/>
      <c r="BP99" s="1"/>
      <c r="BQ99" s="1"/>
      <c r="BR99" s="1"/>
    </row>
    <row r="100" spans="1:70">
      <c r="A100" s="53" t="s">
        <v>652</v>
      </c>
      <c r="B100" s="54">
        <v>3749</v>
      </c>
      <c r="C100" s="54">
        <v>3758</v>
      </c>
      <c r="D100" s="54">
        <v>3721.39990234375</v>
      </c>
      <c r="E100" s="54">
        <v>3736.25</v>
      </c>
      <c r="F100" s="54">
        <v>3257.616455078125</v>
      </c>
      <c r="G100" s="55">
        <v>2739393</v>
      </c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  <c r="AO100" s="1"/>
      <c r="AP100" s="1"/>
      <c r="AQ100" s="1"/>
      <c r="AR100" s="1"/>
      <c r="AS100" s="1"/>
      <c r="AT100" s="1"/>
      <c r="AU100" s="1"/>
      <c r="AV100" s="1"/>
      <c r="AW100" s="1"/>
      <c r="AX100" s="1"/>
      <c r="AY100" s="1"/>
      <c r="AZ100" s="1"/>
      <c r="BA100" s="1"/>
      <c r="BB100" s="1"/>
      <c r="BC100" s="1"/>
      <c r="BD100" s="1"/>
      <c r="BE100" s="1"/>
      <c r="BF100" s="1"/>
      <c r="BG100" s="1"/>
      <c r="BH100" s="1"/>
      <c r="BI100" s="1"/>
      <c r="BJ100" s="1"/>
      <c r="BK100" s="1"/>
      <c r="BL100" s="1"/>
      <c r="BM100" s="1"/>
      <c r="BN100" s="1"/>
      <c r="BO100" s="1"/>
      <c r="BP100" s="1"/>
      <c r="BQ100" s="1"/>
      <c r="BR100" s="1"/>
    </row>
    <row r="101" spans="1:70">
      <c r="A101" s="53" t="s">
        <v>653</v>
      </c>
      <c r="B101" s="54">
        <v>3490</v>
      </c>
      <c r="C101" s="54">
        <v>3563.75</v>
      </c>
      <c r="D101" s="54">
        <v>3455.89990234375</v>
      </c>
      <c r="E101" s="54">
        <v>3554.199951171875</v>
      </c>
      <c r="F101" s="54">
        <v>3098.88818359375</v>
      </c>
      <c r="G101" s="55">
        <v>3288942</v>
      </c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  <c r="AO101" s="1"/>
      <c r="AP101" s="1"/>
      <c r="AQ101" s="1"/>
      <c r="AR101" s="1"/>
      <c r="AS101" s="1"/>
      <c r="AT101" s="1"/>
      <c r="AU101" s="1"/>
      <c r="AV101" s="1"/>
      <c r="AW101" s="1"/>
      <c r="AX101" s="1"/>
      <c r="AY101" s="1"/>
      <c r="AZ101" s="1"/>
      <c r="BA101" s="1"/>
      <c r="BB101" s="1"/>
      <c r="BC101" s="1"/>
      <c r="BD101" s="1"/>
      <c r="BE101" s="1"/>
      <c r="BF101" s="1"/>
      <c r="BG101" s="1"/>
      <c r="BH101" s="1"/>
      <c r="BI101" s="1"/>
      <c r="BJ101" s="1"/>
      <c r="BK101" s="1"/>
      <c r="BL101" s="1"/>
      <c r="BM101" s="1"/>
      <c r="BN101" s="1"/>
      <c r="BO101" s="1"/>
      <c r="BP101" s="1"/>
      <c r="BQ101" s="1"/>
      <c r="BR101" s="1"/>
    </row>
    <row r="102" spans="1:70">
      <c r="A102" s="53" t="s">
        <v>654</v>
      </c>
      <c r="B102" s="54">
        <v>3740</v>
      </c>
      <c r="C102" s="54">
        <v>3754.64990234375</v>
      </c>
      <c r="D102" s="54">
        <v>3720.199951171875</v>
      </c>
      <c r="E102" s="54">
        <v>3739.949951171875</v>
      </c>
      <c r="F102" s="54">
        <v>3260.842041015625</v>
      </c>
      <c r="G102" s="55">
        <v>2168110</v>
      </c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1"/>
      <c r="AP102" s="1"/>
      <c r="AQ102" s="1"/>
      <c r="AR102" s="1"/>
      <c r="AS102" s="1"/>
      <c r="AT102" s="1"/>
      <c r="AU102" s="1"/>
      <c r="AV102" s="1"/>
      <c r="AW102" s="1"/>
      <c r="AX102" s="1"/>
      <c r="AY102" s="1"/>
      <c r="AZ102" s="1"/>
      <c r="BA102" s="1"/>
      <c r="BB102" s="1"/>
      <c r="BC102" s="1"/>
      <c r="BD102" s="1"/>
      <c r="BE102" s="1"/>
      <c r="BF102" s="1"/>
      <c r="BG102" s="1"/>
      <c r="BH102" s="1"/>
      <c r="BI102" s="1"/>
      <c r="BJ102" s="1"/>
      <c r="BK102" s="1"/>
      <c r="BL102" s="1"/>
      <c r="BM102" s="1"/>
      <c r="BN102" s="1"/>
      <c r="BO102" s="1"/>
      <c r="BP102" s="1"/>
      <c r="BQ102" s="1"/>
      <c r="BR102" s="1"/>
    </row>
    <row r="103" spans="1:70">
      <c r="A103" s="53" t="s">
        <v>655</v>
      </c>
      <c r="B103" s="54">
        <v>3597</v>
      </c>
      <c r="C103" s="54">
        <v>3623.25</v>
      </c>
      <c r="D103" s="54">
        <v>3536.85009765625</v>
      </c>
      <c r="E103" s="54">
        <v>3546.699951171875</v>
      </c>
      <c r="F103" s="54">
        <v>3092.348876953125</v>
      </c>
      <c r="G103" s="55">
        <v>2051115</v>
      </c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/>
      <c r="AP103" s="1"/>
      <c r="AQ103" s="1"/>
      <c r="AR103" s="1"/>
      <c r="AS103" s="1"/>
      <c r="AT103" s="1"/>
      <c r="AU103" s="1"/>
      <c r="AV103" s="1"/>
      <c r="AW103" s="1"/>
      <c r="AX103" s="1"/>
      <c r="AY103" s="1"/>
      <c r="AZ103" s="1"/>
      <c r="BA103" s="1"/>
      <c r="BB103" s="1"/>
      <c r="BC103" s="1"/>
      <c r="BD103" s="1"/>
      <c r="BE103" s="1"/>
      <c r="BF103" s="1"/>
      <c r="BG103" s="1"/>
      <c r="BH103" s="1"/>
      <c r="BI103" s="1"/>
      <c r="BJ103" s="1"/>
      <c r="BK103" s="1"/>
      <c r="BL103" s="1"/>
      <c r="BM103" s="1"/>
      <c r="BN103" s="1"/>
      <c r="BO103" s="1"/>
      <c r="BP103" s="1"/>
      <c r="BQ103" s="1"/>
      <c r="BR103" s="1"/>
    </row>
    <row r="104" spans="1:70">
      <c r="A104" s="53" t="s">
        <v>656</v>
      </c>
      <c r="B104" s="54">
        <v>3354.14990234375</v>
      </c>
      <c r="C104" s="54">
        <v>3383.39990234375</v>
      </c>
      <c r="D104" s="54">
        <v>3325</v>
      </c>
      <c r="E104" s="54">
        <v>3364.35009765625</v>
      </c>
      <c r="F104" s="54">
        <v>2953.118408203125</v>
      </c>
      <c r="G104" s="55">
        <v>4840965</v>
      </c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1"/>
      <c r="AP104" s="1"/>
      <c r="AQ104" s="1"/>
      <c r="AR104" s="1"/>
      <c r="AS104" s="1"/>
      <c r="AT104" s="1"/>
      <c r="AU104" s="1"/>
      <c r="AV104" s="1"/>
      <c r="AW104" s="1"/>
      <c r="AX104" s="1"/>
      <c r="AY104" s="1"/>
      <c r="AZ104" s="1"/>
      <c r="BA104" s="1"/>
      <c r="BB104" s="1"/>
      <c r="BC104" s="1"/>
      <c r="BD104" s="1"/>
      <c r="BE104" s="1"/>
      <c r="BF104" s="1"/>
      <c r="BG104" s="1"/>
      <c r="BH104" s="1"/>
      <c r="BI104" s="1"/>
      <c r="BJ104" s="1"/>
      <c r="BK104" s="1"/>
      <c r="BL104" s="1"/>
      <c r="BM104" s="1"/>
      <c r="BN104" s="1"/>
      <c r="BO104" s="1"/>
      <c r="BP104" s="1"/>
      <c r="BQ104" s="1"/>
      <c r="BR104" s="1"/>
    </row>
    <row r="105" spans="1:70">
      <c r="A105" s="53" t="s">
        <v>657</v>
      </c>
      <c r="B105" s="54">
        <v>3272</v>
      </c>
      <c r="C105" s="54">
        <v>3310.89990234375</v>
      </c>
      <c r="D105" s="54">
        <v>3255</v>
      </c>
      <c r="E105" s="54">
        <v>3267.10009765625</v>
      </c>
      <c r="F105" s="54">
        <v>2867.75537109375</v>
      </c>
      <c r="G105" s="55">
        <v>2719603</v>
      </c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1"/>
      <c r="AP105" s="1"/>
      <c r="AQ105" s="1"/>
      <c r="AR105" s="1"/>
      <c r="AS105" s="1"/>
      <c r="AT105" s="1"/>
      <c r="AU105" s="1"/>
      <c r="AV105" s="1"/>
      <c r="AW105" s="1"/>
      <c r="AX105" s="1"/>
      <c r="AY105" s="1"/>
      <c r="AZ105" s="1"/>
      <c r="BA105" s="1"/>
      <c r="BB105" s="1"/>
      <c r="BC105" s="1"/>
      <c r="BD105" s="1"/>
      <c r="BE105" s="1"/>
      <c r="BF105" s="1"/>
      <c r="BG105" s="1"/>
      <c r="BH105" s="1"/>
      <c r="BI105" s="1"/>
      <c r="BJ105" s="1"/>
      <c r="BK105" s="1"/>
      <c r="BL105" s="1"/>
      <c r="BM105" s="1"/>
      <c r="BN105" s="1"/>
      <c r="BO105" s="1"/>
      <c r="BP105" s="1"/>
      <c r="BQ105" s="1"/>
      <c r="BR105" s="1"/>
    </row>
    <row r="106" spans="1:70">
      <c r="A106" s="53" t="s">
        <v>658</v>
      </c>
      <c r="B106" s="54">
        <v>3290</v>
      </c>
      <c r="C106" s="54">
        <v>3317.300048828125</v>
      </c>
      <c r="D106" s="54">
        <v>3275</v>
      </c>
      <c r="E106" s="54">
        <v>3301.89990234375</v>
      </c>
      <c r="F106" s="54">
        <v>2905.9521484375</v>
      </c>
      <c r="G106" s="55">
        <v>2430257</v>
      </c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/>
      <c r="AO106" s="1"/>
      <c r="AP106" s="1"/>
      <c r="AQ106" s="1"/>
      <c r="AR106" s="1"/>
      <c r="AS106" s="1"/>
      <c r="AT106" s="1"/>
      <c r="AU106" s="1"/>
      <c r="AV106" s="1"/>
      <c r="AW106" s="1"/>
      <c r="AX106" s="1"/>
      <c r="AY106" s="1"/>
      <c r="AZ106" s="1"/>
      <c r="BA106" s="1"/>
      <c r="BB106" s="1"/>
      <c r="BC106" s="1"/>
      <c r="BD106" s="1"/>
      <c r="BE106" s="1"/>
      <c r="BF106" s="1"/>
      <c r="BG106" s="1"/>
      <c r="BH106" s="1"/>
      <c r="BI106" s="1"/>
      <c r="BJ106" s="1"/>
      <c r="BK106" s="1"/>
      <c r="BL106" s="1"/>
      <c r="BM106" s="1"/>
      <c r="BN106" s="1"/>
      <c r="BO106" s="1"/>
      <c r="BP106" s="1"/>
      <c r="BQ106" s="1"/>
      <c r="BR106" s="1"/>
    </row>
    <row r="107" spans="1:70">
      <c r="A107" s="53" t="s">
        <v>659</v>
      </c>
      <c r="B107" s="54">
        <v>3155</v>
      </c>
      <c r="C107" s="54">
        <v>3226.5</v>
      </c>
      <c r="D107" s="54">
        <v>3142.10009765625</v>
      </c>
      <c r="E107" s="54">
        <v>3211.14990234375</v>
      </c>
      <c r="F107" s="54">
        <v>2826.083984375</v>
      </c>
      <c r="G107" s="55">
        <v>3431525</v>
      </c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1"/>
      <c r="AP107" s="1"/>
      <c r="AQ107" s="1"/>
      <c r="AR107" s="1"/>
      <c r="AS107" s="1"/>
      <c r="AT107" s="1"/>
      <c r="AU107" s="1"/>
      <c r="AV107" s="1"/>
      <c r="AW107" s="1"/>
      <c r="AX107" s="1"/>
      <c r="AY107" s="1"/>
      <c r="AZ107" s="1"/>
      <c r="BA107" s="1"/>
      <c r="BB107" s="1"/>
      <c r="BC107" s="1"/>
      <c r="BD107" s="1"/>
      <c r="BE107" s="1"/>
      <c r="BF107" s="1"/>
      <c r="BG107" s="1"/>
      <c r="BH107" s="1"/>
      <c r="BI107" s="1"/>
      <c r="BJ107" s="1"/>
      <c r="BK107" s="1"/>
      <c r="BL107" s="1"/>
      <c r="BM107" s="1"/>
      <c r="BN107" s="1"/>
      <c r="BO107" s="1"/>
      <c r="BP107" s="1"/>
      <c r="BQ107" s="1"/>
      <c r="BR107" s="1"/>
    </row>
    <row r="108" spans="1:70">
      <c r="A108" s="53" t="s">
        <v>660</v>
      </c>
      <c r="B108" s="54">
        <v>2990.85009765625</v>
      </c>
      <c r="C108" s="54">
        <v>3019.699951171875</v>
      </c>
      <c r="D108" s="54">
        <v>2950.10009765625</v>
      </c>
      <c r="E108" s="54">
        <v>3004.550048828125</v>
      </c>
      <c r="F108" s="54">
        <v>2644.258544921875</v>
      </c>
      <c r="G108" s="55">
        <v>2817353</v>
      </c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1"/>
      <c r="AP108" s="1"/>
      <c r="AQ108" s="1"/>
      <c r="AR108" s="1"/>
      <c r="AS108" s="1"/>
      <c r="AT108" s="1"/>
      <c r="AU108" s="1"/>
      <c r="AV108" s="1"/>
      <c r="AW108" s="1"/>
      <c r="AX108" s="1"/>
      <c r="AY108" s="1"/>
      <c r="AZ108" s="1"/>
      <c r="BA108" s="1"/>
      <c r="BB108" s="1"/>
      <c r="BC108" s="1"/>
      <c r="BD108" s="1"/>
      <c r="BE108" s="1"/>
      <c r="BF108" s="1"/>
      <c r="BG108" s="1"/>
      <c r="BH108" s="1"/>
      <c r="BI108" s="1"/>
      <c r="BJ108" s="1"/>
      <c r="BK108" s="1"/>
      <c r="BL108" s="1"/>
      <c r="BM108" s="1"/>
      <c r="BN108" s="1"/>
      <c r="BO108" s="1"/>
      <c r="BP108" s="1"/>
      <c r="BQ108" s="1"/>
      <c r="BR108" s="1"/>
    </row>
    <row r="109" spans="1:70">
      <c r="A109" s="53" t="s">
        <v>661</v>
      </c>
      <c r="B109" s="54">
        <v>3199</v>
      </c>
      <c r="C109" s="54">
        <v>3199</v>
      </c>
      <c r="D109" s="54">
        <v>3177.800048828125</v>
      </c>
      <c r="E109" s="54">
        <v>3193.14990234375</v>
      </c>
      <c r="F109" s="54">
        <v>2817.51611328125</v>
      </c>
      <c r="G109" s="55">
        <v>1919414</v>
      </c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1"/>
      <c r="AP109" s="1"/>
      <c r="AQ109" s="1"/>
      <c r="AR109" s="1"/>
      <c r="AS109" s="1"/>
      <c r="AT109" s="1"/>
      <c r="AU109" s="1"/>
      <c r="AV109" s="1"/>
      <c r="AW109" s="1"/>
      <c r="AX109" s="1"/>
      <c r="AY109" s="1"/>
      <c r="AZ109" s="1"/>
      <c r="BA109" s="1"/>
      <c r="BB109" s="1"/>
      <c r="BC109" s="1"/>
      <c r="BD109" s="1"/>
      <c r="BE109" s="1"/>
      <c r="BF109" s="1"/>
      <c r="BG109" s="1"/>
      <c r="BH109" s="1"/>
      <c r="BI109" s="1"/>
      <c r="BJ109" s="1"/>
      <c r="BK109" s="1"/>
      <c r="BL109" s="1"/>
      <c r="BM109" s="1"/>
      <c r="BN109" s="1"/>
      <c r="BO109" s="1"/>
      <c r="BP109" s="1"/>
      <c r="BQ109" s="1"/>
      <c r="BR109" s="1"/>
    </row>
    <row r="110" spans="1:70">
      <c r="A110" s="53" t="s">
        <v>662</v>
      </c>
      <c r="B110" s="54">
        <v>3383</v>
      </c>
      <c r="C110" s="54">
        <v>3414.89990234375</v>
      </c>
      <c r="D110" s="54">
        <v>3375</v>
      </c>
      <c r="E110" s="54">
        <v>3390.800048828125</v>
      </c>
      <c r="F110" s="54">
        <v>2991.9150390625</v>
      </c>
      <c r="G110" s="55">
        <v>3410702</v>
      </c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  <c r="AP110" s="1"/>
      <c r="AQ110" s="1"/>
      <c r="AR110" s="1"/>
      <c r="AS110" s="1"/>
      <c r="AT110" s="1"/>
      <c r="AU110" s="1"/>
      <c r="AV110" s="1"/>
      <c r="AW110" s="1"/>
      <c r="AX110" s="1"/>
      <c r="AY110" s="1"/>
      <c r="AZ110" s="1"/>
      <c r="BA110" s="1"/>
      <c r="BB110" s="1"/>
      <c r="BC110" s="1"/>
      <c r="BD110" s="1"/>
      <c r="BE110" s="1"/>
      <c r="BF110" s="1"/>
      <c r="BG110" s="1"/>
      <c r="BH110" s="1"/>
      <c r="BI110" s="1"/>
      <c r="BJ110" s="1"/>
      <c r="BK110" s="1"/>
      <c r="BL110" s="1"/>
      <c r="BM110" s="1"/>
      <c r="BN110" s="1"/>
      <c r="BO110" s="1"/>
      <c r="BP110" s="1"/>
      <c r="BQ110" s="1"/>
      <c r="BR110" s="1"/>
    </row>
    <row r="111" spans="1:70">
      <c r="A111" s="53" t="s">
        <v>663</v>
      </c>
      <c r="B111" s="54">
        <v>3286.050048828125</v>
      </c>
      <c r="C111" s="54">
        <v>3299</v>
      </c>
      <c r="D111" s="54">
        <v>3246.199951171875</v>
      </c>
      <c r="E111" s="54">
        <v>3256.699951171875</v>
      </c>
      <c r="F111" s="54">
        <v>2873.58984375</v>
      </c>
      <c r="G111" s="55">
        <v>1163131</v>
      </c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  <c r="AP111" s="1"/>
      <c r="AQ111" s="1"/>
      <c r="AR111" s="1"/>
      <c r="AS111" s="1"/>
      <c r="AT111" s="1"/>
      <c r="AU111" s="1"/>
      <c r="AV111" s="1"/>
      <c r="AW111" s="1"/>
      <c r="AX111" s="1"/>
      <c r="AY111" s="1"/>
      <c r="AZ111" s="1"/>
      <c r="BA111" s="1"/>
      <c r="BB111" s="1"/>
      <c r="BC111" s="1"/>
      <c r="BD111" s="1"/>
      <c r="BE111" s="1"/>
      <c r="BF111" s="1"/>
      <c r="BG111" s="1"/>
      <c r="BH111" s="1"/>
      <c r="BI111" s="1"/>
      <c r="BJ111" s="1"/>
      <c r="BK111" s="1"/>
      <c r="BL111" s="1"/>
      <c r="BM111" s="1"/>
      <c r="BN111" s="1"/>
      <c r="BO111" s="1"/>
      <c r="BP111" s="1"/>
      <c r="BQ111" s="1"/>
      <c r="BR111" s="1"/>
    </row>
    <row r="112" spans="1:70">
      <c r="A112" s="53" t="s">
        <v>664</v>
      </c>
      <c r="B112" s="54">
        <v>3449</v>
      </c>
      <c r="C112" s="54">
        <v>3449</v>
      </c>
      <c r="D112" s="54">
        <v>3351</v>
      </c>
      <c r="E112" s="54">
        <v>3358.699951171875</v>
      </c>
      <c r="F112" s="54">
        <v>3030.95458984375</v>
      </c>
      <c r="G112" s="55">
        <v>2820375</v>
      </c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1"/>
      <c r="AP112" s="1"/>
      <c r="AQ112" s="1"/>
      <c r="AR112" s="1"/>
      <c r="AS112" s="1"/>
      <c r="AT112" s="1"/>
      <c r="AU112" s="1"/>
      <c r="AV112" s="1"/>
      <c r="AW112" s="1"/>
      <c r="AX112" s="1"/>
      <c r="AY112" s="1"/>
      <c r="AZ112" s="1"/>
      <c r="BA112" s="1"/>
      <c r="BB112" s="1"/>
      <c r="BC112" s="1"/>
      <c r="BD112" s="1"/>
      <c r="BE112" s="1"/>
      <c r="BF112" s="1"/>
      <c r="BG112" s="1"/>
      <c r="BH112" s="1"/>
      <c r="BI112" s="1"/>
      <c r="BJ112" s="1"/>
      <c r="BK112" s="1"/>
      <c r="BL112" s="1"/>
      <c r="BM112" s="1"/>
      <c r="BN112" s="1"/>
      <c r="BO112" s="1"/>
      <c r="BP112" s="1"/>
      <c r="BQ112" s="1"/>
      <c r="BR112" s="1"/>
    </row>
    <row r="113" spans="1:70">
      <c r="A113" s="53" t="s">
        <v>665</v>
      </c>
      <c r="B113" s="54">
        <v>3328.5</v>
      </c>
      <c r="C113" s="54">
        <v>3392</v>
      </c>
      <c r="D113" s="54">
        <v>3299.89990234375</v>
      </c>
      <c r="E113" s="54">
        <v>3312.85009765625</v>
      </c>
      <c r="F113" s="54">
        <v>2989.5791015625</v>
      </c>
      <c r="G113" s="55">
        <v>4116217</v>
      </c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1"/>
      <c r="AP113" s="1"/>
      <c r="AQ113" s="1"/>
      <c r="AR113" s="1"/>
      <c r="AS113" s="1"/>
      <c r="AT113" s="1"/>
      <c r="AU113" s="1"/>
      <c r="AV113" s="1"/>
      <c r="AW113" s="1"/>
      <c r="AX113" s="1"/>
      <c r="AY113" s="1"/>
      <c r="AZ113" s="1"/>
      <c r="BA113" s="1"/>
      <c r="BB113" s="1"/>
      <c r="BC113" s="1"/>
      <c r="BD113" s="1"/>
      <c r="BE113" s="1"/>
      <c r="BF113" s="1"/>
      <c r="BG113" s="1"/>
      <c r="BH113" s="1"/>
      <c r="BI113" s="1"/>
      <c r="BJ113" s="1"/>
      <c r="BK113" s="1"/>
      <c r="BL113" s="1"/>
      <c r="BM113" s="1"/>
      <c r="BN113" s="1"/>
      <c r="BO113" s="1"/>
      <c r="BP113" s="1"/>
      <c r="BQ113" s="1"/>
      <c r="BR113" s="1"/>
    </row>
    <row r="114" spans="1:70">
      <c r="A114" s="53" t="s">
        <v>666</v>
      </c>
      <c r="B114" s="54">
        <v>3189.949951171875</v>
      </c>
      <c r="C114" s="54">
        <v>3213</v>
      </c>
      <c r="D114" s="54">
        <v>3152</v>
      </c>
      <c r="E114" s="54">
        <v>3205.89990234375</v>
      </c>
      <c r="F114" s="54">
        <v>2893.064697265625</v>
      </c>
      <c r="G114" s="55">
        <v>2382581</v>
      </c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  <c r="AP114" s="1"/>
      <c r="AQ114" s="1"/>
      <c r="AR114" s="1"/>
      <c r="AS114" s="1"/>
      <c r="AT114" s="1"/>
      <c r="AU114" s="1"/>
      <c r="AV114" s="1"/>
      <c r="AW114" s="1"/>
      <c r="AX114" s="1"/>
      <c r="AY114" s="1"/>
      <c r="AZ114" s="1"/>
      <c r="BA114" s="1"/>
      <c r="BB114" s="1"/>
      <c r="BC114" s="1"/>
      <c r="BD114" s="1"/>
      <c r="BE114" s="1"/>
      <c r="BF114" s="1"/>
      <c r="BG114" s="1"/>
      <c r="BH114" s="1"/>
      <c r="BI114" s="1"/>
      <c r="BJ114" s="1"/>
      <c r="BK114" s="1"/>
      <c r="BL114" s="1"/>
      <c r="BM114" s="1"/>
      <c r="BN114" s="1"/>
      <c r="BO114" s="1"/>
      <c r="BP114" s="1"/>
      <c r="BQ114" s="1"/>
      <c r="BR114" s="1"/>
    </row>
    <row r="115" spans="1:70">
      <c r="A115" s="53" t="s">
        <v>667</v>
      </c>
      <c r="B115" s="54">
        <v>3200.39990234375</v>
      </c>
      <c r="C115" s="54">
        <v>3227.25</v>
      </c>
      <c r="D115" s="54">
        <v>3196.25</v>
      </c>
      <c r="E115" s="54">
        <v>3219.25</v>
      </c>
      <c r="F115" s="54">
        <v>2905.112060546875</v>
      </c>
      <c r="G115" s="55">
        <v>2931312</v>
      </c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1"/>
      <c r="AP115" s="1"/>
      <c r="AQ115" s="1"/>
      <c r="AR115" s="1"/>
      <c r="AS115" s="1"/>
      <c r="AT115" s="1"/>
      <c r="AU115" s="1"/>
      <c r="AV115" s="1"/>
      <c r="AW115" s="1"/>
      <c r="AX115" s="1"/>
      <c r="AY115" s="1"/>
      <c r="AZ115" s="1"/>
      <c r="BA115" s="1"/>
      <c r="BB115" s="1"/>
      <c r="BC115" s="1"/>
      <c r="BD115" s="1"/>
      <c r="BE115" s="1"/>
      <c r="BF115" s="1"/>
      <c r="BG115" s="1"/>
      <c r="BH115" s="1"/>
      <c r="BI115" s="1"/>
      <c r="BJ115" s="1"/>
      <c r="BK115" s="1"/>
      <c r="BL115" s="1"/>
      <c r="BM115" s="1"/>
      <c r="BN115" s="1"/>
      <c r="BO115" s="1"/>
      <c r="BP115" s="1"/>
      <c r="BQ115" s="1"/>
      <c r="BR115" s="1"/>
    </row>
    <row r="116" spans="1:70">
      <c r="A116" s="53" t="s">
        <v>668</v>
      </c>
      <c r="B116" s="54">
        <v>3309</v>
      </c>
      <c r="C116" s="54">
        <v>3327.699951171875</v>
      </c>
      <c r="D116" s="54">
        <v>3265.14990234375</v>
      </c>
      <c r="E116" s="54">
        <v>3289.5</v>
      </c>
      <c r="F116" s="54">
        <v>2968.507568359375</v>
      </c>
      <c r="G116" s="55">
        <v>5815424</v>
      </c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/>
      <c r="AP116" s="1"/>
      <c r="AQ116" s="1"/>
      <c r="AR116" s="1"/>
      <c r="AS116" s="1"/>
      <c r="AT116" s="1"/>
      <c r="AU116" s="1"/>
      <c r="AV116" s="1"/>
      <c r="AW116" s="1"/>
      <c r="AX116" s="1"/>
      <c r="AY116" s="1"/>
      <c r="AZ116" s="1"/>
      <c r="BA116" s="1"/>
      <c r="BB116" s="1"/>
      <c r="BC116" s="1"/>
      <c r="BD116" s="1"/>
      <c r="BE116" s="1"/>
      <c r="BF116" s="1"/>
      <c r="BG116" s="1"/>
      <c r="BH116" s="1"/>
      <c r="BI116" s="1"/>
      <c r="BJ116" s="1"/>
      <c r="BK116" s="1"/>
      <c r="BL116" s="1"/>
      <c r="BM116" s="1"/>
      <c r="BN116" s="1"/>
      <c r="BO116" s="1"/>
      <c r="BP116" s="1"/>
      <c r="BQ116" s="1"/>
      <c r="BR116" s="1"/>
    </row>
    <row r="117" spans="1:70">
      <c r="A117" s="53" t="s">
        <v>669</v>
      </c>
      <c r="B117" s="54">
        <v>3220</v>
      </c>
      <c r="C117" s="54">
        <v>3310</v>
      </c>
      <c r="D117" s="54">
        <v>3214.10009765625</v>
      </c>
      <c r="E117" s="54">
        <v>3302.25</v>
      </c>
      <c r="F117" s="54">
        <v>3002.17578125</v>
      </c>
      <c r="G117" s="55">
        <v>2672406</v>
      </c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  <c r="AP117" s="1"/>
      <c r="AQ117" s="1"/>
      <c r="AR117" s="1"/>
      <c r="AS117" s="1"/>
      <c r="AT117" s="1"/>
      <c r="AU117" s="1"/>
      <c r="AV117" s="1"/>
      <c r="AW117" s="1"/>
      <c r="AX117" s="1"/>
      <c r="AY117" s="1"/>
      <c r="AZ117" s="1"/>
      <c r="BA117" s="1"/>
      <c r="BB117" s="1"/>
      <c r="BC117" s="1"/>
      <c r="BD117" s="1"/>
      <c r="BE117" s="1"/>
      <c r="BF117" s="1"/>
      <c r="BG117" s="1"/>
      <c r="BH117" s="1"/>
      <c r="BI117" s="1"/>
      <c r="BJ117" s="1"/>
      <c r="BK117" s="1"/>
      <c r="BL117" s="1"/>
      <c r="BM117" s="1"/>
      <c r="BN117" s="1"/>
      <c r="BO117" s="1"/>
      <c r="BP117" s="1"/>
      <c r="BQ117" s="1"/>
      <c r="BR117" s="1"/>
    </row>
    <row r="118" spans="1:70">
      <c r="A118" s="53" t="s">
        <v>670</v>
      </c>
      <c r="B118" s="54">
        <v>3364.39990234375</v>
      </c>
      <c r="C118" s="54">
        <v>3426.64990234375</v>
      </c>
      <c r="D118" s="54">
        <v>3360.89990234375</v>
      </c>
      <c r="E118" s="54">
        <v>3421.449951171875</v>
      </c>
      <c r="F118" s="54">
        <v>3118.632568359375</v>
      </c>
      <c r="G118" s="55">
        <v>2743678</v>
      </c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P118" s="1"/>
      <c r="AQ118" s="1"/>
      <c r="AR118" s="1"/>
      <c r="AS118" s="1"/>
      <c r="AT118" s="1"/>
      <c r="AU118" s="1"/>
      <c r="AV118" s="1"/>
      <c r="AW118" s="1"/>
      <c r="AX118" s="1"/>
      <c r="AY118" s="1"/>
      <c r="AZ118" s="1"/>
      <c r="BA118" s="1"/>
      <c r="BB118" s="1"/>
      <c r="BC118" s="1"/>
      <c r="BD118" s="1"/>
      <c r="BE118" s="1"/>
      <c r="BF118" s="1"/>
      <c r="BG118" s="1"/>
      <c r="BH118" s="1"/>
      <c r="BI118" s="1"/>
      <c r="BJ118" s="1"/>
      <c r="BK118" s="1"/>
      <c r="BL118" s="1"/>
      <c r="BM118" s="1"/>
      <c r="BN118" s="1"/>
      <c r="BO118" s="1"/>
      <c r="BP118" s="1"/>
      <c r="BQ118" s="1"/>
      <c r="BR118" s="1"/>
    </row>
    <row r="119" spans="1:70">
      <c r="A119" s="53" t="s">
        <v>671</v>
      </c>
      <c r="B119" s="54">
        <v>3401</v>
      </c>
      <c r="C119" s="54">
        <v>3417.39990234375</v>
      </c>
      <c r="D119" s="54">
        <v>3343.64990234375</v>
      </c>
      <c r="E119" s="54">
        <v>3356.800048828125</v>
      </c>
      <c r="F119" s="54">
        <v>3059.704345703125</v>
      </c>
      <c r="G119" s="55">
        <v>3417652</v>
      </c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  <c r="AP119" s="1"/>
      <c r="AQ119" s="1"/>
      <c r="AR119" s="1"/>
      <c r="AS119" s="1"/>
      <c r="AT119" s="1"/>
      <c r="AU119" s="1"/>
      <c r="AV119" s="1"/>
      <c r="AW119" s="1"/>
      <c r="AX119" s="1"/>
      <c r="AY119" s="1"/>
      <c r="AZ119" s="1"/>
      <c r="BA119" s="1"/>
      <c r="BB119" s="1"/>
      <c r="BC119" s="1"/>
      <c r="BD119" s="1"/>
      <c r="BE119" s="1"/>
      <c r="BF119" s="1"/>
      <c r="BG119" s="1"/>
      <c r="BH119" s="1"/>
      <c r="BI119" s="1"/>
      <c r="BJ119" s="1"/>
      <c r="BK119" s="1"/>
      <c r="BL119" s="1"/>
      <c r="BM119" s="1"/>
      <c r="BN119" s="1"/>
      <c r="BO119" s="1"/>
      <c r="BP119" s="1"/>
      <c r="BQ119" s="1"/>
      <c r="BR119" s="1"/>
    </row>
    <row r="120" spans="1:70">
      <c r="A120" s="53" t="s">
        <v>672</v>
      </c>
      <c r="B120" s="54">
        <v>3537.199951171875</v>
      </c>
      <c r="C120" s="54">
        <v>3568.449951171875</v>
      </c>
      <c r="D120" s="54">
        <v>3505.550048828125</v>
      </c>
      <c r="E120" s="54">
        <v>3528.60009765625</v>
      </c>
      <c r="F120" s="54">
        <v>3216.299560546875</v>
      </c>
      <c r="G120" s="55">
        <v>2243791</v>
      </c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1"/>
      <c r="AP120" s="1"/>
      <c r="AQ120" s="1"/>
      <c r="AR120" s="1"/>
      <c r="AS120" s="1"/>
      <c r="AT120" s="1"/>
      <c r="AU120" s="1"/>
      <c r="AV120" s="1"/>
      <c r="AW120" s="1"/>
      <c r="AX120" s="1"/>
      <c r="AY120" s="1"/>
      <c r="AZ120" s="1"/>
      <c r="BA120" s="1"/>
      <c r="BB120" s="1"/>
      <c r="BC120" s="1"/>
      <c r="BD120" s="1"/>
      <c r="BE120" s="1"/>
      <c r="BF120" s="1"/>
      <c r="BG120" s="1"/>
      <c r="BH120" s="1"/>
      <c r="BI120" s="1"/>
      <c r="BJ120" s="1"/>
      <c r="BK120" s="1"/>
      <c r="BL120" s="1"/>
      <c r="BM120" s="1"/>
      <c r="BN120" s="1"/>
      <c r="BO120" s="1"/>
      <c r="BP120" s="1"/>
      <c r="BQ120" s="1"/>
      <c r="BR120" s="1"/>
    </row>
    <row r="121" spans="1:70">
      <c r="A121" s="53" t="s">
        <v>673</v>
      </c>
      <c r="B121" s="54">
        <v>3399</v>
      </c>
      <c r="C121" s="54">
        <v>3399</v>
      </c>
      <c r="D121" s="54">
        <v>3350.050048828125</v>
      </c>
      <c r="E121" s="54">
        <v>3368.75</v>
      </c>
      <c r="F121" s="54">
        <v>3078.5419921875</v>
      </c>
      <c r="G121" s="55">
        <v>999811</v>
      </c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  <c r="AP121" s="1"/>
      <c r="AQ121" s="1"/>
      <c r="AR121" s="1"/>
      <c r="AS121" s="1"/>
      <c r="AT121" s="1"/>
      <c r="AU121" s="1"/>
      <c r="AV121" s="1"/>
      <c r="AW121" s="1"/>
      <c r="AX121" s="1"/>
      <c r="AY121" s="1"/>
      <c r="AZ121" s="1"/>
      <c r="BA121" s="1"/>
      <c r="BB121" s="1"/>
      <c r="BC121" s="1"/>
      <c r="BD121" s="1"/>
      <c r="BE121" s="1"/>
      <c r="BF121" s="1"/>
      <c r="BG121" s="1"/>
      <c r="BH121" s="1"/>
      <c r="BI121" s="1"/>
      <c r="BJ121" s="1"/>
      <c r="BK121" s="1"/>
      <c r="BL121" s="1"/>
      <c r="BM121" s="1"/>
      <c r="BN121" s="1"/>
      <c r="BO121" s="1"/>
      <c r="BP121" s="1"/>
      <c r="BQ121" s="1"/>
      <c r="BR121" s="1"/>
    </row>
    <row r="122" spans="1:70">
      <c r="A122" s="53" t="s">
        <v>674</v>
      </c>
      <c r="B122" s="54">
        <v>3499.449951171875</v>
      </c>
      <c r="C122" s="54">
        <v>3516.64990234375</v>
      </c>
      <c r="D122" s="54">
        <v>3481</v>
      </c>
      <c r="E122" s="54">
        <v>3487.60009765625</v>
      </c>
      <c r="F122" s="54">
        <v>3187.153564453125</v>
      </c>
      <c r="G122" s="55">
        <v>3266235</v>
      </c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1"/>
      <c r="AP122" s="1"/>
      <c r="AQ122" s="1"/>
      <c r="AR122" s="1"/>
      <c r="AS122" s="1"/>
      <c r="AT122" s="1"/>
      <c r="AU122" s="1"/>
      <c r="AV122" s="1"/>
      <c r="AW122" s="1"/>
      <c r="AX122" s="1"/>
      <c r="AY122" s="1"/>
      <c r="AZ122" s="1"/>
      <c r="BA122" s="1"/>
      <c r="BB122" s="1"/>
      <c r="BC122" s="1"/>
      <c r="BD122" s="1"/>
      <c r="BE122" s="1"/>
      <c r="BF122" s="1"/>
      <c r="BG122" s="1"/>
      <c r="BH122" s="1"/>
      <c r="BI122" s="1"/>
      <c r="BJ122" s="1"/>
      <c r="BK122" s="1"/>
      <c r="BL122" s="1"/>
      <c r="BM122" s="1"/>
      <c r="BN122" s="1"/>
      <c r="BO122" s="1"/>
      <c r="BP122" s="1"/>
      <c r="BQ122" s="1"/>
      <c r="BR122" s="1"/>
    </row>
    <row r="123" spans="1:70">
      <c r="A123" s="53" t="s">
        <v>675</v>
      </c>
      <c r="B123" s="54">
        <v>3792</v>
      </c>
      <c r="C123" s="54">
        <v>3822.60009765625</v>
      </c>
      <c r="D123" s="54">
        <v>3765.39990234375</v>
      </c>
      <c r="E123" s="54">
        <v>3793.39990234375</v>
      </c>
      <c r="F123" s="54">
        <v>3466.609375</v>
      </c>
      <c r="G123" s="55">
        <v>1574996</v>
      </c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  <c r="AP123" s="1"/>
      <c r="AQ123" s="1"/>
      <c r="AR123" s="1"/>
      <c r="AS123" s="1"/>
      <c r="AT123" s="1"/>
      <c r="AU123" s="1"/>
      <c r="AV123" s="1"/>
      <c r="AW123" s="1"/>
      <c r="AX123" s="1"/>
      <c r="AY123" s="1"/>
      <c r="AZ123" s="1"/>
      <c r="BA123" s="1"/>
      <c r="BB123" s="1"/>
      <c r="BC123" s="1"/>
      <c r="BD123" s="1"/>
      <c r="BE123" s="1"/>
      <c r="BF123" s="1"/>
      <c r="BG123" s="1"/>
      <c r="BH123" s="1"/>
      <c r="BI123" s="1"/>
      <c r="BJ123" s="1"/>
      <c r="BK123" s="1"/>
      <c r="BL123" s="1"/>
      <c r="BM123" s="1"/>
      <c r="BN123" s="1"/>
      <c r="BO123" s="1"/>
      <c r="BP123" s="1"/>
      <c r="BQ123" s="1"/>
      <c r="BR123" s="1"/>
    </row>
    <row r="124" spans="1:70">
      <c r="A124" s="53" t="s">
        <v>676</v>
      </c>
      <c r="B124" s="54">
        <v>3811.199951171875</v>
      </c>
      <c r="C124" s="54">
        <v>3834</v>
      </c>
      <c r="D124" s="54">
        <v>3796.449951171875</v>
      </c>
      <c r="E124" s="54">
        <v>3815.949951171875</v>
      </c>
      <c r="F124" s="54">
        <v>3511.511474609375</v>
      </c>
      <c r="G124" s="55">
        <v>2459358</v>
      </c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  <c r="AP124" s="1"/>
      <c r="AQ124" s="1"/>
      <c r="AR124" s="1"/>
      <c r="AS124" s="1"/>
      <c r="AT124" s="1"/>
      <c r="AU124" s="1"/>
      <c r="AV124" s="1"/>
      <c r="AW124" s="1"/>
      <c r="AX124" s="1"/>
      <c r="AY124" s="1"/>
      <c r="AZ124" s="1"/>
      <c r="BA124" s="1"/>
      <c r="BB124" s="1"/>
      <c r="BC124" s="1"/>
      <c r="BD124" s="1"/>
      <c r="BE124" s="1"/>
      <c r="BF124" s="1"/>
      <c r="BG124" s="1"/>
      <c r="BH124" s="1"/>
      <c r="BI124" s="1"/>
      <c r="BJ124" s="1"/>
      <c r="BK124" s="1"/>
      <c r="BL124" s="1"/>
      <c r="BM124" s="1"/>
      <c r="BN124" s="1"/>
      <c r="BO124" s="1"/>
      <c r="BP124" s="1"/>
      <c r="BQ124" s="1"/>
      <c r="BR124" s="1"/>
    </row>
    <row r="125" spans="1:70">
      <c r="A125" s="53" t="s">
        <v>677</v>
      </c>
      <c r="B125" s="54">
        <v>4099</v>
      </c>
      <c r="C125" s="54">
        <v>4138.10009765625</v>
      </c>
      <c r="D125" s="54">
        <v>4064.550048828125</v>
      </c>
      <c r="E125" s="54">
        <v>4095.10009765625</v>
      </c>
      <c r="F125" s="54">
        <v>3768.391357421875</v>
      </c>
      <c r="G125" s="55">
        <v>3772719</v>
      </c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  <c r="AP125" s="1"/>
      <c r="AQ125" s="1"/>
      <c r="AR125" s="1"/>
      <c r="AS125" s="1"/>
      <c r="AT125" s="1"/>
      <c r="AU125" s="1"/>
      <c r="AV125" s="1"/>
      <c r="AW125" s="1"/>
      <c r="AX125" s="1"/>
      <c r="AY125" s="1"/>
      <c r="AZ125" s="1"/>
      <c r="BA125" s="1"/>
      <c r="BB125" s="1"/>
      <c r="BC125" s="1"/>
      <c r="BD125" s="1"/>
      <c r="BE125" s="1"/>
      <c r="BF125" s="1"/>
      <c r="BG125" s="1"/>
      <c r="BH125" s="1"/>
      <c r="BI125" s="1"/>
      <c r="BJ125" s="1"/>
      <c r="BK125" s="1"/>
      <c r="BL125" s="1"/>
      <c r="BM125" s="1"/>
      <c r="BN125" s="1"/>
      <c r="BO125" s="1"/>
      <c r="BP125" s="1"/>
      <c r="BQ125" s="1"/>
      <c r="BR125" s="1"/>
    </row>
    <row r="126" spans="1:70">
      <c r="A126" s="53" t="s">
        <v>678</v>
      </c>
      <c r="B126" s="54">
        <v>3850.10009765625</v>
      </c>
      <c r="C126" s="54">
        <v>3915</v>
      </c>
      <c r="D126" s="54">
        <v>3840.5</v>
      </c>
      <c r="E126" s="54">
        <v>3876.300048828125</v>
      </c>
      <c r="F126" s="54">
        <v>3567.046875</v>
      </c>
      <c r="G126" s="55">
        <v>4311783</v>
      </c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  <c r="AP126" s="1"/>
      <c r="AQ126" s="1"/>
      <c r="AR126" s="1"/>
      <c r="AS126" s="1"/>
      <c r="AT126" s="1"/>
      <c r="AU126" s="1"/>
      <c r="AV126" s="1"/>
      <c r="AW126" s="1"/>
      <c r="AX126" s="1"/>
      <c r="AY126" s="1"/>
      <c r="AZ126" s="1"/>
      <c r="BA126" s="1"/>
      <c r="BB126" s="1"/>
      <c r="BC126" s="1"/>
      <c r="BD126" s="1"/>
      <c r="BE126" s="1"/>
      <c r="BF126" s="1"/>
      <c r="BG126" s="1"/>
      <c r="BH126" s="1"/>
      <c r="BI126" s="1"/>
      <c r="BJ126" s="1"/>
      <c r="BK126" s="1"/>
      <c r="BL126" s="1"/>
      <c r="BM126" s="1"/>
      <c r="BN126" s="1"/>
      <c r="BO126" s="1"/>
      <c r="BP126" s="1"/>
      <c r="BQ126" s="1"/>
      <c r="BR126" s="1"/>
    </row>
    <row r="127" spans="1:70">
      <c r="A127" s="53" t="s">
        <v>679</v>
      </c>
      <c r="B127" s="54">
        <v>3872</v>
      </c>
      <c r="C127" s="54">
        <v>3881.75</v>
      </c>
      <c r="D127" s="54">
        <v>3810</v>
      </c>
      <c r="E127" s="54">
        <v>3820.64990234375</v>
      </c>
      <c r="F127" s="54">
        <v>3515.83642578125</v>
      </c>
      <c r="G127" s="55">
        <v>2203078</v>
      </c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  <c r="AP127" s="1"/>
      <c r="AQ127" s="1"/>
      <c r="AR127" s="1"/>
      <c r="AS127" s="1"/>
      <c r="AT127" s="1"/>
      <c r="AU127" s="1"/>
      <c r="AV127" s="1"/>
      <c r="AW127" s="1"/>
      <c r="AX127" s="1"/>
      <c r="AY127" s="1"/>
      <c r="AZ127" s="1"/>
      <c r="BA127" s="1"/>
      <c r="BB127" s="1"/>
      <c r="BC127" s="1"/>
      <c r="BD127" s="1"/>
      <c r="BE127" s="1"/>
      <c r="BF127" s="1"/>
      <c r="BG127" s="1"/>
      <c r="BH127" s="1"/>
      <c r="BI127" s="1"/>
      <c r="BJ127" s="1"/>
      <c r="BK127" s="1"/>
      <c r="BL127" s="1"/>
      <c r="BM127" s="1"/>
      <c r="BN127" s="1"/>
      <c r="BO127" s="1"/>
      <c r="BP127" s="1"/>
      <c r="BQ127" s="1"/>
      <c r="BR127" s="1"/>
    </row>
    <row r="128" spans="1:70">
      <c r="A128" s="53" t="s">
        <v>680</v>
      </c>
      <c r="B128" s="54">
        <v>3740</v>
      </c>
      <c r="C128" s="54">
        <v>3749.800048828125</v>
      </c>
      <c r="D128" s="54">
        <v>3653.75</v>
      </c>
      <c r="E128" s="54">
        <v>3670.949951171875</v>
      </c>
      <c r="F128" s="54">
        <v>3402.632080078125</v>
      </c>
      <c r="G128" s="55">
        <v>10956800</v>
      </c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  <c r="AP128" s="1"/>
      <c r="AQ128" s="1"/>
      <c r="AR128" s="1"/>
      <c r="AS128" s="1"/>
      <c r="AT128" s="1"/>
      <c r="AU128" s="1"/>
      <c r="AV128" s="1"/>
      <c r="AW128" s="1"/>
      <c r="AX128" s="1"/>
      <c r="AY128" s="1"/>
      <c r="AZ128" s="1"/>
      <c r="BA128" s="1"/>
      <c r="BB128" s="1"/>
      <c r="BC128" s="1"/>
      <c r="BD128" s="1"/>
      <c r="BE128" s="1"/>
      <c r="BF128" s="1"/>
      <c r="BG128" s="1"/>
      <c r="BH128" s="1"/>
      <c r="BI128" s="1"/>
      <c r="BJ128" s="1"/>
      <c r="BK128" s="1"/>
      <c r="BL128" s="1"/>
      <c r="BM128" s="1"/>
      <c r="BN128" s="1"/>
      <c r="BO128" s="1"/>
      <c r="BP128" s="1"/>
      <c r="BQ128" s="1"/>
      <c r="BR128" s="1"/>
    </row>
    <row r="129" spans="1:70">
      <c r="A129" s="53" t="s">
        <v>681</v>
      </c>
      <c r="B129" s="54">
        <v>3917.800048828125</v>
      </c>
      <c r="C129" s="54">
        <v>3960</v>
      </c>
      <c r="D129" s="54">
        <v>3897.85009765625</v>
      </c>
      <c r="E129" s="54">
        <v>3904.14990234375</v>
      </c>
      <c r="F129" s="54">
        <v>3618.786865234375</v>
      </c>
      <c r="G129" s="55">
        <v>2731571</v>
      </c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  <c r="AQ129" s="1"/>
      <c r="AR129" s="1"/>
      <c r="AS129" s="1"/>
      <c r="AT129" s="1"/>
      <c r="AU129" s="1"/>
      <c r="AV129" s="1"/>
      <c r="AW129" s="1"/>
      <c r="AX129" s="1"/>
      <c r="AY129" s="1"/>
      <c r="AZ129" s="1"/>
      <c r="BA129" s="1"/>
      <c r="BB129" s="1"/>
      <c r="BC129" s="1"/>
      <c r="BD129" s="1"/>
      <c r="BE129" s="1"/>
      <c r="BF129" s="1"/>
      <c r="BG129" s="1"/>
      <c r="BH129" s="1"/>
      <c r="BI129" s="1"/>
      <c r="BJ129" s="1"/>
      <c r="BK129" s="1"/>
      <c r="BL129" s="1"/>
      <c r="BM129" s="1"/>
      <c r="BN129" s="1"/>
      <c r="BO129" s="1"/>
      <c r="BP129" s="1"/>
      <c r="BQ129" s="1"/>
      <c r="BR129" s="1"/>
    </row>
    <row r="130" spans="1:70">
      <c r="A130" s="53" t="s">
        <v>682</v>
      </c>
      <c r="B130" s="54">
        <v>4350</v>
      </c>
      <c r="C130" s="54">
        <v>4414</v>
      </c>
      <c r="D130" s="54">
        <v>4345</v>
      </c>
      <c r="E130" s="54">
        <v>4385.35009765625</v>
      </c>
      <c r="F130" s="54">
        <v>4074.25537109375</v>
      </c>
      <c r="G130" s="55">
        <v>2330091</v>
      </c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  <c r="AR130" s="1"/>
      <c r="AS130" s="1"/>
      <c r="AT130" s="1"/>
      <c r="AU130" s="1"/>
      <c r="AV130" s="1"/>
      <c r="AW130" s="1"/>
      <c r="AX130" s="1"/>
      <c r="AY130" s="1"/>
      <c r="AZ130" s="1"/>
      <c r="BA130" s="1"/>
      <c r="BB130" s="1"/>
      <c r="BC130" s="1"/>
      <c r="BD130" s="1"/>
      <c r="BE130" s="1"/>
      <c r="BF130" s="1"/>
      <c r="BG130" s="1"/>
      <c r="BH130" s="1"/>
      <c r="BI130" s="1"/>
      <c r="BJ130" s="1"/>
      <c r="BK130" s="1"/>
      <c r="BL130" s="1"/>
      <c r="BM130" s="1"/>
      <c r="BN130" s="1"/>
      <c r="BO130" s="1"/>
      <c r="BP130" s="1"/>
      <c r="BQ130" s="1"/>
      <c r="BR130" s="1"/>
    </row>
    <row r="131" spans="1:70">
      <c r="A131" s="53" t="s">
        <v>683</v>
      </c>
      <c r="B131" s="54">
        <v>4500</v>
      </c>
      <c r="C131" s="54">
        <v>4592.25</v>
      </c>
      <c r="D131" s="54">
        <v>4487.7998046875</v>
      </c>
      <c r="E131" s="54">
        <v>4553.75</v>
      </c>
      <c r="F131" s="54">
        <v>4230.70947265625</v>
      </c>
      <c r="G131" s="55">
        <v>3637222</v>
      </c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  <c r="AQ131" s="1"/>
      <c r="AR131" s="1"/>
      <c r="AS131" s="1"/>
      <c r="AT131" s="1"/>
      <c r="AU131" s="1"/>
      <c r="AV131" s="1"/>
      <c r="AW131" s="1"/>
      <c r="AX131" s="1"/>
      <c r="AY131" s="1"/>
      <c r="AZ131" s="1"/>
      <c r="BA131" s="1"/>
      <c r="BB131" s="1"/>
      <c r="BC131" s="1"/>
      <c r="BD131" s="1"/>
      <c r="BE131" s="1"/>
      <c r="BF131" s="1"/>
      <c r="BG131" s="1"/>
      <c r="BH131" s="1"/>
      <c r="BI131" s="1"/>
      <c r="BJ131" s="1"/>
      <c r="BK131" s="1"/>
      <c r="BL131" s="1"/>
      <c r="BM131" s="1"/>
      <c r="BN131" s="1"/>
      <c r="BO131" s="1"/>
      <c r="BP131" s="1"/>
      <c r="BQ131" s="1"/>
      <c r="BR131" s="1"/>
    </row>
    <row r="132" spans="1:70">
      <c r="A132" s="53" t="s">
        <v>684</v>
      </c>
      <c r="B132" s="54">
        <v>4286.89990234375</v>
      </c>
      <c r="C132" s="54">
        <v>4298.75</v>
      </c>
      <c r="D132" s="54">
        <v>4260.0498046875</v>
      </c>
      <c r="E132" s="54">
        <v>4268.5</v>
      </c>
      <c r="F132" s="54">
        <v>3965.6953125</v>
      </c>
      <c r="G132" s="55">
        <v>2503416</v>
      </c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"/>
      <c r="AR132" s="1"/>
      <c r="AS132" s="1"/>
      <c r="AT132" s="1"/>
      <c r="AU132" s="1"/>
      <c r="AV132" s="1"/>
      <c r="AW132" s="1"/>
      <c r="AX132" s="1"/>
      <c r="AY132" s="1"/>
      <c r="AZ132" s="1"/>
      <c r="BA132" s="1"/>
      <c r="BB132" s="1"/>
      <c r="BC132" s="1"/>
      <c r="BD132" s="1"/>
      <c r="BE132" s="1"/>
      <c r="BF132" s="1"/>
      <c r="BG132" s="1"/>
      <c r="BH132" s="1"/>
      <c r="BI132" s="1"/>
      <c r="BJ132" s="1"/>
      <c r="BK132" s="1"/>
      <c r="BL132" s="1"/>
      <c r="BM132" s="1"/>
      <c r="BN132" s="1"/>
      <c r="BO132" s="1"/>
      <c r="BP132" s="1"/>
      <c r="BQ132" s="1"/>
      <c r="BR132" s="1"/>
    </row>
    <row r="133" spans="1:70">
      <c r="A133" s="53" t="s">
        <v>685</v>
      </c>
      <c r="B133" s="54">
        <v>4070</v>
      </c>
      <c r="C133" s="54">
        <v>4078.300048828125</v>
      </c>
      <c r="D133" s="54">
        <v>3960</v>
      </c>
      <c r="E133" s="54">
        <v>3968.449951171875</v>
      </c>
      <c r="F133" s="54">
        <v>3695.92529296875</v>
      </c>
      <c r="G133" s="55">
        <v>3740372</v>
      </c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  <c r="AQ133" s="1"/>
      <c r="AR133" s="1"/>
      <c r="AS133" s="1"/>
      <c r="AT133" s="1"/>
      <c r="AU133" s="1"/>
      <c r="AV133" s="1"/>
      <c r="AW133" s="1"/>
      <c r="AX133" s="1"/>
      <c r="AY133" s="1"/>
      <c r="AZ133" s="1"/>
      <c r="BA133" s="1"/>
      <c r="BB133" s="1"/>
      <c r="BC133" s="1"/>
      <c r="BD133" s="1"/>
      <c r="BE133" s="1"/>
      <c r="BF133" s="1"/>
      <c r="BG133" s="1"/>
      <c r="BH133" s="1"/>
      <c r="BI133" s="1"/>
      <c r="BJ133" s="1"/>
      <c r="BK133" s="1"/>
      <c r="BL133" s="1"/>
      <c r="BM133" s="1"/>
      <c r="BN133" s="1"/>
      <c r="BO133" s="1"/>
      <c r="BP133" s="1"/>
      <c r="BQ133" s="1"/>
      <c r="BR133" s="1"/>
    </row>
    <row r="134" spans="1:70">
      <c r="A134" s="53" t="s">
        <v>686</v>
      </c>
      <c r="B134" s="54">
        <v>4220</v>
      </c>
      <c r="C134" s="54">
        <v>4298.7001953125</v>
      </c>
      <c r="D134" s="54">
        <v>4195.64990234375</v>
      </c>
      <c r="E134" s="54">
        <v>4270.85009765625</v>
      </c>
      <c r="F134" s="54">
        <v>3977.558349609375</v>
      </c>
      <c r="G134" s="55">
        <v>2017425</v>
      </c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1"/>
      <c r="AS134" s="1"/>
      <c r="AT134" s="1"/>
      <c r="AU134" s="1"/>
      <c r="AV134" s="1"/>
      <c r="AW134" s="1"/>
      <c r="AX134" s="1"/>
      <c r="AY134" s="1"/>
      <c r="AZ134" s="1"/>
      <c r="BA134" s="1"/>
      <c r="BB134" s="1"/>
      <c r="BC134" s="1"/>
      <c r="BD134" s="1"/>
      <c r="BE134" s="1"/>
      <c r="BF134" s="1"/>
      <c r="BG134" s="1"/>
      <c r="BH134" s="1"/>
      <c r="BI134" s="1"/>
      <c r="BJ134" s="1"/>
      <c r="BK134" s="1"/>
      <c r="BL134" s="1"/>
      <c r="BM134" s="1"/>
      <c r="BN134" s="1"/>
      <c r="BO134" s="1"/>
      <c r="BP134" s="1"/>
      <c r="BQ134" s="1"/>
      <c r="BR134" s="1"/>
    </row>
    <row r="135" spans="1:70">
      <c r="A135" s="53" t="s">
        <v>687</v>
      </c>
      <c r="B135" s="54">
        <v>4135</v>
      </c>
      <c r="C135" s="54">
        <v>4139.9501953125</v>
      </c>
      <c r="D135" s="54">
        <v>4032.050048828125</v>
      </c>
      <c r="E135" s="54">
        <v>4094.800048828125</v>
      </c>
      <c r="F135" s="54">
        <v>3813.5986328125</v>
      </c>
      <c r="G135" s="55">
        <v>1555429</v>
      </c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  <c r="AT135" s="1"/>
      <c r="AU135" s="1"/>
      <c r="AV135" s="1"/>
      <c r="AW135" s="1"/>
      <c r="AX135" s="1"/>
      <c r="AY135" s="1"/>
      <c r="AZ135" s="1"/>
      <c r="BA135" s="1"/>
      <c r="BB135" s="1"/>
      <c r="BC135" s="1"/>
      <c r="BD135" s="1"/>
      <c r="BE135" s="1"/>
      <c r="BF135" s="1"/>
      <c r="BG135" s="1"/>
      <c r="BH135" s="1"/>
      <c r="BI135" s="1"/>
      <c r="BJ135" s="1"/>
      <c r="BK135" s="1"/>
      <c r="BL135" s="1"/>
      <c r="BM135" s="1"/>
      <c r="BN135" s="1"/>
      <c r="BO135" s="1"/>
      <c r="BP135" s="1"/>
      <c r="BQ135" s="1"/>
      <c r="BR135" s="1"/>
    </row>
    <row r="136" spans="1:70">
      <c r="A136" s="53" t="s">
        <v>688</v>
      </c>
      <c r="B136" s="54">
        <v>4110</v>
      </c>
      <c r="C136" s="54">
        <v>4128.4501953125</v>
      </c>
      <c r="D136" s="54">
        <v>4085.25</v>
      </c>
      <c r="E136" s="54">
        <v>4112.39990234375</v>
      </c>
      <c r="F136" s="54">
        <v>3900.4638671875</v>
      </c>
      <c r="G136" s="55">
        <v>1492943</v>
      </c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  <c r="AU136" s="1"/>
      <c r="AV136" s="1"/>
      <c r="AW136" s="1"/>
      <c r="AX136" s="1"/>
      <c r="AY136" s="1"/>
      <c r="AZ136" s="1"/>
      <c r="BA136" s="1"/>
      <c r="BB136" s="1"/>
      <c r="BC136" s="1"/>
      <c r="BD136" s="1"/>
      <c r="BE136" s="1"/>
      <c r="BF136" s="1"/>
      <c r="BG136" s="1"/>
      <c r="BH136" s="1"/>
      <c r="BI136" s="1"/>
      <c r="BJ136" s="1"/>
      <c r="BK136" s="1"/>
      <c r="BL136" s="1"/>
      <c r="BM136" s="1"/>
      <c r="BN136" s="1"/>
      <c r="BO136" s="1"/>
      <c r="BP136" s="1"/>
      <c r="BQ136" s="1"/>
      <c r="BR136" s="1"/>
    </row>
    <row r="137" spans="1:70">
      <c r="A137" s="53" t="s">
        <v>689</v>
      </c>
      <c r="B137" s="54">
        <v>3584.949951171875</v>
      </c>
      <c r="C137" s="54">
        <v>3600</v>
      </c>
      <c r="D137" s="54">
        <v>3457</v>
      </c>
      <c r="E137" s="54">
        <v>3483.25</v>
      </c>
      <c r="F137" s="54">
        <v>3303.73779296875</v>
      </c>
      <c r="G137" s="55">
        <v>7085018</v>
      </c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/>
      <c r="AS137" s="1"/>
      <c r="AT137" s="1"/>
      <c r="AU137" s="1"/>
      <c r="AV137" s="1"/>
      <c r="AW137" s="1"/>
      <c r="AX137" s="1"/>
      <c r="AY137" s="1"/>
      <c r="AZ137" s="1"/>
      <c r="BA137" s="1"/>
      <c r="BB137" s="1"/>
      <c r="BC137" s="1"/>
      <c r="BD137" s="1"/>
      <c r="BE137" s="1"/>
      <c r="BF137" s="1"/>
      <c r="BG137" s="1"/>
      <c r="BH137" s="1"/>
      <c r="BI137" s="1"/>
      <c r="BJ137" s="1"/>
      <c r="BK137" s="1"/>
      <c r="BL137" s="1"/>
      <c r="BM137" s="1"/>
      <c r="BN137" s="1"/>
      <c r="BO137" s="1"/>
      <c r="BP137" s="1"/>
      <c r="BQ137" s="1"/>
      <c r="BR137" s="1"/>
    </row>
    <row r="138" spans="1:70">
      <c r="A138" s="53" t="s">
        <v>690</v>
      </c>
      <c r="B138" s="54">
        <v>3651</v>
      </c>
      <c r="C138" s="54">
        <v>3660.949951171875</v>
      </c>
      <c r="D138" s="54">
        <v>3591.89990234375</v>
      </c>
      <c r="E138" s="54">
        <v>3606.14990234375</v>
      </c>
      <c r="F138" s="54">
        <v>3420.3037109375</v>
      </c>
      <c r="G138" s="55">
        <v>2051919</v>
      </c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  <c r="AU138" s="1"/>
      <c r="AV138" s="1"/>
      <c r="AW138" s="1"/>
      <c r="AX138" s="1"/>
      <c r="AY138" s="1"/>
      <c r="AZ138" s="1"/>
      <c r="BA138" s="1"/>
      <c r="BB138" s="1"/>
      <c r="BC138" s="1"/>
      <c r="BD138" s="1"/>
      <c r="BE138" s="1"/>
      <c r="BF138" s="1"/>
      <c r="BG138" s="1"/>
      <c r="BH138" s="1"/>
      <c r="BI138" s="1"/>
      <c r="BJ138" s="1"/>
      <c r="BK138" s="1"/>
      <c r="BL138" s="1"/>
      <c r="BM138" s="1"/>
      <c r="BN138" s="1"/>
      <c r="BO138" s="1"/>
      <c r="BP138" s="1"/>
      <c r="BQ138" s="1"/>
      <c r="BR138" s="1"/>
    </row>
    <row r="139" spans="1:70">
      <c r="A139" s="53" t="s">
        <v>691</v>
      </c>
      <c r="B139" s="54">
        <v>3472</v>
      </c>
      <c r="C139" s="54">
        <v>3509.89990234375</v>
      </c>
      <c r="D139" s="54">
        <v>3366</v>
      </c>
      <c r="E139" s="54">
        <v>3453.699951171875</v>
      </c>
      <c r="F139" s="54">
        <v>3275.71044921875</v>
      </c>
      <c r="G139" s="55">
        <v>2809332</v>
      </c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  <c r="AU139" s="1"/>
      <c r="AV139" s="1"/>
      <c r="AW139" s="1"/>
      <c r="AX139" s="1"/>
      <c r="AY139" s="1"/>
      <c r="AZ139" s="1"/>
      <c r="BA139" s="1"/>
      <c r="BB139" s="1"/>
      <c r="BC139" s="1"/>
      <c r="BD139" s="1"/>
      <c r="BE139" s="1"/>
      <c r="BF139" s="1"/>
      <c r="BG139" s="1"/>
      <c r="BH139" s="1"/>
      <c r="BI139" s="1"/>
      <c r="BJ139" s="1"/>
      <c r="BK139" s="1"/>
      <c r="BL139" s="1"/>
      <c r="BM139" s="1"/>
      <c r="BN139" s="1"/>
      <c r="BO139" s="1"/>
      <c r="BP139" s="1"/>
      <c r="BQ139" s="1"/>
      <c r="BR139" s="1"/>
    </row>
    <row r="140" spans="1:70">
      <c r="A140" s="53" t="s">
        <v>692</v>
      </c>
      <c r="B140" s="54">
        <v>3490</v>
      </c>
      <c r="C140" s="54">
        <v>3506.699951171875</v>
      </c>
      <c r="D140" s="54">
        <v>3453.10009765625</v>
      </c>
      <c r="E140" s="54">
        <v>3463.39990234375</v>
      </c>
      <c r="F140" s="54">
        <v>3284.91064453125</v>
      </c>
      <c r="G140" s="55">
        <v>3404365</v>
      </c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  <c r="AT140" s="1"/>
      <c r="AU140" s="1"/>
      <c r="AV140" s="1"/>
      <c r="AW140" s="1"/>
      <c r="AX140" s="1"/>
      <c r="AY140" s="1"/>
      <c r="AZ140" s="1"/>
      <c r="BA140" s="1"/>
      <c r="BB140" s="1"/>
      <c r="BC140" s="1"/>
      <c r="BD140" s="1"/>
      <c r="BE140" s="1"/>
      <c r="BF140" s="1"/>
      <c r="BG140" s="1"/>
      <c r="BH140" s="1"/>
      <c r="BI140" s="1"/>
      <c r="BJ140" s="1"/>
      <c r="BK140" s="1"/>
      <c r="BL140" s="1"/>
      <c r="BM140" s="1"/>
      <c r="BN140" s="1"/>
      <c r="BO140" s="1"/>
      <c r="BP140" s="1"/>
      <c r="BQ140" s="1"/>
      <c r="BR140" s="1"/>
    </row>
    <row r="141" spans="1:70">
      <c r="A141" s="53" t="s">
        <v>693</v>
      </c>
      <c r="B141" s="54">
        <v>3439.89990234375</v>
      </c>
      <c r="C141" s="54">
        <v>3464.89990234375</v>
      </c>
      <c r="D141" s="54">
        <v>3430</v>
      </c>
      <c r="E141" s="54">
        <v>3462</v>
      </c>
      <c r="F141" s="54">
        <v>3312.768310546875</v>
      </c>
      <c r="G141" s="55">
        <v>1468351</v>
      </c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1"/>
      <c r="AU141" s="1"/>
      <c r="AV141" s="1"/>
      <c r="AW141" s="1"/>
      <c r="AX141" s="1"/>
      <c r="AY141" s="1"/>
      <c r="AZ141" s="1"/>
      <c r="BA141" s="1"/>
      <c r="BB141" s="1"/>
      <c r="BC141" s="1"/>
      <c r="BD141" s="1"/>
      <c r="BE141" s="1"/>
      <c r="BF141" s="1"/>
      <c r="BG141" s="1"/>
      <c r="BH141" s="1"/>
      <c r="BI141" s="1"/>
      <c r="BJ141" s="1"/>
      <c r="BK141" s="1"/>
      <c r="BL141" s="1"/>
      <c r="BM141" s="1"/>
      <c r="BN141" s="1"/>
      <c r="BO141" s="1"/>
      <c r="BP141" s="1"/>
      <c r="BQ141" s="1"/>
      <c r="BR141" s="1"/>
    </row>
    <row r="142" spans="1:70">
      <c r="A142" s="53" t="s">
        <v>694</v>
      </c>
      <c r="B142" s="54">
        <v>3041.699951171875</v>
      </c>
      <c r="C142" s="54">
        <v>3059.800048828125</v>
      </c>
      <c r="D142" s="54">
        <v>3015</v>
      </c>
      <c r="E142" s="54">
        <v>3036.800048828125</v>
      </c>
      <c r="F142" s="54">
        <v>2915.758544921875</v>
      </c>
      <c r="G142" s="55">
        <v>2968371</v>
      </c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  <c r="AU142" s="1"/>
      <c r="AV142" s="1"/>
      <c r="AW142" s="1"/>
      <c r="AX142" s="1"/>
      <c r="AY142" s="1"/>
      <c r="AZ142" s="1"/>
      <c r="BA142" s="1"/>
      <c r="BB142" s="1"/>
      <c r="BC142" s="1"/>
      <c r="BD142" s="1"/>
      <c r="BE142" s="1"/>
      <c r="BF142" s="1"/>
      <c r="BG142" s="1"/>
      <c r="BH142" s="1"/>
      <c r="BI142" s="1"/>
      <c r="BJ142" s="1"/>
      <c r="BK142" s="1"/>
      <c r="BL142" s="1"/>
      <c r="BM142" s="1"/>
      <c r="BN142" s="1"/>
      <c r="BO142" s="1"/>
      <c r="BP142" s="1"/>
      <c r="BQ142" s="1"/>
      <c r="BR142" s="1"/>
    </row>
    <row r="143" spans="1:70">
      <c r="A143" s="53" t="s">
        <v>695</v>
      </c>
      <c r="B143" s="54">
        <v>3093</v>
      </c>
      <c r="C143" s="54">
        <v>3115</v>
      </c>
      <c r="D143" s="54">
        <v>3077.199951171875</v>
      </c>
      <c r="E143" s="54">
        <v>3084.699951171875</v>
      </c>
      <c r="F143" s="54">
        <v>2961.74951171875</v>
      </c>
      <c r="G143" s="55">
        <v>2271789</v>
      </c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"/>
      <c r="AT143" s="1"/>
      <c r="AU143" s="1"/>
      <c r="AV143" s="1"/>
      <c r="AW143" s="1"/>
      <c r="AX143" s="1"/>
      <c r="AY143" s="1"/>
      <c r="AZ143" s="1"/>
      <c r="BA143" s="1"/>
      <c r="BB143" s="1"/>
      <c r="BC143" s="1"/>
      <c r="BD143" s="1"/>
      <c r="BE143" s="1"/>
      <c r="BF143" s="1"/>
      <c r="BG143" s="1"/>
      <c r="BH143" s="1"/>
      <c r="BI143" s="1"/>
      <c r="BJ143" s="1"/>
      <c r="BK143" s="1"/>
      <c r="BL143" s="1"/>
      <c r="BM143" s="1"/>
      <c r="BN143" s="1"/>
      <c r="BO143" s="1"/>
      <c r="BP143" s="1"/>
      <c r="BQ143" s="1"/>
      <c r="BR143" s="1"/>
    </row>
    <row r="144" spans="1:70">
      <c r="A144" s="53" t="s">
        <v>696</v>
      </c>
      <c r="B144" s="54">
        <v>2911</v>
      </c>
      <c r="C144" s="54">
        <v>2915.300048828125</v>
      </c>
      <c r="D144" s="54">
        <v>2885.10009765625</v>
      </c>
      <c r="E144" s="54">
        <v>2888.39990234375</v>
      </c>
      <c r="F144" s="54">
        <v>2773.273193359375</v>
      </c>
      <c r="G144" s="55">
        <v>2253458</v>
      </c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  <c r="AU144" s="1"/>
      <c r="AV144" s="1"/>
      <c r="AW144" s="1"/>
      <c r="AX144" s="1"/>
      <c r="AY144" s="1"/>
      <c r="AZ144" s="1"/>
      <c r="BA144" s="1"/>
      <c r="BB144" s="1"/>
      <c r="BC144" s="1"/>
      <c r="BD144" s="1"/>
      <c r="BE144" s="1"/>
      <c r="BF144" s="1"/>
      <c r="BG144" s="1"/>
      <c r="BH144" s="1"/>
      <c r="BI144" s="1"/>
      <c r="BJ144" s="1"/>
      <c r="BK144" s="1"/>
      <c r="BL144" s="1"/>
      <c r="BM144" s="1"/>
      <c r="BN144" s="1"/>
      <c r="BO144" s="1"/>
      <c r="BP144" s="1"/>
      <c r="BQ144" s="1"/>
      <c r="BR144" s="1"/>
    </row>
    <row r="145" spans="1:70">
      <c r="A145" s="53" t="s">
        <v>697</v>
      </c>
      <c r="B145" s="54">
        <v>3035</v>
      </c>
      <c r="C145" s="54">
        <v>3067.39990234375</v>
      </c>
      <c r="D145" s="54">
        <v>3025.10009765625</v>
      </c>
      <c r="E145" s="54">
        <v>3058</v>
      </c>
      <c r="F145" s="54">
        <v>2947.064208984375</v>
      </c>
      <c r="G145" s="55">
        <v>1868085</v>
      </c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  <c r="AU145" s="1"/>
      <c r="AV145" s="1"/>
      <c r="AW145" s="1"/>
      <c r="AX145" s="1"/>
      <c r="AY145" s="1"/>
      <c r="AZ145" s="1"/>
      <c r="BA145" s="1"/>
      <c r="BB145" s="1"/>
      <c r="BC145" s="1"/>
      <c r="BD145" s="1"/>
      <c r="BE145" s="1"/>
      <c r="BF145" s="1"/>
      <c r="BG145" s="1"/>
      <c r="BH145" s="1"/>
      <c r="BI145" s="1"/>
      <c r="BJ145" s="1"/>
      <c r="BK145" s="1"/>
      <c r="BL145" s="1"/>
      <c r="BM145" s="1"/>
      <c r="BN145" s="1"/>
      <c r="BO145" s="1"/>
      <c r="BP145" s="1"/>
      <c r="BQ145" s="1"/>
      <c r="BR145" s="1"/>
    </row>
    <row r="146" spans="1:70">
      <c r="A146" s="53" t="s">
        <v>698</v>
      </c>
      <c r="B146" s="54">
        <v>3140</v>
      </c>
      <c r="C146" s="54">
        <v>3147.300048828125</v>
      </c>
      <c r="D146" s="54">
        <v>3125</v>
      </c>
      <c r="E146" s="54">
        <v>3137.5</v>
      </c>
      <c r="F146" s="54">
        <v>3023.680419921875</v>
      </c>
      <c r="G146" s="55">
        <v>1616690</v>
      </c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  <c r="AU146" s="1"/>
      <c r="AV146" s="1"/>
      <c r="AW146" s="1"/>
      <c r="AX146" s="1"/>
      <c r="AY146" s="1"/>
      <c r="AZ146" s="1"/>
      <c r="BA146" s="1"/>
      <c r="BB146" s="1"/>
      <c r="BC146" s="1"/>
      <c r="BD146" s="1"/>
      <c r="BE146" s="1"/>
      <c r="BF146" s="1"/>
      <c r="BG146" s="1"/>
      <c r="BH146" s="1"/>
      <c r="BI146" s="1"/>
      <c r="BJ146" s="1"/>
      <c r="BK146" s="1"/>
      <c r="BL146" s="1"/>
      <c r="BM146" s="1"/>
      <c r="BN146" s="1"/>
      <c r="BO146" s="1"/>
      <c r="BP146" s="1"/>
      <c r="BQ146" s="1"/>
      <c r="BR146" s="1"/>
    </row>
    <row r="147" spans="1:70">
      <c r="A147" s="53" t="s">
        <v>699</v>
      </c>
      <c r="B147" s="54">
        <v>3240</v>
      </c>
      <c r="C147" s="54">
        <v>3246</v>
      </c>
      <c r="D147" s="54">
        <v>3198.5</v>
      </c>
      <c r="E147" s="54">
        <v>3206.199951171875</v>
      </c>
      <c r="F147" s="54">
        <v>3089.88818359375</v>
      </c>
      <c r="G147" s="55">
        <v>3362634</v>
      </c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1"/>
      <c r="AT147" s="1"/>
      <c r="AU147" s="1"/>
      <c r="AV147" s="1"/>
      <c r="AW147" s="1"/>
      <c r="AX147" s="1"/>
      <c r="AY147" s="1"/>
      <c r="AZ147" s="1"/>
      <c r="BA147" s="1"/>
      <c r="BB147" s="1"/>
      <c r="BC147" s="1"/>
      <c r="BD147" s="1"/>
      <c r="BE147" s="1"/>
      <c r="BF147" s="1"/>
      <c r="BG147" s="1"/>
      <c r="BH147" s="1"/>
      <c r="BI147" s="1"/>
      <c r="BJ147" s="1"/>
      <c r="BK147" s="1"/>
      <c r="BL147" s="1"/>
      <c r="BM147" s="1"/>
      <c r="BN147" s="1"/>
      <c r="BO147" s="1"/>
      <c r="BP147" s="1"/>
      <c r="BQ147" s="1"/>
      <c r="BR147" s="1"/>
    </row>
    <row r="148" spans="1:70">
      <c r="A148" s="53" t="s">
        <v>700</v>
      </c>
      <c r="B148" s="54">
        <v>3141</v>
      </c>
      <c r="C148" s="54">
        <v>3141</v>
      </c>
      <c r="D148" s="54">
        <v>3092</v>
      </c>
      <c r="E148" s="54">
        <v>3123.89990234375</v>
      </c>
      <c r="F148" s="54">
        <v>3065.302490234375</v>
      </c>
      <c r="G148" s="55">
        <v>3022068</v>
      </c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  <c r="AT148" s="1"/>
      <c r="AU148" s="1"/>
      <c r="AV148" s="1"/>
      <c r="AW148" s="1"/>
      <c r="AX148" s="1"/>
      <c r="AY148" s="1"/>
      <c r="AZ148" s="1"/>
      <c r="BA148" s="1"/>
      <c r="BB148" s="1"/>
      <c r="BC148" s="1"/>
      <c r="BD148" s="1"/>
      <c r="BE148" s="1"/>
      <c r="BF148" s="1"/>
      <c r="BG148" s="1"/>
      <c r="BH148" s="1"/>
      <c r="BI148" s="1"/>
      <c r="BJ148" s="1"/>
      <c r="BK148" s="1"/>
      <c r="BL148" s="1"/>
      <c r="BM148" s="1"/>
      <c r="BN148" s="1"/>
      <c r="BO148" s="1"/>
      <c r="BP148" s="1"/>
      <c r="BQ148" s="1"/>
      <c r="BR148" s="1"/>
    </row>
    <row r="149" spans="1:70">
      <c r="A149" s="53" t="s">
        <v>701</v>
      </c>
      <c r="B149" s="54">
        <v>2681.60009765625</v>
      </c>
      <c r="C149" s="54">
        <v>2688.60009765625</v>
      </c>
      <c r="D149" s="54">
        <v>2626.10009765625</v>
      </c>
      <c r="E149" s="54">
        <v>2637.39990234375</v>
      </c>
      <c r="F149" s="54">
        <v>2587.92822265625</v>
      </c>
      <c r="G149" s="55">
        <v>5083717</v>
      </c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  <c r="AU149" s="1"/>
      <c r="AV149" s="1"/>
      <c r="AW149" s="1"/>
      <c r="AX149" s="1"/>
      <c r="AY149" s="1"/>
      <c r="AZ149" s="1"/>
      <c r="BA149" s="1"/>
      <c r="BB149" s="1"/>
      <c r="BC149" s="1"/>
      <c r="BD149" s="1"/>
      <c r="BE149" s="1"/>
      <c r="BF149" s="1"/>
      <c r="BG149" s="1"/>
      <c r="BH149" s="1"/>
      <c r="BI149" s="1"/>
      <c r="BJ149" s="1"/>
      <c r="BK149" s="1"/>
      <c r="BL149" s="1"/>
      <c r="BM149" s="1"/>
      <c r="BN149" s="1"/>
      <c r="BO149" s="1"/>
      <c r="BP149" s="1"/>
      <c r="BQ149" s="1"/>
      <c r="BR149" s="1"/>
    </row>
    <row r="150" spans="1:70">
      <c r="A150" s="53" t="s">
        <v>702</v>
      </c>
      <c r="B150" s="54">
        <v>2375.10009765625</v>
      </c>
      <c r="C150" s="54">
        <v>2398</v>
      </c>
      <c r="D150" s="54">
        <v>2346.199951171875</v>
      </c>
      <c r="E150" s="54">
        <v>2358.89990234375</v>
      </c>
      <c r="F150" s="54">
        <v>2314.652099609375</v>
      </c>
      <c r="G150" s="55">
        <v>6804756</v>
      </c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  <c r="AT150" s="1"/>
      <c r="AU150" s="1"/>
      <c r="AV150" s="1"/>
      <c r="AW150" s="1"/>
      <c r="AX150" s="1"/>
      <c r="AY150" s="1"/>
      <c r="AZ150" s="1"/>
      <c r="BA150" s="1"/>
      <c r="BB150" s="1"/>
      <c r="BC150" s="1"/>
      <c r="BD150" s="1"/>
      <c r="BE150" s="1"/>
      <c r="BF150" s="1"/>
      <c r="BG150" s="1"/>
      <c r="BH150" s="1"/>
      <c r="BI150" s="1"/>
      <c r="BJ150" s="1"/>
      <c r="BK150" s="1"/>
      <c r="BL150" s="1"/>
      <c r="BM150" s="1"/>
      <c r="BN150" s="1"/>
      <c r="BO150" s="1"/>
      <c r="BP150" s="1"/>
      <c r="BQ150" s="1"/>
      <c r="BR150" s="1"/>
    </row>
    <row r="151" spans="1:70">
      <c r="A151" s="53" t="s">
        <v>703</v>
      </c>
      <c r="B151" s="54">
        <v>2479</v>
      </c>
      <c r="C151" s="54">
        <v>2491</v>
      </c>
      <c r="D151" s="54">
        <v>2438</v>
      </c>
      <c r="E151" s="54">
        <v>2473.89990234375</v>
      </c>
      <c r="F151" s="54">
        <v>2427.4951171875</v>
      </c>
      <c r="G151" s="55">
        <v>3970446</v>
      </c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1"/>
      <c r="AU151" s="1"/>
      <c r="AV151" s="1"/>
      <c r="AW151" s="1"/>
      <c r="AX151" s="1"/>
      <c r="AY151" s="1"/>
      <c r="AZ151" s="1"/>
      <c r="BA151" s="1"/>
      <c r="BB151" s="1"/>
      <c r="BC151" s="1"/>
      <c r="BD151" s="1"/>
      <c r="BE151" s="1"/>
      <c r="BF151" s="1"/>
      <c r="BG151" s="1"/>
      <c r="BH151" s="1"/>
      <c r="BI151" s="1"/>
      <c r="BJ151" s="1"/>
      <c r="BK151" s="1"/>
      <c r="BL151" s="1"/>
      <c r="BM151" s="1"/>
      <c r="BN151" s="1"/>
      <c r="BO151" s="1"/>
      <c r="BP151" s="1"/>
      <c r="BQ151" s="1"/>
      <c r="BR151" s="1"/>
    </row>
    <row r="152" spans="1:70">
      <c r="A152" s="53" t="s">
        <v>704</v>
      </c>
      <c r="B152" s="54">
        <v>2291</v>
      </c>
      <c r="C152" s="54">
        <v>2334</v>
      </c>
      <c r="D152" s="54">
        <v>2235</v>
      </c>
      <c r="E152" s="54">
        <v>2258.89990234375</v>
      </c>
      <c r="F152" s="54">
        <v>2246.58203125</v>
      </c>
      <c r="G152" s="55">
        <v>16331582</v>
      </c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  <c r="AS152" s="1"/>
      <c r="AT152" s="1"/>
      <c r="AU152" s="1"/>
      <c r="AV152" s="1"/>
      <c r="AW152" s="1"/>
      <c r="AX152" s="1"/>
      <c r="AY152" s="1"/>
      <c r="AZ152" s="1"/>
      <c r="BA152" s="1"/>
      <c r="BB152" s="1"/>
      <c r="BC152" s="1"/>
      <c r="BD152" s="1"/>
      <c r="BE152" s="1"/>
      <c r="BF152" s="1"/>
      <c r="BG152" s="1"/>
      <c r="BH152" s="1"/>
      <c r="BI152" s="1"/>
      <c r="BJ152" s="1"/>
      <c r="BK152" s="1"/>
      <c r="BL152" s="1"/>
      <c r="BM152" s="1"/>
      <c r="BN152" s="1"/>
      <c r="BO152" s="1"/>
      <c r="BP152" s="1"/>
      <c r="BQ152" s="1"/>
      <c r="BR152" s="1"/>
    </row>
    <row r="153" spans="1:70">
      <c r="A153" s="53" t="s">
        <v>705</v>
      </c>
      <c r="B153" s="54">
        <v>2090</v>
      </c>
      <c r="C153" s="54">
        <v>2104.300048828125</v>
      </c>
      <c r="D153" s="54">
        <v>2018.800048828125</v>
      </c>
      <c r="E153" s="54">
        <v>2031.5</v>
      </c>
      <c r="F153" s="54">
        <v>2020.422119140625</v>
      </c>
      <c r="G153" s="55">
        <v>6848411</v>
      </c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S153" s="1"/>
      <c r="AT153" s="1"/>
      <c r="AU153" s="1"/>
      <c r="AV153" s="1"/>
      <c r="AW153" s="1"/>
      <c r="AX153" s="1"/>
      <c r="AY153" s="1"/>
      <c r="AZ153" s="1"/>
      <c r="BA153" s="1"/>
      <c r="BB153" s="1"/>
      <c r="BC153" s="1"/>
      <c r="BD153" s="1"/>
      <c r="BE153" s="1"/>
      <c r="BF153" s="1"/>
      <c r="BG153" s="1"/>
      <c r="BH153" s="1"/>
      <c r="BI153" s="1"/>
      <c r="BJ153" s="1"/>
      <c r="BK153" s="1"/>
      <c r="BL153" s="1"/>
      <c r="BM153" s="1"/>
      <c r="BN153" s="1"/>
      <c r="BO153" s="1"/>
      <c r="BP153" s="1"/>
      <c r="BQ153" s="1"/>
      <c r="BR153" s="1"/>
    </row>
    <row r="154" spans="1:70">
      <c r="A154" s="53" t="s">
        <v>563</v>
      </c>
      <c r="B154" s="54">
        <v>2440</v>
      </c>
      <c r="C154" s="54">
        <v>2475.5</v>
      </c>
      <c r="D154" s="54">
        <v>2415.10009765625</v>
      </c>
      <c r="E154" s="54">
        <v>2446.60009765625</v>
      </c>
      <c r="F154" s="54">
        <v>2446.60009765625</v>
      </c>
      <c r="G154" s="55">
        <v>7169419</v>
      </c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  <c r="AT154" s="1"/>
      <c r="AU154" s="1"/>
      <c r="AV154" s="1"/>
      <c r="AW154" s="1"/>
      <c r="AX154" s="1"/>
      <c r="AY154" s="1"/>
      <c r="AZ154" s="1"/>
      <c r="BA154" s="1"/>
      <c r="BB154" s="1"/>
      <c r="BC154" s="1"/>
      <c r="BD154" s="1"/>
      <c r="BE154" s="1"/>
      <c r="BF154" s="1"/>
      <c r="BG154" s="1"/>
      <c r="BH154" s="1"/>
      <c r="BI154" s="1"/>
      <c r="BJ154" s="1"/>
      <c r="BK154" s="1"/>
      <c r="BL154" s="1"/>
      <c r="BM154" s="1"/>
      <c r="BN154" s="1"/>
      <c r="BO154" s="1"/>
      <c r="BP154" s="1"/>
      <c r="BQ154" s="1"/>
      <c r="BR154" s="1"/>
    </row>
    <row r="155" spans="1:70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  <c r="AR155" s="1"/>
      <c r="AS155" s="1"/>
      <c r="AT155" s="1"/>
      <c r="AU155" s="1"/>
      <c r="AV155" s="1"/>
      <c r="AW155" s="1"/>
      <c r="AX155" s="1"/>
      <c r="AY155" s="1"/>
      <c r="AZ155" s="1"/>
      <c r="BA155" s="1"/>
      <c r="BB155" s="1"/>
      <c r="BC155" s="1"/>
      <c r="BD155" s="1"/>
      <c r="BE155" s="1"/>
      <c r="BF155" s="1"/>
      <c r="BG155" s="1"/>
      <c r="BH155" s="1"/>
      <c r="BI155" s="1"/>
      <c r="BJ155" s="1"/>
      <c r="BK155" s="1"/>
      <c r="BL155" s="1"/>
      <c r="BM155" s="1"/>
      <c r="BN155" s="1"/>
      <c r="BO155" s="1"/>
      <c r="BP155" s="1"/>
      <c r="BQ155" s="1"/>
      <c r="BR155" s="1"/>
    </row>
    <row r="156" spans="1:70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1"/>
      <c r="AU156" s="1"/>
      <c r="AV156" s="1"/>
      <c r="AW156" s="1"/>
      <c r="AX156" s="1"/>
      <c r="AY156" s="1"/>
      <c r="AZ156" s="1"/>
      <c r="BA156" s="1"/>
      <c r="BB156" s="1"/>
      <c r="BC156" s="1"/>
      <c r="BD156" s="1"/>
      <c r="BE156" s="1"/>
      <c r="BF156" s="1"/>
      <c r="BG156" s="1"/>
      <c r="BH156" s="1"/>
      <c r="BI156" s="1"/>
      <c r="BJ156" s="1"/>
      <c r="BK156" s="1"/>
      <c r="BL156" s="1"/>
      <c r="BM156" s="1"/>
      <c r="BN156" s="1"/>
      <c r="BO156" s="1"/>
      <c r="BP156" s="1"/>
      <c r="BQ156" s="1"/>
      <c r="BR156" s="1"/>
    </row>
    <row r="157" spans="1:70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  <c r="AR157" s="1"/>
      <c r="AS157" s="1"/>
      <c r="AT157" s="1"/>
      <c r="AU157" s="1"/>
      <c r="AV157" s="1"/>
      <c r="AW157" s="1"/>
      <c r="AX157" s="1"/>
      <c r="AY157" s="1"/>
      <c r="AZ157" s="1"/>
      <c r="BA157" s="1"/>
      <c r="BB157" s="1"/>
      <c r="BC157" s="1"/>
      <c r="BD157" s="1"/>
      <c r="BE157" s="1"/>
      <c r="BF157" s="1"/>
      <c r="BG157" s="1"/>
      <c r="BH157" s="1"/>
      <c r="BI157" s="1"/>
      <c r="BJ157" s="1"/>
      <c r="BK157" s="1"/>
      <c r="BL157" s="1"/>
      <c r="BM157" s="1"/>
      <c r="BN157" s="1"/>
      <c r="BO157" s="1"/>
      <c r="BP157" s="1"/>
      <c r="BQ157" s="1"/>
      <c r="BR157" s="1"/>
    </row>
    <row r="158" spans="1:70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  <c r="AR158" s="1"/>
      <c r="AS158" s="1"/>
      <c r="AT158" s="1"/>
      <c r="AU158" s="1"/>
      <c r="AV158" s="1"/>
      <c r="AW158" s="1"/>
      <c r="AX158" s="1"/>
      <c r="AY158" s="1"/>
      <c r="AZ158" s="1"/>
      <c r="BA158" s="1"/>
      <c r="BB158" s="1"/>
      <c r="BC158" s="1"/>
      <c r="BD158" s="1"/>
      <c r="BE158" s="1"/>
      <c r="BF158" s="1"/>
      <c r="BG158" s="1"/>
      <c r="BH158" s="1"/>
      <c r="BI158" s="1"/>
      <c r="BJ158" s="1"/>
      <c r="BK158" s="1"/>
      <c r="BL158" s="1"/>
      <c r="BM158" s="1"/>
      <c r="BN158" s="1"/>
      <c r="BO158" s="1"/>
      <c r="BP158" s="1"/>
      <c r="BQ158" s="1"/>
      <c r="BR158" s="1"/>
    </row>
    <row r="159" spans="1:70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  <c r="AU159" s="1"/>
      <c r="AV159" s="1"/>
      <c r="AW159" s="1"/>
      <c r="AX159" s="1"/>
      <c r="AY159" s="1"/>
      <c r="AZ159" s="1"/>
      <c r="BA159" s="1"/>
      <c r="BB159" s="1"/>
      <c r="BC159" s="1"/>
      <c r="BD159" s="1"/>
      <c r="BE159" s="1"/>
      <c r="BF159" s="1"/>
      <c r="BG159" s="1"/>
      <c r="BH159" s="1"/>
      <c r="BI159" s="1"/>
      <c r="BJ159" s="1"/>
      <c r="BK159" s="1"/>
      <c r="BL159" s="1"/>
      <c r="BM159" s="1"/>
      <c r="BN159" s="1"/>
      <c r="BO159" s="1"/>
      <c r="BP159" s="1"/>
      <c r="BQ159" s="1"/>
      <c r="BR159" s="1"/>
    </row>
    <row r="160" spans="1:70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  <c r="AT160" s="1"/>
      <c r="AU160" s="1"/>
      <c r="AV160" s="1"/>
      <c r="AW160" s="1"/>
      <c r="AX160" s="1"/>
      <c r="AY160" s="1"/>
      <c r="AZ160" s="1"/>
      <c r="BA160" s="1"/>
      <c r="BB160" s="1"/>
      <c r="BC160" s="1"/>
      <c r="BD160" s="1"/>
      <c r="BE160" s="1"/>
      <c r="BF160" s="1"/>
      <c r="BG160" s="1"/>
      <c r="BH160" s="1"/>
      <c r="BI160" s="1"/>
      <c r="BJ160" s="1"/>
      <c r="BK160" s="1"/>
      <c r="BL160" s="1"/>
      <c r="BM160" s="1"/>
      <c r="BN160" s="1"/>
      <c r="BO160" s="1"/>
      <c r="BP160" s="1"/>
      <c r="BQ160" s="1"/>
      <c r="BR160" s="1"/>
    </row>
    <row r="161" spans="1:70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  <c r="AT161" s="1"/>
      <c r="AU161" s="1"/>
      <c r="AV161" s="1"/>
      <c r="AW161" s="1"/>
      <c r="AX161" s="1"/>
      <c r="AY161" s="1"/>
      <c r="AZ161" s="1"/>
      <c r="BA161" s="1"/>
      <c r="BB161" s="1"/>
      <c r="BC161" s="1"/>
      <c r="BD161" s="1"/>
      <c r="BE161" s="1"/>
      <c r="BF161" s="1"/>
      <c r="BG161" s="1"/>
      <c r="BH161" s="1"/>
      <c r="BI161" s="1"/>
      <c r="BJ161" s="1"/>
      <c r="BK161" s="1"/>
      <c r="BL161" s="1"/>
      <c r="BM161" s="1"/>
      <c r="BN161" s="1"/>
      <c r="BO161" s="1"/>
      <c r="BP161" s="1"/>
      <c r="BQ161" s="1"/>
      <c r="BR161" s="1"/>
    </row>
    <row r="162" spans="1:70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S162" s="1"/>
      <c r="AT162" s="1"/>
      <c r="AU162" s="1"/>
      <c r="AV162" s="1"/>
      <c r="AW162" s="1"/>
      <c r="AX162" s="1"/>
      <c r="AY162" s="1"/>
      <c r="AZ162" s="1"/>
      <c r="BA162" s="1"/>
      <c r="BB162" s="1"/>
      <c r="BC162" s="1"/>
      <c r="BD162" s="1"/>
      <c r="BE162" s="1"/>
      <c r="BF162" s="1"/>
      <c r="BG162" s="1"/>
      <c r="BH162" s="1"/>
      <c r="BI162" s="1"/>
      <c r="BJ162" s="1"/>
      <c r="BK162" s="1"/>
      <c r="BL162" s="1"/>
      <c r="BM162" s="1"/>
      <c r="BN162" s="1"/>
      <c r="BO162" s="1"/>
      <c r="BP162" s="1"/>
      <c r="BQ162" s="1"/>
      <c r="BR162" s="1"/>
    </row>
    <row r="163" spans="1:70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  <c r="AT163" s="1"/>
      <c r="AU163" s="1"/>
      <c r="AV163" s="1"/>
      <c r="AW163" s="1"/>
      <c r="AX163" s="1"/>
      <c r="AY163" s="1"/>
      <c r="AZ163" s="1"/>
      <c r="BA163" s="1"/>
      <c r="BB163" s="1"/>
      <c r="BC163" s="1"/>
      <c r="BD163" s="1"/>
      <c r="BE163" s="1"/>
      <c r="BF163" s="1"/>
      <c r="BG163" s="1"/>
      <c r="BH163" s="1"/>
      <c r="BI163" s="1"/>
      <c r="BJ163" s="1"/>
      <c r="BK163" s="1"/>
      <c r="BL163" s="1"/>
      <c r="BM163" s="1"/>
      <c r="BN163" s="1"/>
      <c r="BO163" s="1"/>
      <c r="BP163" s="1"/>
      <c r="BQ163" s="1"/>
      <c r="BR163" s="1"/>
    </row>
    <row r="164" spans="1:70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  <c r="AU164" s="1"/>
      <c r="AV164" s="1"/>
      <c r="AW164" s="1"/>
      <c r="AX164" s="1"/>
      <c r="AY164" s="1"/>
      <c r="AZ164" s="1"/>
      <c r="BA164" s="1"/>
      <c r="BB164" s="1"/>
      <c r="BC164" s="1"/>
      <c r="BD164" s="1"/>
      <c r="BE164" s="1"/>
      <c r="BF164" s="1"/>
      <c r="BG164" s="1"/>
      <c r="BH164" s="1"/>
      <c r="BI164" s="1"/>
      <c r="BJ164" s="1"/>
      <c r="BK164" s="1"/>
      <c r="BL164" s="1"/>
      <c r="BM164" s="1"/>
      <c r="BN164" s="1"/>
      <c r="BO164" s="1"/>
      <c r="BP164" s="1"/>
      <c r="BQ164" s="1"/>
      <c r="BR164" s="1"/>
    </row>
    <row r="165" spans="1:70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  <c r="AR165" s="1"/>
      <c r="AS165" s="1"/>
      <c r="AT165" s="1"/>
      <c r="AU165" s="1"/>
      <c r="AV165" s="1"/>
      <c r="AW165" s="1"/>
      <c r="AX165" s="1"/>
      <c r="AY165" s="1"/>
      <c r="AZ165" s="1"/>
      <c r="BA165" s="1"/>
      <c r="BB165" s="1"/>
      <c r="BC165" s="1"/>
      <c r="BD165" s="1"/>
      <c r="BE165" s="1"/>
      <c r="BF165" s="1"/>
      <c r="BG165" s="1"/>
      <c r="BH165" s="1"/>
      <c r="BI165" s="1"/>
      <c r="BJ165" s="1"/>
      <c r="BK165" s="1"/>
      <c r="BL165" s="1"/>
      <c r="BM165" s="1"/>
      <c r="BN165" s="1"/>
      <c r="BO165" s="1"/>
      <c r="BP165" s="1"/>
      <c r="BQ165" s="1"/>
      <c r="BR165" s="1"/>
    </row>
    <row r="166" spans="1:70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  <c r="AS166" s="1"/>
      <c r="AT166" s="1"/>
      <c r="AU166" s="1"/>
      <c r="AV166" s="1"/>
      <c r="AW166" s="1"/>
      <c r="AX166" s="1"/>
      <c r="AY166" s="1"/>
      <c r="AZ166" s="1"/>
      <c r="BA166" s="1"/>
      <c r="BB166" s="1"/>
      <c r="BC166" s="1"/>
      <c r="BD166" s="1"/>
      <c r="BE166" s="1"/>
      <c r="BF166" s="1"/>
      <c r="BG166" s="1"/>
      <c r="BH166" s="1"/>
      <c r="BI166" s="1"/>
      <c r="BJ166" s="1"/>
      <c r="BK166" s="1"/>
      <c r="BL166" s="1"/>
      <c r="BM166" s="1"/>
      <c r="BN166" s="1"/>
      <c r="BO166" s="1"/>
      <c r="BP166" s="1"/>
      <c r="BQ166" s="1"/>
      <c r="BR166" s="1"/>
    </row>
    <row r="167" spans="1:70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  <c r="AT167" s="1"/>
      <c r="AU167" s="1"/>
      <c r="AV167" s="1"/>
      <c r="AW167" s="1"/>
      <c r="AX167" s="1"/>
      <c r="AY167" s="1"/>
      <c r="AZ167" s="1"/>
      <c r="BA167" s="1"/>
      <c r="BB167" s="1"/>
      <c r="BC167" s="1"/>
      <c r="BD167" s="1"/>
      <c r="BE167" s="1"/>
      <c r="BF167" s="1"/>
      <c r="BG167" s="1"/>
      <c r="BH167" s="1"/>
      <c r="BI167" s="1"/>
      <c r="BJ167" s="1"/>
      <c r="BK167" s="1"/>
      <c r="BL167" s="1"/>
      <c r="BM167" s="1"/>
      <c r="BN167" s="1"/>
      <c r="BO167" s="1"/>
      <c r="BP167" s="1"/>
      <c r="BQ167" s="1"/>
      <c r="BR167" s="1"/>
    </row>
    <row r="168" spans="1:70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  <c r="AS168" s="1"/>
      <c r="AT168" s="1"/>
      <c r="AU168" s="1"/>
      <c r="AV168" s="1"/>
      <c r="AW168" s="1"/>
      <c r="AX168" s="1"/>
      <c r="AY168" s="1"/>
      <c r="AZ168" s="1"/>
      <c r="BA168" s="1"/>
      <c r="BB168" s="1"/>
      <c r="BC168" s="1"/>
      <c r="BD168" s="1"/>
      <c r="BE168" s="1"/>
      <c r="BF168" s="1"/>
      <c r="BG168" s="1"/>
      <c r="BH168" s="1"/>
      <c r="BI168" s="1"/>
      <c r="BJ168" s="1"/>
      <c r="BK168" s="1"/>
      <c r="BL168" s="1"/>
      <c r="BM168" s="1"/>
      <c r="BN168" s="1"/>
      <c r="BO168" s="1"/>
      <c r="BP168" s="1"/>
      <c r="BQ168" s="1"/>
      <c r="BR168" s="1"/>
    </row>
    <row r="169" spans="1:70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  <c r="AR169" s="1"/>
      <c r="AS169" s="1"/>
      <c r="AT169" s="1"/>
      <c r="AU169" s="1"/>
      <c r="AV169" s="1"/>
      <c r="AW169" s="1"/>
      <c r="AX169" s="1"/>
      <c r="AY169" s="1"/>
      <c r="AZ169" s="1"/>
      <c r="BA169" s="1"/>
      <c r="BB169" s="1"/>
      <c r="BC169" s="1"/>
      <c r="BD169" s="1"/>
      <c r="BE169" s="1"/>
      <c r="BF169" s="1"/>
      <c r="BG169" s="1"/>
      <c r="BH169" s="1"/>
      <c r="BI169" s="1"/>
      <c r="BJ169" s="1"/>
      <c r="BK169" s="1"/>
      <c r="BL169" s="1"/>
      <c r="BM169" s="1"/>
      <c r="BN169" s="1"/>
      <c r="BO169" s="1"/>
      <c r="BP169" s="1"/>
      <c r="BQ169" s="1"/>
      <c r="BR169" s="1"/>
    </row>
    <row r="170" spans="1:70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  <c r="AT170" s="1"/>
      <c r="AU170" s="1"/>
      <c r="AV170" s="1"/>
      <c r="AW170" s="1"/>
      <c r="AX170" s="1"/>
      <c r="AY170" s="1"/>
      <c r="AZ170" s="1"/>
      <c r="BA170" s="1"/>
      <c r="BB170" s="1"/>
      <c r="BC170" s="1"/>
      <c r="BD170" s="1"/>
      <c r="BE170" s="1"/>
      <c r="BF170" s="1"/>
      <c r="BG170" s="1"/>
      <c r="BH170" s="1"/>
      <c r="BI170" s="1"/>
      <c r="BJ170" s="1"/>
      <c r="BK170" s="1"/>
      <c r="BL170" s="1"/>
      <c r="BM170" s="1"/>
      <c r="BN170" s="1"/>
      <c r="BO170" s="1"/>
      <c r="BP170" s="1"/>
      <c r="BQ170" s="1"/>
      <c r="BR170" s="1"/>
    </row>
    <row r="171" spans="1:70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  <c r="AS171" s="1"/>
      <c r="AT171" s="1"/>
      <c r="AU171" s="1"/>
      <c r="AV171" s="1"/>
      <c r="AW171" s="1"/>
      <c r="AX171" s="1"/>
      <c r="AY171" s="1"/>
      <c r="AZ171" s="1"/>
      <c r="BA171" s="1"/>
      <c r="BB171" s="1"/>
      <c r="BC171" s="1"/>
      <c r="BD171" s="1"/>
      <c r="BE171" s="1"/>
      <c r="BF171" s="1"/>
      <c r="BG171" s="1"/>
      <c r="BH171" s="1"/>
      <c r="BI171" s="1"/>
      <c r="BJ171" s="1"/>
      <c r="BK171" s="1"/>
      <c r="BL171" s="1"/>
      <c r="BM171" s="1"/>
      <c r="BN171" s="1"/>
      <c r="BO171" s="1"/>
      <c r="BP171" s="1"/>
      <c r="BQ171" s="1"/>
      <c r="BR171" s="1"/>
    </row>
    <row r="172" spans="1:70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  <c r="AS172" s="1"/>
      <c r="AT172" s="1"/>
      <c r="AU172" s="1"/>
      <c r="AV172" s="1"/>
      <c r="AW172" s="1"/>
      <c r="AX172" s="1"/>
      <c r="AY172" s="1"/>
      <c r="AZ172" s="1"/>
      <c r="BA172" s="1"/>
      <c r="BB172" s="1"/>
      <c r="BC172" s="1"/>
      <c r="BD172" s="1"/>
      <c r="BE172" s="1"/>
      <c r="BF172" s="1"/>
      <c r="BG172" s="1"/>
      <c r="BH172" s="1"/>
      <c r="BI172" s="1"/>
      <c r="BJ172" s="1"/>
      <c r="BK172" s="1"/>
      <c r="BL172" s="1"/>
      <c r="BM172" s="1"/>
      <c r="BN172" s="1"/>
      <c r="BO172" s="1"/>
      <c r="BP172" s="1"/>
      <c r="BQ172" s="1"/>
      <c r="BR172" s="1"/>
    </row>
    <row r="173" spans="1:70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  <c r="AS173" s="1"/>
      <c r="AT173" s="1"/>
      <c r="AU173" s="1"/>
      <c r="AV173" s="1"/>
      <c r="AW173" s="1"/>
      <c r="AX173" s="1"/>
      <c r="AY173" s="1"/>
      <c r="AZ173" s="1"/>
      <c r="BA173" s="1"/>
      <c r="BB173" s="1"/>
      <c r="BC173" s="1"/>
      <c r="BD173" s="1"/>
      <c r="BE173" s="1"/>
      <c r="BF173" s="1"/>
      <c r="BG173" s="1"/>
      <c r="BH173" s="1"/>
      <c r="BI173" s="1"/>
      <c r="BJ173" s="1"/>
      <c r="BK173" s="1"/>
      <c r="BL173" s="1"/>
      <c r="BM173" s="1"/>
      <c r="BN173" s="1"/>
      <c r="BO173" s="1"/>
      <c r="BP173" s="1"/>
      <c r="BQ173" s="1"/>
      <c r="BR173" s="1"/>
    </row>
    <row r="174" spans="1:70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  <c r="AS174" s="1"/>
      <c r="AT174" s="1"/>
      <c r="AU174" s="1"/>
      <c r="AV174" s="1"/>
      <c r="AW174" s="1"/>
      <c r="AX174" s="1"/>
      <c r="AY174" s="1"/>
      <c r="AZ174" s="1"/>
      <c r="BA174" s="1"/>
      <c r="BB174" s="1"/>
      <c r="BC174" s="1"/>
      <c r="BD174" s="1"/>
      <c r="BE174" s="1"/>
      <c r="BF174" s="1"/>
      <c r="BG174" s="1"/>
      <c r="BH174" s="1"/>
      <c r="BI174" s="1"/>
      <c r="BJ174" s="1"/>
      <c r="BK174" s="1"/>
      <c r="BL174" s="1"/>
      <c r="BM174" s="1"/>
      <c r="BN174" s="1"/>
      <c r="BO174" s="1"/>
      <c r="BP174" s="1"/>
      <c r="BQ174" s="1"/>
      <c r="BR174" s="1"/>
    </row>
    <row r="175" spans="1:70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  <c r="AR175" s="1"/>
      <c r="AS175" s="1"/>
      <c r="AT175" s="1"/>
      <c r="AU175" s="1"/>
      <c r="AV175" s="1"/>
      <c r="AW175" s="1"/>
      <c r="AX175" s="1"/>
      <c r="AY175" s="1"/>
      <c r="AZ175" s="1"/>
      <c r="BA175" s="1"/>
      <c r="BB175" s="1"/>
      <c r="BC175" s="1"/>
      <c r="BD175" s="1"/>
      <c r="BE175" s="1"/>
      <c r="BF175" s="1"/>
      <c r="BG175" s="1"/>
      <c r="BH175" s="1"/>
      <c r="BI175" s="1"/>
      <c r="BJ175" s="1"/>
      <c r="BK175" s="1"/>
      <c r="BL175" s="1"/>
      <c r="BM175" s="1"/>
      <c r="BN175" s="1"/>
      <c r="BO175" s="1"/>
      <c r="BP175" s="1"/>
      <c r="BQ175" s="1"/>
      <c r="BR175" s="1"/>
    </row>
    <row r="176" spans="1:70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1"/>
      <c r="AT176" s="1"/>
      <c r="AU176" s="1"/>
      <c r="AV176" s="1"/>
      <c r="AW176" s="1"/>
      <c r="AX176" s="1"/>
      <c r="AY176" s="1"/>
      <c r="AZ176" s="1"/>
      <c r="BA176" s="1"/>
      <c r="BB176" s="1"/>
      <c r="BC176" s="1"/>
      <c r="BD176" s="1"/>
      <c r="BE176" s="1"/>
      <c r="BF176" s="1"/>
      <c r="BG176" s="1"/>
      <c r="BH176" s="1"/>
      <c r="BI176" s="1"/>
      <c r="BJ176" s="1"/>
      <c r="BK176" s="1"/>
      <c r="BL176" s="1"/>
      <c r="BM176" s="1"/>
      <c r="BN176" s="1"/>
      <c r="BO176" s="1"/>
      <c r="BP176" s="1"/>
      <c r="BQ176" s="1"/>
      <c r="BR176" s="1"/>
    </row>
    <row r="177" spans="1:70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  <c r="AR177" s="1"/>
      <c r="AS177" s="1"/>
      <c r="AT177" s="1"/>
      <c r="AU177" s="1"/>
      <c r="AV177" s="1"/>
      <c r="AW177" s="1"/>
      <c r="AX177" s="1"/>
      <c r="AY177" s="1"/>
      <c r="AZ177" s="1"/>
      <c r="BA177" s="1"/>
      <c r="BB177" s="1"/>
      <c r="BC177" s="1"/>
      <c r="BD177" s="1"/>
      <c r="BE177" s="1"/>
      <c r="BF177" s="1"/>
      <c r="BG177" s="1"/>
      <c r="BH177" s="1"/>
      <c r="BI177" s="1"/>
      <c r="BJ177" s="1"/>
      <c r="BK177" s="1"/>
      <c r="BL177" s="1"/>
      <c r="BM177" s="1"/>
      <c r="BN177" s="1"/>
      <c r="BO177" s="1"/>
      <c r="BP177" s="1"/>
      <c r="BQ177" s="1"/>
      <c r="BR177" s="1"/>
    </row>
    <row r="178" spans="1:70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  <c r="AR178" s="1"/>
      <c r="AS178" s="1"/>
      <c r="AT178" s="1"/>
      <c r="AU178" s="1"/>
      <c r="AV178" s="1"/>
      <c r="AW178" s="1"/>
      <c r="AX178" s="1"/>
      <c r="AY178" s="1"/>
      <c r="AZ178" s="1"/>
      <c r="BA178" s="1"/>
      <c r="BB178" s="1"/>
      <c r="BC178" s="1"/>
      <c r="BD178" s="1"/>
      <c r="BE178" s="1"/>
      <c r="BF178" s="1"/>
      <c r="BG178" s="1"/>
      <c r="BH178" s="1"/>
      <c r="BI178" s="1"/>
      <c r="BJ178" s="1"/>
      <c r="BK178" s="1"/>
      <c r="BL178" s="1"/>
      <c r="BM178" s="1"/>
      <c r="BN178" s="1"/>
      <c r="BO178" s="1"/>
      <c r="BP178" s="1"/>
      <c r="BQ178" s="1"/>
      <c r="BR178" s="1"/>
    </row>
    <row r="179" spans="1:70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  <c r="AT179" s="1"/>
      <c r="AU179" s="1"/>
      <c r="AV179" s="1"/>
      <c r="AW179" s="1"/>
      <c r="AX179" s="1"/>
      <c r="AY179" s="1"/>
      <c r="AZ179" s="1"/>
      <c r="BA179" s="1"/>
      <c r="BB179" s="1"/>
      <c r="BC179" s="1"/>
      <c r="BD179" s="1"/>
      <c r="BE179" s="1"/>
      <c r="BF179" s="1"/>
      <c r="BG179" s="1"/>
      <c r="BH179" s="1"/>
      <c r="BI179" s="1"/>
      <c r="BJ179" s="1"/>
      <c r="BK179" s="1"/>
      <c r="BL179" s="1"/>
      <c r="BM179" s="1"/>
      <c r="BN179" s="1"/>
      <c r="BO179" s="1"/>
      <c r="BP179" s="1"/>
      <c r="BQ179" s="1"/>
      <c r="BR179" s="1"/>
    </row>
    <row r="180" spans="1:70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  <c r="AR180" s="1"/>
      <c r="AS180" s="1"/>
      <c r="AT180" s="1"/>
      <c r="AU180" s="1"/>
      <c r="AV180" s="1"/>
      <c r="AW180" s="1"/>
      <c r="AX180" s="1"/>
      <c r="AY180" s="1"/>
      <c r="AZ180" s="1"/>
      <c r="BA180" s="1"/>
      <c r="BB180" s="1"/>
      <c r="BC180" s="1"/>
      <c r="BD180" s="1"/>
      <c r="BE180" s="1"/>
      <c r="BF180" s="1"/>
      <c r="BG180" s="1"/>
      <c r="BH180" s="1"/>
      <c r="BI180" s="1"/>
      <c r="BJ180" s="1"/>
      <c r="BK180" s="1"/>
      <c r="BL180" s="1"/>
      <c r="BM180" s="1"/>
      <c r="BN180" s="1"/>
      <c r="BO180" s="1"/>
      <c r="BP180" s="1"/>
      <c r="BQ180" s="1"/>
      <c r="BR180" s="1"/>
    </row>
    <row r="181" spans="1:70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  <c r="AS181" s="1"/>
      <c r="AT181" s="1"/>
      <c r="AU181" s="1"/>
      <c r="AV181" s="1"/>
      <c r="AW181" s="1"/>
      <c r="AX181" s="1"/>
      <c r="AY181" s="1"/>
      <c r="AZ181" s="1"/>
      <c r="BA181" s="1"/>
      <c r="BB181" s="1"/>
      <c r="BC181" s="1"/>
      <c r="BD181" s="1"/>
      <c r="BE181" s="1"/>
      <c r="BF181" s="1"/>
      <c r="BG181" s="1"/>
      <c r="BH181" s="1"/>
      <c r="BI181" s="1"/>
      <c r="BJ181" s="1"/>
      <c r="BK181" s="1"/>
      <c r="BL181" s="1"/>
      <c r="BM181" s="1"/>
      <c r="BN181" s="1"/>
      <c r="BO181" s="1"/>
      <c r="BP181" s="1"/>
      <c r="BQ181" s="1"/>
      <c r="BR181" s="1"/>
    </row>
    <row r="182" spans="1:70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"/>
      <c r="AT182" s="1"/>
      <c r="AU182" s="1"/>
      <c r="AV182" s="1"/>
      <c r="AW182" s="1"/>
      <c r="AX182" s="1"/>
      <c r="AY182" s="1"/>
      <c r="AZ182" s="1"/>
      <c r="BA182" s="1"/>
      <c r="BB182" s="1"/>
      <c r="BC182" s="1"/>
      <c r="BD182" s="1"/>
      <c r="BE182" s="1"/>
      <c r="BF182" s="1"/>
      <c r="BG182" s="1"/>
      <c r="BH182" s="1"/>
      <c r="BI182" s="1"/>
      <c r="BJ182" s="1"/>
      <c r="BK182" s="1"/>
      <c r="BL182" s="1"/>
      <c r="BM182" s="1"/>
      <c r="BN182" s="1"/>
      <c r="BO182" s="1"/>
      <c r="BP182" s="1"/>
      <c r="BQ182" s="1"/>
      <c r="BR182" s="1"/>
    </row>
    <row r="183" spans="1:70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Q183" s="1"/>
      <c r="AR183" s="1"/>
      <c r="AS183" s="1"/>
      <c r="AT183" s="1"/>
      <c r="AU183" s="1"/>
      <c r="AV183" s="1"/>
      <c r="AW183" s="1"/>
      <c r="AX183" s="1"/>
      <c r="AY183" s="1"/>
      <c r="AZ183" s="1"/>
      <c r="BA183" s="1"/>
      <c r="BB183" s="1"/>
      <c r="BC183" s="1"/>
      <c r="BD183" s="1"/>
      <c r="BE183" s="1"/>
      <c r="BF183" s="1"/>
      <c r="BG183" s="1"/>
      <c r="BH183" s="1"/>
      <c r="BI183" s="1"/>
      <c r="BJ183" s="1"/>
      <c r="BK183" s="1"/>
      <c r="BL183" s="1"/>
      <c r="BM183" s="1"/>
      <c r="BN183" s="1"/>
      <c r="BO183" s="1"/>
      <c r="BP183" s="1"/>
      <c r="BQ183" s="1"/>
      <c r="BR183" s="1"/>
    </row>
    <row r="184" spans="1:70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  <c r="AS184" s="1"/>
      <c r="AT184" s="1"/>
      <c r="AU184" s="1"/>
      <c r="AV184" s="1"/>
      <c r="AW184" s="1"/>
      <c r="AX184" s="1"/>
      <c r="AY184" s="1"/>
      <c r="AZ184" s="1"/>
      <c r="BA184" s="1"/>
      <c r="BB184" s="1"/>
      <c r="BC184" s="1"/>
      <c r="BD184" s="1"/>
      <c r="BE184" s="1"/>
      <c r="BF184" s="1"/>
      <c r="BG184" s="1"/>
      <c r="BH184" s="1"/>
      <c r="BI184" s="1"/>
      <c r="BJ184" s="1"/>
      <c r="BK184" s="1"/>
      <c r="BL184" s="1"/>
      <c r="BM184" s="1"/>
      <c r="BN184" s="1"/>
      <c r="BO184" s="1"/>
      <c r="BP184" s="1"/>
      <c r="BQ184" s="1"/>
      <c r="BR184" s="1"/>
    </row>
    <row r="185" spans="1:70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1"/>
      <c r="AT185" s="1"/>
      <c r="AU185" s="1"/>
      <c r="AV185" s="1"/>
      <c r="AW185" s="1"/>
      <c r="AX185" s="1"/>
      <c r="AY185" s="1"/>
      <c r="AZ185" s="1"/>
      <c r="BA185" s="1"/>
      <c r="BB185" s="1"/>
      <c r="BC185" s="1"/>
      <c r="BD185" s="1"/>
      <c r="BE185" s="1"/>
      <c r="BF185" s="1"/>
      <c r="BG185" s="1"/>
      <c r="BH185" s="1"/>
      <c r="BI185" s="1"/>
      <c r="BJ185" s="1"/>
      <c r="BK185" s="1"/>
      <c r="BL185" s="1"/>
      <c r="BM185" s="1"/>
      <c r="BN185" s="1"/>
      <c r="BO185" s="1"/>
      <c r="BP185" s="1"/>
      <c r="BQ185" s="1"/>
      <c r="BR185" s="1"/>
    </row>
    <row r="186" spans="1:70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  <c r="AR186" s="1"/>
      <c r="AS186" s="1"/>
      <c r="AT186" s="1"/>
      <c r="AU186" s="1"/>
      <c r="AV186" s="1"/>
      <c r="AW186" s="1"/>
      <c r="AX186" s="1"/>
      <c r="AY186" s="1"/>
      <c r="AZ186" s="1"/>
      <c r="BA186" s="1"/>
      <c r="BB186" s="1"/>
      <c r="BC186" s="1"/>
      <c r="BD186" s="1"/>
      <c r="BE186" s="1"/>
      <c r="BF186" s="1"/>
      <c r="BG186" s="1"/>
      <c r="BH186" s="1"/>
      <c r="BI186" s="1"/>
      <c r="BJ186" s="1"/>
      <c r="BK186" s="1"/>
      <c r="BL186" s="1"/>
      <c r="BM186" s="1"/>
      <c r="BN186" s="1"/>
      <c r="BO186" s="1"/>
      <c r="BP186" s="1"/>
      <c r="BQ186" s="1"/>
      <c r="BR186" s="1"/>
    </row>
    <row r="187" spans="1:70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  <c r="AQ187" s="1"/>
      <c r="AR187" s="1"/>
      <c r="AS187" s="1"/>
      <c r="AT187" s="1"/>
      <c r="AU187" s="1"/>
      <c r="AV187" s="1"/>
      <c r="AW187" s="1"/>
      <c r="AX187" s="1"/>
      <c r="AY187" s="1"/>
      <c r="AZ187" s="1"/>
      <c r="BA187" s="1"/>
      <c r="BB187" s="1"/>
      <c r="BC187" s="1"/>
      <c r="BD187" s="1"/>
      <c r="BE187" s="1"/>
      <c r="BF187" s="1"/>
      <c r="BG187" s="1"/>
      <c r="BH187" s="1"/>
      <c r="BI187" s="1"/>
      <c r="BJ187" s="1"/>
      <c r="BK187" s="1"/>
      <c r="BL187" s="1"/>
      <c r="BM187" s="1"/>
      <c r="BN187" s="1"/>
      <c r="BO187" s="1"/>
      <c r="BP187" s="1"/>
      <c r="BQ187" s="1"/>
      <c r="BR187" s="1"/>
    </row>
    <row r="188" spans="1:70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/>
      <c r="AS188" s="1"/>
      <c r="AT188" s="1"/>
      <c r="AU188" s="1"/>
      <c r="AV188" s="1"/>
      <c r="AW188" s="1"/>
      <c r="AX188" s="1"/>
      <c r="AY188" s="1"/>
      <c r="AZ188" s="1"/>
      <c r="BA188" s="1"/>
      <c r="BB188" s="1"/>
      <c r="BC188" s="1"/>
      <c r="BD188" s="1"/>
      <c r="BE188" s="1"/>
      <c r="BF188" s="1"/>
      <c r="BG188" s="1"/>
      <c r="BH188" s="1"/>
      <c r="BI188" s="1"/>
      <c r="BJ188" s="1"/>
      <c r="BK188" s="1"/>
      <c r="BL188" s="1"/>
      <c r="BM188" s="1"/>
      <c r="BN188" s="1"/>
      <c r="BO188" s="1"/>
      <c r="BP188" s="1"/>
      <c r="BQ188" s="1"/>
      <c r="BR188" s="1"/>
    </row>
    <row r="189" spans="1:70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/>
      <c r="AS189" s="1"/>
      <c r="AT189" s="1"/>
      <c r="AU189" s="1"/>
      <c r="AV189" s="1"/>
      <c r="AW189" s="1"/>
      <c r="AX189" s="1"/>
      <c r="AY189" s="1"/>
      <c r="AZ189" s="1"/>
      <c r="BA189" s="1"/>
      <c r="BB189" s="1"/>
      <c r="BC189" s="1"/>
      <c r="BD189" s="1"/>
      <c r="BE189" s="1"/>
      <c r="BF189" s="1"/>
      <c r="BG189" s="1"/>
      <c r="BH189" s="1"/>
      <c r="BI189" s="1"/>
      <c r="BJ189" s="1"/>
      <c r="BK189" s="1"/>
      <c r="BL189" s="1"/>
      <c r="BM189" s="1"/>
      <c r="BN189" s="1"/>
      <c r="BO189" s="1"/>
      <c r="BP189" s="1"/>
      <c r="BQ189" s="1"/>
      <c r="BR189" s="1"/>
    </row>
    <row r="190" spans="1:70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  <c r="AQ190" s="1"/>
      <c r="AR190" s="1"/>
      <c r="AS190" s="1"/>
      <c r="AT190" s="1"/>
      <c r="AU190" s="1"/>
      <c r="AV190" s="1"/>
      <c r="AW190" s="1"/>
      <c r="AX190" s="1"/>
      <c r="AY190" s="1"/>
      <c r="AZ190" s="1"/>
      <c r="BA190" s="1"/>
      <c r="BB190" s="1"/>
      <c r="BC190" s="1"/>
      <c r="BD190" s="1"/>
      <c r="BE190" s="1"/>
      <c r="BF190" s="1"/>
      <c r="BG190" s="1"/>
      <c r="BH190" s="1"/>
      <c r="BI190" s="1"/>
      <c r="BJ190" s="1"/>
      <c r="BK190" s="1"/>
      <c r="BL190" s="1"/>
      <c r="BM190" s="1"/>
      <c r="BN190" s="1"/>
      <c r="BO190" s="1"/>
      <c r="BP190" s="1"/>
      <c r="BQ190" s="1"/>
      <c r="BR190" s="1"/>
    </row>
    <row r="191" spans="1:70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  <c r="AQ191" s="1"/>
      <c r="AR191" s="1"/>
      <c r="AS191" s="1"/>
      <c r="AT191" s="1"/>
      <c r="AU191" s="1"/>
      <c r="AV191" s="1"/>
      <c r="AW191" s="1"/>
      <c r="AX191" s="1"/>
      <c r="AY191" s="1"/>
      <c r="AZ191" s="1"/>
      <c r="BA191" s="1"/>
      <c r="BB191" s="1"/>
      <c r="BC191" s="1"/>
      <c r="BD191" s="1"/>
      <c r="BE191" s="1"/>
      <c r="BF191" s="1"/>
      <c r="BG191" s="1"/>
      <c r="BH191" s="1"/>
      <c r="BI191" s="1"/>
      <c r="BJ191" s="1"/>
      <c r="BK191" s="1"/>
      <c r="BL191" s="1"/>
      <c r="BM191" s="1"/>
      <c r="BN191" s="1"/>
      <c r="BO191" s="1"/>
      <c r="BP191" s="1"/>
      <c r="BQ191" s="1"/>
      <c r="BR191" s="1"/>
    </row>
    <row r="192" spans="1:70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  <c r="AS192" s="1"/>
      <c r="AT192" s="1"/>
      <c r="AU192" s="1"/>
      <c r="AV192" s="1"/>
      <c r="AW192" s="1"/>
      <c r="AX192" s="1"/>
      <c r="AY192" s="1"/>
      <c r="AZ192" s="1"/>
      <c r="BA192" s="1"/>
      <c r="BB192" s="1"/>
      <c r="BC192" s="1"/>
      <c r="BD192" s="1"/>
      <c r="BE192" s="1"/>
      <c r="BF192" s="1"/>
      <c r="BG192" s="1"/>
      <c r="BH192" s="1"/>
      <c r="BI192" s="1"/>
      <c r="BJ192" s="1"/>
      <c r="BK192" s="1"/>
      <c r="BL192" s="1"/>
      <c r="BM192" s="1"/>
      <c r="BN192" s="1"/>
      <c r="BO192" s="1"/>
      <c r="BP192" s="1"/>
      <c r="BQ192" s="1"/>
      <c r="BR192" s="1"/>
    </row>
    <row r="193" spans="1:70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  <c r="AR193" s="1"/>
      <c r="AS193" s="1"/>
      <c r="AT193" s="1"/>
      <c r="AU193" s="1"/>
      <c r="AV193" s="1"/>
      <c r="AW193" s="1"/>
      <c r="AX193" s="1"/>
      <c r="AY193" s="1"/>
      <c r="AZ193" s="1"/>
      <c r="BA193" s="1"/>
      <c r="BB193" s="1"/>
      <c r="BC193" s="1"/>
      <c r="BD193" s="1"/>
      <c r="BE193" s="1"/>
      <c r="BF193" s="1"/>
      <c r="BG193" s="1"/>
      <c r="BH193" s="1"/>
      <c r="BI193" s="1"/>
      <c r="BJ193" s="1"/>
      <c r="BK193" s="1"/>
      <c r="BL193" s="1"/>
      <c r="BM193" s="1"/>
      <c r="BN193" s="1"/>
      <c r="BO193" s="1"/>
      <c r="BP193" s="1"/>
      <c r="BQ193" s="1"/>
      <c r="BR193" s="1"/>
    </row>
    <row r="194" spans="1:70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  <c r="AR194" s="1"/>
      <c r="AS194" s="1"/>
      <c r="AT194" s="1"/>
      <c r="AU194" s="1"/>
      <c r="AV194" s="1"/>
      <c r="AW194" s="1"/>
      <c r="AX194" s="1"/>
      <c r="AY194" s="1"/>
      <c r="AZ194" s="1"/>
      <c r="BA194" s="1"/>
      <c r="BB194" s="1"/>
      <c r="BC194" s="1"/>
      <c r="BD194" s="1"/>
      <c r="BE194" s="1"/>
      <c r="BF194" s="1"/>
      <c r="BG194" s="1"/>
      <c r="BH194" s="1"/>
      <c r="BI194" s="1"/>
      <c r="BJ194" s="1"/>
      <c r="BK194" s="1"/>
      <c r="BL194" s="1"/>
      <c r="BM194" s="1"/>
      <c r="BN194" s="1"/>
      <c r="BO194" s="1"/>
      <c r="BP194" s="1"/>
      <c r="BQ194" s="1"/>
      <c r="BR194" s="1"/>
    </row>
    <row r="195" spans="1:70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  <c r="AS195" s="1"/>
      <c r="AT195" s="1"/>
      <c r="AU195" s="1"/>
      <c r="AV195" s="1"/>
      <c r="AW195" s="1"/>
      <c r="AX195" s="1"/>
      <c r="AY195" s="1"/>
      <c r="AZ195" s="1"/>
      <c r="BA195" s="1"/>
      <c r="BB195" s="1"/>
      <c r="BC195" s="1"/>
      <c r="BD195" s="1"/>
      <c r="BE195" s="1"/>
      <c r="BF195" s="1"/>
      <c r="BG195" s="1"/>
      <c r="BH195" s="1"/>
      <c r="BI195" s="1"/>
      <c r="BJ195" s="1"/>
      <c r="BK195" s="1"/>
      <c r="BL195" s="1"/>
      <c r="BM195" s="1"/>
      <c r="BN195" s="1"/>
      <c r="BO195" s="1"/>
      <c r="BP195" s="1"/>
      <c r="BQ195" s="1"/>
      <c r="BR195" s="1"/>
    </row>
    <row r="196" spans="1:70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  <c r="AR196" s="1"/>
      <c r="AS196" s="1"/>
      <c r="AT196" s="1"/>
      <c r="AU196" s="1"/>
      <c r="AV196" s="1"/>
      <c r="AW196" s="1"/>
      <c r="AX196" s="1"/>
      <c r="AY196" s="1"/>
      <c r="AZ196" s="1"/>
      <c r="BA196" s="1"/>
      <c r="BB196" s="1"/>
      <c r="BC196" s="1"/>
      <c r="BD196" s="1"/>
      <c r="BE196" s="1"/>
      <c r="BF196" s="1"/>
      <c r="BG196" s="1"/>
      <c r="BH196" s="1"/>
      <c r="BI196" s="1"/>
      <c r="BJ196" s="1"/>
      <c r="BK196" s="1"/>
      <c r="BL196" s="1"/>
      <c r="BM196" s="1"/>
      <c r="BN196" s="1"/>
      <c r="BO196" s="1"/>
      <c r="BP196" s="1"/>
      <c r="BQ196" s="1"/>
      <c r="BR196" s="1"/>
    </row>
    <row r="197" spans="1:70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  <c r="AR197" s="1"/>
      <c r="AS197" s="1"/>
      <c r="AT197" s="1"/>
      <c r="AU197" s="1"/>
      <c r="AV197" s="1"/>
      <c r="AW197" s="1"/>
      <c r="AX197" s="1"/>
      <c r="AY197" s="1"/>
      <c r="AZ197" s="1"/>
      <c r="BA197" s="1"/>
      <c r="BB197" s="1"/>
      <c r="BC197" s="1"/>
      <c r="BD197" s="1"/>
      <c r="BE197" s="1"/>
      <c r="BF197" s="1"/>
      <c r="BG197" s="1"/>
      <c r="BH197" s="1"/>
      <c r="BI197" s="1"/>
      <c r="BJ197" s="1"/>
      <c r="BK197" s="1"/>
      <c r="BL197" s="1"/>
      <c r="BM197" s="1"/>
      <c r="BN197" s="1"/>
      <c r="BO197" s="1"/>
      <c r="BP197" s="1"/>
      <c r="BQ197" s="1"/>
      <c r="BR197" s="1"/>
    </row>
    <row r="198" spans="1:70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  <c r="AS198" s="1"/>
      <c r="AT198" s="1"/>
      <c r="AU198" s="1"/>
      <c r="AV198" s="1"/>
      <c r="AW198" s="1"/>
      <c r="AX198" s="1"/>
      <c r="AY198" s="1"/>
      <c r="AZ198" s="1"/>
      <c r="BA198" s="1"/>
      <c r="BB198" s="1"/>
      <c r="BC198" s="1"/>
      <c r="BD198" s="1"/>
      <c r="BE198" s="1"/>
      <c r="BF198" s="1"/>
      <c r="BG198" s="1"/>
      <c r="BH198" s="1"/>
      <c r="BI198" s="1"/>
      <c r="BJ198" s="1"/>
      <c r="BK198" s="1"/>
      <c r="BL198" s="1"/>
      <c r="BM198" s="1"/>
      <c r="BN198" s="1"/>
      <c r="BO198" s="1"/>
      <c r="BP198" s="1"/>
      <c r="BQ198" s="1"/>
      <c r="BR198" s="1"/>
    </row>
    <row r="199" spans="1:70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  <c r="AQ199" s="1"/>
      <c r="AR199" s="1"/>
      <c r="AS199" s="1"/>
      <c r="AT199" s="1"/>
      <c r="AU199" s="1"/>
      <c r="AV199" s="1"/>
      <c r="AW199" s="1"/>
      <c r="AX199" s="1"/>
      <c r="AY199" s="1"/>
      <c r="AZ199" s="1"/>
      <c r="BA199" s="1"/>
      <c r="BB199" s="1"/>
      <c r="BC199" s="1"/>
      <c r="BD199" s="1"/>
      <c r="BE199" s="1"/>
      <c r="BF199" s="1"/>
      <c r="BG199" s="1"/>
      <c r="BH199" s="1"/>
      <c r="BI199" s="1"/>
      <c r="BJ199" s="1"/>
      <c r="BK199" s="1"/>
      <c r="BL199" s="1"/>
      <c r="BM199" s="1"/>
      <c r="BN199" s="1"/>
      <c r="BO199" s="1"/>
      <c r="BP199" s="1"/>
      <c r="BQ199" s="1"/>
      <c r="BR199" s="1"/>
    </row>
    <row r="200" spans="1:70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  <c r="AR200" s="1"/>
      <c r="AS200" s="1"/>
      <c r="AT200" s="1"/>
      <c r="AU200" s="1"/>
      <c r="AV200" s="1"/>
      <c r="AW200" s="1"/>
      <c r="AX200" s="1"/>
      <c r="AY200" s="1"/>
      <c r="AZ200" s="1"/>
      <c r="BA200" s="1"/>
      <c r="BB200" s="1"/>
      <c r="BC200" s="1"/>
      <c r="BD200" s="1"/>
      <c r="BE200" s="1"/>
      <c r="BF200" s="1"/>
      <c r="BG200" s="1"/>
      <c r="BH200" s="1"/>
      <c r="BI200" s="1"/>
      <c r="BJ200" s="1"/>
      <c r="BK200" s="1"/>
      <c r="BL200" s="1"/>
      <c r="BM200" s="1"/>
      <c r="BN200" s="1"/>
      <c r="BO200" s="1"/>
      <c r="BP200" s="1"/>
      <c r="BQ200" s="1"/>
      <c r="BR200" s="1"/>
    </row>
    <row r="201" spans="1:70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  <c r="AP201" s="1"/>
      <c r="AQ201" s="1"/>
      <c r="AR201" s="1"/>
      <c r="AS201" s="1"/>
      <c r="AT201" s="1"/>
      <c r="AU201" s="1"/>
      <c r="AV201" s="1"/>
      <c r="AW201" s="1"/>
      <c r="AX201" s="1"/>
      <c r="AY201" s="1"/>
      <c r="AZ201" s="1"/>
      <c r="BA201" s="1"/>
      <c r="BB201" s="1"/>
      <c r="BC201" s="1"/>
      <c r="BD201" s="1"/>
      <c r="BE201" s="1"/>
      <c r="BF201" s="1"/>
      <c r="BG201" s="1"/>
      <c r="BH201" s="1"/>
      <c r="BI201" s="1"/>
      <c r="BJ201" s="1"/>
      <c r="BK201" s="1"/>
      <c r="BL201" s="1"/>
      <c r="BM201" s="1"/>
      <c r="BN201" s="1"/>
      <c r="BO201" s="1"/>
      <c r="BP201" s="1"/>
      <c r="BQ201" s="1"/>
      <c r="BR201" s="1"/>
    </row>
    <row r="202" spans="1:70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  <c r="AQ202" s="1"/>
      <c r="AR202" s="1"/>
      <c r="AS202" s="1"/>
      <c r="AT202" s="1"/>
      <c r="AU202" s="1"/>
      <c r="AV202" s="1"/>
      <c r="AW202" s="1"/>
      <c r="AX202" s="1"/>
      <c r="AY202" s="1"/>
      <c r="AZ202" s="1"/>
      <c r="BA202" s="1"/>
      <c r="BB202" s="1"/>
      <c r="BC202" s="1"/>
      <c r="BD202" s="1"/>
      <c r="BE202" s="1"/>
      <c r="BF202" s="1"/>
      <c r="BG202" s="1"/>
      <c r="BH202" s="1"/>
      <c r="BI202" s="1"/>
      <c r="BJ202" s="1"/>
      <c r="BK202" s="1"/>
      <c r="BL202" s="1"/>
      <c r="BM202" s="1"/>
      <c r="BN202" s="1"/>
      <c r="BO202" s="1"/>
      <c r="BP202" s="1"/>
      <c r="BQ202" s="1"/>
      <c r="BR202" s="1"/>
    </row>
    <row r="203" spans="1:70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  <c r="AR203" s="1"/>
      <c r="AS203" s="1"/>
      <c r="AT203" s="1"/>
      <c r="AU203" s="1"/>
      <c r="AV203" s="1"/>
      <c r="AW203" s="1"/>
      <c r="AX203" s="1"/>
      <c r="AY203" s="1"/>
      <c r="AZ203" s="1"/>
      <c r="BA203" s="1"/>
      <c r="BB203" s="1"/>
      <c r="BC203" s="1"/>
      <c r="BD203" s="1"/>
      <c r="BE203" s="1"/>
      <c r="BF203" s="1"/>
      <c r="BG203" s="1"/>
      <c r="BH203" s="1"/>
      <c r="BI203" s="1"/>
      <c r="BJ203" s="1"/>
      <c r="BK203" s="1"/>
      <c r="BL203" s="1"/>
      <c r="BM203" s="1"/>
      <c r="BN203" s="1"/>
      <c r="BO203" s="1"/>
      <c r="BP203" s="1"/>
      <c r="BQ203" s="1"/>
      <c r="BR203" s="1"/>
    </row>
    <row r="204" spans="1:70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  <c r="AQ204" s="1"/>
      <c r="AR204" s="1"/>
      <c r="AS204" s="1"/>
      <c r="AT204" s="1"/>
      <c r="AU204" s="1"/>
      <c r="AV204" s="1"/>
      <c r="AW204" s="1"/>
      <c r="AX204" s="1"/>
      <c r="AY204" s="1"/>
      <c r="AZ204" s="1"/>
      <c r="BA204" s="1"/>
      <c r="BB204" s="1"/>
      <c r="BC204" s="1"/>
      <c r="BD204" s="1"/>
      <c r="BE204" s="1"/>
      <c r="BF204" s="1"/>
      <c r="BG204" s="1"/>
      <c r="BH204" s="1"/>
      <c r="BI204" s="1"/>
      <c r="BJ204" s="1"/>
      <c r="BK204" s="1"/>
      <c r="BL204" s="1"/>
      <c r="BM204" s="1"/>
      <c r="BN204" s="1"/>
      <c r="BO204" s="1"/>
      <c r="BP204" s="1"/>
      <c r="BQ204" s="1"/>
      <c r="BR204" s="1"/>
    </row>
    <row r="205" spans="1:70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  <c r="AQ205" s="1"/>
      <c r="AR205" s="1"/>
      <c r="AS205" s="1"/>
      <c r="AT205" s="1"/>
      <c r="AU205" s="1"/>
      <c r="AV205" s="1"/>
      <c r="AW205" s="1"/>
      <c r="AX205" s="1"/>
      <c r="AY205" s="1"/>
      <c r="AZ205" s="1"/>
      <c r="BA205" s="1"/>
      <c r="BB205" s="1"/>
      <c r="BC205" s="1"/>
      <c r="BD205" s="1"/>
      <c r="BE205" s="1"/>
      <c r="BF205" s="1"/>
      <c r="BG205" s="1"/>
      <c r="BH205" s="1"/>
      <c r="BI205" s="1"/>
      <c r="BJ205" s="1"/>
      <c r="BK205" s="1"/>
      <c r="BL205" s="1"/>
      <c r="BM205" s="1"/>
      <c r="BN205" s="1"/>
      <c r="BO205" s="1"/>
      <c r="BP205" s="1"/>
      <c r="BQ205" s="1"/>
      <c r="BR205" s="1"/>
    </row>
    <row r="206" spans="1:70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  <c r="AP206" s="1"/>
      <c r="AQ206" s="1"/>
      <c r="AR206" s="1"/>
      <c r="AS206" s="1"/>
      <c r="AT206" s="1"/>
      <c r="AU206" s="1"/>
      <c r="AV206" s="1"/>
      <c r="AW206" s="1"/>
      <c r="AX206" s="1"/>
      <c r="AY206" s="1"/>
      <c r="AZ206" s="1"/>
      <c r="BA206" s="1"/>
      <c r="BB206" s="1"/>
      <c r="BC206" s="1"/>
      <c r="BD206" s="1"/>
      <c r="BE206" s="1"/>
      <c r="BF206" s="1"/>
      <c r="BG206" s="1"/>
      <c r="BH206" s="1"/>
      <c r="BI206" s="1"/>
      <c r="BJ206" s="1"/>
      <c r="BK206" s="1"/>
      <c r="BL206" s="1"/>
      <c r="BM206" s="1"/>
      <c r="BN206" s="1"/>
      <c r="BO206" s="1"/>
      <c r="BP206" s="1"/>
      <c r="BQ206" s="1"/>
      <c r="BR206" s="1"/>
    </row>
    <row r="207" spans="1:70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  <c r="AP207" s="1"/>
      <c r="AQ207" s="1"/>
      <c r="AR207" s="1"/>
      <c r="AS207" s="1"/>
      <c r="AT207" s="1"/>
      <c r="AU207" s="1"/>
      <c r="AV207" s="1"/>
      <c r="AW207" s="1"/>
      <c r="AX207" s="1"/>
      <c r="AY207" s="1"/>
      <c r="AZ207" s="1"/>
      <c r="BA207" s="1"/>
      <c r="BB207" s="1"/>
      <c r="BC207" s="1"/>
      <c r="BD207" s="1"/>
      <c r="BE207" s="1"/>
      <c r="BF207" s="1"/>
      <c r="BG207" s="1"/>
      <c r="BH207" s="1"/>
      <c r="BI207" s="1"/>
      <c r="BJ207" s="1"/>
      <c r="BK207" s="1"/>
      <c r="BL207" s="1"/>
      <c r="BM207" s="1"/>
      <c r="BN207" s="1"/>
      <c r="BO207" s="1"/>
      <c r="BP207" s="1"/>
      <c r="BQ207" s="1"/>
      <c r="BR207" s="1"/>
    </row>
    <row r="208" spans="1:70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  <c r="AR208" s="1"/>
      <c r="AS208" s="1"/>
      <c r="AT208" s="1"/>
      <c r="AU208" s="1"/>
      <c r="AV208" s="1"/>
      <c r="AW208" s="1"/>
      <c r="AX208" s="1"/>
      <c r="AY208" s="1"/>
      <c r="AZ208" s="1"/>
      <c r="BA208" s="1"/>
      <c r="BB208" s="1"/>
      <c r="BC208" s="1"/>
      <c r="BD208" s="1"/>
      <c r="BE208" s="1"/>
      <c r="BF208" s="1"/>
      <c r="BG208" s="1"/>
      <c r="BH208" s="1"/>
      <c r="BI208" s="1"/>
      <c r="BJ208" s="1"/>
      <c r="BK208" s="1"/>
      <c r="BL208" s="1"/>
      <c r="BM208" s="1"/>
      <c r="BN208" s="1"/>
      <c r="BO208" s="1"/>
      <c r="BP208" s="1"/>
      <c r="BQ208" s="1"/>
      <c r="BR208" s="1"/>
    </row>
    <row r="209" spans="1:70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1"/>
      <c r="AR209" s="1"/>
      <c r="AS209" s="1"/>
      <c r="AT209" s="1"/>
      <c r="AU209" s="1"/>
      <c r="AV209" s="1"/>
      <c r="AW209" s="1"/>
      <c r="AX209" s="1"/>
      <c r="AY209" s="1"/>
      <c r="AZ209" s="1"/>
      <c r="BA209" s="1"/>
      <c r="BB209" s="1"/>
      <c r="BC209" s="1"/>
      <c r="BD209" s="1"/>
      <c r="BE209" s="1"/>
      <c r="BF209" s="1"/>
      <c r="BG209" s="1"/>
      <c r="BH209" s="1"/>
      <c r="BI209" s="1"/>
      <c r="BJ209" s="1"/>
      <c r="BK209" s="1"/>
      <c r="BL209" s="1"/>
      <c r="BM209" s="1"/>
      <c r="BN209" s="1"/>
      <c r="BO209" s="1"/>
      <c r="BP209" s="1"/>
      <c r="BQ209" s="1"/>
      <c r="BR209" s="1"/>
    </row>
    <row r="210" spans="1:70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"/>
      <c r="AQ210" s="1"/>
      <c r="AR210" s="1"/>
      <c r="AS210" s="1"/>
      <c r="AT210" s="1"/>
      <c r="AU210" s="1"/>
      <c r="AV210" s="1"/>
      <c r="AW210" s="1"/>
      <c r="AX210" s="1"/>
      <c r="AY210" s="1"/>
      <c r="AZ210" s="1"/>
      <c r="BA210" s="1"/>
      <c r="BB210" s="1"/>
      <c r="BC210" s="1"/>
      <c r="BD210" s="1"/>
      <c r="BE210" s="1"/>
      <c r="BF210" s="1"/>
      <c r="BG210" s="1"/>
      <c r="BH210" s="1"/>
      <c r="BI210" s="1"/>
      <c r="BJ210" s="1"/>
      <c r="BK210" s="1"/>
      <c r="BL210" s="1"/>
      <c r="BM210" s="1"/>
      <c r="BN210" s="1"/>
      <c r="BO210" s="1"/>
      <c r="BP210" s="1"/>
      <c r="BQ210" s="1"/>
      <c r="BR210" s="1"/>
    </row>
    <row r="211" spans="1:70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  <c r="AR211" s="1"/>
      <c r="AS211" s="1"/>
      <c r="AT211" s="1"/>
      <c r="AU211" s="1"/>
      <c r="AV211" s="1"/>
      <c r="AW211" s="1"/>
      <c r="AX211" s="1"/>
      <c r="AY211" s="1"/>
      <c r="AZ211" s="1"/>
      <c r="BA211" s="1"/>
      <c r="BB211" s="1"/>
      <c r="BC211" s="1"/>
      <c r="BD211" s="1"/>
      <c r="BE211" s="1"/>
      <c r="BF211" s="1"/>
      <c r="BG211" s="1"/>
      <c r="BH211" s="1"/>
      <c r="BI211" s="1"/>
      <c r="BJ211" s="1"/>
      <c r="BK211" s="1"/>
      <c r="BL211" s="1"/>
      <c r="BM211" s="1"/>
      <c r="BN211" s="1"/>
      <c r="BO211" s="1"/>
      <c r="BP211" s="1"/>
      <c r="BQ211" s="1"/>
      <c r="BR211" s="1"/>
    </row>
    <row r="212" spans="1:70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  <c r="AQ212" s="1"/>
      <c r="AR212" s="1"/>
      <c r="AS212" s="1"/>
      <c r="AT212" s="1"/>
      <c r="AU212" s="1"/>
      <c r="AV212" s="1"/>
      <c r="AW212" s="1"/>
      <c r="AX212" s="1"/>
      <c r="AY212" s="1"/>
      <c r="AZ212" s="1"/>
      <c r="BA212" s="1"/>
      <c r="BB212" s="1"/>
      <c r="BC212" s="1"/>
      <c r="BD212" s="1"/>
      <c r="BE212" s="1"/>
      <c r="BF212" s="1"/>
      <c r="BG212" s="1"/>
      <c r="BH212" s="1"/>
      <c r="BI212" s="1"/>
      <c r="BJ212" s="1"/>
      <c r="BK212" s="1"/>
      <c r="BL212" s="1"/>
      <c r="BM212" s="1"/>
      <c r="BN212" s="1"/>
      <c r="BO212" s="1"/>
      <c r="BP212" s="1"/>
      <c r="BQ212" s="1"/>
      <c r="BR212" s="1"/>
    </row>
    <row r="213" spans="1:70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  <c r="AQ213" s="1"/>
      <c r="AR213" s="1"/>
      <c r="AS213" s="1"/>
      <c r="AT213" s="1"/>
      <c r="AU213" s="1"/>
      <c r="AV213" s="1"/>
      <c r="AW213" s="1"/>
      <c r="AX213" s="1"/>
      <c r="AY213" s="1"/>
      <c r="AZ213" s="1"/>
      <c r="BA213" s="1"/>
      <c r="BB213" s="1"/>
      <c r="BC213" s="1"/>
      <c r="BD213" s="1"/>
      <c r="BE213" s="1"/>
      <c r="BF213" s="1"/>
      <c r="BG213" s="1"/>
      <c r="BH213" s="1"/>
      <c r="BI213" s="1"/>
      <c r="BJ213" s="1"/>
      <c r="BK213" s="1"/>
      <c r="BL213" s="1"/>
      <c r="BM213" s="1"/>
      <c r="BN213" s="1"/>
      <c r="BO213" s="1"/>
      <c r="BP213" s="1"/>
      <c r="BQ213" s="1"/>
      <c r="BR213" s="1"/>
    </row>
    <row r="214" spans="1:70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"/>
      <c r="AQ214" s="1"/>
      <c r="AR214" s="1"/>
      <c r="AS214" s="1"/>
      <c r="AT214" s="1"/>
      <c r="AU214" s="1"/>
      <c r="AV214" s="1"/>
      <c r="AW214" s="1"/>
      <c r="AX214" s="1"/>
      <c r="AY214" s="1"/>
      <c r="AZ214" s="1"/>
      <c r="BA214" s="1"/>
      <c r="BB214" s="1"/>
      <c r="BC214" s="1"/>
      <c r="BD214" s="1"/>
      <c r="BE214" s="1"/>
      <c r="BF214" s="1"/>
      <c r="BG214" s="1"/>
      <c r="BH214" s="1"/>
      <c r="BI214" s="1"/>
      <c r="BJ214" s="1"/>
      <c r="BK214" s="1"/>
      <c r="BL214" s="1"/>
      <c r="BM214" s="1"/>
      <c r="BN214" s="1"/>
      <c r="BO214" s="1"/>
      <c r="BP214" s="1"/>
      <c r="BQ214" s="1"/>
      <c r="BR214" s="1"/>
    </row>
    <row r="215" spans="1:70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  <c r="AQ215" s="1"/>
      <c r="AR215" s="1"/>
      <c r="AS215" s="1"/>
      <c r="AT215" s="1"/>
      <c r="AU215" s="1"/>
      <c r="AV215" s="1"/>
      <c r="AW215" s="1"/>
      <c r="AX215" s="1"/>
      <c r="AY215" s="1"/>
      <c r="AZ215" s="1"/>
      <c r="BA215" s="1"/>
      <c r="BB215" s="1"/>
      <c r="BC215" s="1"/>
      <c r="BD215" s="1"/>
      <c r="BE215" s="1"/>
      <c r="BF215" s="1"/>
      <c r="BG215" s="1"/>
      <c r="BH215" s="1"/>
      <c r="BI215" s="1"/>
      <c r="BJ215" s="1"/>
      <c r="BK215" s="1"/>
      <c r="BL215" s="1"/>
      <c r="BM215" s="1"/>
      <c r="BN215" s="1"/>
      <c r="BO215" s="1"/>
      <c r="BP215" s="1"/>
      <c r="BQ215" s="1"/>
      <c r="BR215" s="1"/>
    </row>
    <row r="216" spans="1:70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  <c r="AP216" s="1"/>
      <c r="AQ216" s="1"/>
      <c r="AR216" s="1"/>
      <c r="AS216" s="1"/>
      <c r="AT216" s="1"/>
      <c r="AU216" s="1"/>
      <c r="AV216" s="1"/>
      <c r="AW216" s="1"/>
      <c r="AX216" s="1"/>
      <c r="AY216" s="1"/>
      <c r="AZ216" s="1"/>
      <c r="BA216" s="1"/>
      <c r="BB216" s="1"/>
      <c r="BC216" s="1"/>
      <c r="BD216" s="1"/>
      <c r="BE216" s="1"/>
      <c r="BF216" s="1"/>
      <c r="BG216" s="1"/>
      <c r="BH216" s="1"/>
      <c r="BI216" s="1"/>
      <c r="BJ216" s="1"/>
      <c r="BK216" s="1"/>
      <c r="BL216" s="1"/>
      <c r="BM216" s="1"/>
      <c r="BN216" s="1"/>
      <c r="BO216" s="1"/>
      <c r="BP216" s="1"/>
      <c r="BQ216" s="1"/>
      <c r="BR216" s="1"/>
    </row>
    <row r="217" spans="1:70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  <c r="AQ217" s="1"/>
      <c r="AR217" s="1"/>
      <c r="AS217" s="1"/>
      <c r="AT217" s="1"/>
      <c r="AU217" s="1"/>
      <c r="AV217" s="1"/>
      <c r="AW217" s="1"/>
      <c r="AX217" s="1"/>
      <c r="AY217" s="1"/>
      <c r="AZ217" s="1"/>
      <c r="BA217" s="1"/>
      <c r="BB217" s="1"/>
      <c r="BC217" s="1"/>
      <c r="BD217" s="1"/>
      <c r="BE217" s="1"/>
      <c r="BF217" s="1"/>
      <c r="BG217" s="1"/>
      <c r="BH217" s="1"/>
      <c r="BI217" s="1"/>
      <c r="BJ217" s="1"/>
      <c r="BK217" s="1"/>
      <c r="BL217" s="1"/>
      <c r="BM217" s="1"/>
      <c r="BN217" s="1"/>
      <c r="BO217" s="1"/>
      <c r="BP217" s="1"/>
      <c r="BQ217" s="1"/>
      <c r="BR217" s="1"/>
    </row>
    <row r="218" spans="1:70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  <c r="AP218" s="1"/>
      <c r="AQ218" s="1"/>
      <c r="AR218" s="1"/>
      <c r="AS218" s="1"/>
      <c r="AT218" s="1"/>
      <c r="AU218" s="1"/>
      <c r="AV218" s="1"/>
      <c r="AW218" s="1"/>
      <c r="AX218" s="1"/>
      <c r="AY218" s="1"/>
      <c r="AZ218" s="1"/>
      <c r="BA218" s="1"/>
      <c r="BB218" s="1"/>
      <c r="BC218" s="1"/>
      <c r="BD218" s="1"/>
      <c r="BE218" s="1"/>
      <c r="BF218" s="1"/>
      <c r="BG218" s="1"/>
      <c r="BH218" s="1"/>
      <c r="BI218" s="1"/>
      <c r="BJ218" s="1"/>
      <c r="BK218" s="1"/>
      <c r="BL218" s="1"/>
      <c r="BM218" s="1"/>
      <c r="BN218" s="1"/>
      <c r="BO218" s="1"/>
      <c r="BP218" s="1"/>
      <c r="BQ218" s="1"/>
      <c r="BR218" s="1"/>
    </row>
    <row r="219" spans="1:70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  <c r="AR219" s="1"/>
      <c r="AS219" s="1"/>
      <c r="AT219" s="1"/>
      <c r="AU219" s="1"/>
      <c r="AV219" s="1"/>
      <c r="AW219" s="1"/>
      <c r="AX219" s="1"/>
      <c r="AY219" s="1"/>
      <c r="AZ219" s="1"/>
      <c r="BA219" s="1"/>
      <c r="BB219" s="1"/>
      <c r="BC219" s="1"/>
      <c r="BD219" s="1"/>
      <c r="BE219" s="1"/>
      <c r="BF219" s="1"/>
      <c r="BG219" s="1"/>
      <c r="BH219" s="1"/>
      <c r="BI219" s="1"/>
      <c r="BJ219" s="1"/>
      <c r="BK219" s="1"/>
      <c r="BL219" s="1"/>
      <c r="BM219" s="1"/>
      <c r="BN219" s="1"/>
      <c r="BO219" s="1"/>
      <c r="BP219" s="1"/>
      <c r="BQ219" s="1"/>
      <c r="BR219" s="1"/>
    </row>
    <row r="220" spans="1:70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1"/>
      <c r="AR220" s="1"/>
      <c r="AS220" s="1"/>
      <c r="AT220" s="1"/>
      <c r="AU220" s="1"/>
      <c r="AV220" s="1"/>
      <c r="AW220" s="1"/>
      <c r="AX220" s="1"/>
      <c r="AY220" s="1"/>
      <c r="AZ220" s="1"/>
      <c r="BA220" s="1"/>
      <c r="BB220" s="1"/>
      <c r="BC220" s="1"/>
      <c r="BD220" s="1"/>
      <c r="BE220" s="1"/>
      <c r="BF220" s="1"/>
      <c r="BG220" s="1"/>
      <c r="BH220" s="1"/>
      <c r="BI220" s="1"/>
      <c r="BJ220" s="1"/>
      <c r="BK220" s="1"/>
      <c r="BL220" s="1"/>
      <c r="BM220" s="1"/>
      <c r="BN220" s="1"/>
      <c r="BO220" s="1"/>
      <c r="BP220" s="1"/>
      <c r="BQ220" s="1"/>
      <c r="BR220" s="1"/>
    </row>
    <row r="221" spans="1:70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1"/>
      <c r="AR221" s="1"/>
      <c r="AS221" s="1"/>
      <c r="AT221" s="1"/>
      <c r="AU221" s="1"/>
      <c r="AV221" s="1"/>
      <c r="AW221" s="1"/>
      <c r="AX221" s="1"/>
      <c r="AY221" s="1"/>
      <c r="AZ221" s="1"/>
      <c r="BA221" s="1"/>
      <c r="BB221" s="1"/>
      <c r="BC221" s="1"/>
      <c r="BD221" s="1"/>
      <c r="BE221" s="1"/>
      <c r="BF221" s="1"/>
      <c r="BG221" s="1"/>
      <c r="BH221" s="1"/>
      <c r="BI221" s="1"/>
      <c r="BJ221" s="1"/>
      <c r="BK221" s="1"/>
      <c r="BL221" s="1"/>
      <c r="BM221" s="1"/>
      <c r="BN221" s="1"/>
      <c r="BO221" s="1"/>
      <c r="BP221" s="1"/>
      <c r="BQ221" s="1"/>
      <c r="BR221" s="1"/>
    </row>
    <row r="222" spans="1:70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  <c r="AP222" s="1"/>
      <c r="AQ222" s="1"/>
      <c r="AR222" s="1"/>
      <c r="AS222" s="1"/>
      <c r="AT222" s="1"/>
      <c r="AU222" s="1"/>
      <c r="AV222" s="1"/>
      <c r="AW222" s="1"/>
      <c r="AX222" s="1"/>
      <c r="AY222" s="1"/>
      <c r="AZ222" s="1"/>
      <c r="BA222" s="1"/>
      <c r="BB222" s="1"/>
      <c r="BC222" s="1"/>
      <c r="BD222" s="1"/>
      <c r="BE222" s="1"/>
      <c r="BF222" s="1"/>
      <c r="BG222" s="1"/>
      <c r="BH222" s="1"/>
      <c r="BI222" s="1"/>
      <c r="BJ222" s="1"/>
      <c r="BK222" s="1"/>
      <c r="BL222" s="1"/>
      <c r="BM222" s="1"/>
      <c r="BN222" s="1"/>
      <c r="BO222" s="1"/>
      <c r="BP222" s="1"/>
      <c r="BQ222" s="1"/>
      <c r="BR222" s="1"/>
    </row>
    <row r="223" spans="1:70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1"/>
      <c r="AR223" s="1"/>
      <c r="AS223" s="1"/>
      <c r="AT223" s="1"/>
      <c r="AU223" s="1"/>
      <c r="AV223" s="1"/>
      <c r="AW223" s="1"/>
      <c r="AX223" s="1"/>
      <c r="AY223" s="1"/>
      <c r="AZ223" s="1"/>
      <c r="BA223" s="1"/>
      <c r="BB223" s="1"/>
      <c r="BC223" s="1"/>
      <c r="BD223" s="1"/>
      <c r="BE223" s="1"/>
      <c r="BF223" s="1"/>
      <c r="BG223" s="1"/>
      <c r="BH223" s="1"/>
      <c r="BI223" s="1"/>
      <c r="BJ223" s="1"/>
      <c r="BK223" s="1"/>
      <c r="BL223" s="1"/>
      <c r="BM223" s="1"/>
      <c r="BN223" s="1"/>
      <c r="BO223" s="1"/>
      <c r="BP223" s="1"/>
      <c r="BQ223" s="1"/>
      <c r="BR223" s="1"/>
    </row>
    <row r="224" spans="1:70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  <c r="AQ224" s="1"/>
      <c r="AR224" s="1"/>
      <c r="AS224" s="1"/>
      <c r="AT224" s="1"/>
      <c r="AU224" s="1"/>
      <c r="AV224" s="1"/>
      <c r="AW224" s="1"/>
      <c r="AX224" s="1"/>
      <c r="AY224" s="1"/>
      <c r="AZ224" s="1"/>
      <c r="BA224" s="1"/>
      <c r="BB224" s="1"/>
      <c r="BC224" s="1"/>
      <c r="BD224" s="1"/>
      <c r="BE224" s="1"/>
      <c r="BF224" s="1"/>
      <c r="BG224" s="1"/>
      <c r="BH224" s="1"/>
      <c r="BI224" s="1"/>
      <c r="BJ224" s="1"/>
      <c r="BK224" s="1"/>
      <c r="BL224" s="1"/>
      <c r="BM224" s="1"/>
      <c r="BN224" s="1"/>
      <c r="BO224" s="1"/>
      <c r="BP224" s="1"/>
      <c r="BQ224" s="1"/>
      <c r="BR224" s="1"/>
    </row>
    <row r="225" spans="1:70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  <c r="AP225" s="1"/>
      <c r="AQ225" s="1"/>
      <c r="AR225" s="1"/>
      <c r="AS225" s="1"/>
      <c r="AT225" s="1"/>
      <c r="AU225" s="1"/>
      <c r="AV225" s="1"/>
      <c r="AW225" s="1"/>
      <c r="AX225" s="1"/>
      <c r="AY225" s="1"/>
      <c r="AZ225" s="1"/>
      <c r="BA225" s="1"/>
      <c r="BB225" s="1"/>
      <c r="BC225" s="1"/>
      <c r="BD225" s="1"/>
      <c r="BE225" s="1"/>
      <c r="BF225" s="1"/>
      <c r="BG225" s="1"/>
      <c r="BH225" s="1"/>
      <c r="BI225" s="1"/>
      <c r="BJ225" s="1"/>
      <c r="BK225" s="1"/>
      <c r="BL225" s="1"/>
      <c r="BM225" s="1"/>
      <c r="BN225" s="1"/>
      <c r="BO225" s="1"/>
      <c r="BP225" s="1"/>
      <c r="BQ225" s="1"/>
      <c r="BR225" s="1"/>
    </row>
    <row r="226" spans="1:70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  <c r="AP226" s="1"/>
      <c r="AQ226" s="1"/>
      <c r="AR226" s="1"/>
      <c r="AS226" s="1"/>
      <c r="AT226" s="1"/>
      <c r="AU226" s="1"/>
      <c r="AV226" s="1"/>
      <c r="AW226" s="1"/>
      <c r="AX226" s="1"/>
      <c r="AY226" s="1"/>
      <c r="AZ226" s="1"/>
      <c r="BA226" s="1"/>
      <c r="BB226" s="1"/>
      <c r="BC226" s="1"/>
      <c r="BD226" s="1"/>
      <c r="BE226" s="1"/>
      <c r="BF226" s="1"/>
      <c r="BG226" s="1"/>
      <c r="BH226" s="1"/>
      <c r="BI226" s="1"/>
      <c r="BJ226" s="1"/>
      <c r="BK226" s="1"/>
      <c r="BL226" s="1"/>
      <c r="BM226" s="1"/>
      <c r="BN226" s="1"/>
      <c r="BO226" s="1"/>
      <c r="BP226" s="1"/>
      <c r="BQ226" s="1"/>
      <c r="BR226" s="1"/>
    </row>
    <row r="227" spans="1:70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  <c r="AQ227" s="1"/>
      <c r="AR227" s="1"/>
      <c r="AS227" s="1"/>
      <c r="AT227" s="1"/>
      <c r="AU227" s="1"/>
      <c r="AV227" s="1"/>
      <c r="AW227" s="1"/>
      <c r="AX227" s="1"/>
      <c r="AY227" s="1"/>
      <c r="AZ227" s="1"/>
      <c r="BA227" s="1"/>
      <c r="BB227" s="1"/>
      <c r="BC227" s="1"/>
      <c r="BD227" s="1"/>
      <c r="BE227" s="1"/>
      <c r="BF227" s="1"/>
      <c r="BG227" s="1"/>
      <c r="BH227" s="1"/>
      <c r="BI227" s="1"/>
      <c r="BJ227" s="1"/>
      <c r="BK227" s="1"/>
      <c r="BL227" s="1"/>
      <c r="BM227" s="1"/>
      <c r="BN227" s="1"/>
      <c r="BO227" s="1"/>
      <c r="BP227" s="1"/>
      <c r="BQ227" s="1"/>
      <c r="BR227" s="1"/>
    </row>
    <row r="228" spans="1:70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  <c r="AP228" s="1"/>
      <c r="AQ228" s="1"/>
      <c r="AR228" s="1"/>
      <c r="AS228" s="1"/>
      <c r="AT228" s="1"/>
      <c r="AU228" s="1"/>
      <c r="AV228" s="1"/>
      <c r="AW228" s="1"/>
      <c r="AX228" s="1"/>
      <c r="AY228" s="1"/>
      <c r="AZ228" s="1"/>
      <c r="BA228" s="1"/>
      <c r="BB228" s="1"/>
      <c r="BC228" s="1"/>
      <c r="BD228" s="1"/>
      <c r="BE228" s="1"/>
      <c r="BF228" s="1"/>
      <c r="BG228" s="1"/>
      <c r="BH228" s="1"/>
      <c r="BI228" s="1"/>
      <c r="BJ228" s="1"/>
      <c r="BK228" s="1"/>
      <c r="BL228" s="1"/>
      <c r="BM228" s="1"/>
      <c r="BN228" s="1"/>
      <c r="BO228" s="1"/>
      <c r="BP228" s="1"/>
      <c r="BQ228" s="1"/>
      <c r="BR228" s="1"/>
    </row>
    <row r="229" spans="1:70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  <c r="AP229" s="1"/>
      <c r="AQ229" s="1"/>
      <c r="AR229" s="1"/>
      <c r="AS229" s="1"/>
      <c r="AT229" s="1"/>
      <c r="AU229" s="1"/>
      <c r="AV229" s="1"/>
      <c r="AW229" s="1"/>
      <c r="AX229" s="1"/>
      <c r="AY229" s="1"/>
      <c r="AZ229" s="1"/>
      <c r="BA229" s="1"/>
      <c r="BB229" s="1"/>
      <c r="BC229" s="1"/>
      <c r="BD229" s="1"/>
      <c r="BE229" s="1"/>
      <c r="BF229" s="1"/>
      <c r="BG229" s="1"/>
      <c r="BH229" s="1"/>
      <c r="BI229" s="1"/>
      <c r="BJ229" s="1"/>
      <c r="BK229" s="1"/>
      <c r="BL229" s="1"/>
      <c r="BM229" s="1"/>
      <c r="BN229" s="1"/>
      <c r="BO229" s="1"/>
      <c r="BP229" s="1"/>
      <c r="BQ229" s="1"/>
      <c r="BR229" s="1"/>
    </row>
    <row r="230" spans="1:70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  <c r="AQ230" s="1"/>
      <c r="AR230" s="1"/>
      <c r="AS230" s="1"/>
      <c r="AT230" s="1"/>
      <c r="AU230" s="1"/>
      <c r="AV230" s="1"/>
      <c r="AW230" s="1"/>
      <c r="AX230" s="1"/>
      <c r="AY230" s="1"/>
      <c r="AZ230" s="1"/>
      <c r="BA230" s="1"/>
      <c r="BB230" s="1"/>
      <c r="BC230" s="1"/>
      <c r="BD230" s="1"/>
      <c r="BE230" s="1"/>
      <c r="BF230" s="1"/>
      <c r="BG230" s="1"/>
      <c r="BH230" s="1"/>
      <c r="BI230" s="1"/>
      <c r="BJ230" s="1"/>
      <c r="BK230" s="1"/>
      <c r="BL230" s="1"/>
      <c r="BM230" s="1"/>
      <c r="BN230" s="1"/>
      <c r="BO230" s="1"/>
      <c r="BP230" s="1"/>
      <c r="BQ230" s="1"/>
      <c r="BR230" s="1"/>
    </row>
    <row r="231" spans="1:70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  <c r="AP231" s="1"/>
      <c r="AQ231" s="1"/>
      <c r="AR231" s="1"/>
      <c r="AS231" s="1"/>
      <c r="AT231" s="1"/>
      <c r="AU231" s="1"/>
      <c r="AV231" s="1"/>
      <c r="AW231" s="1"/>
      <c r="AX231" s="1"/>
      <c r="AY231" s="1"/>
      <c r="AZ231" s="1"/>
      <c r="BA231" s="1"/>
      <c r="BB231" s="1"/>
      <c r="BC231" s="1"/>
      <c r="BD231" s="1"/>
      <c r="BE231" s="1"/>
      <c r="BF231" s="1"/>
      <c r="BG231" s="1"/>
      <c r="BH231" s="1"/>
      <c r="BI231" s="1"/>
      <c r="BJ231" s="1"/>
      <c r="BK231" s="1"/>
      <c r="BL231" s="1"/>
      <c r="BM231" s="1"/>
      <c r="BN231" s="1"/>
      <c r="BO231" s="1"/>
      <c r="BP231" s="1"/>
      <c r="BQ231" s="1"/>
      <c r="BR231" s="1"/>
    </row>
    <row r="232" spans="1:70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  <c r="AP232" s="1"/>
      <c r="AQ232" s="1"/>
      <c r="AR232" s="1"/>
      <c r="AS232" s="1"/>
      <c r="AT232" s="1"/>
      <c r="AU232" s="1"/>
      <c r="AV232" s="1"/>
      <c r="AW232" s="1"/>
      <c r="AX232" s="1"/>
      <c r="AY232" s="1"/>
      <c r="AZ232" s="1"/>
      <c r="BA232" s="1"/>
      <c r="BB232" s="1"/>
      <c r="BC232" s="1"/>
      <c r="BD232" s="1"/>
      <c r="BE232" s="1"/>
      <c r="BF232" s="1"/>
      <c r="BG232" s="1"/>
      <c r="BH232" s="1"/>
      <c r="BI232" s="1"/>
      <c r="BJ232" s="1"/>
      <c r="BK232" s="1"/>
      <c r="BL232" s="1"/>
      <c r="BM232" s="1"/>
      <c r="BN232" s="1"/>
      <c r="BO232" s="1"/>
      <c r="BP232" s="1"/>
      <c r="BQ232" s="1"/>
      <c r="BR232" s="1"/>
    </row>
    <row r="233" spans="1:70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  <c r="AP233" s="1"/>
      <c r="AQ233" s="1"/>
      <c r="AR233" s="1"/>
      <c r="AS233" s="1"/>
      <c r="AT233" s="1"/>
      <c r="AU233" s="1"/>
      <c r="AV233" s="1"/>
      <c r="AW233" s="1"/>
      <c r="AX233" s="1"/>
      <c r="AY233" s="1"/>
      <c r="AZ233" s="1"/>
      <c r="BA233" s="1"/>
      <c r="BB233" s="1"/>
      <c r="BC233" s="1"/>
      <c r="BD233" s="1"/>
      <c r="BE233" s="1"/>
      <c r="BF233" s="1"/>
      <c r="BG233" s="1"/>
      <c r="BH233" s="1"/>
      <c r="BI233" s="1"/>
      <c r="BJ233" s="1"/>
      <c r="BK233" s="1"/>
      <c r="BL233" s="1"/>
      <c r="BM233" s="1"/>
      <c r="BN233" s="1"/>
      <c r="BO233" s="1"/>
      <c r="BP233" s="1"/>
      <c r="BQ233" s="1"/>
      <c r="BR233" s="1"/>
    </row>
    <row r="234" spans="1:70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  <c r="AQ234" s="1"/>
      <c r="AR234" s="1"/>
      <c r="AS234" s="1"/>
      <c r="AT234" s="1"/>
      <c r="AU234" s="1"/>
      <c r="AV234" s="1"/>
      <c r="AW234" s="1"/>
      <c r="AX234" s="1"/>
      <c r="AY234" s="1"/>
      <c r="AZ234" s="1"/>
      <c r="BA234" s="1"/>
      <c r="BB234" s="1"/>
      <c r="BC234" s="1"/>
      <c r="BD234" s="1"/>
      <c r="BE234" s="1"/>
      <c r="BF234" s="1"/>
      <c r="BG234" s="1"/>
      <c r="BH234" s="1"/>
      <c r="BI234" s="1"/>
      <c r="BJ234" s="1"/>
      <c r="BK234" s="1"/>
      <c r="BL234" s="1"/>
      <c r="BM234" s="1"/>
      <c r="BN234" s="1"/>
      <c r="BO234" s="1"/>
      <c r="BP234" s="1"/>
      <c r="BQ234" s="1"/>
      <c r="BR234" s="1"/>
    </row>
    <row r="235" spans="1:70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  <c r="AP235" s="1"/>
      <c r="AQ235" s="1"/>
      <c r="AR235" s="1"/>
      <c r="AS235" s="1"/>
      <c r="AT235" s="1"/>
      <c r="AU235" s="1"/>
      <c r="AV235" s="1"/>
      <c r="AW235" s="1"/>
      <c r="AX235" s="1"/>
      <c r="AY235" s="1"/>
      <c r="AZ235" s="1"/>
      <c r="BA235" s="1"/>
      <c r="BB235" s="1"/>
      <c r="BC235" s="1"/>
      <c r="BD235" s="1"/>
      <c r="BE235" s="1"/>
      <c r="BF235" s="1"/>
      <c r="BG235" s="1"/>
      <c r="BH235" s="1"/>
      <c r="BI235" s="1"/>
      <c r="BJ235" s="1"/>
      <c r="BK235" s="1"/>
      <c r="BL235" s="1"/>
      <c r="BM235" s="1"/>
      <c r="BN235" s="1"/>
      <c r="BO235" s="1"/>
      <c r="BP235" s="1"/>
      <c r="BQ235" s="1"/>
      <c r="BR235" s="1"/>
    </row>
    <row r="236" spans="1:70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  <c r="AQ236" s="1"/>
      <c r="AR236" s="1"/>
      <c r="AS236" s="1"/>
      <c r="AT236" s="1"/>
      <c r="AU236" s="1"/>
      <c r="AV236" s="1"/>
      <c r="AW236" s="1"/>
      <c r="AX236" s="1"/>
      <c r="AY236" s="1"/>
      <c r="AZ236" s="1"/>
      <c r="BA236" s="1"/>
      <c r="BB236" s="1"/>
      <c r="BC236" s="1"/>
      <c r="BD236" s="1"/>
      <c r="BE236" s="1"/>
      <c r="BF236" s="1"/>
      <c r="BG236" s="1"/>
      <c r="BH236" s="1"/>
      <c r="BI236" s="1"/>
      <c r="BJ236" s="1"/>
      <c r="BK236" s="1"/>
      <c r="BL236" s="1"/>
      <c r="BM236" s="1"/>
      <c r="BN236" s="1"/>
      <c r="BO236" s="1"/>
      <c r="BP236" s="1"/>
      <c r="BQ236" s="1"/>
      <c r="BR236" s="1"/>
    </row>
    <row r="237" spans="1:70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  <c r="AP237" s="1"/>
      <c r="AQ237" s="1"/>
      <c r="AR237" s="1"/>
      <c r="AS237" s="1"/>
      <c r="AT237" s="1"/>
      <c r="AU237" s="1"/>
      <c r="AV237" s="1"/>
      <c r="AW237" s="1"/>
      <c r="AX237" s="1"/>
      <c r="AY237" s="1"/>
      <c r="AZ237" s="1"/>
      <c r="BA237" s="1"/>
      <c r="BB237" s="1"/>
      <c r="BC237" s="1"/>
      <c r="BD237" s="1"/>
      <c r="BE237" s="1"/>
      <c r="BF237" s="1"/>
      <c r="BG237" s="1"/>
      <c r="BH237" s="1"/>
      <c r="BI237" s="1"/>
      <c r="BJ237" s="1"/>
      <c r="BK237" s="1"/>
      <c r="BL237" s="1"/>
      <c r="BM237" s="1"/>
      <c r="BN237" s="1"/>
      <c r="BO237" s="1"/>
      <c r="BP237" s="1"/>
      <c r="BQ237" s="1"/>
      <c r="BR237" s="1"/>
    </row>
    <row r="238" spans="1:70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  <c r="AQ238" s="1"/>
      <c r="AR238" s="1"/>
      <c r="AS238" s="1"/>
      <c r="AT238" s="1"/>
      <c r="AU238" s="1"/>
      <c r="AV238" s="1"/>
      <c r="AW238" s="1"/>
      <c r="AX238" s="1"/>
      <c r="AY238" s="1"/>
      <c r="AZ238" s="1"/>
      <c r="BA238" s="1"/>
      <c r="BB238" s="1"/>
      <c r="BC238" s="1"/>
      <c r="BD238" s="1"/>
      <c r="BE238" s="1"/>
      <c r="BF238" s="1"/>
      <c r="BG238" s="1"/>
      <c r="BH238" s="1"/>
      <c r="BI238" s="1"/>
      <c r="BJ238" s="1"/>
      <c r="BK238" s="1"/>
      <c r="BL238" s="1"/>
      <c r="BM238" s="1"/>
      <c r="BN238" s="1"/>
      <c r="BO238" s="1"/>
      <c r="BP238" s="1"/>
      <c r="BQ238" s="1"/>
      <c r="BR238" s="1"/>
    </row>
    <row r="239" spans="1:70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  <c r="AP239" s="1"/>
      <c r="AQ239" s="1"/>
      <c r="AR239" s="1"/>
      <c r="AS239" s="1"/>
      <c r="AT239" s="1"/>
      <c r="AU239" s="1"/>
      <c r="AV239" s="1"/>
      <c r="AW239" s="1"/>
      <c r="AX239" s="1"/>
      <c r="AY239" s="1"/>
      <c r="AZ239" s="1"/>
      <c r="BA239" s="1"/>
      <c r="BB239" s="1"/>
      <c r="BC239" s="1"/>
      <c r="BD239" s="1"/>
      <c r="BE239" s="1"/>
      <c r="BF239" s="1"/>
      <c r="BG239" s="1"/>
      <c r="BH239" s="1"/>
      <c r="BI239" s="1"/>
      <c r="BJ239" s="1"/>
      <c r="BK239" s="1"/>
      <c r="BL239" s="1"/>
      <c r="BM239" s="1"/>
      <c r="BN239" s="1"/>
      <c r="BO239" s="1"/>
      <c r="BP239" s="1"/>
      <c r="BQ239" s="1"/>
      <c r="BR239" s="1"/>
    </row>
    <row r="240" spans="1:70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  <c r="AQ240" s="1"/>
      <c r="AR240" s="1"/>
      <c r="AS240" s="1"/>
      <c r="AT240" s="1"/>
      <c r="AU240" s="1"/>
      <c r="AV240" s="1"/>
      <c r="AW240" s="1"/>
      <c r="AX240" s="1"/>
      <c r="AY240" s="1"/>
      <c r="AZ240" s="1"/>
      <c r="BA240" s="1"/>
      <c r="BB240" s="1"/>
      <c r="BC240" s="1"/>
      <c r="BD240" s="1"/>
      <c r="BE240" s="1"/>
      <c r="BF240" s="1"/>
      <c r="BG240" s="1"/>
      <c r="BH240" s="1"/>
      <c r="BI240" s="1"/>
      <c r="BJ240" s="1"/>
      <c r="BK240" s="1"/>
      <c r="BL240" s="1"/>
      <c r="BM240" s="1"/>
      <c r="BN240" s="1"/>
      <c r="BO240" s="1"/>
      <c r="BP240" s="1"/>
      <c r="BQ240" s="1"/>
      <c r="BR240" s="1"/>
    </row>
    <row r="241" spans="1:70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  <c r="AP241" s="1"/>
      <c r="AQ241" s="1"/>
      <c r="AR241" s="1"/>
      <c r="AS241" s="1"/>
      <c r="AT241" s="1"/>
      <c r="AU241" s="1"/>
      <c r="AV241" s="1"/>
      <c r="AW241" s="1"/>
      <c r="AX241" s="1"/>
      <c r="AY241" s="1"/>
      <c r="AZ241" s="1"/>
      <c r="BA241" s="1"/>
      <c r="BB241" s="1"/>
      <c r="BC241" s="1"/>
      <c r="BD241" s="1"/>
      <c r="BE241" s="1"/>
      <c r="BF241" s="1"/>
      <c r="BG241" s="1"/>
      <c r="BH241" s="1"/>
      <c r="BI241" s="1"/>
      <c r="BJ241" s="1"/>
      <c r="BK241" s="1"/>
      <c r="BL241" s="1"/>
      <c r="BM241" s="1"/>
      <c r="BN241" s="1"/>
      <c r="BO241" s="1"/>
      <c r="BP241" s="1"/>
      <c r="BQ241" s="1"/>
      <c r="BR241" s="1"/>
    </row>
    <row r="242" spans="1:70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  <c r="AQ242" s="1"/>
      <c r="AR242" s="1"/>
      <c r="AS242" s="1"/>
      <c r="AT242" s="1"/>
      <c r="AU242" s="1"/>
      <c r="AV242" s="1"/>
      <c r="AW242" s="1"/>
      <c r="AX242" s="1"/>
      <c r="AY242" s="1"/>
      <c r="AZ242" s="1"/>
      <c r="BA242" s="1"/>
      <c r="BB242" s="1"/>
      <c r="BC242" s="1"/>
      <c r="BD242" s="1"/>
      <c r="BE242" s="1"/>
      <c r="BF242" s="1"/>
      <c r="BG242" s="1"/>
      <c r="BH242" s="1"/>
      <c r="BI242" s="1"/>
      <c r="BJ242" s="1"/>
      <c r="BK242" s="1"/>
      <c r="BL242" s="1"/>
      <c r="BM242" s="1"/>
      <c r="BN242" s="1"/>
      <c r="BO242" s="1"/>
      <c r="BP242" s="1"/>
      <c r="BQ242" s="1"/>
      <c r="BR242" s="1"/>
    </row>
    <row r="243" spans="1:70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  <c r="AP243" s="1"/>
      <c r="AQ243" s="1"/>
      <c r="AR243" s="1"/>
      <c r="AS243" s="1"/>
      <c r="AT243" s="1"/>
      <c r="AU243" s="1"/>
      <c r="AV243" s="1"/>
      <c r="AW243" s="1"/>
      <c r="AX243" s="1"/>
      <c r="AY243" s="1"/>
      <c r="AZ243" s="1"/>
      <c r="BA243" s="1"/>
      <c r="BB243" s="1"/>
      <c r="BC243" s="1"/>
      <c r="BD243" s="1"/>
      <c r="BE243" s="1"/>
      <c r="BF243" s="1"/>
      <c r="BG243" s="1"/>
      <c r="BH243" s="1"/>
      <c r="BI243" s="1"/>
      <c r="BJ243" s="1"/>
      <c r="BK243" s="1"/>
      <c r="BL243" s="1"/>
      <c r="BM243" s="1"/>
      <c r="BN243" s="1"/>
      <c r="BO243" s="1"/>
      <c r="BP243" s="1"/>
      <c r="BQ243" s="1"/>
      <c r="BR243" s="1"/>
    </row>
    <row r="244" spans="1:70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"/>
      <c r="AQ244" s="1"/>
      <c r="AR244" s="1"/>
      <c r="AS244" s="1"/>
      <c r="AT244" s="1"/>
      <c r="AU244" s="1"/>
      <c r="AV244" s="1"/>
      <c r="AW244" s="1"/>
      <c r="AX244" s="1"/>
      <c r="AY244" s="1"/>
      <c r="AZ244" s="1"/>
      <c r="BA244" s="1"/>
      <c r="BB244" s="1"/>
      <c r="BC244" s="1"/>
      <c r="BD244" s="1"/>
      <c r="BE244" s="1"/>
      <c r="BF244" s="1"/>
      <c r="BG244" s="1"/>
      <c r="BH244" s="1"/>
      <c r="BI244" s="1"/>
      <c r="BJ244" s="1"/>
      <c r="BK244" s="1"/>
      <c r="BL244" s="1"/>
      <c r="BM244" s="1"/>
      <c r="BN244" s="1"/>
      <c r="BO244" s="1"/>
      <c r="BP244" s="1"/>
      <c r="BQ244" s="1"/>
      <c r="BR244" s="1"/>
    </row>
    <row r="245" spans="1:70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"/>
      <c r="AQ245" s="1"/>
      <c r="AR245" s="1"/>
      <c r="AS245" s="1"/>
      <c r="AT245" s="1"/>
      <c r="AU245" s="1"/>
      <c r="AV245" s="1"/>
      <c r="AW245" s="1"/>
      <c r="AX245" s="1"/>
      <c r="AY245" s="1"/>
      <c r="AZ245" s="1"/>
      <c r="BA245" s="1"/>
      <c r="BB245" s="1"/>
      <c r="BC245" s="1"/>
      <c r="BD245" s="1"/>
      <c r="BE245" s="1"/>
      <c r="BF245" s="1"/>
      <c r="BG245" s="1"/>
      <c r="BH245" s="1"/>
      <c r="BI245" s="1"/>
      <c r="BJ245" s="1"/>
      <c r="BK245" s="1"/>
      <c r="BL245" s="1"/>
      <c r="BM245" s="1"/>
      <c r="BN245" s="1"/>
      <c r="BO245" s="1"/>
      <c r="BP245" s="1"/>
      <c r="BQ245" s="1"/>
      <c r="BR245" s="1"/>
    </row>
    <row r="246" spans="1:70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  <c r="AP246" s="1"/>
      <c r="AQ246" s="1"/>
      <c r="AR246" s="1"/>
      <c r="AS246" s="1"/>
      <c r="AT246" s="1"/>
      <c r="AU246" s="1"/>
      <c r="AV246" s="1"/>
      <c r="AW246" s="1"/>
      <c r="AX246" s="1"/>
      <c r="AY246" s="1"/>
      <c r="AZ246" s="1"/>
      <c r="BA246" s="1"/>
      <c r="BB246" s="1"/>
      <c r="BC246" s="1"/>
      <c r="BD246" s="1"/>
      <c r="BE246" s="1"/>
      <c r="BF246" s="1"/>
      <c r="BG246" s="1"/>
      <c r="BH246" s="1"/>
      <c r="BI246" s="1"/>
      <c r="BJ246" s="1"/>
      <c r="BK246" s="1"/>
      <c r="BL246" s="1"/>
      <c r="BM246" s="1"/>
      <c r="BN246" s="1"/>
      <c r="BO246" s="1"/>
      <c r="BP246" s="1"/>
      <c r="BQ246" s="1"/>
      <c r="BR246" s="1"/>
    </row>
    <row r="247" spans="1:70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  <c r="AP247" s="1"/>
      <c r="AQ247" s="1"/>
      <c r="AR247" s="1"/>
      <c r="AS247" s="1"/>
      <c r="AT247" s="1"/>
      <c r="AU247" s="1"/>
      <c r="AV247" s="1"/>
      <c r="AW247" s="1"/>
      <c r="AX247" s="1"/>
      <c r="AY247" s="1"/>
      <c r="AZ247" s="1"/>
      <c r="BA247" s="1"/>
      <c r="BB247" s="1"/>
      <c r="BC247" s="1"/>
      <c r="BD247" s="1"/>
      <c r="BE247" s="1"/>
      <c r="BF247" s="1"/>
      <c r="BG247" s="1"/>
      <c r="BH247" s="1"/>
      <c r="BI247" s="1"/>
      <c r="BJ247" s="1"/>
      <c r="BK247" s="1"/>
      <c r="BL247" s="1"/>
      <c r="BM247" s="1"/>
      <c r="BN247" s="1"/>
      <c r="BO247" s="1"/>
      <c r="BP247" s="1"/>
      <c r="BQ247" s="1"/>
      <c r="BR247" s="1"/>
    </row>
    <row r="248" spans="1:70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  <c r="AQ248" s="1"/>
      <c r="AR248" s="1"/>
      <c r="AS248" s="1"/>
      <c r="AT248" s="1"/>
      <c r="AU248" s="1"/>
      <c r="AV248" s="1"/>
      <c r="AW248" s="1"/>
      <c r="AX248" s="1"/>
      <c r="AY248" s="1"/>
      <c r="AZ248" s="1"/>
      <c r="BA248" s="1"/>
      <c r="BB248" s="1"/>
      <c r="BC248" s="1"/>
      <c r="BD248" s="1"/>
      <c r="BE248" s="1"/>
      <c r="BF248" s="1"/>
      <c r="BG248" s="1"/>
      <c r="BH248" s="1"/>
      <c r="BI248" s="1"/>
      <c r="BJ248" s="1"/>
      <c r="BK248" s="1"/>
      <c r="BL248" s="1"/>
      <c r="BM248" s="1"/>
      <c r="BN248" s="1"/>
      <c r="BO248" s="1"/>
      <c r="BP248" s="1"/>
      <c r="BQ248" s="1"/>
      <c r="BR248" s="1"/>
    </row>
    <row r="249" spans="1:70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"/>
      <c r="AQ249" s="1"/>
      <c r="AR249" s="1"/>
      <c r="AS249" s="1"/>
      <c r="AT249" s="1"/>
      <c r="AU249" s="1"/>
      <c r="AV249" s="1"/>
      <c r="AW249" s="1"/>
      <c r="AX249" s="1"/>
      <c r="AY249" s="1"/>
      <c r="AZ249" s="1"/>
      <c r="BA249" s="1"/>
      <c r="BB249" s="1"/>
      <c r="BC249" s="1"/>
      <c r="BD249" s="1"/>
      <c r="BE249" s="1"/>
      <c r="BF249" s="1"/>
      <c r="BG249" s="1"/>
      <c r="BH249" s="1"/>
      <c r="BI249" s="1"/>
      <c r="BJ249" s="1"/>
      <c r="BK249" s="1"/>
      <c r="BL249" s="1"/>
      <c r="BM249" s="1"/>
      <c r="BN249" s="1"/>
      <c r="BO249" s="1"/>
      <c r="BP249" s="1"/>
      <c r="BQ249" s="1"/>
      <c r="BR249" s="1"/>
    </row>
    <row r="250" spans="1:70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  <c r="AQ250" s="1"/>
      <c r="AR250" s="1"/>
      <c r="AS250" s="1"/>
      <c r="AT250" s="1"/>
      <c r="AU250" s="1"/>
      <c r="AV250" s="1"/>
      <c r="AW250" s="1"/>
      <c r="AX250" s="1"/>
      <c r="AY250" s="1"/>
      <c r="AZ250" s="1"/>
      <c r="BA250" s="1"/>
      <c r="BB250" s="1"/>
      <c r="BC250" s="1"/>
      <c r="BD250" s="1"/>
      <c r="BE250" s="1"/>
      <c r="BF250" s="1"/>
      <c r="BG250" s="1"/>
      <c r="BH250" s="1"/>
      <c r="BI250" s="1"/>
      <c r="BJ250" s="1"/>
      <c r="BK250" s="1"/>
      <c r="BL250" s="1"/>
      <c r="BM250" s="1"/>
      <c r="BN250" s="1"/>
      <c r="BO250" s="1"/>
      <c r="BP250" s="1"/>
      <c r="BQ250" s="1"/>
      <c r="BR250" s="1"/>
    </row>
    <row r="251" spans="1:70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"/>
      <c r="AQ251" s="1"/>
      <c r="AR251" s="1"/>
      <c r="AS251" s="1"/>
      <c r="AT251" s="1"/>
      <c r="AU251" s="1"/>
      <c r="AV251" s="1"/>
      <c r="AW251" s="1"/>
      <c r="AX251" s="1"/>
      <c r="AY251" s="1"/>
      <c r="AZ251" s="1"/>
      <c r="BA251" s="1"/>
      <c r="BB251" s="1"/>
      <c r="BC251" s="1"/>
      <c r="BD251" s="1"/>
      <c r="BE251" s="1"/>
      <c r="BF251" s="1"/>
      <c r="BG251" s="1"/>
      <c r="BH251" s="1"/>
      <c r="BI251" s="1"/>
      <c r="BJ251" s="1"/>
      <c r="BK251" s="1"/>
      <c r="BL251" s="1"/>
      <c r="BM251" s="1"/>
      <c r="BN251" s="1"/>
      <c r="BO251" s="1"/>
      <c r="BP251" s="1"/>
      <c r="BQ251" s="1"/>
      <c r="BR251" s="1"/>
    </row>
    <row r="252" spans="1:70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  <c r="AP252" s="1"/>
      <c r="AQ252" s="1"/>
      <c r="AR252" s="1"/>
      <c r="AS252" s="1"/>
      <c r="AT252" s="1"/>
      <c r="AU252" s="1"/>
      <c r="AV252" s="1"/>
      <c r="AW252" s="1"/>
      <c r="AX252" s="1"/>
      <c r="AY252" s="1"/>
      <c r="AZ252" s="1"/>
      <c r="BA252" s="1"/>
      <c r="BB252" s="1"/>
      <c r="BC252" s="1"/>
      <c r="BD252" s="1"/>
      <c r="BE252" s="1"/>
      <c r="BF252" s="1"/>
      <c r="BG252" s="1"/>
      <c r="BH252" s="1"/>
      <c r="BI252" s="1"/>
      <c r="BJ252" s="1"/>
      <c r="BK252" s="1"/>
      <c r="BL252" s="1"/>
      <c r="BM252" s="1"/>
      <c r="BN252" s="1"/>
      <c r="BO252" s="1"/>
      <c r="BP252" s="1"/>
      <c r="BQ252" s="1"/>
      <c r="BR252" s="1"/>
    </row>
    <row r="253" spans="1:70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  <c r="AP253" s="1"/>
      <c r="AQ253" s="1"/>
      <c r="AR253" s="1"/>
      <c r="AS253" s="1"/>
      <c r="AT253" s="1"/>
      <c r="AU253" s="1"/>
      <c r="AV253" s="1"/>
      <c r="AW253" s="1"/>
      <c r="AX253" s="1"/>
      <c r="AY253" s="1"/>
      <c r="AZ253" s="1"/>
      <c r="BA253" s="1"/>
      <c r="BB253" s="1"/>
      <c r="BC253" s="1"/>
      <c r="BD253" s="1"/>
      <c r="BE253" s="1"/>
      <c r="BF253" s="1"/>
      <c r="BG253" s="1"/>
      <c r="BH253" s="1"/>
      <c r="BI253" s="1"/>
      <c r="BJ253" s="1"/>
      <c r="BK253" s="1"/>
      <c r="BL253" s="1"/>
      <c r="BM253" s="1"/>
      <c r="BN253" s="1"/>
      <c r="BO253" s="1"/>
      <c r="BP253" s="1"/>
      <c r="BQ253" s="1"/>
      <c r="BR253" s="1"/>
    </row>
    <row r="254" spans="1:70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1"/>
      <c r="AP254" s="1"/>
      <c r="AQ254" s="1"/>
      <c r="AR254" s="1"/>
      <c r="AS254" s="1"/>
      <c r="AT254" s="1"/>
      <c r="AU254" s="1"/>
      <c r="AV254" s="1"/>
      <c r="AW254" s="1"/>
      <c r="AX254" s="1"/>
      <c r="AY254" s="1"/>
      <c r="AZ254" s="1"/>
      <c r="BA254" s="1"/>
      <c r="BB254" s="1"/>
      <c r="BC254" s="1"/>
      <c r="BD254" s="1"/>
      <c r="BE254" s="1"/>
      <c r="BF254" s="1"/>
      <c r="BG254" s="1"/>
      <c r="BH254" s="1"/>
      <c r="BI254" s="1"/>
      <c r="BJ254" s="1"/>
      <c r="BK254" s="1"/>
      <c r="BL254" s="1"/>
      <c r="BM254" s="1"/>
      <c r="BN254" s="1"/>
      <c r="BO254" s="1"/>
      <c r="BP254" s="1"/>
      <c r="BQ254" s="1"/>
      <c r="BR254" s="1"/>
    </row>
    <row r="255" spans="1:70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  <c r="AP255" s="1"/>
      <c r="AQ255" s="1"/>
      <c r="AR255" s="1"/>
      <c r="AS255" s="1"/>
      <c r="AT255" s="1"/>
      <c r="AU255" s="1"/>
      <c r="AV255" s="1"/>
      <c r="AW255" s="1"/>
      <c r="AX255" s="1"/>
      <c r="AY255" s="1"/>
      <c r="AZ255" s="1"/>
      <c r="BA255" s="1"/>
      <c r="BB255" s="1"/>
      <c r="BC255" s="1"/>
      <c r="BD255" s="1"/>
      <c r="BE255" s="1"/>
      <c r="BF255" s="1"/>
      <c r="BG255" s="1"/>
      <c r="BH255" s="1"/>
      <c r="BI255" s="1"/>
      <c r="BJ255" s="1"/>
      <c r="BK255" s="1"/>
      <c r="BL255" s="1"/>
      <c r="BM255" s="1"/>
      <c r="BN255" s="1"/>
      <c r="BO255" s="1"/>
      <c r="BP255" s="1"/>
      <c r="BQ255" s="1"/>
      <c r="BR255" s="1"/>
    </row>
    <row r="256" spans="1:70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  <c r="AP256" s="1"/>
      <c r="AQ256" s="1"/>
      <c r="AR256" s="1"/>
      <c r="AS256" s="1"/>
      <c r="AT256" s="1"/>
      <c r="AU256" s="1"/>
      <c r="AV256" s="1"/>
      <c r="AW256" s="1"/>
      <c r="AX256" s="1"/>
      <c r="AY256" s="1"/>
      <c r="AZ256" s="1"/>
      <c r="BA256" s="1"/>
      <c r="BB256" s="1"/>
      <c r="BC256" s="1"/>
      <c r="BD256" s="1"/>
      <c r="BE256" s="1"/>
      <c r="BF256" s="1"/>
      <c r="BG256" s="1"/>
      <c r="BH256" s="1"/>
      <c r="BI256" s="1"/>
      <c r="BJ256" s="1"/>
      <c r="BK256" s="1"/>
      <c r="BL256" s="1"/>
      <c r="BM256" s="1"/>
      <c r="BN256" s="1"/>
      <c r="BO256" s="1"/>
      <c r="BP256" s="1"/>
      <c r="BQ256" s="1"/>
      <c r="BR256" s="1"/>
    </row>
    <row r="257" spans="1:70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1"/>
      <c r="AP257" s="1"/>
      <c r="AQ257" s="1"/>
      <c r="AR257" s="1"/>
      <c r="AS257" s="1"/>
      <c r="AT257" s="1"/>
      <c r="AU257" s="1"/>
      <c r="AV257" s="1"/>
      <c r="AW257" s="1"/>
      <c r="AX257" s="1"/>
      <c r="AY257" s="1"/>
      <c r="AZ257" s="1"/>
      <c r="BA257" s="1"/>
      <c r="BB257" s="1"/>
      <c r="BC257" s="1"/>
      <c r="BD257" s="1"/>
      <c r="BE257" s="1"/>
      <c r="BF257" s="1"/>
      <c r="BG257" s="1"/>
      <c r="BH257" s="1"/>
      <c r="BI257" s="1"/>
      <c r="BJ257" s="1"/>
      <c r="BK257" s="1"/>
      <c r="BL257" s="1"/>
      <c r="BM257" s="1"/>
      <c r="BN257" s="1"/>
      <c r="BO257" s="1"/>
      <c r="BP257" s="1"/>
      <c r="BQ257" s="1"/>
      <c r="BR257" s="1"/>
    </row>
    <row r="258" spans="1:70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  <c r="AP258" s="1"/>
      <c r="AQ258" s="1"/>
      <c r="AR258" s="1"/>
      <c r="AS258" s="1"/>
      <c r="AT258" s="1"/>
      <c r="AU258" s="1"/>
      <c r="AV258" s="1"/>
      <c r="AW258" s="1"/>
      <c r="AX258" s="1"/>
      <c r="AY258" s="1"/>
      <c r="AZ258" s="1"/>
      <c r="BA258" s="1"/>
      <c r="BB258" s="1"/>
      <c r="BC258" s="1"/>
      <c r="BD258" s="1"/>
      <c r="BE258" s="1"/>
      <c r="BF258" s="1"/>
      <c r="BG258" s="1"/>
      <c r="BH258" s="1"/>
      <c r="BI258" s="1"/>
      <c r="BJ258" s="1"/>
      <c r="BK258" s="1"/>
      <c r="BL258" s="1"/>
      <c r="BM258" s="1"/>
      <c r="BN258" s="1"/>
      <c r="BO258" s="1"/>
      <c r="BP258" s="1"/>
      <c r="BQ258" s="1"/>
      <c r="BR258" s="1"/>
    </row>
    <row r="259" spans="1:70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1"/>
      <c r="AP259" s="1"/>
      <c r="AQ259" s="1"/>
      <c r="AR259" s="1"/>
      <c r="AS259" s="1"/>
      <c r="AT259" s="1"/>
      <c r="AU259" s="1"/>
      <c r="AV259" s="1"/>
      <c r="AW259" s="1"/>
      <c r="AX259" s="1"/>
      <c r="AY259" s="1"/>
      <c r="AZ259" s="1"/>
      <c r="BA259" s="1"/>
      <c r="BB259" s="1"/>
      <c r="BC259" s="1"/>
      <c r="BD259" s="1"/>
      <c r="BE259" s="1"/>
      <c r="BF259" s="1"/>
      <c r="BG259" s="1"/>
      <c r="BH259" s="1"/>
      <c r="BI259" s="1"/>
      <c r="BJ259" s="1"/>
      <c r="BK259" s="1"/>
      <c r="BL259" s="1"/>
      <c r="BM259" s="1"/>
      <c r="BN259" s="1"/>
      <c r="BO259" s="1"/>
      <c r="BP259" s="1"/>
      <c r="BQ259" s="1"/>
      <c r="BR259" s="1"/>
    </row>
    <row r="260" spans="1:70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1"/>
      <c r="AP260" s="1"/>
      <c r="AQ260" s="1"/>
      <c r="AR260" s="1"/>
      <c r="AS260" s="1"/>
      <c r="AT260" s="1"/>
      <c r="AU260" s="1"/>
      <c r="AV260" s="1"/>
      <c r="AW260" s="1"/>
      <c r="AX260" s="1"/>
      <c r="AY260" s="1"/>
      <c r="AZ260" s="1"/>
      <c r="BA260" s="1"/>
      <c r="BB260" s="1"/>
      <c r="BC260" s="1"/>
      <c r="BD260" s="1"/>
      <c r="BE260" s="1"/>
      <c r="BF260" s="1"/>
      <c r="BG260" s="1"/>
      <c r="BH260" s="1"/>
      <c r="BI260" s="1"/>
      <c r="BJ260" s="1"/>
      <c r="BK260" s="1"/>
      <c r="BL260" s="1"/>
      <c r="BM260" s="1"/>
      <c r="BN260" s="1"/>
      <c r="BO260" s="1"/>
      <c r="BP260" s="1"/>
      <c r="BQ260" s="1"/>
      <c r="BR260" s="1"/>
    </row>
    <row r="261" spans="1:70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  <c r="AP261" s="1"/>
      <c r="AQ261" s="1"/>
      <c r="AR261" s="1"/>
      <c r="AS261" s="1"/>
      <c r="AT261" s="1"/>
      <c r="AU261" s="1"/>
      <c r="AV261" s="1"/>
      <c r="AW261" s="1"/>
      <c r="AX261" s="1"/>
      <c r="AY261" s="1"/>
      <c r="AZ261" s="1"/>
      <c r="BA261" s="1"/>
      <c r="BB261" s="1"/>
      <c r="BC261" s="1"/>
      <c r="BD261" s="1"/>
      <c r="BE261" s="1"/>
      <c r="BF261" s="1"/>
      <c r="BG261" s="1"/>
      <c r="BH261" s="1"/>
      <c r="BI261" s="1"/>
      <c r="BJ261" s="1"/>
      <c r="BK261" s="1"/>
      <c r="BL261" s="1"/>
      <c r="BM261" s="1"/>
      <c r="BN261" s="1"/>
      <c r="BO261" s="1"/>
      <c r="BP261" s="1"/>
      <c r="BQ261" s="1"/>
      <c r="BR261" s="1"/>
    </row>
    <row r="262" spans="1:70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  <c r="AP262" s="1"/>
      <c r="AQ262" s="1"/>
      <c r="AR262" s="1"/>
      <c r="AS262" s="1"/>
      <c r="AT262" s="1"/>
      <c r="AU262" s="1"/>
      <c r="AV262" s="1"/>
      <c r="AW262" s="1"/>
      <c r="AX262" s="1"/>
      <c r="AY262" s="1"/>
      <c r="AZ262" s="1"/>
      <c r="BA262" s="1"/>
      <c r="BB262" s="1"/>
      <c r="BC262" s="1"/>
      <c r="BD262" s="1"/>
      <c r="BE262" s="1"/>
      <c r="BF262" s="1"/>
      <c r="BG262" s="1"/>
      <c r="BH262" s="1"/>
      <c r="BI262" s="1"/>
      <c r="BJ262" s="1"/>
      <c r="BK262" s="1"/>
      <c r="BL262" s="1"/>
      <c r="BM262" s="1"/>
      <c r="BN262" s="1"/>
      <c r="BO262" s="1"/>
      <c r="BP262" s="1"/>
      <c r="BQ262" s="1"/>
      <c r="BR262" s="1"/>
    </row>
    <row r="263" spans="1:70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  <c r="AP263" s="1"/>
      <c r="AQ263" s="1"/>
      <c r="AR263" s="1"/>
      <c r="AS263" s="1"/>
      <c r="AT263" s="1"/>
      <c r="AU263" s="1"/>
      <c r="AV263" s="1"/>
      <c r="AW263" s="1"/>
      <c r="AX263" s="1"/>
      <c r="AY263" s="1"/>
      <c r="AZ263" s="1"/>
      <c r="BA263" s="1"/>
      <c r="BB263" s="1"/>
      <c r="BC263" s="1"/>
      <c r="BD263" s="1"/>
      <c r="BE263" s="1"/>
      <c r="BF263" s="1"/>
      <c r="BG263" s="1"/>
      <c r="BH263" s="1"/>
      <c r="BI263" s="1"/>
      <c r="BJ263" s="1"/>
      <c r="BK263" s="1"/>
      <c r="BL263" s="1"/>
      <c r="BM263" s="1"/>
      <c r="BN263" s="1"/>
      <c r="BO263" s="1"/>
      <c r="BP263" s="1"/>
      <c r="BQ263" s="1"/>
      <c r="BR263" s="1"/>
    </row>
    <row r="264" spans="1:70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1"/>
      <c r="AP264" s="1"/>
      <c r="AQ264" s="1"/>
      <c r="AR264" s="1"/>
      <c r="AS264" s="1"/>
      <c r="AT264" s="1"/>
      <c r="AU264" s="1"/>
      <c r="AV264" s="1"/>
      <c r="AW264" s="1"/>
      <c r="AX264" s="1"/>
      <c r="AY264" s="1"/>
      <c r="AZ264" s="1"/>
      <c r="BA264" s="1"/>
      <c r="BB264" s="1"/>
      <c r="BC264" s="1"/>
      <c r="BD264" s="1"/>
      <c r="BE264" s="1"/>
      <c r="BF264" s="1"/>
      <c r="BG264" s="1"/>
      <c r="BH264" s="1"/>
      <c r="BI264" s="1"/>
      <c r="BJ264" s="1"/>
      <c r="BK264" s="1"/>
      <c r="BL264" s="1"/>
      <c r="BM264" s="1"/>
      <c r="BN264" s="1"/>
      <c r="BO264" s="1"/>
      <c r="BP264" s="1"/>
      <c r="BQ264" s="1"/>
      <c r="BR264" s="1"/>
    </row>
    <row r="265" spans="1:70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1"/>
      <c r="AP265" s="1"/>
      <c r="AQ265" s="1"/>
      <c r="AR265" s="1"/>
      <c r="AS265" s="1"/>
      <c r="AT265" s="1"/>
      <c r="AU265" s="1"/>
      <c r="AV265" s="1"/>
      <c r="AW265" s="1"/>
      <c r="AX265" s="1"/>
      <c r="AY265" s="1"/>
      <c r="AZ265" s="1"/>
      <c r="BA265" s="1"/>
      <c r="BB265" s="1"/>
      <c r="BC265" s="1"/>
      <c r="BD265" s="1"/>
      <c r="BE265" s="1"/>
      <c r="BF265" s="1"/>
      <c r="BG265" s="1"/>
      <c r="BH265" s="1"/>
      <c r="BI265" s="1"/>
      <c r="BJ265" s="1"/>
      <c r="BK265" s="1"/>
      <c r="BL265" s="1"/>
      <c r="BM265" s="1"/>
      <c r="BN265" s="1"/>
      <c r="BO265" s="1"/>
      <c r="BP265" s="1"/>
      <c r="BQ265" s="1"/>
      <c r="BR265" s="1"/>
    </row>
    <row r="266" spans="1:70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  <c r="AP266" s="1"/>
      <c r="AQ266" s="1"/>
      <c r="AR266" s="1"/>
      <c r="AS266" s="1"/>
      <c r="AT266" s="1"/>
      <c r="AU266" s="1"/>
      <c r="AV266" s="1"/>
      <c r="AW266" s="1"/>
      <c r="AX266" s="1"/>
      <c r="AY266" s="1"/>
      <c r="AZ266" s="1"/>
      <c r="BA266" s="1"/>
      <c r="BB266" s="1"/>
      <c r="BC266" s="1"/>
      <c r="BD266" s="1"/>
      <c r="BE266" s="1"/>
      <c r="BF266" s="1"/>
      <c r="BG266" s="1"/>
      <c r="BH266" s="1"/>
      <c r="BI266" s="1"/>
      <c r="BJ266" s="1"/>
      <c r="BK266" s="1"/>
      <c r="BL266" s="1"/>
      <c r="BM266" s="1"/>
      <c r="BN266" s="1"/>
      <c r="BO266" s="1"/>
      <c r="BP266" s="1"/>
      <c r="BQ266" s="1"/>
      <c r="BR266" s="1"/>
    </row>
    <row r="267" spans="1:70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  <c r="AP267" s="1"/>
      <c r="AQ267" s="1"/>
      <c r="AR267" s="1"/>
      <c r="AS267" s="1"/>
      <c r="AT267" s="1"/>
      <c r="AU267" s="1"/>
      <c r="AV267" s="1"/>
      <c r="AW267" s="1"/>
      <c r="AX267" s="1"/>
      <c r="AY267" s="1"/>
      <c r="AZ267" s="1"/>
      <c r="BA267" s="1"/>
      <c r="BB267" s="1"/>
      <c r="BC267" s="1"/>
      <c r="BD267" s="1"/>
      <c r="BE267" s="1"/>
      <c r="BF267" s="1"/>
      <c r="BG267" s="1"/>
      <c r="BH267" s="1"/>
      <c r="BI267" s="1"/>
      <c r="BJ267" s="1"/>
      <c r="BK267" s="1"/>
      <c r="BL267" s="1"/>
      <c r="BM267" s="1"/>
      <c r="BN267" s="1"/>
      <c r="BO267" s="1"/>
      <c r="BP267" s="1"/>
      <c r="BQ267" s="1"/>
      <c r="BR267" s="1"/>
    </row>
    <row r="268" spans="1:70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1"/>
      <c r="AP268" s="1"/>
      <c r="AQ268" s="1"/>
      <c r="AR268" s="1"/>
      <c r="AS268" s="1"/>
      <c r="AT268" s="1"/>
      <c r="AU268" s="1"/>
      <c r="AV268" s="1"/>
      <c r="AW268" s="1"/>
      <c r="AX268" s="1"/>
      <c r="AY268" s="1"/>
      <c r="AZ268" s="1"/>
      <c r="BA268" s="1"/>
      <c r="BB268" s="1"/>
      <c r="BC268" s="1"/>
      <c r="BD268" s="1"/>
      <c r="BE268" s="1"/>
      <c r="BF268" s="1"/>
      <c r="BG268" s="1"/>
      <c r="BH268" s="1"/>
      <c r="BI268" s="1"/>
      <c r="BJ268" s="1"/>
      <c r="BK268" s="1"/>
      <c r="BL268" s="1"/>
      <c r="BM268" s="1"/>
      <c r="BN268" s="1"/>
      <c r="BO268" s="1"/>
      <c r="BP268" s="1"/>
      <c r="BQ268" s="1"/>
      <c r="BR268" s="1"/>
    </row>
    <row r="269" spans="1:70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  <c r="AO269" s="1"/>
      <c r="AP269" s="1"/>
      <c r="AQ269" s="1"/>
      <c r="AR269" s="1"/>
      <c r="AS269" s="1"/>
      <c r="AT269" s="1"/>
      <c r="AU269" s="1"/>
      <c r="AV269" s="1"/>
      <c r="AW269" s="1"/>
      <c r="AX269" s="1"/>
      <c r="AY269" s="1"/>
      <c r="AZ269" s="1"/>
      <c r="BA269" s="1"/>
      <c r="BB269" s="1"/>
      <c r="BC269" s="1"/>
      <c r="BD269" s="1"/>
      <c r="BE269" s="1"/>
      <c r="BF269" s="1"/>
      <c r="BG269" s="1"/>
      <c r="BH269" s="1"/>
      <c r="BI269" s="1"/>
      <c r="BJ269" s="1"/>
      <c r="BK269" s="1"/>
      <c r="BL269" s="1"/>
      <c r="BM269" s="1"/>
      <c r="BN269" s="1"/>
      <c r="BO269" s="1"/>
      <c r="BP269" s="1"/>
      <c r="BQ269" s="1"/>
      <c r="BR269" s="1"/>
    </row>
    <row r="270" spans="1:70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  <c r="AP270" s="1"/>
      <c r="AQ270" s="1"/>
      <c r="AR270" s="1"/>
      <c r="AS270" s="1"/>
      <c r="AT270" s="1"/>
      <c r="AU270" s="1"/>
      <c r="AV270" s="1"/>
      <c r="AW270" s="1"/>
      <c r="AX270" s="1"/>
      <c r="AY270" s="1"/>
      <c r="AZ270" s="1"/>
      <c r="BA270" s="1"/>
      <c r="BB270" s="1"/>
      <c r="BC270" s="1"/>
      <c r="BD270" s="1"/>
      <c r="BE270" s="1"/>
      <c r="BF270" s="1"/>
      <c r="BG270" s="1"/>
      <c r="BH270" s="1"/>
      <c r="BI270" s="1"/>
      <c r="BJ270" s="1"/>
      <c r="BK270" s="1"/>
      <c r="BL270" s="1"/>
      <c r="BM270" s="1"/>
      <c r="BN270" s="1"/>
      <c r="BO270" s="1"/>
      <c r="BP270" s="1"/>
      <c r="BQ270" s="1"/>
      <c r="BR270" s="1"/>
    </row>
    <row r="271" spans="1:70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  <c r="AO271" s="1"/>
      <c r="AP271" s="1"/>
      <c r="AQ271" s="1"/>
      <c r="AR271" s="1"/>
      <c r="AS271" s="1"/>
      <c r="AT271" s="1"/>
      <c r="AU271" s="1"/>
      <c r="AV271" s="1"/>
      <c r="AW271" s="1"/>
      <c r="AX271" s="1"/>
      <c r="AY271" s="1"/>
      <c r="AZ271" s="1"/>
      <c r="BA271" s="1"/>
      <c r="BB271" s="1"/>
      <c r="BC271" s="1"/>
      <c r="BD271" s="1"/>
      <c r="BE271" s="1"/>
      <c r="BF271" s="1"/>
      <c r="BG271" s="1"/>
      <c r="BH271" s="1"/>
      <c r="BI271" s="1"/>
      <c r="BJ271" s="1"/>
      <c r="BK271" s="1"/>
      <c r="BL271" s="1"/>
      <c r="BM271" s="1"/>
      <c r="BN271" s="1"/>
      <c r="BO271" s="1"/>
      <c r="BP271" s="1"/>
      <c r="BQ271" s="1"/>
      <c r="BR271" s="1"/>
    </row>
    <row r="272" spans="1:70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  <c r="AO272" s="1"/>
      <c r="AP272" s="1"/>
      <c r="AQ272" s="1"/>
      <c r="AR272" s="1"/>
      <c r="AS272" s="1"/>
      <c r="AT272" s="1"/>
      <c r="AU272" s="1"/>
      <c r="AV272" s="1"/>
      <c r="AW272" s="1"/>
      <c r="AX272" s="1"/>
      <c r="AY272" s="1"/>
      <c r="AZ272" s="1"/>
      <c r="BA272" s="1"/>
      <c r="BB272" s="1"/>
      <c r="BC272" s="1"/>
      <c r="BD272" s="1"/>
      <c r="BE272" s="1"/>
      <c r="BF272" s="1"/>
      <c r="BG272" s="1"/>
      <c r="BH272" s="1"/>
      <c r="BI272" s="1"/>
      <c r="BJ272" s="1"/>
      <c r="BK272" s="1"/>
      <c r="BL272" s="1"/>
      <c r="BM272" s="1"/>
      <c r="BN272" s="1"/>
      <c r="BO272" s="1"/>
      <c r="BP272" s="1"/>
      <c r="BQ272" s="1"/>
      <c r="BR272" s="1"/>
    </row>
    <row r="273" spans="1:70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  <c r="AO273" s="1"/>
      <c r="AP273" s="1"/>
      <c r="AQ273" s="1"/>
      <c r="AR273" s="1"/>
      <c r="AS273" s="1"/>
      <c r="AT273" s="1"/>
      <c r="AU273" s="1"/>
      <c r="AV273" s="1"/>
      <c r="AW273" s="1"/>
      <c r="AX273" s="1"/>
      <c r="AY273" s="1"/>
      <c r="AZ273" s="1"/>
      <c r="BA273" s="1"/>
      <c r="BB273" s="1"/>
      <c r="BC273" s="1"/>
      <c r="BD273" s="1"/>
      <c r="BE273" s="1"/>
      <c r="BF273" s="1"/>
      <c r="BG273" s="1"/>
      <c r="BH273" s="1"/>
      <c r="BI273" s="1"/>
      <c r="BJ273" s="1"/>
      <c r="BK273" s="1"/>
      <c r="BL273" s="1"/>
      <c r="BM273" s="1"/>
      <c r="BN273" s="1"/>
      <c r="BO273" s="1"/>
      <c r="BP273" s="1"/>
      <c r="BQ273" s="1"/>
      <c r="BR273" s="1"/>
    </row>
    <row r="274" spans="1:70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  <c r="AO274" s="1"/>
      <c r="AP274" s="1"/>
      <c r="AQ274" s="1"/>
      <c r="AR274" s="1"/>
      <c r="AS274" s="1"/>
      <c r="AT274" s="1"/>
      <c r="AU274" s="1"/>
      <c r="AV274" s="1"/>
      <c r="AW274" s="1"/>
      <c r="AX274" s="1"/>
      <c r="AY274" s="1"/>
      <c r="AZ274" s="1"/>
      <c r="BA274" s="1"/>
      <c r="BB274" s="1"/>
      <c r="BC274" s="1"/>
      <c r="BD274" s="1"/>
      <c r="BE274" s="1"/>
      <c r="BF274" s="1"/>
      <c r="BG274" s="1"/>
      <c r="BH274" s="1"/>
      <c r="BI274" s="1"/>
      <c r="BJ274" s="1"/>
      <c r="BK274" s="1"/>
      <c r="BL274" s="1"/>
      <c r="BM274" s="1"/>
      <c r="BN274" s="1"/>
      <c r="BO274" s="1"/>
      <c r="BP274" s="1"/>
      <c r="BQ274" s="1"/>
      <c r="BR274" s="1"/>
    </row>
    <row r="275" spans="1:70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1"/>
      <c r="AP275" s="1"/>
      <c r="AQ275" s="1"/>
      <c r="AR275" s="1"/>
      <c r="AS275" s="1"/>
      <c r="AT275" s="1"/>
      <c r="AU275" s="1"/>
      <c r="AV275" s="1"/>
      <c r="AW275" s="1"/>
      <c r="AX275" s="1"/>
      <c r="AY275" s="1"/>
      <c r="AZ275" s="1"/>
      <c r="BA275" s="1"/>
      <c r="BB275" s="1"/>
      <c r="BC275" s="1"/>
      <c r="BD275" s="1"/>
      <c r="BE275" s="1"/>
      <c r="BF275" s="1"/>
      <c r="BG275" s="1"/>
      <c r="BH275" s="1"/>
      <c r="BI275" s="1"/>
      <c r="BJ275" s="1"/>
      <c r="BK275" s="1"/>
      <c r="BL275" s="1"/>
      <c r="BM275" s="1"/>
      <c r="BN275" s="1"/>
      <c r="BO275" s="1"/>
      <c r="BP275" s="1"/>
      <c r="BQ275" s="1"/>
      <c r="BR275" s="1"/>
    </row>
    <row r="276" spans="1:70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  <c r="AO276" s="1"/>
      <c r="AP276" s="1"/>
      <c r="AQ276" s="1"/>
      <c r="AR276" s="1"/>
      <c r="AS276" s="1"/>
      <c r="AT276" s="1"/>
      <c r="AU276" s="1"/>
      <c r="AV276" s="1"/>
      <c r="AW276" s="1"/>
      <c r="AX276" s="1"/>
      <c r="AY276" s="1"/>
      <c r="AZ276" s="1"/>
      <c r="BA276" s="1"/>
      <c r="BB276" s="1"/>
      <c r="BC276" s="1"/>
      <c r="BD276" s="1"/>
      <c r="BE276" s="1"/>
      <c r="BF276" s="1"/>
      <c r="BG276" s="1"/>
      <c r="BH276" s="1"/>
      <c r="BI276" s="1"/>
      <c r="BJ276" s="1"/>
      <c r="BK276" s="1"/>
      <c r="BL276" s="1"/>
      <c r="BM276" s="1"/>
      <c r="BN276" s="1"/>
      <c r="BO276" s="1"/>
      <c r="BP276" s="1"/>
      <c r="BQ276" s="1"/>
      <c r="BR276" s="1"/>
    </row>
    <row r="277" spans="1:70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  <c r="AO277" s="1"/>
      <c r="AP277" s="1"/>
      <c r="AQ277" s="1"/>
      <c r="AR277" s="1"/>
      <c r="AS277" s="1"/>
      <c r="AT277" s="1"/>
      <c r="AU277" s="1"/>
      <c r="AV277" s="1"/>
      <c r="AW277" s="1"/>
      <c r="AX277" s="1"/>
      <c r="AY277" s="1"/>
      <c r="AZ277" s="1"/>
      <c r="BA277" s="1"/>
      <c r="BB277" s="1"/>
      <c r="BC277" s="1"/>
      <c r="BD277" s="1"/>
      <c r="BE277" s="1"/>
      <c r="BF277" s="1"/>
      <c r="BG277" s="1"/>
      <c r="BH277" s="1"/>
      <c r="BI277" s="1"/>
      <c r="BJ277" s="1"/>
      <c r="BK277" s="1"/>
      <c r="BL277" s="1"/>
      <c r="BM277" s="1"/>
      <c r="BN277" s="1"/>
      <c r="BO277" s="1"/>
      <c r="BP277" s="1"/>
      <c r="BQ277" s="1"/>
      <c r="BR277" s="1"/>
    </row>
    <row r="278" spans="1:70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O278" s="1"/>
      <c r="AP278" s="1"/>
      <c r="AQ278" s="1"/>
      <c r="AR278" s="1"/>
      <c r="AS278" s="1"/>
      <c r="AT278" s="1"/>
      <c r="AU278" s="1"/>
      <c r="AV278" s="1"/>
      <c r="AW278" s="1"/>
      <c r="AX278" s="1"/>
      <c r="AY278" s="1"/>
      <c r="AZ278" s="1"/>
      <c r="BA278" s="1"/>
      <c r="BB278" s="1"/>
      <c r="BC278" s="1"/>
      <c r="BD278" s="1"/>
      <c r="BE278" s="1"/>
      <c r="BF278" s="1"/>
      <c r="BG278" s="1"/>
      <c r="BH278" s="1"/>
      <c r="BI278" s="1"/>
      <c r="BJ278" s="1"/>
      <c r="BK278" s="1"/>
      <c r="BL278" s="1"/>
      <c r="BM278" s="1"/>
      <c r="BN278" s="1"/>
      <c r="BO278" s="1"/>
      <c r="BP278" s="1"/>
      <c r="BQ278" s="1"/>
      <c r="BR278" s="1"/>
    </row>
    <row r="279" spans="1:70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  <c r="AO279" s="1"/>
      <c r="AP279" s="1"/>
      <c r="AQ279" s="1"/>
      <c r="AR279" s="1"/>
      <c r="AS279" s="1"/>
      <c r="AT279" s="1"/>
      <c r="AU279" s="1"/>
      <c r="AV279" s="1"/>
      <c r="AW279" s="1"/>
      <c r="AX279" s="1"/>
      <c r="AY279" s="1"/>
      <c r="AZ279" s="1"/>
      <c r="BA279" s="1"/>
      <c r="BB279" s="1"/>
      <c r="BC279" s="1"/>
      <c r="BD279" s="1"/>
      <c r="BE279" s="1"/>
      <c r="BF279" s="1"/>
      <c r="BG279" s="1"/>
      <c r="BH279" s="1"/>
      <c r="BI279" s="1"/>
      <c r="BJ279" s="1"/>
      <c r="BK279" s="1"/>
      <c r="BL279" s="1"/>
      <c r="BM279" s="1"/>
      <c r="BN279" s="1"/>
      <c r="BO279" s="1"/>
      <c r="BP279" s="1"/>
      <c r="BQ279" s="1"/>
      <c r="BR279" s="1"/>
    </row>
    <row r="280" spans="1:70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  <c r="AO280" s="1"/>
      <c r="AP280" s="1"/>
      <c r="AQ280" s="1"/>
      <c r="AR280" s="1"/>
      <c r="AS280" s="1"/>
      <c r="AT280" s="1"/>
      <c r="AU280" s="1"/>
      <c r="AV280" s="1"/>
      <c r="AW280" s="1"/>
      <c r="AX280" s="1"/>
      <c r="AY280" s="1"/>
      <c r="AZ280" s="1"/>
      <c r="BA280" s="1"/>
      <c r="BB280" s="1"/>
      <c r="BC280" s="1"/>
      <c r="BD280" s="1"/>
      <c r="BE280" s="1"/>
      <c r="BF280" s="1"/>
      <c r="BG280" s="1"/>
      <c r="BH280" s="1"/>
      <c r="BI280" s="1"/>
      <c r="BJ280" s="1"/>
      <c r="BK280" s="1"/>
      <c r="BL280" s="1"/>
      <c r="BM280" s="1"/>
      <c r="BN280" s="1"/>
      <c r="BO280" s="1"/>
      <c r="BP280" s="1"/>
      <c r="BQ280" s="1"/>
      <c r="BR280" s="1"/>
    </row>
    <row r="281" spans="1:70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  <c r="AO281" s="1"/>
      <c r="AP281" s="1"/>
      <c r="AQ281" s="1"/>
      <c r="AR281" s="1"/>
      <c r="AS281" s="1"/>
      <c r="AT281" s="1"/>
      <c r="AU281" s="1"/>
      <c r="AV281" s="1"/>
      <c r="AW281" s="1"/>
      <c r="AX281" s="1"/>
      <c r="AY281" s="1"/>
      <c r="AZ281" s="1"/>
      <c r="BA281" s="1"/>
      <c r="BB281" s="1"/>
      <c r="BC281" s="1"/>
      <c r="BD281" s="1"/>
      <c r="BE281" s="1"/>
      <c r="BF281" s="1"/>
      <c r="BG281" s="1"/>
      <c r="BH281" s="1"/>
      <c r="BI281" s="1"/>
      <c r="BJ281" s="1"/>
      <c r="BK281" s="1"/>
      <c r="BL281" s="1"/>
      <c r="BM281" s="1"/>
      <c r="BN281" s="1"/>
      <c r="BO281" s="1"/>
      <c r="BP281" s="1"/>
      <c r="BQ281" s="1"/>
      <c r="BR281" s="1"/>
    </row>
    <row r="282" spans="1:70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  <c r="AO282" s="1"/>
      <c r="AP282" s="1"/>
      <c r="AQ282" s="1"/>
      <c r="AR282" s="1"/>
      <c r="AS282" s="1"/>
      <c r="AT282" s="1"/>
      <c r="AU282" s="1"/>
      <c r="AV282" s="1"/>
      <c r="AW282" s="1"/>
      <c r="AX282" s="1"/>
      <c r="AY282" s="1"/>
      <c r="AZ282" s="1"/>
      <c r="BA282" s="1"/>
      <c r="BB282" s="1"/>
      <c r="BC282" s="1"/>
      <c r="BD282" s="1"/>
      <c r="BE282" s="1"/>
      <c r="BF282" s="1"/>
      <c r="BG282" s="1"/>
      <c r="BH282" s="1"/>
      <c r="BI282" s="1"/>
      <c r="BJ282" s="1"/>
      <c r="BK282" s="1"/>
      <c r="BL282" s="1"/>
      <c r="BM282" s="1"/>
      <c r="BN282" s="1"/>
      <c r="BO282" s="1"/>
      <c r="BP282" s="1"/>
      <c r="BQ282" s="1"/>
      <c r="BR282" s="1"/>
    </row>
    <row r="283" spans="1:70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  <c r="AO283" s="1"/>
      <c r="AP283" s="1"/>
      <c r="AQ283" s="1"/>
      <c r="AR283" s="1"/>
      <c r="AS283" s="1"/>
      <c r="AT283" s="1"/>
      <c r="AU283" s="1"/>
      <c r="AV283" s="1"/>
      <c r="AW283" s="1"/>
      <c r="AX283" s="1"/>
      <c r="AY283" s="1"/>
      <c r="AZ283" s="1"/>
      <c r="BA283" s="1"/>
      <c r="BB283" s="1"/>
      <c r="BC283" s="1"/>
      <c r="BD283" s="1"/>
      <c r="BE283" s="1"/>
      <c r="BF283" s="1"/>
      <c r="BG283" s="1"/>
      <c r="BH283" s="1"/>
      <c r="BI283" s="1"/>
      <c r="BJ283" s="1"/>
      <c r="BK283" s="1"/>
      <c r="BL283" s="1"/>
      <c r="BM283" s="1"/>
      <c r="BN283" s="1"/>
      <c r="BO283" s="1"/>
      <c r="BP283" s="1"/>
      <c r="BQ283" s="1"/>
      <c r="BR283" s="1"/>
    </row>
    <row r="284" spans="1:70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  <c r="AO284" s="1"/>
      <c r="AP284" s="1"/>
      <c r="AQ284" s="1"/>
      <c r="AR284" s="1"/>
      <c r="AS284" s="1"/>
      <c r="AT284" s="1"/>
      <c r="AU284" s="1"/>
      <c r="AV284" s="1"/>
      <c r="AW284" s="1"/>
      <c r="AX284" s="1"/>
      <c r="AY284" s="1"/>
      <c r="AZ284" s="1"/>
      <c r="BA284" s="1"/>
      <c r="BB284" s="1"/>
      <c r="BC284" s="1"/>
      <c r="BD284" s="1"/>
      <c r="BE284" s="1"/>
      <c r="BF284" s="1"/>
      <c r="BG284" s="1"/>
      <c r="BH284" s="1"/>
      <c r="BI284" s="1"/>
      <c r="BJ284" s="1"/>
      <c r="BK284" s="1"/>
      <c r="BL284" s="1"/>
      <c r="BM284" s="1"/>
      <c r="BN284" s="1"/>
      <c r="BO284" s="1"/>
      <c r="BP284" s="1"/>
      <c r="BQ284" s="1"/>
      <c r="BR284" s="1"/>
    </row>
    <row r="285" spans="1:70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  <c r="AO285" s="1"/>
      <c r="AP285" s="1"/>
      <c r="AQ285" s="1"/>
      <c r="AR285" s="1"/>
      <c r="AS285" s="1"/>
      <c r="AT285" s="1"/>
      <c r="AU285" s="1"/>
      <c r="AV285" s="1"/>
      <c r="AW285" s="1"/>
      <c r="AX285" s="1"/>
      <c r="AY285" s="1"/>
      <c r="AZ285" s="1"/>
      <c r="BA285" s="1"/>
      <c r="BB285" s="1"/>
      <c r="BC285" s="1"/>
      <c r="BD285" s="1"/>
      <c r="BE285" s="1"/>
      <c r="BF285" s="1"/>
      <c r="BG285" s="1"/>
      <c r="BH285" s="1"/>
      <c r="BI285" s="1"/>
      <c r="BJ285" s="1"/>
      <c r="BK285" s="1"/>
      <c r="BL285" s="1"/>
      <c r="BM285" s="1"/>
      <c r="BN285" s="1"/>
      <c r="BO285" s="1"/>
      <c r="BP285" s="1"/>
      <c r="BQ285" s="1"/>
      <c r="BR285" s="1"/>
    </row>
    <row r="286" spans="1:70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  <c r="AO286" s="1"/>
      <c r="AP286" s="1"/>
      <c r="AQ286" s="1"/>
      <c r="AR286" s="1"/>
      <c r="AS286" s="1"/>
      <c r="AT286" s="1"/>
      <c r="AU286" s="1"/>
      <c r="AV286" s="1"/>
      <c r="AW286" s="1"/>
      <c r="AX286" s="1"/>
      <c r="AY286" s="1"/>
      <c r="AZ286" s="1"/>
      <c r="BA286" s="1"/>
      <c r="BB286" s="1"/>
      <c r="BC286" s="1"/>
      <c r="BD286" s="1"/>
      <c r="BE286" s="1"/>
      <c r="BF286" s="1"/>
      <c r="BG286" s="1"/>
      <c r="BH286" s="1"/>
      <c r="BI286" s="1"/>
      <c r="BJ286" s="1"/>
      <c r="BK286" s="1"/>
      <c r="BL286" s="1"/>
      <c r="BM286" s="1"/>
      <c r="BN286" s="1"/>
      <c r="BO286" s="1"/>
      <c r="BP286" s="1"/>
      <c r="BQ286" s="1"/>
      <c r="BR286" s="1"/>
    </row>
    <row r="287" spans="1:70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  <c r="AO287" s="1"/>
      <c r="AP287" s="1"/>
      <c r="AQ287" s="1"/>
      <c r="AR287" s="1"/>
      <c r="AS287" s="1"/>
      <c r="AT287" s="1"/>
      <c r="AU287" s="1"/>
      <c r="AV287" s="1"/>
      <c r="AW287" s="1"/>
      <c r="AX287" s="1"/>
      <c r="AY287" s="1"/>
      <c r="AZ287" s="1"/>
      <c r="BA287" s="1"/>
      <c r="BB287" s="1"/>
      <c r="BC287" s="1"/>
      <c r="BD287" s="1"/>
      <c r="BE287" s="1"/>
      <c r="BF287" s="1"/>
      <c r="BG287" s="1"/>
      <c r="BH287" s="1"/>
      <c r="BI287" s="1"/>
      <c r="BJ287" s="1"/>
      <c r="BK287" s="1"/>
      <c r="BL287" s="1"/>
      <c r="BM287" s="1"/>
      <c r="BN287" s="1"/>
      <c r="BO287" s="1"/>
      <c r="BP287" s="1"/>
      <c r="BQ287" s="1"/>
      <c r="BR287" s="1"/>
    </row>
    <row r="288" spans="1:70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1"/>
      <c r="AP288" s="1"/>
      <c r="AQ288" s="1"/>
      <c r="AR288" s="1"/>
      <c r="AS288" s="1"/>
      <c r="AT288" s="1"/>
      <c r="AU288" s="1"/>
      <c r="AV288" s="1"/>
      <c r="AW288" s="1"/>
      <c r="AX288" s="1"/>
      <c r="AY288" s="1"/>
      <c r="AZ288" s="1"/>
      <c r="BA288" s="1"/>
      <c r="BB288" s="1"/>
      <c r="BC288" s="1"/>
      <c r="BD288" s="1"/>
      <c r="BE288" s="1"/>
      <c r="BF288" s="1"/>
      <c r="BG288" s="1"/>
      <c r="BH288" s="1"/>
      <c r="BI288" s="1"/>
      <c r="BJ288" s="1"/>
      <c r="BK288" s="1"/>
      <c r="BL288" s="1"/>
      <c r="BM288" s="1"/>
      <c r="BN288" s="1"/>
      <c r="BO288" s="1"/>
      <c r="BP288" s="1"/>
      <c r="BQ288" s="1"/>
      <c r="BR288" s="1"/>
    </row>
    <row r="289" spans="1:70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  <c r="AO289" s="1"/>
      <c r="AP289" s="1"/>
      <c r="AQ289" s="1"/>
      <c r="AR289" s="1"/>
      <c r="AS289" s="1"/>
      <c r="AT289" s="1"/>
      <c r="AU289" s="1"/>
      <c r="AV289" s="1"/>
      <c r="AW289" s="1"/>
      <c r="AX289" s="1"/>
      <c r="AY289" s="1"/>
      <c r="AZ289" s="1"/>
      <c r="BA289" s="1"/>
      <c r="BB289" s="1"/>
      <c r="BC289" s="1"/>
      <c r="BD289" s="1"/>
      <c r="BE289" s="1"/>
      <c r="BF289" s="1"/>
      <c r="BG289" s="1"/>
      <c r="BH289" s="1"/>
      <c r="BI289" s="1"/>
      <c r="BJ289" s="1"/>
      <c r="BK289" s="1"/>
      <c r="BL289" s="1"/>
      <c r="BM289" s="1"/>
      <c r="BN289" s="1"/>
      <c r="BO289" s="1"/>
      <c r="BP289" s="1"/>
      <c r="BQ289" s="1"/>
      <c r="BR289" s="1"/>
    </row>
    <row r="290" spans="1:70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  <c r="AO290" s="1"/>
      <c r="AP290" s="1"/>
      <c r="AQ290" s="1"/>
      <c r="AR290" s="1"/>
      <c r="AS290" s="1"/>
      <c r="AT290" s="1"/>
      <c r="AU290" s="1"/>
      <c r="AV290" s="1"/>
      <c r="AW290" s="1"/>
      <c r="AX290" s="1"/>
      <c r="AY290" s="1"/>
      <c r="AZ290" s="1"/>
      <c r="BA290" s="1"/>
      <c r="BB290" s="1"/>
      <c r="BC290" s="1"/>
      <c r="BD290" s="1"/>
      <c r="BE290" s="1"/>
      <c r="BF290" s="1"/>
      <c r="BG290" s="1"/>
      <c r="BH290" s="1"/>
      <c r="BI290" s="1"/>
      <c r="BJ290" s="1"/>
      <c r="BK290" s="1"/>
      <c r="BL290" s="1"/>
      <c r="BM290" s="1"/>
      <c r="BN290" s="1"/>
      <c r="BO290" s="1"/>
      <c r="BP290" s="1"/>
      <c r="BQ290" s="1"/>
      <c r="BR290" s="1"/>
    </row>
    <row r="291" spans="1:70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  <c r="AO291" s="1"/>
      <c r="AP291" s="1"/>
      <c r="AQ291" s="1"/>
      <c r="AR291" s="1"/>
      <c r="AS291" s="1"/>
      <c r="AT291" s="1"/>
      <c r="AU291" s="1"/>
      <c r="AV291" s="1"/>
      <c r="AW291" s="1"/>
      <c r="AX291" s="1"/>
      <c r="AY291" s="1"/>
      <c r="AZ291" s="1"/>
      <c r="BA291" s="1"/>
      <c r="BB291" s="1"/>
      <c r="BC291" s="1"/>
      <c r="BD291" s="1"/>
      <c r="BE291" s="1"/>
      <c r="BF291" s="1"/>
      <c r="BG291" s="1"/>
      <c r="BH291" s="1"/>
      <c r="BI291" s="1"/>
      <c r="BJ291" s="1"/>
      <c r="BK291" s="1"/>
      <c r="BL291" s="1"/>
      <c r="BM291" s="1"/>
      <c r="BN291" s="1"/>
      <c r="BO291" s="1"/>
      <c r="BP291" s="1"/>
      <c r="BQ291" s="1"/>
      <c r="BR291" s="1"/>
    </row>
    <row r="292" spans="1:70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  <c r="AO292" s="1"/>
      <c r="AP292" s="1"/>
      <c r="AQ292" s="1"/>
      <c r="AR292" s="1"/>
      <c r="AS292" s="1"/>
      <c r="AT292" s="1"/>
      <c r="AU292" s="1"/>
      <c r="AV292" s="1"/>
      <c r="AW292" s="1"/>
      <c r="AX292" s="1"/>
      <c r="AY292" s="1"/>
      <c r="AZ292" s="1"/>
      <c r="BA292" s="1"/>
      <c r="BB292" s="1"/>
      <c r="BC292" s="1"/>
      <c r="BD292" s="1"/>
      <c r="BE292" s="1"/>
      <c r="BF292" s="1"/>
      <c r="BG292" s="1"/>
      <c r="BH292" s="1"/>
      <c r="BI292" s="1"/>
      <c r="BJ292" s="1"/>
      <c r="BK292" s="1"/>
      <c r="BL292" s="1"/>
      <c r="BM292" s="1"/>
      <c r="BN292" s="1"/>
      <c r="BO292" s="1"/>
      <c r="BP292" s="1"/>
      <c r="BQ292" s="1"/>
      <c r="BR292" s="1"/>
    </row>
    <row r="293" spans="1:70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  <c r="AO293" s="1"/>
      <c r="AP293" s="1"/>
      <c r="AQ293" s="1"/>
      <c r="AR293" s="1"/>
      <c r="AS293" s="1"/>
      <c r="AT293" s="1"/>
      <c r="AU293" s="1"/>
      <c r="AV293" s="1"/>
      <c r="AW293" s="1"/>
      <c r="AX293" s="1"/>
      <c r="AY293" s="1"/>
      <c r="AZ293" s="1"/>
      <c r="BA293" s="1"/>
      <c r="BB293" s="1"/>
      <c r="BC293" s="1"/>
      <c r="BD293" s="1"/>
      <c r="BE293" s="1"/>
      <c r="BF293" s="1"/>
      <c r="BG293" s="1"/>
      <c r="BH293" s="1"/>
      <c r="BI293" s="1"/>
      <c r="BJ293" s="1"/>
      <c r="BK293" s="1"/>
      <c r="BL293" s="1"/>
      <c r="BM293" s="1"/>
      <c r="BN293" s="1"/>
      <c r="BO293" s="1"/>
      <c r="BP293" s="1"/>
      <c r="BQ293" s="1"/>
      <c r="BR293" s="1"/>
    </row>
    <row r="294" spans="1:70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  <c r="AO294" s="1"/>
      <c r="AP294" s="1"/>
      <c r="AQ294" s="1"/>
      <c r="AR294" s="1"/>
      <c r="AS294" s="1"/>
      <c r="AT294" s="1"/>
      <c r="AU294" s="1"/>
      <c r="AV294" s="1"/>
      <c r="AW294" s="1"/>
      <c r="AX294" s="1"/>
      <c r="AY294" s="1"/>
      <c r="AZ294" s="1"/>
      <c r="BA294" s="1"/>
      <c r="BB294" s="1"/>
      <c r="BC294" s="1"/>
      <c r="BD294" s="1"/>
      <c r="BE294" s="1"/>
      <c r="BF294" s="1"/>
      <c r="BG294" s="1"/>
      <c r="BH294" s="1"/>
      <c r="BI294" s="1"/>
      <c r="BJ294" s="1"/>
      <c r="BK294" s="1"/>
      <c r="BL294" s="1"/>
      <c r="BM294" s="1"/>
      <c r="BN294" s="1"/>
      <c r="BO294" s="1"/>
      <c r="BP294" s="1"/>
      <c r="BQ294" s="1"/>
      <c r="BR294" s="1"/>
    </row>
    <row r="295" spans="1:70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  <c r="AO295" s="1"/>
      <c r="AP295" s="1"/>
      <c r="AQ295" s="1"/>
      <c r="AR295" s="1"/>
      <c r="AS295" s="1"/>
      <c r="AT295" s="1"/>
      <c r="AU295" s="1"/>
      <c r="AV295" s="1"/>
      <c r="AW295" s="1"/>
      <c r="AX295" s="1"/>
      <c r="AY295" s="1"/>
      <c r="AZ295" s="1"/>
      <c r="BA295" s="1"/>
      <c r="BB295" s="1"/>
      <c r="BC295" s="1"/>
      <c r="BD295" s="1"/>
      <c r="BE295" s="1"/>
      <c r="BF295" s="1"/>
      <c r="BG295" s="1"/>
      <c r="BH295" s="1"/>
      <c r="BI295" s="1"/>
      <c r="BJ295" s="1"/>
      <c r="BK295" s="1"/>
      <c r="BL295" s="1"/>
      <c r="BM295" s="1"/>
      <c r="BN295" s="1"/>
      <c r="BO295" s="1"/>
      <c r="BP295" s="1"/>
      <c r="BQ295" s="1"/>
      <c r="BR295" s="1"/>
    </row>
    <row r="296" spans="1:70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  <c r="AP296" s="1"/>
      <c r="AQ296" s="1"/>
      <c r="AR296" s="1"/>
      <c r="AS296" s="1"/>
      <c r="AT296" s="1"/>
      <c r="AU296" s="1"/>
      <c r="AV296" s="1"/>
      <c r="AW296" s="1"/>
      <c r="AX296" s="1"/>
      <c r="AY296" s="1"/>
      <c r="AZ296" s="1"/>
      <c r="BA296" s="1"/>
      <c r="BB296" s="1"/>
      <c r="BC296" s="1"/>
      <c r="BD296" s="1"/>
      <c r="BE296" s="1"/>
      <c r="BF296" s="1"/>
      <c r="BG296" s="1"/>
      <c r="BH296" s="1"/>
      <c r="BI296" s="1"/>
      <c r="BJ296" s="1"/>
      <c r="BK296" s="1"/>
      <c r="BL296" s="1"/>
      <c r="BM296" s="1"/>
      <c r="BN296" s="1"/>
      <c r="BO296" s="1"/>
      <c r="BP296" s="1"/>
      <c r="BQ296" s="1"/>
      <c r="BR296" s="1"/>
    </row>
    <row r="297" spans="1:70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  <c r="AO297" s="1"/>
      <c r="AP297" s="1"/>
      <c r="AQ297" s="1"/>
      <c r="AR297" s="1"/>
      <c r="AS297" s="1"/>
      <c r="AT297" s="1"/>
      <c r="AU297" s="1"/>
      <c r="AV297" s="1"/>
      <c r="AW297" s="1"/>
      <c r="AX297" s="1"/>
      <c r="AY297" s="1"/>
      <c r="AZ297" s="1"/>
      <c r="BA297" s="1"/>
      <c r="BB297" s="1"/>
      <c r="BC297" s="1"/>
      <c r="BD297" s="1"/>
      <c r="BE297" s="1"/>
      <c r="BF297" s="1"/>
      <c r="BG297" s="1"/>
      <c r="BH297" s="1"/>
      <c r="BI297" s="1"/>
      <c r="BJ297" s="1"/>
      <c r="BK297" s="1"/>
      <c r="BL297" s="1"/>
      <c r="BM297" s="1"/>
      <c r="BN297" s="1"/>
      <c r="BO297" s="1"/>
      <c r="BP297" s="1"/>
      <c r="BQ297" s="1"/>
      <c r="BR297" s="1"/>
    </row>
    <row r="298" spans="1:70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  <c r="AO298" s="1"/>
      <c r="AP298" s="1"/>
      <c r="AQ298" s="1"/>
      <c r="AR298" s="1"/>
      <c r="AS298" s="1"/>
      <c r="AT298" s="1"/>
      <c r="AU298" s="1"/>
      <c r="AV298" s="1"/>
      <c r="AW298" s="1"/>
      <c r="AX298" s="1"/>
      <c r="AY298" s="1"/>
      <c r="AZ298" s="1"/>
      <c r="BA298" s="1"/>
      <c r="BB298" s="1"/>
      <c r="BC298" s="1"/>
      <c r="BD298" s="1"/>
      <c r="BE298" s="1"/>
      <c r="BF298" s="1"/>
      <c r="BG298" s="1"/>
      <c r="BH298" s="1"/>
      <c r="BI298" s="1"/>
      <c r="BJ298" s="1"/>
      <c r="BK298" s="1"/>
      <c r="BL298" s="1"/>
      <c r="BM298" s="1"/>
      <c r="BN298" s="1"/>
      <c r="BO298" s="1"/>
      <c r="BP298" s="1"/>
      <c r="BQ298" s="1"/>
      <c r="BR298" s="1"/>
    </row>
    <row r="299" spans="1:70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  <c r="AO299" s="1"/>
      <c r="AP299" s="1"/>
      <c r="AQ299" s="1"/>
      <c r="AR299" s="1"/>
      <c r="AS299" s="1"/>
      <c r="AT299" s="1"/>
      <c r="AU299" s="1"/>
      <c r="AV299" s="1"/>
      <c r="AW299" s="1"/>
      <c r="AX299" s="1"/>
      <c r="AY299" s="1"/>
      <c r="AZ299" s="1"/>
      <c r="BA299" s="1"/>
      <c r="BB299" s="1"/>
      <c r="BC299" s="1"/>
      <c r="BD299" s="1"/>
      <c r="BE299" s="1"/>
      <c r="BF299" s="1"/>
      <c r="BG299" s="1"/>
      <c r="BH299" s="1"/>
      <c r="BI299" s="1"/>
      <c r="BJ299" s="1"/>
      <c r="BK299" s="1"/>
      <c r="BL299" s="1"/>
      <c r="BM299" s="1"/>
      <c r="BN299" s="1"/>
      <c r="BO299" s="1"/>
      <c r="BP299" s="1"/>
      <c r="BQ299" s="1"/>
      <c r="BR299" s="1"/>
    </row>
    <row r="300" spans="1:70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  <c r="AO300" s="1"/>
      <c r="AP300" s="1"/>
      <c r="AQ300" s="1"/>
      <c r="AR300" s="1"/>
      <c r="AS300" s="1"/>
      <c r="AT300" s="1"/>
      <c r="AU300" s="1"/>
      <c r="AV300" s="1"/>
      <c r="AW300" s="1"/>
      <c r="AX300" s="1"/>
      <c r="AY300" s="1"/>
      <c r="AZ300" s="1"/>
      <c r="BA300" s="1"/>
      <c r="BB300" s="1"/>
      <c r="BC300" s="1"/>
      <c r="BD300" s="1"/>
      <c r="BE300" s="1"/>
      <c r="BF300" s="1"/>
      <c r="BG300" s="1"/>
      <c r="BH300" s="1"/>
      <c r="BI300" s="1"/>
      <c r="BJ300" s="1"/>
      <c r="BK300" s="1"/>
      <c r="BL300" s="1"/>
      <c r="BM300" s="1"/>
      <c r="BN300" s="1"/>
      <c r="BO300" s="1"/>
      <c r="BP300" s="1"/>
      <c r="BQ300" s="1"/>
      <c r="BR300" s="1"/>
    </row>
    <row r="301" spans="1:70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  <c r="AM301" s="1"/>
      <c r="AN301" s="1"/>
      <c r="AO301" s="1"/>
      <c r="AP301" s="1"/>
      <c r="AQ301" s="1"/>
      <c r="AR301" s="1"/>
      <c r="AS301" s="1"/>
      <c r="AT301" s="1"/>
      <c r="AU301" s="1"/>
      <c r="AV301" s="1"/>
      <c r="AW301" s="1"/>
      <c r="AX301" s="1"/>
      <c r="AY301" s="1"/>
      <c r="AZ301" s="1"/>
      <c r="BA301" s="1"/>
      <c r="BB301" s="1"/>
      <c r="BC301" s="1"/>
      <c r="BD301" s="1"/>
      <c r="BE301" s="1"/>
      <c r="BF301" s="1"/>
      <c r="BG301" s="1"/>
      <c r="BH301" s="1"/>
      <c r="BI301" s="1"/>
      <c r="BJ301" s="1"/>
      <c r="BK301" s="1"/>
      <c r="BL301" s="1"/>
      <c r="BM301" s="1"/>
      <c r="BN301" s="1"/>
      <c r="BO301" s="1"/>
      <c r="BP301" s="1"/>
      <c r="BQ301" s="1"/>
      <c r="BR301" s="1"/>
    </row>
    <row r="302" spans="1:70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  <c r="AM302" s="1"/>
      <c r="AN302" s="1"/>
      <c r="AO302" s="1"/>
      <c r="AP302" s="1"/>
      <c r="AQ302" s="1"/>
      <c r="AR302" s="1"/>
      <c r="AS302" s="1"/>
      <c r="AT302" s="1"/>
      <c r="AU302" s="1"/>
      <c r="AV302" s="1"/>
      <c r="AW302" s="1"/>
      <c r="AX302" s="1"/>
      <c r="AY302" s="1"/>
      <c r="AZ302" s="1"/>
      <c r="BA302" s="1"/>
      <c r="BB302" s="1"/>
      <c r="BC302" s="1"/>
      <c r="BD302" s="1"/>
      <c r="BE302" s="1"/>
      <c r="BF302" s="1"/>
      <c r="BG302" s="1"/>
      <c r="BH302" s="1"/>
      <c r="BI302" s="1"/>
      <c r="BJ302" s="1"/>
      <c r="BK302" s="1"/>
      <c r="BL302" s="1"/>
      <c r="BM302" s="1"/>
      <c r="BN302" s="1"/>
      <c r="BO302" s="1"/>
      <c r="BP302" s="1"/>
      <c r="BQ302" s="1"/>
      <c r="BR302" s="1"/>
    </row>
    <row r="303" spans="1:70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  <c r="AM303" s="1"/>
      <c r="AN303" s="1"/>
      <c r="AO303" s="1"/>
      <c r="AP303" s="1"/>
      <c r="AQ303" s="1"/>
      <c r="AR303" s="1"/>
      <c r="AS303" s="1"/>
      <c r="AT303" s="1"/>
      <c r="AU303" s="1"/>
      <c r="AV303" s="1"/>
      <c r="AW303" s="1"/>
      <c r="AX303" s="1"/>
      <c r="AY303" s="1"/>
      <c r="AZ303" s="1"/>
      <c r="BA303" s="1"/>
      <c r="BB303" s="1"/>
      <c r="BC303" s="1"/>
      <c r="BD303" s="1"/>
      <c r="BE303" s="1"/>
      <c r="BF303" s="1"/>
      <c r="BG303" s="1"/>
      <c r="BH303" s="1"/>
      <c r="BI303" s="1"/>
      <c r="BJ303" s="1"/>
      <c r="BK303" s="1"/>
      <c r="BL303" s="1"/>
      <c r="BM303" s="1"/>
      <c r="BN303" s="1"/>
      <c r="BO303" s="1"/>
      <c r="BP303" s="1"/>
      <c r="BQ303" s="1"/>
      <c r="BR303" s="1"/>
    </row>
    <row r="304" spans="1:70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  <c r="AM304" s="1"/>
      <c r="AN304" s="1"/>
      <c r="AO304" s="1"/>
      <c r="AP304" s="1"/>
      <c r="AQ304" s="1"/>
      <c r="AR304" s="1"/>
      <c r="AS304" s="1"/>
      <c r="AT304" s="1"/>
      <c r="AU304" s="1"/>
      <c r="AV304" s="1"/>
      <c r="AW304" s="1"/>
      <c r="AX304" s="1"/>
      <c r="AY304" s="1"/>
      <c r="AZ304" s="1"/>
      <c r="BA304" s="1"/>
      <c r="BB304" s="1"/>
      <c r="BC304" s="1"/>
      <c r="BD304" s="1"/>
      <c r="BE304" s="1"/>
      <c r="BF304" s="1"/>
      <c r="BG304" s="1"/>
      <c r="BH304" s="1"/>
      <c r="BI304" s="1"/>
      <c r="BJ304" s="1"/>
      <c r="BK304" s="1"/>
      <c r="BL304" s="1"/>
      <c r="BM304" s="1"/>
      <c r="BN304" s="1"/>
      <c r="BO304" s="1"/>
      <c r="BP304" s="1"/>
      <c r="BQ304" s="1"/>
      <c r="BR304" s="1"/>
    </row>
    <row r="305" spans="1:70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  <c r="AM305" s="1"/>
      <c r="AN305" s="1"/>
      <c r="AO305" s="1"/>
      <c r="AP305" s="1"/>
      <c r="AQ305" s="1"/>
      <c r="AR305" s="1"/>
      <c r="AS305" s="1"/>
      <c r="AT305" s="1"/>
      <c r="AU305" s="1"/>
      <c r="AV305" s="1"/>
      <c r="AW305" s="1"/>
      <c r="AX305" s="1"/>
      <c r="AY305" s="1"/>
      <c r="AZ305" s="1"/>
      <c r="BA305" s="1"/>
      <c r="BB305" s="1"/>
      <c r="BC305" s="1"/>
      <c r="BD305" s="1"/>
      <c r="BE305" s="1"/>
      <c r="BF305" s="1"/>
      <c r="BG305" s="1"/>
      <c r="BH305" s="1"/>
      <c r="BI305" s="1"/>
      <c r="BJ305" s="1"/>
      <c r="BK305" s="1"/>
      <c r="BL305" s="1"/>
      <c r="BM305" s="1"/>
      <c r="BN305" s="1"/>
      <c r="BO305" s="1"/>
      <c r="BP305" s="1"/>
      <c r="BQ305" s="1"/>
      <c r="BR305" s="1"/>
    </row>
    <row r="306" spans="1:70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  <c r="AM306" s="1"/>
      <c r="AN306" s="1"/>
      <c r="AO306" s="1"/>
      <c r="AP306" s="1"/>
      <c r="AQ306" s="1"/>
      <c r="AR306" s="1"/>
      <c r="AS306" s="1"/>
      <c r="AT306" s="1"/>
      <c r="AU306" s="1"/>
      <c r="AV306" s="1"/>
      <c r="AW306" s="1"/>
      <c r="AX306" s="1"/>
      <c r="AY306" s="1"/>
      <c r="AZ306" s="1"/>
      <c r="BA306" s="1"/>
      <c r="BB306" s="1"/>
      <c r="BC306" s="1"/>
      <c r="BD306" s="1"/>
      <c r="BE306" s="1"/>
      <c r="BF306" s="1"/>
      <c r="BG306" s="1"/>
      <c r="BH306" s="1"/>
      <c r="BI306" s="1"/>
      <c r="BJ306" s="1"/>
      <c r="BK306" s="1"/>
      <c r="BL306" s="1"/>
      <c r="BM306" s="1"/>
      <c r="BN306" s="1"/>
      <c r="BO306" s="1"/>
      <c r="BP306" s="1"/>
      <c r="BQ306" s="1"/>
      <c r="BR306" s="1"/>
    </row>
    <row r="307" spans="1:70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  <c r="AM307" s="1"/>
      <c r="AN307" s="1"/>
      <c r="AO307" s="1"/>
      <c r="AP307" s="1"/>
      <c r="AQ307" s="1"/>
      <c r="AR307" s="1"/>
      <c r="AS307" s="1"/>
      <c r="AT307" s="1"/>
      <c r="AU307" s="1"/>
      <c r="AV307" s="1"/>
      <c r="AW307" s="1"/>
      <c r="AX307" s="1"/>
      <c r="AY307" s="1"/>
      <c r="AZ307" s="1"/>
      <c r="BA307" s="1"/>
      <c r="BB307" s="1"/>
      <c r="BC307" s="1"/>
      <c r="BD307" s="1"/>
      <c r="BE307" s="1"/>
      <c r="BF307" s="1"/>
      <c r="BG307" s="1"/>
      <c r="BH307" s="1"/>
      <c r="BI307" s="1"/>
      <c r="BJ307" s="1"/>
      <c r="BK307" s="1"/>
      <c r="BL307" s="1"/>
      <c r="BM307" s="1"/>
      <c r="BN307" s="1"/>
      <c r="BO307" s="1"/>
      <c r="BP307" s="1"/>
      <c r="BQ307" s="1"/>
      <c r="BR307" s="1"/>
    </row>
    <row r="308" spans="1:70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  <c r="AM308" s="1"/>
      <c r="AN308" s="1"/>
      <c r="AO308" s="1"/>
      <c r="AP308" s="1"/>
      <c r="AQ308" s="1"/>
      <c r="AR308" s="1"/>
      <c r="AS308" s="1"/>
      <c r="AT308" s="1"/>
      <c r="AU308" s="1"/>
      <c r="AV308" s="1"/>
      <c r="AW308" s="1"/>
      <c r="AX308" s="1"/>
      <c r="AY308" s="1"/>
      <c r="AZ308" s="1"/>
      <c r="BA308" s="1"/>
      <c r="BB308" s="1"/>
      <c r="BC308" s="1"/>
      <c r="BD308" s="1"/>
      <c r="BE308" s="1"/>
      <c r="BF308" s="1"/>
      <c r="BG308" s="1"/>
      <c r="BH308" s="1"/>
      <c r="BI308" s="1"/>
      <c r="BJ308" s="1"/>
      <c r="BK308" s="1"/>
      <c r="BL308" s="1"/>
      <c r="BM308" s="1"/>
      <c r="BN308" s="1"/>
      <c r="BO308" s="1"/>
      <c r="BP308" s="1"/>
      <c r="BQ308" s="1"/>
      <c r="BR308" s="1"/>
    </row>
    <row r="309" spans="1:70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  <c r="AM309" s="1"/>
      <c r="AN309" s="1"/>
      <c r="AO309" s="1"/>
      <c r="AP309" s="1"/>
      <c r="AQ309" s="1"/>
      <c r="AR309" s="1"/>
      <c r="AS309" s="1"/>
      <c r="AT309" s="1"/>
      <c r="AU309" s="1"/>
      <c r="AV309" s="1"/>
      <c r="AW309" s="1"/>
      <c r="AX309" s="1"/>
      <c r="AY309" s="1"/>
      <c r="AZ309" s="1"/>
      <c r="BA309" s="1"/>
      <c r="BB309" s="1"/>
      <c r="BC309" s="1"/>
      <c r="BD309" s="1"/>
      <c r="BE309" s="1"/>
      <c r="BF309" s="1"/>
      <c r="BG309" s="1"/>
      <c r="BH309" s="1"/>
      <c r="BI309" s="1"/>
      <c r="BJ309" s="1"/>
      <c r="BK309" s="1"/>
      <c r="BL309" s="1"/>
      <c r="BM309" s="1"/>
      <c r="BN309" s="1"/>
      <c r="BO309" s="1"/>
      <c r="BP309" s="1"/>
      <c r="BQ309" s="1"/>
      <c r="BR309" s="1"/>
    </row>
    <row r="310" spans="1:70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  <c r="AM310" s="1"/>
      <c r="AN310" s="1"/>
      <c r="AO310" s="1"/>
      <c r="AP310" s="1"/>
      <c r="AQ310" s="1"/>
      <c r="AR310" s="1"/>
      <c r="AS310" s="1"/>
      <c r="AT310" s="1"/>
      <c r="AU310" s="1"/>
      <c r="AV310" s="1"/>
      <c r="AW310" s="1"/>
      <c r="AX310" s="1"/>
      <c r="AY310" s="1"/>
      <c r="AZ310" s="1"/>
      <c r="BA310" s="1"/>
      <c r="BB310" s="1"/>
      <c r="BC310" s="1"/>
      <c r="BD310" s="1"/>
      <c r="BE310" s="1"/>
      <c r="BF310" s="1"/>
      <c r="BG310" s="1"/>
      <c r="BH310" s="1"/>
      <c r="BI310" s="1"/>
      <c r="BJ310" s="1"/>
      <c r="BK310" s="1"/>
      <c r="BL310" s="1"/>
      <c r="BM310" s="1"/>
      <c r="BN310" s="1"/>
      <c r="BO310" s="1"/>
      <c r="BP310" s="1"/>
      <c r="BQ310" s="1"/>
      <c r="BR310" s="1"/>
    </row>
    <row r="311" spans="1:70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  <c r="AM311" s="1"/>
      <c r="AN311" s="1"/>
      <c r="AO311" s="1"/>
      <c r="AP311" s="1"/>
      <c r="AQ311" s="1"/>
      <c r="AR311" s="1"/>
      <c r="AS311" s="1"/>
      <c r="AT311" s="1"/>
      <c r="AU311" s="1"/>
      <c r="AV311" s="1"/>
      <c r="AW311" s="1"/>
      <c r="AX311" s="1"/>
      <c r="AY311" s="1"/>
      <c r="AZ311" s="1"/>
      <c r="BA311" s="1"/>
      <c r="BB311" s="1"/>
      <c r="BC311" s="1"/>
      <c r="BD311" s="1"/>
      <c r="BE311" s="1"/>
      <c r="BF311" s="1"/>
      <c r="BG311" s="1"/>
      <c r="BH311" s="1"/>
      <c r="BI311" s="1"/>
      <c r="BJ311" s="1"/>
      <c r="BK311" s="1"/>
      <c r="BL311" s="1"/>
      <c r="BM311" s="1"/>
      <c r="BN311" s="1"/>
      <c r="BO311" s="1"/>
      <c r="BP311" s="1"/>
      <c r="BQ311" s="1"/>
      <c r="BR311" s="1"/>
    </row>
    <row r="312" spans="1:70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  <c r="AM312" s="1"/>
      <c r="AN312" s="1"/>
      <c r="AO312" s="1"/>
      <c r="AP312" s="1"/>
      <c r="AQ312" s="1"/>
      <c r="AR312" s="1"/>
      <c r="AS312" s="1"/>
      <c r="AT312" s="1"/>
      <c r="AU312" s="1"/>
      <c r="AV312" s="1"/>
      <c r="AW312" s="1"/>
      <c r="AX312" s="1"/>
      <c r="AY312" s="1"/>
      <c r="AZ312" s="1"/>
      <c r="BA312" s="1"/>
      <c r="BB312" s="1"/>
      <c r="BC312" s="1"/>
      <c r="BD312" s="1"/>
      <c r="BE312" s="1"/>
      <c r="BF312" s="1"/>
      <c r="BG312" s="1"/>
      <c r="BH312" s="1"/>
      <c r="BI312" s="1"/>
      <c r="BJ312" s="1"/>
      <c r="BK312" s="1"/>
      <c r="BL312" s="1"/>
      <c r="BM312" s="1"/>
      <c r="BN312" s="1"/>
      <c r="BO312" s="1"/>
      <c r="BP312" s="1"/>
      <c r="BQ312" s="1"/>
      <c r="BR312" s="1"/>
    </row>
    <row r="313" spans="1:70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  <c r="AM313" s="1"/>
      <c r="AN313" s="1"/>
      <c r="AO313" s="1"/>
      <c r="AP313" s="1"/>
      <c r="AQ313" s="1"/>
      <c r="AR313" s="1"/>
      <c r="AS313" s="1"/>
      <c r="AT313" s="1"/>
      <c r="AU313" s="1"/>
      <c r="AV313" s="1"/>
      <c r="AW313" s="1"/>
      <c r="AX313" s="1"/>
      <c r="AY313" s="1"/>
      <c r="AZ313" s="1"/>
      <c r="BA313" s="1"/>
      <c r="BB313" s="1"/>
      <c r="BC313" s="1"/>
      <c r="BD313" s="1"/>
      <c r="BE313" s="1"/>
      <c r="BF313" s="1"/>
      <c r="BG313" s="1"/>
      <c r="BH313" s="1"/>
      <c r="BI313" s="1"/>
      <c r="BJ313" s="1"/>
      <c r="BK313" s="1"/>
      <c r="BL313" s="1"/>
      <c r="BM313" s="1"/>
      <c r="BN313" s="1"/>
      <c r="BO313" s="1"/>
      <c r="BP313" s="1"/>
      <c r="BQ313" s="1"/>
      <c r="BR313" s="1"/>
    </row>
    <row r="314" spans="1:70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  <c r="AM314" s="1"/>
      <c r="AN314" s="1"/>
      <c r="AO314" s="1"/>
      <c r="AP314" s="1"/>
      <c r="AQ314" s="1"/>
      <c r="AR314" s="1"/>
      <c r="AS314" s="1"/>
      <c r="AT314" s="1"/>
      <c r="AU314" s="1"/>
      <c r="AV314" s="1"/>
      <c r="AW314" s="1"/>
      <c r="AX314" s="1"/>
      <c r="AY314" s="1"/>
      <c r="AZ314" s="1"/>
      <c r="BA314" s="1"/>
      <c r="BB314" s="1"/>
      <c r="BC314" s="1"/>
      <c r="BD314" s="1"/>
      <c r="BE314" s="1"/>
      <c r="BF314" s="1"/>
      <c r="BG314" s="1"/>
      <c r="BH314" s="1"/>
      <c r="BI314" s="1"/>
      <c r="BJ314" s="1"/>
      <c r="BK314" s="1"/>
      <c r="BL314" s="1"/>
      <c r="BM314" s="1"/>
      <c r="BN314" s="1"/>
      <c r="BO314" s="1"/>
      <c r="BP314" s="1"/>
      <c r="BQ314" s="1"/>
      <c r="BR314" s="1"/>
    </row>
    <row r="315" spans="1:70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  <c r="AM315" s="1"/>
      <c r="AN315" s="1"/>
      <c r="AO315" s="1"/>
      <c r="AP315" s="1"/>
      <c r="AQ315" s="1"/>
      <c r="AR315" s="1"/>
      <c r="AS315" s="1"/>
      <c r="AT315" s="1"/>
      <c r="AU315" s="1"/>
      <c r="AV315" s="1"/>
      <c r="AW315" s="1"/>
      <c r="AX315" s="1"/>
      <c r="AY315" s="1"/>
      <c r="AZ315" s="1"/>
      <c r="BA315" s="1"/>
      <c r="BB315" s="1"/>
      <c r="BC315" s="1"/>
      <c r="BD315" s="1"/>
      <c r="BE315" s="1"/>
      <c r="BF315" s="1"/>
      <c r="BG315" s="1"/>
      <c r="BH315" s="1"/>
      <c r="BI315" s="1"/>
      <c r="BJ315" s="1"/>
      <c r="BK315" s="1"/>
      <c r="BL315" s="1"/>
      <c r="BM315" s="1"/>
      <c r="BN315" s="1"/>
      <c r="BO315" s="1"/>
      <c r="BP315" s="1"/>
      <c r="BQ315" s="1"/>
      <c r="BR315" s="1"/>
    </row>
    <row r="316" spans="1:70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  <c r="AM316" s="1"/>
      <c r="AN316" s="1"/>
      <c r="AO316" s="1"/>
      <c r="AP316" s="1"/>
      <c r="AQ316" s="1"/>
      <c r="AR316" s="1"/>
      <c r="AS316" s="1"/>
      <c r="AT316" s="1"/>
      <c r="AU316" s="1"/>
      <c r="AV316" s="1"/>
      <c r="AW316" s="1"/>
      <c r="AX316" s="1"/>
      <c r="AY316" s="1"/>
      <c r="AZ316" s="1"/>
      <c r="BA316" s="1"/>
      <c r="BB316" s="1"/>
      <c r="BC316" s="1"/>
      <c r="BD316" s="1"/>
      <c r="BE316" s="1"/>
      <c r="BF316" s="1"/>
      <c r="BG316" s="1"/>
      <c r="BH316" s="1"/>
      <c r="BI316" s="1"/>
      <c r="BJ316" s="1"/>
      <c r="BK316" s="1"/>
      <c r="BL316" s="1"/>
      <c r="BM316" s="1"/>
      <c r="BN316" s="1"/>
      <c r="BO316" s="1"/>
      <c r="BP316" s="1"/>
      <c r="BQ316" s="1"/>
      <c r="BR316" s="1"/>
    </row>
    <row r="317" spans="1:70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  <c r="AM317" s="1"/>
      <c r="AN317" s="1"/>
      <c r="AO317" s="1"/>
      <c r="AP317" s="1"/>
      <c r="AQ317" s="1"/>
      <c r="AR317" s="1"/>
      <c r="AS317" s="1"/>
      <c r="AT317" s="1"/>
      <c r="AU317" s="1"/>
      <c r="AV317" s="1"/>
      <c r="AW317" s="1"/>
      <c r="AX317" s="1"/>
      <c r="AY317" s="1"/>
      <c r="AZ317" s="1"/>
      <c r="BA317" s="1"/>
      <c r="BB317" s="1"/>
      <c r="BC317" s="1"/>
      <c r="BD317" s="1"/>
      <c r="BE317" s="1"/>
      <c r="BF317" s="1"/>
      <c r="BG317" s="1"/>
      <c r="BH317" s="1"/>
      <c r="BI317" s="1"/>
      <c r="BJ317" s="1"/>
      <c r="BK317" s="1"/>
      <c r="BL317" s="1"/>
      <c r="BM317" s="1"/>
      <c r="BN317" s="1"/>
      <c r="BO317" s="1"/>
      <c r="BP317" s="1"/>
      <c r="BQ317" s="1"/>
      <c r="BR317" s="1"/>
    </row>
    <row r="318" spans="1:70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  <c r="AM318" s="1"/>
      <c r="AN318" s="1"/>
      <c r="AO318" s="1"/>
      <c r="AP318" s="1"/>
      <c r="AQ318" s="1"/>
      <c r="AR318" s="1"/>
      <c r="AS318" s="1"/>
      <c r="AT318" s="1"/>
      <c r="AU318" s="1"/>
      <c r="AV318" s="1"/>
      <c r="AW318" s="1"/>
      <c r="AX318" s="1"/>
      <c r="AY318" s="1"/>
      <c r="AZ318" s="1"/>
      <c r="BA318" s="1"/>
      <c r="BB318" s="1"/>
      <c r="BC318" s="1"/>
      <c r="BD318" s="1"/>
      <c r="BE318" s="1"/>
      <c r="BF318" s="1"/>
      <c r="BG318" s="1"/>
      <c r="BH318" s="1"/>
      <c r="BI318" s="1"/>
      <c r="BJ318" s="1"/>
      <c r="BK318" s="1"/>
      <c r="BL318" s="1"/>
      <c r="BM318" s="1"/>
      <c r="BN318" s="1"/>
      <c r="BO318" s="1"/>
      <c r="BP318" s="1"/>
      <c r="BQ318" s="1"/>
      <c r="BR318" s="1"/>
    </row>
    <row r="319" spans="1:70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  <c r="AM319" s="1"/>
      <c r="AN319" s="1"/>
      <c r="AO319" s="1"/>
      <c r="AP319" s="1"/>
      <c r="AQ319" s="1"/>
      <c r="AR319" s="1"/>
      <c r="AS319" s="1"/>
      <c r="AT319" s="1"/>
      <c r="AU319" s="1"/>
      <c r="AV319" s="1"/>
      <c r="AW319" s="1"/>
      <c r="AX319" s="1"/>
      <c r="AY319" s="1"/>
      <c r="AZ319" s="1"/>
      <c r="BA319" s="1"/>
      <c r="BB319" s="1"/>
      <c r="BC319" s="1"/>
      <c r="BD319" s="1"/>
      <c r="BE319" s="1"/>
      <c r="BF319" s="1"/>
      <c r="BG319" s="1"/>
      <c r="BH319" s="1"/>
      <c r="BI319" s="1"/>
      <c r="BJ319" s="1"/>
      <c r="BK319" s="1"/>
      <c r="BL319" s="1"/>
      <c r="BM319" s="1"/>
      <c r="BN319" s="1"/>
      <c r="BO319" s="1"/>
      <c r="BP319" s="1"/>
      <c r="BQ319" s="1"/>
      <c r="BR319" s="1"/>
    </row>
    <row r="320" spans="1:70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  <c r="AM320" s="1"/>
      <c r="AN320" s="1"/>
      <c r="AO320" s="1"/>
      <c r="AP320" s="1"/>
      <c r="AQ320" s="1"/>
      <c r="AR320" s="1"/>
      <c r="AS320" s="1"/>
      <c r="AT320" s="1"/>
      <c r="AU320" s="1"/>
      <c r="AV320" s="1"/>
      <c r="AW320" s="1"/>
      <c r="AX320" s="1"/>
      <c r="AY320" s="1"/>
      <c r="AZ320" s="1"/>
      <c r="BA320" s="1"/>
      <c r="BB320" s="1"/>
      <c r="BC320" s="1"/>
      <c r="BD320" s="1"/>
      <c r="BE320" s="1"/>
      <c r="BF320" s="1"/>
      <c r="BG320" s="1"/>
      <c r="BH320" s="1"/>
      <c r="BI320" s="1"/>
      <c r="BJ320" s="1"/>
      <c r="BK320" s="1"/>
      <c r="BL320" s="1"/>
      <c r="BM320" s="1"/>
      <c r="BN320" s="1"/>
      <c r="BO320" s="1"/>
      <c r="BP320" s="1"/>
      <c r="BQ320" s="1"/>
      <c r="BR320" s="1"/>
    </row>
    <row r="321" spans="1:70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  <c r="AM321" s="1"/>
      <c r="AN321" s="1"/>
      <c r="AO321" s="1"/>
      <c r="AP321" s="1"/>
      <c r="AQ321" s="1"/>
      <c r="AR321" s="1"/>
      <c r="AS321" s="1"/>
      <c r="AT321" s="1"/>
      <c r="AU321" s="1"/>
      <c r="AV321" s="1"/>
      <c r="AW321" s="1"/>
      <c r="AX321" s="1"/>
      <c r="AY321" s="1"/>
      <c r="AZ321" s="1"/>
      <c r="BA321" s="1"/>
      <c r="BB321" s="1"/>
      <c r="BC321" s="1"/>
      <c r="BD321" s="1"/>
      <c r="BE321" s="1"/>
      <c r="BF321" s="1"/>
      <c r="BG321" s="1"/>
      <c r="BH321" s="1"/>
      <c r="BI321" s="1"/>
      <c r="BJ321" s="1"/>
      <c r="BK321" s="1"/>
      <c r="BL321" s="1"/>
      <c r="BM321" s="1"/>
      <c r="BN321" s="1"/>
      <c r="BO321" s="1"/>
      <c r="BP321" s="1"/>
      <c r="BQ321" s="1"/>
      <c r="BR321" s="1"/>
    </row>
    <row r="322" spans="1:70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  <c r="AM322" s="1"/>
      <c r="AN322" s="1"/>
      <c r="AO322" s="1"/>
      <c r="AP322" s="1"/>
      <c r="AQ322" s="1"/>
      <c r="AR322" s="1"/>
      <c r="AS322" s="1"/>
      <c r="AT322" s="1"/>
      <c r="AU322" s="1"/>
      <c r="AV322" s="1"/>
      <c r="AW322" s="1"/>
      <c r="AX322" s="1"/>
      <c r="AY322" s="1"/>
      <c r="AZ322" s="1"/>
      <c r="BA322" s="1"/>
      <c r="BB322" s="1"/>
      <c r="BC322" s="1"/>
      <c r="BD322" s="1"/>
      <c r="BE322" s="1"/>
      <c r="BF322" s="1"/>
      <c r="BG322" s="1"/>
      <c r="BH322" s="1"/>
      <c r="BI322" s="1"/>
      <c r="BJ322" s="1"/>
      <c r="BK322" s="1"/>
      <c r="BL322" s="1"/>
      <c r="BM322" s="1"/>
      <c r="BN322" s="1"/>
      <c r="BO322" s="1"/>
      <c r="BP322" s="1"/>
      <c r="BQ322" s="1"/>
      <c r="BR322" s="1"/>
    </row>
    <row r="323" spans="1:70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  <c r="AM323" s="1"/>
      <c r="AN323" s="1"/>
      <c r="AO323" s="1"/>
      <c r="AP323" s="1"/>
      <c r="AQ323" s="1"/>
      <c r="AR323" s="1"/>
      <c r="AS323" s="1"/>
      <c r="AT323" s="1"/>
      <c r="AU323" s="1"/>
      <c r="AV323" s="1"/>
      <c r="AW323" s="1"/>
      <c r="AX323" s="1"/>
      <c r="AY323" s="1"/>
      <c r="AZ323" s="1"/>
      <c r="BA323" s="1"/>
      <c r="BB323" s="1"/>
      <c r="BC323" s="1"/>
      <c r="BD323" s="1"/>
      <c r="BE323" s="1"/>
      <c r="BF323" s="1"/>
      <c r="BG323" s="1"/>
      <c r="BH323" s="1"/>
      <c r="BI323" s="1"/>
      <c r="BJ323" s="1"/>
      <c r="BK323" s="1"/>
      <c r="BL323" s="1"/>
      <c r="BM323" s="1"/>
      <c r="BN323" s="1"/>
      <c r="BO323" s="1"/>
      <c r="BP323" s="1"/>
      <c r="BQ323" s="1"/>
      <c r="BR323" s="1"/>
    </row>
    <row r="324" spans="1:70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  <c r="AM324" s="1"/>
      <c r="AN324" s="1"/>
      <c r="AO324" s="1"/>
      <c r="AP324" s="1"/>
      <c r="AQ324" s="1"/>
      <c r="AR324" s="1"/>
      <c r="AS324" s="1"/>
      <c r="AT324" s="1"/>
      <c r="AU324" s="1"/>
      <c r="AV324" s="1"/>
      <c r="AW324" s="1"/>
      <c r="AX324" s="1"/>
      <c r="AY324" s="1"/>
      <c r="AZ324" s="1"/>
      <c r="BA324" s="1"/>
      <c r="BB324" s="1"/>
      <c r="BC324" s="1"/>
      <c r="BD324" s="1"/>
      <c r="BE324" s="1"/>
      <c r="BF324" s="1"/>
      <c r="BG324" s="1"/>
      <c r="BH324" s="1"/>
      <c r="BI324" s="1"/>
      <c r="BJ324" s="1"/>
      <c r="BK324" s="1"/>
      <c r="BL324" s="1"/>
      <c r="BM324" s="1"/>
      <c r="BN324" s="1"/>
      <c r="BO324" s="1"/>
      <c r="BP324" s="1"/>
      <c r="BQ324" s="1"/>
      <c r="BR324" s="1"/>
    </row>
    <row r="325" spans="1:70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  <c r="AM325" s="1"/>
      <c r="AN325" s="1"/>
      <c r="AO325" s="1"/>
      <c r="AP325" s="1"/>
      <c r="AQ325" s="1"/>
      <c r="AR325" s="1"/>
      <c r="AS325" s="1"/>
      <c r="AT325" s="1"/>
      <c r="AU325" s="1"/>
      <c r="AV325" s="1"/>
      <c r="AW325" s="1"/>
      <c r="AX325" s="1"/>
      <c r="AY325" s="1"/>
      <c r="AZ325" s="1"/>
      <c r="BA325" s="1"/>
      <c r="BB325" s="1"/>
      <c r="BC325" s="1"/>
      <c r="BD325" s="1"/>
      <c r="BE325" s="1"/>
      <c r="BF325" s="1"/>
      <c r="BG325" s="1"/>
      <c r="BH325" s="1"/>
      <c r="BI325" s="1"/>
      <c r="BJ325" s="1"/>
      <c r="BK325" s="1"/>
      <c r="BL325" s="1"/>
      <c r="BM325" s="1"/>
      <c r="BN325" s="1"/>
      <c r="BO325" s="1"/>
      <c r="BP325" s="1"/>
      <c r="BQ325" s="1"/>
      <c r="BR325" s="1"/>
    </row>
    <row r="326" spans="1:70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  <c r="AM326" s="1"/>
      <c r="AN326" s="1"/>
      <c r="AO326" s="1"/>
      <c r="AP326" s="1"/>
      <c r="AQ326" s="1"/>
      <c r="AR326" s="1"/>
      <c r="AS326" s="1"/>
      <c r="AT326" s="1"/>
      <c r="AU326" s="1"/>
      <c r="AV326" s="1"/>
      <c r="AW326" s="1"/>
      <c r="AX326" s="1"/>
      <c r="AY326" s="1"/>
      <c r="AZ326" s="1"/>
      <c r="BA326" s="1"/>
      <c r="BB326" s="1"/>
      <c r="BC326" s="1"/>
      <c r="BD326" s="1"/>
      <c r="BE326" s="1"/>
      <c r="BF326" s="1"/>
      <c r="BG326" s="1"/>
      <c r="BH326" s="1"/>
      <c r="BI326" s="1"/>
      <c r="BJ326" s="1"/>
      <c r="BK326" s="1"/>
      <c r="BL326" s="1"/>
      <c r="BM326" s="1"/>
      <c r="BN326" s="1"/>
      <c r="BO326" s="1"/>
      <c r="BP326" s="1"/>
      <c r="BQ326" s="1"/>
      <c r="BR326" s="1"/>
    </row>
    <row r="327" spans="1:70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  <c r="AM327" s="1"/>
      <c r="AN327" s="1"/>
      <c r="AO327" s="1"/>
      <c r="AP327" s="1"/>
      <c r="AQ327" s="1"/>
      <c r="AR327" s="1"/>
      <c r="AS327" s="1"/>
      <c r="AT327" s="1"/>
      <c r="AU327" s="1"/>
      <c r="AV327" s="1"/>
      <c r="AW327" s="1"/>
      <c r="AX327" s="1"/>
      <c r="AY327" s="1"/>
      <c r="AZ327" s="1"/>
      <c r="BA327" s="1"/>
      <c r="BB327" s="1"/>
      <c r="BC327" s="1"/>
      <c r="BD327" s="1"/>
      <c r="BE327" s="1"/>
      <c r="BF327" s="1"/>
      <c r="BG327" s="1"/>
      <c r="BH327" s="1"/>
      <c r="BI327" s="1"/>
      <c r="BJ327" s="1"/>
      <c r="BK327" s="1"/>
      <c r="BL327" s="1"/>
      <c r="BM327" s="1"/>
      <c r="BN327" s="1"/>
      <c r="BO327" s="1"/>
      <c r="BP327" s="1"/>
      <c r="BQ327" s="1"/>
      <c r="BR327" s="1"/>
    </row>
    <row r="328" spans="1:70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  <c r="AM328" s="1"/>
      <c r="AN328" s="1"/>
      <c r="AO328" s="1"/>
      <c r="AP328" s="1"/>
      <c r="AQ328" s="1"/>
      <c r="AR328" s="1"/>
      <c r="AS328" s="1"/>
      <c r="AT328" s="1"/>
      <c r="AU328" s="1"/>
      <c r="AV328" s="1"/>
      <c r="AW328" s="1"/>
      <c r="AX328" s="1"/>
      <c r="AY328" s="1"/>
      <c r="AZ328" s="1"/>
      <c r="BA328" s="1"/>
      <c r="BB328" s="1"/>
      <c r="BC328" s="1"/>
      <c r="BD328" s="1"/>
      <c r="BE328" s="1"/>
      <c r="BF328" s="1"/>
      <c r="BG328" s="1"/>
      <c r="BH328" s="1"/>
      <c r="BI328" s="1"/>
      <c r="BJ328" s="1"/>
      <c r="BK328" s="1"/>
      <c r="BL328" s="1"/>
      <c r="BM328" s="1"/>
      <c r="BN328" s="1"/>
      <c r="BO328" s="1"/>
      <c r="BP328" s="1"/>
      <c r="BQ328" s="1"/>
      <c r="BR328" s="1"/>
    </row>
    <row r="329" spans="1:70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  <c r="AM329" s="1"/>
      <c r="AN329" s="1"/>
      <c r="AO329" s="1"/>
      <c r="AP329" s="1"/>
      <c r="AQ329" s="1"/>
      <c r="AR329" s="1"/>
      <c r="AS329" s="1"/>
      <c r="AT329" s="1"/>
      <c r="AU329" s="1"/>
      <c r="AV329" s="1"/>
      <c r="AW329" s="1"/>
      <c r="AX329" s="1"/>
      <c r="AY329" s="1"/>
      <c r="AZ329" s="1"/>
      <c r="BA329" s="1"/>
      <c r="BB329" s="1"/>
      <c r="BC329" s="1"/>
      <c r="BD329" s="1"/>
      <c r="BE329" s="1"/>
      <c r="BF329" s="1"/>
      <c r="BG329" s="1"/>
      <c r="BH329" s="1"/>
      <c r="BI329" s="1"/>
      <c r="BJ329" s="1"/>
      <c r="BK329" s="1"/>
      <c r="BL329" s="1"/>
      <c r="BM329" s="1"/>
      <c r="BN329" s="1"/>
      <c r="BO329" s="1"/>
      <c r="BP329" s="1"/>
      <c r="BQ329" s="1"/>
      <c r="BR329" s="1"/>
    </row>
    <row r="330" spans="1:70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  <c r="AM330" s="1"/>
      <c r="AN330" s="1"/>
      <c r="AO330" s="1"/>
      <c r="AP330" s="1"/>
      <c r="AQ330" s="1"/>
      <c r="AR330" s="1"/>
      <c r="AS330" s="1"/>
      <c r="AT330" s="1"/>
      <c r="AU330" s="1"/>
      <c r="AV330" s="1"/>
      <c r="AW330" s="1"/>
      <c r="AX330" s="1"/>
      <c r="AY330" s="1"/>
      <c r="AZ330" s="1"/>
      <c r="BA330" s="1"/>
      <c r="BB330" s="1"/>
      <c r="BC330" s="1"/>
      <c r="BD330" s="1"/>
      <c r="BE330" s="1"/>
      <c r="BF330" s="1"/>
      <c r="BG330" s="1"/>
      <c r="BH330" s="1"/>
      <c r="BI330" s="1"/>
      <c r="BJ330" s="1"/>
      <c r="BK330" s="1"/>
      <c r="BL330" s="1"/>
      <c r="BM330" s="1"/>
      <c r="BN330" s="1"/>
      <c r="BO330" s="1"/>
      <c r="BP330" s="1"/>
      <c r="BQ330" s="1"/>
      <c r="BR330" s="1"/>
    </row>
    <row r="331" spans="1:70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  <c r="AM331" s="1"/>
      <c r="AN331" s="1"/>
      <c r="AO331" s="1"/>
      <c r="AP331" s="1"/>
      <c r="AQ331" s="1"/>
      <c r="AR331" s="1"/>
      <c r="AS331" s="1"/>
      <c r="AT331" s="1"/>
      <c r="AU331" s="1"/>
      <c r="AV331" s="1"/>
      <c r="AW331" s="1"/>
      <c r="AX331" s="1"/>
      <c r="AY331" s="1"/>
      <c r="AZ331" s="1"/>
      <c r="BA331" s="1"/>
      <c r="BB331" s="1"/>
      <c r="BC331" s="1"/>
      <c r="BD331" s="1"/>
      <c r="BE331" s="1"/>
      <c r="BF331" s="1"/>
      <c r="BG331" s="1"/>
      <c r="BH331" s="1"/>
      <c r="BI331" s="1"/>
      <c r="BJ331" s="1"/>
      <c r="BK331" s="1"/>
      <c r="BL331" s="1"/>
      <c r="BM331" s="1"/>
      <c r="BN331" s="1"/>
      <c r="BO331" s="1"/>
      <c r="BP331" s="1"/>
      <c r="BQ331" s="1"/>
      <c r="BR331" s="1"/>
    </row>
    <row r="332" spans="1:70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  <c r="AM332" s="1"/>
      <c r="AN332" s="1"/>
      <c r="AO332" s="1"/>
      <c r="AP332" s="1"/>
      <c r="AQ332" s="1"/>
      <c r="AR332" s="1"/>
      <c r="AS332" s="1"/>
      <c r="AT332" s="1"/>
      <c r="AU332" s="1"/>
      <c r="AV332" s="1"/>
      <c r="AW332" s="1"/>
      <c r="AX332" s="1"/>
      <c r="AY332" s="1"/>
      <c r="AZ332" s="1"/>
      <c r="BA332" s="1"/>
      <c r="BB332" s="1"/>
      <c r="BC332" s="1"/>
      <c r="BD332" s="1"/>
      <c r="BE332" s="1"/>
      <c r="BF332" s="1"/>
      <c r="BG332" s="1"/>
      <c r="BH332" s="1"/>
      <c r="BI332" s="1"/>
      <c r="BJ332" s="1"/>
      <c r="BK332" s="1"/>
      <c r="BL332" s="1"/>
      <c r="BM332" s="1"/>
      <c r="BN332" s="1"/>
      <c r="BO332" s="1"/>
      <c r="BP332" s="1"/>
      <c r="BQ332" s="1"/>
      <c r="BR332" s="1"/>
    </row>
    <row r="333" spans="1:70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  <c r="AM333" s="1"/>
      <c r="AN333" s="1"/>
      <c r="AO333" s="1"/>
      <c r="AP333" s="1"/>
      <c r="AQ333" s="1"/>
      <c r="AR333" s="1"/>
      <c r="AS333" s="1"/>
      <c r="AT333" s="1"/>
      <c r="AU333" s="1"/>
      <c r="AV333" s="1"/>
      <c r="AW333" s="1"/>
      <c r="AX333" s="1"/>
      <c r="AY333" s="1"/>
      <c r="AZ333" s="1"/>
      <c r="BA333" s="1"/>
      <c r="BB333" s="1"/>
      <c r="BC333" s="1"/>
      <c r="BD333" s="1"/>
      <c r="BE333" s="1"/>
      <c r="BF333" s="1"/>
      <c r="BG333" s="1"/>
      <c r="BH333" s="1"/>
      <c r="BI333" s="1"/>
      <c r="BJ333" s="1"/>
      <c r="BK333" s="1"/>
      <c r="BL333" s="1"/>
      <c r="BM333" s="1"/>
      <c r="BN333" s="1"/>
      <c r="BO333" s="1"/>
      <c r="BP333" s="1"/>
      <c r="BQ333" s="1"/>
      <c r="BR333" s="1"/>
    </row>
    <row r="334" spans="1:70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  <c r="AM334" s="1"/>
      <c r="AN334" s="1"/>
      <c r="AO334" s="1"/>
      <c r="AP334" s="1"/>
      <c r="AQ334" s="1"/>
      <c r="AR334" s="1"/>
      <c r="AS334" s="1"/>
      <c r="AT334" s="1"/>
      <c r="AU334" s="1"/>
      <c r="AV334" s="1"/>
      <c r="AW334" s="1"/>
      <c r="AX334" s="1"/>
      <c r="AY334" s="1"/>
      <c r="AZ334" s="1"/>
      <c r="BA334" s="1"/>
      <c r="BB334" s="1"/>
      <c r="BC334" s="1"/>
      <c r="BD334" s="1"/>
      <c r="BE334" s="1"/>
      <c r="BF334" s="1"/>
      <c r="BG334" s="1"/>
      <c r="BH334" s="1"/>
      <c r="BI334" s="1"/>
      <c r="BJ334" s="1"/>
      <c r="BK334" s="1"/>
      <c r="BL334" s="1"/>
      <c r="BM334" s="1"/>
      <c r="BN334" s="1"/>
      <c r="BO334" s="1"/>
      <c r="BP334" s="1"/>
      <c r="BQ334" s="1"/>
      <c r="BR334" s="1"/>
    </row>
    <row r="335" spans="1:70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  <c r="AM335" s="1"/>
      <c r="AN335" s="1"/>
      <c r="AO335" s="1"/>
      <c r="AP335" s="1"/>
      <c r="AQ335" s="1"/>
      <c r="AR335" s="1"/>
      <c r="AS335" s="1"/>
      <c r="AT335" s="1"/>
      <c r="AU335" s="1"/>
      <c r="AV335" s="1"/>
      <c r="AW335" s="1"/>
      <c r="AX335" s="1"/>
      <c r="AY335" s="1"/>
      <c r="AZ335" s="1"/>
      <c r="BA335" s="1"/>
      <c r="BB335" s="1"/>
      <c r="BC335" s="1"/>
      <c r="BD335" s="1"/>
      <c r="BE335" s="1"/>
      <c r="BF335" s="1"/>
      <c r="BG335" s="1"/>
      <c r="BH335" s="1"/>
      <c r="BI335" s="1"/>
      <c r="BJ335" s="1"/>
      <c r="BK335" s="1"/>
      <c r="BL335" s="1"/>
      <c r="BM335" s="1"/>
      <c r="BN335" s="1"/>
      <c r="BO335" s="1"/>
      <c r="BP335" s="1"/>
      <c r="BQ335" s="1"/>
      <c r="BR335" s="1"/>
    </row>
    <row r="336" spans="1:70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  <c r="AM336" s="1"/>
      <c r="AN336" s="1"/>
      <c r="AO336" s="1"/>
      <c r="AP336" s="1"/>
      <c r="AQ336" s="1"/>
      <c r="AR336" s="1"/>
      <c r="AS336" s="1"/>
      <c r="AT336" s="1"/>
      <c r="AU336" s="1"/>
      <c r="AV336" s="1"/>
      <c r="AW336" s="1"/>
      <c r="AX336" s="1"/>
      <c r="AY336" s="1"/>
      <c r="AZ336" s="1"/>
      <c r="BA336" s="1"/>
      <c r="BB336" s="1"/>
      <c r="BC336" s="1"/>
      <c r="BD336" s="1"/>
      <c r="BE336" s="1"/>
      <c r="BF336" s="1"/>
      <c r="BG336" s="1"/>
      <c r="BH336" s="1"/>
      <c r="BI336" s="1"/>
      <c r="BJ336" s="1"/>
      <c r="BK336" s="1"/>
      <c r="BL336" s="1"/>
      <c r="BM336" s="1"/>
      <c r="BN336" s="1"/>
      <c r="BO336" s="1"/>
      <c r="BP336" s="1"/>
      <c r="BQ336" s="1"/>
      <c r="BR336" s="1"/>
    </row>
    <row r="337" spans="1:70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  <c r="AM337" s="1"/>
      <c r="AN337" s="1"/>
      <c r="AO337" s="1"/>
      <c r="AP337" s="1"/>
      <c r="AQ337" s="1"/>
      <c r="AR337" s="1"/>
      <c r="AS337" s="1"/>
      <c r="AT337" s="1"/>
      <c r="AU337" s="1"/>
      <c r="AV337" s="1"/>
      <c r="AW337" s="1"/>
      <c r="AX337" s="1"/>
      <c r="AY337" s="1"/>
      <c r="AZ337" s="1"/>
      <c r="BA337" s="1"/>
      <c r="BB337" s="1"/>
      <c r="BC337" s="1"/>
      <c r="BD337" s="1"/>
      <c r="BE337" s="1"/>
      <c r="BF337" s="1"/>
      <c r="BG337" s="1"/>
      <c r="BH337" s="1"/>
      <c r="BI337" s="1"/>
      <c r="BJ337" s="1"/>
      <c r="BK337" s="1"/>
      <c r="BL337" s="1"/>
      <c r="BM337" s="1"/>
      <c r="BN337" s="1"/>
      <c r="BO337" s="1"/>
      <c r="BP337" s="1"/>
      <c r="BQ337" s="1"/>
      <c r="BR337" s="1"/>
    </row>
    <row r="338" spans="1:70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  <c r="AM338" s="1"/>
      <c r="AN338" s="1"/>
      <c r="AO338" s="1"/>
      <c r="AP338" s="1"/>
      <c r="AQ338" s="1"/>
      <c r="AR338" s="1"/>
      <c r="AS338" s="1"/>
      <c r="AT338" s="1"/>
      <c r="AU338" s="1"/>
      <c r="AV338" s="1"/>
      <c r="AW338" s="1"/>
      <c r="AX338" s="1"/>
      <c r="AY338" s="1"/>
      <c r="AZ338" s="1"/>
      <c r="BA338" s="1"/>
      <c r="BB338" s="1"/>
      <c r="BC338" s="1"/>
      <c r="BD338" s="1"/>
      <c r="BE338" s="1"/>
      <c r="BF338" s="1"/>
      <c r="BG338" s="1"/>
      <c r="BH338" s="1"/>
      <c r="BI338" s="1"/>
      <c r="BJ338" s="1"/>
      <c r="BK338" s="1"/>
      <c r="BL338" s="1"/>
      <c r="BM338" s="1"/>
      <c r="BN338" s="1"/>
      <c r="BO338" s="1"/>
      <c r="BP338" s="1"/>
      <c r="BQ338" s="1"/>
      <c r="BR338" s="1"/>
    </row>
    <row r="339" spans="1:70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  <c r="AM339" s="1"/>
      <c r="AN339" s="1"/>
      <c r="AO339" s="1"/>
      <c r="AP339" s="1"/>
      <c r="AQ339" s="1"/>
      <c r="AR339" s="1"/>
      <c r="AS339" s="1"/>
      <c r="AT339" s="1"/>
      <c r="AU339" s="1"/>
      <c r="AV339" s="1"/>
      <c r="AW339" s="1"/>
      <c r="AX339" s="1"/>
      <c r="AY339" s="1"/>
      <c r="AZ339" s="1"/>
      <c r="BA339" s="1"/>
      <c r="BB339" s="1"/>
      <c r="BC339" s="1"/>
      <c r="BD339" s="1"/>
      <c r="BE339" s="1"/>
      <c r="BF339" s="1"/>
      <c r="BG339" s="1"/>
      <c r="BH339" s="1"/>
      <c r="BI339" s="1"/>
      <c r="BJ339" s="1"/>
      <c r="BK339" s="1"/>
      <c r="BL339" s="1"/>
      <c r="BM339" s="1"/>
      <c r="BN339" s="1"/>
      <c r="BO339" s="1"/>
      <c r="BP339" s="1"/>
      <c r="BQ339" s="1"/>
      <c r="BR339" s="1"/>
    </row>
    <row r="340" spans="1:70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  <c r="AM340" s="1"/>
      <c r="AN340" s="1"/>
      <c r="AO340" s="1"/>
      <c r="AP340" s="1"/>
      <c r="AQ340" s="1"/>
      <c r="AR340" s="1"/>
      <c r="AS340" s="1"/>
      <c r="AT340" s="1"/>
      <c r="AU340" s="1"/>
      <c r="AV340" s="1"/>
      <c r="AW340" s="1"/>
      <c r="AX340" s="1"/>
      <c r="AY340" s="1"/>
      <c r="AZ340" s="1"/>
      <c r="BA340" s="1"/>
      <c r="BB340" s="1"/>
      <c r="BC340" s="1"/>
      <c r="BD340" s="1"/>
      <c r="BE340" s="1"/>
      <c r="BF340" s="1"/>
      <c r="BG340" s="1"/>
      <c r="BH340" s="1"/>
      <c r="BI340" s="1"/>
      <c r="BJ340" s="1"/>
      <c r="BK340" s="1"/>
      <c r="BL340" s="1"/>
      <c r="BM340" s="1"/>
      <c r="BN340" s="1"/>
      <c r="BO340" s="1"/>
      <c r="BP340" s="1"/>
      <c r="BQ340" s="1"/>
      <c r="BR340" s="1"/>
    </row>
    <row r="341" spans="1:70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  <c r="AM341" s="1"/>
      <c r="AN341" s="1"/>
      <c r="AO341" s="1"/>
      <c r="AP341" s="1"/>
      <c r="AQ341" s="1"/>
      <c r="AR341" s="1"/>
      <c r="AS341" s="1"/>
      <c r="AT341" s="1"/>
      <c r="AU341" s="1"/>
      <c r="AV341" s="1"/>
      <c r="AW341" s="1"/>
      <c r="AX341" s="1"/>
      <c r="AY341" s="1"/>
      <c r="AZ341" s="1"/>
      <c r="BA341" s="1"/>
      <c r="BB341" s="1"/>
      <c r="BC341" s="1"/>
      <c r="BD341" s="1"/>
      <c r="BE341" s="1"/>
      <c r="BF341" s="1"/>
      <c r="BG341" s="1"/>
      <c r="BH341" s="1"/>
      <c r="BI341" s="1"/>
      <c r="BJ341" s="1"/>
      <c r="BK341" s="1"/>
      <c r="BL341" s="1"/>
      <c r="BM341" s="1"/>
      <c r="BN341" s="1"/>
      <c r="BO341" s="1"/>
      <c r="BP341" s="1"/>
      <c r="BQ341" s="1"/>
      <c r="BR341" s="1"/>
    </row>
    <row r="342" spans="1:70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  <c r="AM342" s="1"/>
      <c r="AN342" s="1"/>
      <c r="AO342" s="1"/>
      <c r="AP342" s="1"/>
      <c r="AQ342" s="1"/>
      <c r="AR342" s="1"/>
      <c r="AS342" s="1"/>
      <c r="AT342" s="1"/>
      <c r="AU342" s="1"/>
      <c r="AV342" s="1"/>
      <c r="AW342" s="1"/>
      <c r="AX342" s="1"/>
      <c r="AY342" s="1"/>
      <c r="AZ342" s="1"/>
      <c r="BA342" s="1"/>
      <c r="BB342" s="1"/>
      <c r="BC342" s="1"/>
      <c r="BD342" s="1"/>
      <c r="BE342" s="1"/>
      <c r="BF342" s="1"/>
      <c r="BG342" s="1"/>
      <c r="BH342" s="1"/>
      <c r="BI342" s="1"/>
      <c r="BJ342" s="1"/>
      <c r="BK342" s="1"/>
      <c r="BL342" s="1"/>
      <c r="BM342" s="1"/>
      <c r="BN342" s="1"/>
      <c r="BO342" s="1"/>
      <c r="BP342" s="1"/>
      <c r="BQ342" s="1"/>
      <c r="BR342" s="1"/>
    </row>
    <row r="343" spans="1:70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  <c r="AM343" s="1"/>
      <c r="AN343" s="1"/>
      <c r="AO343" s="1"/>
      <c r="AP343" s="1"/>
      <c r="AQ343" s="1"/>
      <c r="AR343" s="1"/>
      <c r="AS343" s="1"/>
      <c r="AT343" s="1"/>
      <c r="AU343" s="1"/>
      <c r="AV343" s="1"/>
      <c r="AW343" s="1"/>
      <c r="AX343" s="1"/>
      <c r="AY343" s="1"/>
      <c r="AZ343" s="1"/>
      <c r="BA343" s="1"/>
      <c r="BB343" s="1"/>
      <c r="BC343" s="1"/>
      <c r="BD343" s="1"/>
      <c r="BE343" s="1"/>
      <c r="BF343" s="1"/>
      <c r="BG343" s="1"/>
      <c r="BH343" s="1"/>
      <c r="BI343" s="1"/>
      <c r="BJ343" s="1"/>
      <c r="BK343" s="1"/>
      <c r="BL343" s="1"/>
      <c r="BM343" s="1"/>
      <c r="BN343" s="1"/>
      <c r="BO343" s="1"/>
      <c r="BP343" s="1"/>
      <c r="BQ343" s="1"/>
      <c r="BR343" s="1"/>
    </row>
    <row r="344" spans="1:70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  <c r="AM344" s="1"/>
      <c r="AN344" s="1"/>
      <c r="AO344" s="1"/>
      <c r="AP344" s="1"/>
      <c r="AQ344" s="1"/>
      <c r="AR344" s="1"/>
      <c r="AS344" s="1"/>
      <c r="AT344" s="1"/>
      <c r="AU344" s="1"/>
      <c r="AV344" s="1"/>
      <c r="AW344" s="1"/>
      <c r="AX344" s="1"/>
      <c r="AY344" s="1"/>
      <c r="AZ344" s="1"/>
      <c r="BA344" s="1"/>
      <c r="BB344" s="1"/>
      <c r="BC344" s="1"/>
      <c r="BD344" s="1"/>
      <c r="BE344" s="1"/>
      <c r="BF344" s="1"/>
      <c r="BG344" s="1"/>
      <c r="BH344" s="1"/>
      <c r="BI344" s="1"/>
      <c r="BJ344" s="1"/>
      <c r="BK344" s="1"/>
      <c r="BL344" s="1"/>
      <c r="BM344" s="1"/>
      <c r="BN344" s="1"/>
      <c r="BO344" s="1"/>
      <c r="BP344" s="1"/>
      <c r="BQ344" s="1"/>
      <c r="BR344" s="1"/>
    </row>
    <row r="345" spans="1:70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  <c r="AM345" s="1"/>
      <c r="AN345" s="1"/>
      <c r="AO345" s="1"/>
      <c r="AP345" s="1"/>
      <c r="AQ345" s="1"/>
      <c r="AR345" s="1"/>
      <c r="AS345" s="1"/>
      <c r="AT345" s="1"/>
      <c r="AU345" s="1"/>
      <c r="AV345" s="1"/>
      <c r="AW345" s="1"/>
      <c r="AX345" s="1"/>
      <c r="AY345" s="1"/>
      <c r="AZ345" s="1"/>
      <c r="BA345" s="1"/>
      <c r="BB345" s="1"/>
      <c r="BC345" s="1"/>
      <c r="BD345" s="1"/>
      <c r="BE345" s="1"/>
      <c r="BF345" s="1"/>
      <c r="BG345" s="1"/>
      <c r="BH345" s="1"/>
      <c r="BI345" s="1"/>
      <c r="BJ345" s="1"/>
      <c r="BK345" s="1"/>
      <c r="BL345" s="1"/>
      <c r="BM345" s="1"/>
      <c r="BN345" s="1"/>
      <c r="BO345" s="1"/>
      <c r="BP345" s="1"/>
      <c r="BQ345" s="1"/>
      <c r="BR345" s="1"/>
    </row>
    <row r="346" spans="1:70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1"/>
      <c r="AM346" s="1"/>
      <c r="AN346" s="1"/>
      <c r="AO346" s="1"/>
      <c r="AP346" s="1"/>
      <c r="AQ346" s="1"/>
      <c r="AR346" s="1"/>
      <c r="AS346" s="1"/>
      <c r="AT346" s="1"/>
      <c r="AU346" s="1"/>
      <c r="AV346" s="1"/>
      <c r="AW346" s="1"/>
      <c r="AX346" s="1"/>
      <c r="AY346" s="1"/>
      <c r="AZ346" s="1"/>
      <c r="BA346" s="1"/>
      <c r="BB346" s="1"/>
      <c r="BC346" s="1"/>
      <c r="BD346" s="1"/>
      <c r="BE346" s="1"/>
      <c r="BF346" s="1"/>
      <c r="BG346" s="1"/>
      <c r="BH346" s="1"/>
      <c r="BI346" s="1"/>
      <c r="BJ346" s="1"/>
      <c r="BK346" s="1"/>
      <c r="BL346" s="1"/>
      <c r="BM346" s="1"/>
      <c r="BN346" s="1"/>
      <c r="BO346" s="1"/>
      <c r="BP346" s="1"/>
      <c r="BQ346" s="1"/>
      <c r="BR346" s="1"/>
    </row>
    <row r="347" spans="1:70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  <c r="AL347" s="1"/>
      <c r="AM347" s="1"/>
      <c r="AN347" s="1"/>
      <c r="AO347" s="1"/>
      <c r="AP347" s="1"/>
      <c r="AQ347" s="1"/>
      <c r="AR347" s="1"/>
      <c r="AS347" s="1"/>
      <c r="AT347" s="1"/>
      <c r="AU347" s="1"/>
      <c r="AV347" s="1"/>
      <c r="AW347" s="1"/>
      <c r="AX347" s="1"/>
      <c r="AY347" s="1"/>
      <c r="AZ347" s="1"/>
      <c r="BA347" s="1"/>
      <c r="BB347" s="1"/>
      <c r="BC347" s="1"/>
      <c r="BD347" s="1"/>
      <c r="BE347" s="1"/>
      <c r="BF347" s="1"/>
      <c r="BG347" s="1"/>
      <c r="BH347" s="1"/>
      <c r="BI347" s="1"/>
      <c r="BJ347" s="1"/>
      <c r="BK347" s="1"/>
      <c r="BL347" s="1"/>
      <c r="BM347" s="1"/>
      <c r="BN347" s="1"/>
      <c r="BO347" s="1"/>
      <c r="BP347" s="1"/>
      <c r="BQ347" s="1"/>
      <c r="BR347" s="1"/>
    </row>
    <row r="348" spans="1:70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1"/>
      <c r="AM348" s="1"/>
      <c r="AN348" s="1"/>
      <c r="AO348" s="1"/>
      <c r="AP348" s="1"/>
      <c r="AQ348" s="1"/>
      <c r="AR348" s="1"/>
      <c r="AS348" s="1"/>
      <c r="AT348" s="1"/>
      <c r="AU348" s="1"/>
      <c r="AV348" s="1"/>
      <c r="AW348" s="1"/>
      <c r="AX348" s="1"/>
      <c r="AY348" s="1"/>
      <c r="AZ348" s="1"/>
      <c r="BA348" s="1"/>
      <c r="BB348" s="1"/>
      <c r="BC348" s="1"/>
      <c r="BD348" s="1"/>
      <c r="BE348" s="1"/>
      <c r="BF348" s="1"/>
      <c r="BG348" s="1"/>
      <c r="BH348" s="1"/>
      <c r="BI348" s="1"/>
      <c r="BJ348" s="1"/>
      <c r="BK348" s="1"/>
      <c r="BL348" s="1"/>
      <c r="BM348" s="1"/>
      <c r="BN348" s="1"/>
      <c r="BO348" s="1"/>
      <c r="BP348" s="1"/>
      <c r="BQ348" s="1"/>
      <c r="BR348" s="1"/>
    </row>
    <row r="349" spans="1:70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1"/>
      <c r="AM349" s="1"/>
      <c r="AN349" s="1"/>
      <c r="AO349" s="1"/>
      <c r="AP349" s="1"/>
      <c r="AQ349" s="1"/>
      <c r="AR349" s="1"/>
      <c r="AS349" s="1"/>
      <c r="AT349" s="1"/>
      <c r="AU349" s="1"/>
      <c r="AV349" s="1"/>
      <c r="AW349" s="1"/>
      <c r="AX349" s="1"/>
      <c r="AY349" s="1"/>
      <c r="AZ349" s="1"/>
      <c r="BA349" s="1"/>
      <c r="BB349" s="1"/>
      <c r="BC349" s="1"/>
      <c r="BD349" s="1"/>
      <c r="BE349" s="1"/>
      <c r="BF349" s="1"/>
      <c r="BG349" s="1"/>
      <c r="BH349" s="1"/>
      <c r="BI349" s="1"/>
      <c r="BJ349" s="1"/>
      <c r="BK349" s="1"/>
      <c r="BL349" s="1"/>
      <c r="BM349" s="1"/>
      <c r="BN349" s="1"/>
      <c r="BO349" s="1"/>
      <c r="BP349" s="1"/>
      <c r="BQ349" s="1"/>
      <c r="BR349" s="1"/>
    </row>
    <row r="350" spans="1:70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  <c r="AM350" s="1"/>
      <c r="AN350" s="1"/>
      <c r="AO350" s="1"/>
      <c r="AP350" s="1"/>
      <c r="AQ350" s="1"/>
      <c r="AR350" s="1"/>
      <c r="AS350" s="1"/>
      <c r="AT350" s="1"/>
      <c r="AU350" s="1"/>
      <c r="AV350" s="1"/>
      <c r="AW350" s="1"/>
      <c r="AX350" s="1"/>
      <c r="AY350" s="1"/>
      <c r="AZ350" s="1"/>
      <c r="BA350" s="1"/>
      <c r="BB350" s="1"/>
      <c r="BC350" s="1"/>
      <c r="BD350" s="1"/>
      <c r="BE350" s="1"/>
      <c r="BF350" s="1"/>
      <c r="BG350" s="1"/>
      <c r="BH350" s="1"/>
      <c r="BI350" s="1"/>
      <c r="BJ350" s="1"/>
      <c r="BK350" s="1"/>
      <c r="BL350" s="1"/>
      <c r="BM350" s="1"/>
      <c r="BN350" s="1"/>
      <c r="BO350" s="1"/>
      <c r="BP350" s="1"/>
      <c r="BQ350" s="1"/>
      <c r="BR350" s="1"/>
    </row>
    <row r="351" spans="1:70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  <c r="AM351" s="1"/>
      <c r="AN351" s="1"/>
      <c r="AO351" s="1"/>
      <c r="AP351" s="1"/>
      <c r="AQ351" s="1"/>
      <c r="AR351" s="1"/>
      <c r="AS351" s="1"/>
      <c r="AT351" s="1"/>
      <c r="AU351" s="1"/>
      <c r="AV351" s="1"/>
      <c r="AW351" s="1"/>
      <c r="AX351" s="1"/>
      <c r="AY351" s="1"/>
      <c r="AZ351" s="1"/>
      <c r="BA351" s="1"/>
      <c r="BB351" s="1"/>
      <c r="BC351" s="1"/>
      <c r="BD351" s="1"/>
      <c r="BE351" s="1"/>
      <c r="BF351" s="1"/>
      <c r="BG351" s="1"/>
      <c r="BH351" s="1"/>
      <c r="BI351" s="1"/>
      <c r="BJ351" s="1"/>
      <c r="BK351" s="1"/>
      <c r="BL351" s="1"/>
      <c r="BM351" s="1"/>
      <c r="BN351" s="1"/>
      <c r="BO351" s="1"/>
      <c r="BP351" s="1"/>
      <c r="BQ351" s="1"/>
      <c r="BR351" s="1"/>
    </row>
    <row r="352" spans="1:70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L352" s="1"/>
      <c r="AM352" s="1"/>
      <c r="AN352" s="1"/>
      <c r="AO352" s="1"/>
      <c r="AP352" s="1"/>
      <c r="AQ352" s="1"/>
      <c r="AR352" s="1"/>
      <c r="AS352" s="1"/>
      <c r="AT352" s="1"/>
      <c r="AU352" s="1"/>
      <c r="AV352" s="1"/>
      <c r="AW352" s="1"/>
      <c r="AX352" s="1"/>
      <c r="AY352" s="1"/>
      <c r="AZ352" s="1"/>
      <c r="BA352" s="1"/>
      <c r="BB352" s="1"/>
      <c r="BC352" s="1"/>
      <c r="BD352" s="1"/>
      <c r="BE352" s="1"/>
      <c r="BF352" s="1"/>
      <c r="BG352" s="1"/>
      <c r="BH352" s="1"/>
      <c r="BI352" s="1"/>
      <c r="BJ352" s="1"/>
      <c r="BK352" s="1"/>
      <c r="BL352" s="1"/>
      <c r="BM352" s="1"/>
      <c r="BN352" s="1"/>
      <c r="BO352" s="1"/>
      <c r="BP352" s="1"/>
      <c r="BQ352" s="1"/>
      <c r="BR352" s="1"/>
    </row>
    <row r="353" spans="1:70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  <c r="AM353" s="1"/>
      <c r="AN353" s="1"/>
      <c r="AO353" s="1"/>
      <c r="AP353" s="1"/>
      <c r="AQ353" s="1"/>
      <c r="AR353" s="1"/>
      <c r="AS353" s="1"/>
      <c r="AT353" s="1"/>
      <c r="AU353" s="1"/>
      <c r="AV353" s="1"/>
      <c r="AW353" s="1"/>
      <c r="AX353" s="1"/>
      <c r="AY353" s="1"/>
      <c r="AZ353" s="1"/>
      <c r="BA353" s="1"/>
      <c r="BB353" s="1"/>
      <c r="BC353" s="1"/>
      <c r="BD353" s="1"/>
      <c r="BE353" s="1"/>
      <c r="BF353" s="1"/>
      <c r="BG353" s="1"/>
      <c r="BH353" s="1"/>
      <c r="BI353" s="1"/>
      <c r="BJ353" s="1"/>
      <c r="BK353" s="1"/>
      <c r="BL353" s="1"/>
      <c r="BM353" s="1"/>
      <c r="BN353" s="1"/>
      <c r="BO353" s="1"/>
      <c r="BP353" s="1"/>
      <c r="BQ353" s="1"/>
      <c r="BR353" s="1"/>
    </row>
    <row r="354" spans="1:70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L354" s="1"/>
      <c r="AM354" s="1"/>
      <c r="AN354" s="1"/>
      <c r="AO354" s="1"/>
      <c r="AP354" s="1"/>
      <c r="AQ354" s="1"/>
      <c r="AR354" s="1"/>
      <c r="AS354" s="1"/>
      <c r="AT354" s="1"/>
      <c r="AU354" s="1"/>
      <c r="AV354" s="1"/>
      <c r="AW354" s="1"/>
      <c r="AX354" s="1"/>
      <c r="AY354" s="1"/>
      <c r="AZ354" s="1"/>
      <c r="BA354" s="1"/>
      <c r="BB354" s="1"/>
      <c r="BC354" s="1"/>
      <c r="BD354" s="1"/>
      <c r="BE354" s="1"/>
      <c r="BF354" s="1"/>
      <c r="BG354" s="1"/>
      <c r="BH354" s="1"/>
      <c r="BI354" s="1"/>
      <c r="BJ354" s="1"/>
      <c r="BK354" s="1"/>
      <c r="BL354" s="1"/>
      <c r="BM354" s="1"/>
      <c r="BN354" s="1"/>
      <c r="BO354" s="1"/>
      <c r="BP354" s="1"/>
      <c r="BQ354" s="1"/>
      <c r="BR354" s="1"/>
    </row>
    <row r="355" spans="1:70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  <c r="AL355" s="1"/>
      <c r="AM355" s="1"/>
      <c r="AN355" s="1"/>
      <c r="AO355" s="1"/>
      <c r="AP355" s="1"/>
      <c r="AQ355" s="1"/>
      <c r="AR355" s="1"/>
      <c r="AS355" s="1"/>
      <c r="AT355" s="1"/>
      <c r="AU355" s="1"/>
      <c r="AV355" s="1"/>
      <c r="AW355" s="1"/>
      <c r="AX355" s="1"/>
      <c r="AY355" s="1"/>
      <c r="AZ355" s="1"/>
      <c r="BA355" s="1"/>
      <c r="BB355" s="1"/>
      <c r="BC355" s="1"/>
      <c r="BD355" s="1"/>
      <c r="BE355" s="1"/>
      <c r="BF355" s="1"/>
      <c r="BG355" s="1"/>
      <c r="BH355" s="1"/>
      <c r="BI355" s="1"/>
      <c r="BJ355" s="1"/>
      <c r="BK355" s="1"/>
      <c r="BL355" s="1"/>
      <c r="BM355" s="1"/>
      <c r="BN355" s="1"/>
      <c r="BO355" s="1"/>
      <c r="BP355" s="1"/>
      <c r="BQ355" s="1"/>
      <c r="BR355" s="1"/>
    </row>
    <row r="356" spans="1:70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  <c r="AL356" s="1"/>
      <c r="AM356" s="1"/>
      <c r="AN356" s="1"/>
      <c r="AO356" s="1"/>
      <c r="AP356" s="1"/>
      <c r="AQ356" s="1"/>
      <c r="AR356" s="1"/>
      <c r="AS356" s="1"/>
      <c r="AT356" s="1"/>
      <c r="AU356" s="1"/>
      <c r="AV356" s="1"/>
      <c r="AW356" s="1"/>
      <c r="AX356" s="1"/>
      <c r="AY356" s="1"/>
      <c r="AZ356" s="1"/>
      <c r="BA356" s="1"/>
      <c r="BB356" s="1"/>
      <c r="BC356" s="1"/>
      <c r="BD356" s="1"/>
      <c r="BE356" s="1"/>
      <c r="BF356" s="1"/>
      <c r="BG356" s="1"/>
      <c r="BH356" s="1"/>
      <c r="BI356" s="1"/>
      <c r="BJ356" s="1"/>
      <c r="BK356" s="1"/>
      <c r="BL356" s="1"/>
      <c r="BM356" s="1"/>
      <c r="BN356" s="1"/>
      <c r="BO356" s="1"/>
      <c r="BP356" s="1"/>
      <c r="BQ356" s="1"/>
      <c r="BR356" s="1"/>
    </row>
    <row r="357" spans="1:70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  <c r="AL357" s="1"/>
      <c r="AM357" s="1"/>
      <c r="AN357" s="1"/>
      <c r="AO357" s="1"/>
      <c r="AP357" s="1"/>
      <c r="AQ357" s="1"/>
      <c r="AR357" s="1"/>
      <c r="AS357" s="1"/>
      <c r="AT357" s="1"/>
      <c r="AU357" s="1"/>
      <c r="AV357" s="1"/>
      <c r="AW357" s="1"/>
      <c r="AX357" s="1"/>
      <c r="AY357" s="1"/>
      <c r="AZ357" s="1"/>
      <c r="BA357" s="1"/>
      <c r="BB357" s="1"/>
      <c r="BC357" s="1"/>
      <c r="BD357" s="1"/>
      <c r="BE357" s="1"/>
      <c r="BF357" s="1"/>
      <c r="BG357" s="1"/>
      <c r="BH357" s="1"/>
      <c r="BI357" s="1"/>
      <c r="BJ357" s="1"/>
      <c r="BK357" s="1"/>
      <c r="BL357" s="1"/>
      <c r="BM357" s="1"/>
      <c r="BN357" s="1"/>
      <c r="BO357" s="1"/>
      <c r="BP357" s="1"/>
      <c r="BQ357" s="1"/>
      <c r="BR357" s="1"/>
    </row>
    <row r="358" spans="1:70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  <c r="AL358" s="1"/>
      <c r="AM358" s="1"/>
      <c r="AN358" s="1"/>
      <c r="AO358" s="1"/>
      <c r="AP358" s="1"/>
      <c r="AQ358" s="1"/>
      <c r="AR358" s="1"/>
      <c r="AS358" s="1"/>
      <c r="AT358" s="1"/>
      <c r="AU358" s="1"/>
      <c r="AV358" s="1"/>
      <c r="AW358" s="1"/>
      <c r="AX358" s="1"/>
      <c r="AY358" s="1"/>
      <c r="AZ358" s="1"/>
      <c r="BA358" s="1"/>
      <c r="BB358" s="1"/>
      <c r="BC358" s="1"/>
      <c r="BD358" s="1"/>
      <c r="BE358" s="1"/>
      <c r="BF358" s="1"/>
      <c r="BG358" s="1"/>
      <c r="BH358" s="1"/>
      <c r="BI358" s="1"/>
      <c r="BJ358" s="1"/>
      <c r="BK358" s="1"/>
      <c r="BL358" s="1"/>
      <c r="BM358" s="1"/>
      <c r="BN358" s="1"/>
      <c r="BO358" s="1"/>
      <c r="BP358" s="1"/>
      <c r="BQ358" s="1"/>
      <c r="BR358" s="1"/>
    </row>
    <row r="359" spans="1:70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  <c r="AM359" s="1"/>
      <c r="AN359" s="1"/>
      <c r="AO359" s="1"/>
      <c r="AP359" s="1"/>
      <c r="AQ359" s="1"/>
      <c r="AR359" s="1"/>
      <c r="AS359" s="1"/>
      <c r="AT359" s="1"/>
      <c r="AU359" s="1"/>
      <c r="AV359" s="1"/>
      <c r="AW359" s="1"/>
      <c r="AX359" s="1"/>
      <c r="AY359" s="1"/>
      <c r="AZ359" s="1"/>
      <c r="BA359" s="1"/>
      <c r="BB359" s="1"/>
      <c r="BC359" s="1"/>
      <c r="BD359" s="1"/>
      <c r="BE359" s="1"/>
      <c r="BF359" s="1"/>
      <c r="BG359" s="1"/>
      <c r="BH359" s="1"/>
      <c r="BI359" s="1"/>
      <c r="BJ359" s="1"/>
      <c r="BK359" s="1"/>
      <c r="BL359" s="1"/>
      <c r="BM359" s="1"/>
      <c r="BN359" s="1"/>
      <c r="BO359" s="1"/>
      <c r="BP359" s="1"/>
      <c r="BQ359" s="1"/>
      <c r="BR359" s="1"/>
    </row>
    <row r="360" spans="1:70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  <c r="AL360" s="1"/>
      <c r="AM360" s="1"/>
      <c r="AN360" s="1"/>
      <c r="AO360" s="1"/>
      <c r="AP360" s="1"/>
      <c r="AQ360" s="1"/>
      <c r="AR360" s="1"/>
      <c r="AS360" s="1"/>
      <c r="AT360" s="1"/>
      <c r="AU360" s="1"/>
      <c r="AV360" s="1"/>
      <c r="AW360" s="1"/>
      <c r="AX360" s="1"/>
      <c r="AY360" s="1"/>
      <c r="AZ360" s="1"/>
      <c r="BA360" s="1"/>
      <c r="BB360" s="1"/>
      <c r="BC360" s="1"/>
      <c r="BD360" s="1"/>
      <c r="BE360" s="1"/>
      <c r="BF360" s="1"/>
      <c r="BG360" s="1"/>
      <c r="BH360" s="1"/>
      <c r="BI360" s="1"/>
      <c r="BJ360" s="1"/>
      <c r="BK360" s="1"/>
      <c r="BL360" s="1"/>
      <c r="BM360" s="1"/>
      <c r="BN360" s="1"/>
      <c r="BO360" s="1"/>
      <c r="BP360" s="1"/>
      <c r="BQ360" s="1"/>
      <c r="BR360" s="1"/>
    </row>
    <row r="361" spans="1:70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  <c r="AL361" s="1"/>
      <c r="AM361" s="1"/>
      <c r="AN361" s="1"/>
      <c r="AO361" s="1"/>
      <c r="AP361" s="1"/>
      <c r="AQ361" s="1"/>
      <c r="AR361" s="1"/>
      <c r="AS361" s="1"/>
      <c r="AT361" s="1"/>
      <c r="AU361" s="1"/>
      <c r="AV361" s="1"/>
      <c r="AW361" s="1"/>
      <c r="AX361" s="1"/>
      <c r="AY361" s="1"/>
      <c r="AZ361" s="1"/>
      <c r="BA361" s="1"/>
      <c r="BB361" s="1"/>
      <c r="BC361" s="1"/>
      <c r="BD361" s="1"/>
      <c r="BE361" s="1"/>
      <c r="BF361" s="1"/>
      <c r="BG361" s="1"/>
      <c r="BH361" s="1"/>
      <c r="BI361" s="1"/>
      <c r="BJ361" s="1"/>
      <c r="BK361" s="1"/>
      <c r="BL361" s="1"/>
      <c r="BM361" s="1"/>
      <c r="BN361" s="1"/>
      <c r="BO361" s="1"/>
      <c r="BP361" s="1"/>
      <c r="BQ361" s="1"/>
      <c r="BR361" s="1"/>
    </row>
    <row r="362" spans="1:70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  <c r="AL362" s="1"/>
      <c r="AM362" s="1"/>
      <c r="AN362" s="1"/>
      <c r="AO362" s="1"/>
      <c r="AP362" s="1"/>
      <c r="AQ362" s="1"/>
      <c r="AR362" s="1"/>
      <c r="AS362" s="1"/>
      <c r="AT362" s="1"/>
      <c r="AU362" s="1"/>
      <c r="AV362" s="1"/>
      <c r="AW362" s="1"/>
      <c r="AX362" s="1"/>
      <c r="AY362" s="1"/>
      <c r="AZ362" s="1"/>
      <c r="BA362" s="1"/>
      <c r="BB362" s="1"/>
      <c r="BC362" s="1"/>
      <c r="BD362" s="1"/>
      <c r="BE362" s="1"/>
      <c r="BF362" s="1"/>
      <c r="BG362" s="1"/>
      <c r="BH362" s="1"/>
      <c r="BI362" s="1"/>
      <c r="BJ362" s="1"/>
      <c r="BK362" s="1"/>
      <c r="BL362" s="1"/>
      <c r="BM362" s="1"/>
      <c r="BN362" s="1"/>
      <c r="BO362" s="1"/>
      <c r="BP362" s="1"/>
      <c r="BQ362" s="1"/>
      <c r="BR362" s="1"/>
    </row>
    <row r="363" spans="1:70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  <c r="AM363" s="1"/>
      <c r="AN363" s="1"/>
      <c r="AO363" s="1"/>
      <c r="AP363" s="1"/>
      <c r="AQ363" s="1"/>
      <c r="AR363" s="1"/>
      <c r="AS363" s="1"/>
      <c r="AT363" s="1"/>
      <c r="AU363" s="1"/>
      <c r="AV363" s="1"/>
      <c r="AW363" s="1"/>
      <c r="AX363" s="1"/>
      <c r="AY363" s="1"/>
      <c r="AZ363" s="1"/>
      <c r="BA363" s="1"/>
      <c r="BB363" s="1"/>
      <c r="BC363" s="1"/>
      <c r="BD363" s="1"/>
      <c r="BE363" s="1"/>
      <c r="BF363" s="1"/>
      <c r="BG363" s="1"/>
      <c r="BH363" s="1"/>
      <c r="BI363" s="1"/>
      <c r="BJ363" s="1"/>
      <c r="BK363" s="1"/>
      <c r="BL363" s="1"/>
      <c r="BM363" s="1"/>
      <c r="BN363" s="1"/>
      <c r="BO363" s="1"/>
      <c r="BP363" s="1"/>
      <c r="BQ363" s="1"/>
      <c r="BR363" s="1"/>
    </row>
    <row r="364" spans="1:70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  <c r="AL364" s="1"/>
      <c r="AM364" s="1"/>
      <c r="AN364" s="1"/>
      <c r="AO364" s="1"/>
      <c r="AP364" s="1"/>
      <c r="AQ364" s="1"/>
      <c r="AR364" s="1"/>
      <c r="AS364" s="1"/>
      <c r="AT364" s="1"/>
      <c r="AU364" s="1"/>
      <c r="AV364" s="1"/>
      <c r="AW364" s="1"/>
      <c r="AX364" s="1"/>
      <c r="AY364" s="1"/>
      <c r="AZ364" s="1"/>
      <c r="BA364" s="1"/>
      <c r="BB364" s="1"/>
      <c r="BC364" s="1"/>
      <c r="BD364" s="1"/>
      <c r="BE364" s="1"/>
      <c r="BF364" s="1"/>
      <c r="BG364" s="1"/>
      <c r="BH364" s="1"/>
      <c r="BI364" s="1"/>
      <c r="BJ364" s="1"/>
      <c r="BK364" s="1"/>
      <c r="BL364" s="1"/>
      <c r="BM364" s="1"/>
      <c r="BN364" s="1"/>
      <c r="BO364" s="1"/>
      <c r="BP364" s="1"/>
      <c r="BQ364" s="1"/>
      <c r="BR364" s="1"/>
    </row>
    <row r="365" spans="1:70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  <c r="AL365" s="1"/>
      <c r="AM365" s="1"/>
      <c r="AN365" s="1"/>
      <c r="AO365" s="1"/>
      <c r="AP365" s="1"/>
      <c r="AQ365" s="1"/>
      <c r="AR365" s="1"/>
      <c r="AS365" s="1"/>
      <c r="AT365" s="1"/>
      <c r="AU365" s="1"/>
      <c r="AV365" s="1"/>
      <c r="AW365" s="1"/>
      <c r="AX365" s="1"/>
      <c r="AY365" s="1"/>
      <c r="AZ365" s="1"/>
      <c r="BA365" s="1"/>
      <c r="BB365" s="1"/>
      <c r="BC365" s="1"/>
      <c r="BD365" s="1"/>
      <c r="BE365" s="1"/>
      <c r="BF365" s="1"/>
      <c r="BG365" s="1"/>
      <c r="BH365" s="1"/>
      <c r="BI365" s="1"/>
      <c r="BJ365" s="1"/>
      <c r="BK365" s="1"/>
      <c r="BL365" s="1"/>
      <c r="BM365" s="1"/>
      <c r="BN365" s="1"/>
      <c r="BO365" s="1"/>
      <c r="BP365" s="1"/>
      <c r="BQ365" s="1"/>
      <c r="BR365" s="1"/>
    </row>
    <row r="366" spans="1:70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  <c r="AL366" s="1"/>
      <c r="AM366" s="1"/>
      <c r="AN366" s="1"/>
      <c r="AO366" s="1"/>
      <c r="AP366" s="1"/>
      <c r="AQ366" s="1"/>
      <c r="AR366" s="1"/>
      <c r="AS366" s="1"/>
      <c r="AT366" s="1"/>
      <c r="AU366" s="1"/>
      <c r="AV366" s="1"/>
      <c r="AW366" s="1"/>
      <c r="AX366" s="1"/>
      <c r="AY366" s="1"/>
      <c r="AZ366" s="1"/>
      <c r="BA366" s="1"/>
      <c r="BB366" s="1"/>
      <c r="BC366" s="1"/>
      <c r="BD366" s="1"/>
      <c r="BE366" s="1"/>
      <c r="BF366" s="1"/>
      <c r="BG366" s="1"/>
      <c r="BH366" s="1"/>
      <c r="BI366" s="1"/>
      <c r="BJ366" s="1"/>
      <c r="BK366" s="1"/>
      <c r="BL366" s="1"/>
      <c r="BM366" s="1"/>
      <c r="BN366" s="1"/>
      <c r="BO366" s="1"/>
      <c r="BP366" s="1"/>
      <c r="BQ366" s="1"/>
      <c r="BR366" s="1"/>
    </row>
    <row r="367" spans="1:70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  <c r="AM367" s="1"/>
      <c r="AN367" s="1"/>
      <c r="AO367" s="1"/>
      <c r="AP367" s="1"/>
      <c r="AQ367" s="1"/>
      <c r="AR367" s="1"/>
      <c r="AS367" s="1"/>
      <c r="AT367" s="1"/>
      <c r="AU367" s="1"/>
      <c r="AV367" s="1"/>
      <c r="AW367" s="1"/>
      <c r="AX367" s="1"/>
      <c r="AY367" s="1"/>
      <c r="AZ367" s="1"/>
      <c r="BA367" s="1"/>
      <c r="BB367" s="1"/>
      <c r="BC367" s="1"/>
      <c r="BD367" s="1"/>
      <c r="BE367" s="1"/>
      <c r="BF367" s="1"/>
      <c r="BG367" s="1"/>
      <c r="BH367" s="1"/>
      <c r="BI367" s="1"/>
      <c r="BJ367" s="1"/>
      <c r="BK367" s="1"/>
      <c r="BL367" s="1"/>
      <c r="BM367" s="1"/>
      <c r="BN367" s="1"/>
      <c r="BO367" s="1"/>
      <c r="BP367" s="1"/>
      <c r="BQ367" s="1"/>
      <c r="BR367" s="1"/>
    </row>
    <row r="368" spans="1:70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  <c r="AM368" s="1"/>
      <c r="AN368" s="1"/>
      <c r="AO368" s="1"/>
      <c r="AP368" s="1"/>
      <c r="AQ368" s="1"/>
      <c r="AR368" s="1"/>
      <c r="AS368" s="1"/>
      <c r="AT368" s="1"/>
      <c r="AU368" s="1"/>
      <c r="AV368" s="1"/>
      <c r="AW368" s="1"/>
      <c r="AX368" s="1"/>
      <c r="AY368" s="1"/>
      <c r="AZ368" s="1"/>
      <c r="BA368" s="1"/>
      <c r="BB368" s="1"/>
      <c r="BC368" s="1"/>
      <c r="BD368" s="1"/>
      <c r="BE368" s="1"/>
      <c r="BF368" s="1"/>
      <c r="BG368" s="1"/>
      <c r="BH368" s="1"/>
      <c r="BI368" s="1"/>
      <c r="BJ368" s="1"/>
      <c r="BK368" s="1"/>
      <c r="BL368" s="1"/>
      <c r="BM368" s="1"/>
      <c r="BN368" s="1"/>
      <c r="BO368" s="1"/>
      <c r="BP368" s="1"/>
      <c r="BQ368" s="1"/>
      <c r="BR368" s="1"/>
    </row>
    <row r="369" spans="1:70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  <c r="AM369" s="1"/>
      <c r="AN369" s="1"/>
      <c r="AO369" s="1"/>
      <c r="AP369" s="1"/>
      <c r="AQ369" s="1"/>
      <c r="AR369" s="1"/>
      <c r="AS369" s="1"/>
      <c r="AT369" s="1"/>
      <c r="AU369" s="1"/>
      <c r="AV369" s="1"/>
      <c r="AW369" s="1"/>
      <c r="AX369" s="1"/>
      <c r="AY369" s="1"/>
      <c r="AZ369" s="1"/>
      <c r="BA369" s="1"/>
      <c r="BB369" s="1"/>
      <c r="BC369" s="1"/>
      <c r="BD369" s="1"/>
      <c r="BE369" s="1"/>
      <c r="BF369" s="1"/>
      <c r="BG369" s="1"/>
      <c r="BH369" s="1"/>
      <c r="BI369" s="1"/>
      <c r="BJ369" s="1"/>
      <c r="BK369" s="1"/>
      <c r="BL369" s="1"/>
      <c r="BM369" s="1"/>
      <c r="BN369" s="1"/>
      <c r="BO369" s="1"/>
      <c r="BP369" s="1"/>
      <c r="BQ369" s="1"/>
      <c r="BR369" s="1"/>
    </row>
    <row r="370" spans="1:70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  <c r="AM370" s="1"/>
      <c r="AN370" s="1"/>
      <c r="AO370" s="1"/>
      <c r="AP370" s="1"/>
      <c r="AQ370" s="1"/>
      <c r="AR370" s="1"/>
      <c r="AS370" s="1"/>
      <c r="AT370" s="1"/>
      <c r="AU370" s="1"/>
      <c r="AV370" s="1"/>
      <c r="AW370" s="1"/>
      <c r="AX370" s="1"/>
      <c r="AY370" s="1"/>
      <c r="AZ370" s="1"/>
      <c r="BA370" s="1"/>
      <c r="BB370" s="1"/>
      <c r="BC370" s="1"/>
      <c r="BD370" s="1"/>
      <c r="BE370" s="1"/>
      <c r="BF370" s="1"/>
      <c r="BG370" s="1"/>
      <c r="BH370" s="1"/>
      <c r="BI370" s="1"/>
      <c r="BJ370" s="1"/>
      <c r="BK370" s="1"/>
      <c r="BL370" s="1"/>
      <c r="BM370" s="1"/>
      <c r="BN370" s="1"/>
      <c r="BO370" s="1"/>
      <c r="BP370" s="1"/>
      <c r="BQ370" s="1"/>
      <c r="BR370" s="1"/>
    </row>
    <row r="371" spans="1:70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  <c r="AM371" s="1"/>
      <c r="AN371" s="1"/>
      <c r="AO371" s="1"/>
      <c r="AP371" s="1"/>
      <c r="AQ371" s="1"/>
      <c r="AR371" s="1"/>
      <c r="AS371" s="1"/>
      <c r="AT371" s="1"/>
      <c r="AU371" s="1"/>
      <c r="AV371" s="1"/>
      <c r="AW371" s="1"/>
      <c r="AX371" s="1"/>
      <c r="AY371" s="1"/>
      <c r="AZ371" s="1"/>
      <c r="BA371" s="1"/>
      <c r="BB371" s="1"/>
      <c r="BC371" s="1"/>
      <c r="BD371" s="1"/>
      <c r="BE371" s="1"/>
      <c r="BF371" s="1"/>
      <c r="BG371" s="1"/>
      <c r="BH371" s="1"/>
      <c r="BI371" s="1"/>
      <c r="BJ371" s="1"/>
      <c r="BK371" s="1"/>
      <c r="BL371" s="1"/>
      <c r="BM371" s="1"/>
      <c r="BN371" s="1"/>
      <c r="BO371" s="1"/>
      <c r="BP371" s="1"/>
      <c r="BQ371" s="1"/>
      <c r="BR371" s="1"/>
    </row>
    <row r="372" spans="1:70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  <c r="AL372" s="1"/>
      <c r="AM372" s="1"/>
      <c r="AN372" s="1"/>
      <c r="AO372" s="1"/>
      <c r="AP372" s="1"/>
      <c r="AQ372" s="1"/>
      <c r="AR372" s="1"/>
      <c r="AS372" s="1"/>
      <c r="AT372" s="1"/>
      <c r="AU372" s="1"/>
      <c r="AV372" s="1"/>
      <c r="AW372" s="1"/>
      <c r="AX372" s="1"/>
      <c r="AY372" s="1"/>
      <c r="AZ372" s="1"/>
      <c r="BA372" s="1"/>
      <c r="BB372" s="1"/>
      <c r="BC372" s="1"/>
      <c r="BD372" s="1"/>
      <c r="BE372" s="1"/>
      <c r="BF372" s="1"/>
      <c r="BG372" s="1"/>
      <c r="BH372" s="1"/>
      <c r="BI372" s="1"/>
      <c r="BJ372" s="1"/>
      <c r="BK372" s="1"/>
      <c r="BL372" s="1"/>
      <c r="BM372" s="1"/>
      <c r="BN372" s="1"/>
      <c r="BO372" s="1"/>
      <c r="BP372" s="1"/>
      <c r="BQ372" s="1"/>
      <c r="BR372" s="1"/>
    </row>
    <row r="373" spans="1:70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  <c r="AL373" s="1"/>
      <c r="AM373" s="1"/>
      <c r="AN373" s="1"/>
      <c r="AO373" s="1"/>
      <c r="AP373" s="1"/>
      <c r="AQ373" s="1"/>
      <c r="AR373" s="1"/>
      <c r="AS373" s="1"/>
      <c r="AT373" s="1"/>
      <c r="AU373" s="1"/>
      <c r="AV373" s="1"/>
      <c r="AW373" s="1"/>
      <c r="AX373" s="1"/>
      <c r="AY373" s="1"/>
      <c r="AZ373" s="1"/>
      <c r="BA373" s="1"/>
      <c r="BB373" s="1"/>
      <c r="BC373" s="1"/>
      <c r="BD373" s="1"/>
      <c r="BE373" s="1"/>
      <c r="BF373" s="1"/>
      <c r="BG373" s="1"/>
      <c r="BH373" s="1"/>
      <c r="BI373" s="1"/>
      <c r="BJ373" s="1"/>
      <c r="BK373" s="1"/>
      <c r="BL373" s="1"/>
      <c r="BM373" s="1"/>
      <c r="BN373" s="1"/>
      <c r="BO373" s="1"/>
      <c r="BP373" s="1"/>
      <c r="BQ373" s="1"/>
      <c r="BR373" s="1"/>
    </row>
    <row r="374" spans="1:70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  <c r="AL374" s="1"/>
      <c r="AM374" s="1"/>
      <c r="AN374" s="1"/>
      <c r="AO374" s="1"/>
      <c r="AP374" s="1"/>
      <c r="AQ374" s="1"/>
      <c r="AR374" s="1"/>
      <c r="AS374" s="1"/>
      <c r="AT374" s="1"/>
      <c r="AU374" s="1"/>
      <c r="AV374" s="1"/>
      <c r="AW374" s="1"/>
      <c r="AX374" s="1"/>
      <c r="AY374" s="1"/>
      <c r="AZ374" s="1"/>
      <c r="BA374" s="1"/>
      <c r="BB374" s="1"/>
      <c r="BC374" s="1"/>
      <c r="BD374" s="1"/>
      <c r="BE374" s="1"/>
      <c r="BF374" s="1"/>
      <c r="BG374" s="1"/>
      <c r="BH374" s="1"/>
      <c r="BI374" s="1"/>
      <c r="BJ374" s="1"/>
      <c r="BK374" s="1"/>
      <c r="BL374" s="1"/>
      <c r="BM374" s="1"/>
      <c r="BN374" s="1"/>
      <c r="BO374" s="1"/>
      <c r="BP374" s="1"/>
      <c r="BQ374" s="1"/>
      <c r="BR374" s="1"/>
    </row>
    <row r="375" spans="1:70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  <c r="AL375" s="1"/>
      <c r="AM375" s="1"/>
      <c r="AN375" s="1"/>
      <c r="AO375" s="1"/>
      <c r="AP375" s="1"/>
      <c r="AQ375" s="1"/>
      <c r="AR375" s="1"/>
      <c r="AS375" s="1"/>
      <c r="AT375" s="1"/>
      <c r="AU375" s="1"/>
      <c r="AV375" s="1"/>
      <c r="AW375" s="1"/>
      <c r="AX375" s="1"/>
      <c r="AY375" s="1"/>
      <c r="AZ375" s="1"/>
      <c r="BA375" s="1"/>
      <c r="BB375" s="1"/>
      <c r="BC375" s="1"/>
      <c r="BD375" s="1"/>
      <c r="BE375" s="1"/>
      <c r="BF375" s="1"/>
      <c r="BG375" s="1"/>
      <c r="BH375" s="1"/>
      <c r="BI375" s="1"/>
      <c r="BJ375" s="1"/>
      <c r="BK375" s="1"/>
      <c r="BL375" s="1"/>
      <c r="BM375" s="1"/>
      <c r="BN375" s="1"/>
      <c r="BO375" s="1"/>
      <c r="BP375" s="1"/>
      <c r="BQ375" s="1"/>
      <c r="BR375" s="1"/>
    </row>
    <row r="376" spans="1:70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  <c r="AL376" s="1"/>
      <c r="AM376" s="1"/>
      <c r="AN376" s="1"/>
      <c r="AO376" s="1"/>
      <c r="AP376" s="1"/>
      <c r="AQ376" s="1"/>
      <c r="AR376" s="1"/>
      <c r="AS376" s="1"/>
      <c r="AT376" s="1"/>
      <c r="AU376" s="1"/>
      <c r="AV376" s="1"/>
      <c r="AW376" s="1"/>
      <c r="AX376" s="1"/>
      <c r="AY376" s="1"/>
      <c r="AZ376" s="1"/>
      <c r="BA376" s="1"/>
      <c r="BB376" s="1"/>
      <c r="BC376" s="1"/>
      <c r="BD376" s="1"/>
      <c r="BE376" s="1"/>
      <c r="BF376" s="1"/>
      <c r="BG376" s="1"/>
      <c r="BH376" s="1"/>
      <c r="BI376" s="1"/>
      <c r="BJ376" s="1"/>
      <c r="BK376" s="1"/>
      <c r="BL376" s="1"/>
      <c r="BM376" s="1"/>
      <c r="BN376" s="1"/>
      <c r="BO376" s="1"/>
      <c r="BP376" s="1"/>
      <c r="BQ376" s="1"/>
      <c r="BR376" s="1"/>
    </row>
    <row r="377" spans="1:70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  <c r="AL377" s="1"/>
      <c r="AM377" s="1"/>
      <c r="AN377" s="1"/>
      <c r="AO377" s="1"/>
      <c r="AP377" s="1"/>
      <c r="AQ377" s="1"/>
      <c r="AR377" s="1"/>
      <c r="AS377" s="1"/>
      <c r="AT377" s="1"/>
      <c r="AU377" s="1"/>
      <c r="AV377" s="1"/>
      <c r="AW377" s="1"/>
      <c r="AX377" s="1"/>
      <c r="AY377" s="1"/>
      <c r="AZ377" s="1"/>
      <c r="BA377" s="1"/>
      <c r="BB377" s="1"/>
      <c r="BC377" s="1"/>
      <c r="BD377" s="1"/>
      <c r="BE377" s="1"/>
      <c r="BF377" s="1"/>
      <c r="BG377" s="1"/>
      <c r="BH377" s="1"/>
      <c r="BI377" s="1"/>
      <c r="BJ377" s="1"/>
      <c r="BK377" s="1"/>
      <c r="BL377" s="1"/>
      <c r="BM377" s="1"/>
      <c r="BN377" s="1"/>
      <c r="BO377" s="1"/>
      <c r="BP377" s="1"/>
      <c r="BQ377" s="1"/>
      <c r="BR377" s="1"/>
    </row>
    <row r="378" spans="1:70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  <c r="AL378" s="1"/>
      <c r="AM378" s="1"/>
      <c r="AN378" s="1"/>
      <c r="AO378" s="1"/>
      <c r="AP378" s="1"/>
      <c r="AQ378" s="1"/>
      <c r="AR378" s="1"/>
      <c r="AS378" s="1"/>
      <c r="AT378" s="1"/>
      <c r="AU378" s="1"/>
      <c r="AV378" s="1"/>
      <c r="AW378" s="1"/>
      <c r="AX378" s="1"/>
      <c r="AY378" s="1"/>
      <c r="AZ378" s="1"/>
      <c r="BA378" s="1"/>
      <c r="BB378" s="1"/>
      <c r="BC378" s="1"/>
      <c r="BD378" s="1"/>
      <c r="BE378" s="1"/>
      <c r="BF378" s="1"/>
      <c r="BG378" s="1"/>
      <c r="BH378" s="1"/>
      <c r="BI378" s="1"/>
      <c r="BJ378" s="1"/>
      <c r="BK378" s="1"/>
      <c r="BL378" s="1"/>
      <c r="BM378" s="1"/>
      <c r="BN378" s="1"/>
      <c r="BO378" s="1"/>
      <c r="BP378" s="1"/>
      <c r="BQ378" s="1"/>
      <c r="BR378" s="1"/>
    </row>
    <row r="379" spans="1:70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  <c r="AL379" s="1"/>
      <c r="AM379" s="1"/>
      <c r="AN379" s="1"/>
      <c r="AO379" s="1"/>
      <c r="AP379" s="1"/>
      <c r="AQ379" s="1"/>
      <c r="AR379" s="1"/>
      <c r="AS379" s="1"/>
      <c r="AT379" s="1"/>
      <c r="AU379" s="1"/>
      <c r="AV379" s="1"/>
      <c r="AW379" s="1"/>
      <c r="AX379" s="1"/>
      <c r="AY379" s="1"/>
      <c r="AZ379" s="1"/>
      <c r="BA379" s="1"/>
      <c r="BB379" s="1"/>
      <c r="BC379" s="1"/>
      <c r="BD379" s="1"/>
      <c r="BE379" s="1"/>
      <c r="BF379" s="1"/>
      <c r="BG379" s="1"/>
      <c r="BH379" s="1"/>
      <c r="BI379" s="1"/>
      <c r="BJ379" s="1"/>
      <c r="BK379" s="1"/>
      <c r="BL379" s="1"/>
      <c r="BM379" s="1"/>
      <c r="BN379" s="1"/>
      <c r="BO379" s="1"/>
      <c r="BP379" s="1"/>
      <c r="BQ379" s="1"/>
      <c r="BR379" s="1"/>
    </row>
    <row r="380" spans="1:70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  <c r="AL380" s="1"/>
      <c r="AM380" s="1"/>
      <c r="AN380" s="1"/>
      <c r="AO380" s="1"/>
      <c r="AP380" s="1"/>
      <c r="AQ380" s="1"/>
      <c r="AR380" s="1"/>
      <c r="AS380" s="1"/>
      <c r="AT380" s="1"/>
      <c r="AU380" s="1"/>
      <c r="AV380" s="1"/>
      <c r="AW380" s="1"/>
      <c r="AX380" s="1"/>
      <c r="AY380" s="1"/>
      <c r="AZ380" s="1"/>
      <c r="BA380" s="1"/>
      <c r="BB380" s="1"/>
      <c r="BC380" s="1"/>
      <c r="BD380" s="1"/>
      <c r="BE380" s="1"/>
      <c r="BF380" s="1"/>
      <c r="BG380" s="1"/>
      <c r="BH380" s="1"/>
      <c r="BI380" s="1"/>
      <c r="BJ380" s="1"/>
      <c r="BK380" s="1"/>
      <c r="BL380" s="1"/>
      <c r="BM380" s="1"/>
      <c r="BN380" s="1"/>
      <c r="BO380" s="1"/>
      <c r="BP380" s="1"/>
      <c r="BQ380" s="1"/>
      <c r="BR380" s="1"/>
    </row>
    <row r="381" spans="1:70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  <c r="AL381" s="1"/>
      <c r="AM381" s="1"/>
      <c r="AN381" s="1"/>
      <c r="AO381" s="1"/>
      <c r="AP381" s="1"/>
      <c r="AQ381" s="1"/>
      <c r="AR381" s="1"/>
      <c r="AS381" s="1"/>
      <c r="AT381" s="1"/>
      <c r="AU381" s="1"/>
      <c r="AV381" s="1"/>
      <c r="AW381" s="1"/>
      <c r="AX381" s="1"/>
      <c r="AY381" s="1"/>
      <c r="AZ381" s="1"/>
      <c r="BA381" s="1"/>
      <c r="BB381" s="1"/>
      <c r="BC381" s="1"/>
      <c r="BD381" s="1"/>
      <c r="BE381" s="1"/>
      <c r="BF381" s="1"/>
      <c r="BG381" s="1"/>
      <c r="BH381" s="1"/>
      <c r="BI381" s="1"/>
      <c r="BJ381" s="1"/>
      <c r="BK381" s="1"/>
      <c r="BL381" s="1"/>
      <c r="BM381" s="1"/>
      <c r="BN381" s="1"/>
      <c r="BO381" s="1"/>
      <c r="BP381" s="1"/>
      <c r="BQ381" s="1"/>
      <c r="BR381" s="1"/>
    </row>
    <row r="382" spans="1:70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  <c r="AL382" s="1"/>
      <c r="AM382" s="1"/>
      <c r="AN382" s="1"/>
      <c r="AO382" s="1"/>
      <c r="AP382" s="1"/>
      <c r="AQ382" s="1"/>
      <c r="AR382" s="1"/>
      <c r="AS382" s="1"/>
      <c r="AT382" s="1"/>
      <c r="AU382" s="1"/>
      <c r="AV382" s="1"/>
      <c r="AW382" s="1"/>
      <c r="AX382" s="1"/>
      <c r="AY382" s="1"/>
      <c r="AZ382" s="1"/>
      <c r="BA382" s="1"/>
      <c r="BB382" s="1"/>
      <c r="BC382" s="1"/>
      <c r="BD382" s="1"/>
      <c r="BE382" s="1"/>
      <c r="BF382" s="1"/>
      <c r="BG382" s="1"/>
      <c r="BH382" s="1"/>
      <c r="BI382" s="1"/>
      <c r="BJ382" s="1"/>
      <c r="BK382" s="1"/>
      <c r="BL382" s="1"/>
      <c r="BM382" s="1"/>
      <c r="BN382" s="1"/>
      <c r="BO382" s="1"/>
      <c r="BP382" s="1"/>
      <c r="BQ382" s="1"/>
      <c r="BR382" s="1"/>
    </row>
    <row r="383" spans="1:70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  <c r="AL383" s="1"/>
      <c r="AM383" s="1"/>
      <c r="AN383" s="1"/>
      <c r="AO383" s="1"/>
      <c r="AP383" s="1"/>
      <c r="AQ383" s="1"/>
      <c r="AR383" s="1"/>
      <c r="AS383" s="1"/>
      <c r="AT383" s="1"/>
      <c r="AU383" s="1"/>
      <c r="AV383" s="1"/>
      <c r="AW383" s="1"/>
      <c r="AX383" s="1"/>
      <c r="AY383" s="1"/>
      <c r="AZ383" s="1"/>
      <c r="BA383" s="1"/>
      <c r="BB383" s="1"/>
      <c r="BC383" s="1"/>
      <c r="BD383" s="1"/>
      <c r="BE383" s="1"/>
      <c r="BF383" s="1"/>
      <c r="BG383" s="1"/>
      <c r="BH383" s="1"/>
      <c r="BI383" s="1"/>
      <c r="BJ383" s="1"/>
      <c r="BK383" s="1"/>
      <c r="BL383" s="1"/>
      <c r="BM383" s="1"/>
      <c r="BN383" s="1"/>
      <c r="BO383" s="1"/>
      <c r="BP383" s="1"/>
      <c r="BQ383" s="1"/>
      <c r="BR383" s="1"/>
    </row>
    <row r="384" spans="1:70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  <c r="AL384" s="1"/>
      <c r="AM384" s="1"/>
      <c r="AN384" s="1"/>
      <c r="AO384" s="1"/>
      <c r="AP384" s="1"/>
      <c r="AQ384" s="1"/>
      <c r="AR384" s="1"/>
      <c r="AS384" s="1"/>
      <c r="AT384" s="1"/>
      <c r="AU384" s="1"/>
      <c r="AV384" s="1"/>
      <c r="AW384" s="1"/>
      <c r="AX384" s="1"/>
      <c r="AY384" s="1"/>
      <c r="AZ384" s="1"/>
      <c r="BA384" s="1"/>
      <c r="BB384" s="1"/>
      <c r="BC384" s="1"/>
      <c r="BD384" s="1"/>
      <c r="BE384" s="1"/>
      <c r="BF384" s="1"/>
      <c r="BG384" s="1"/>
      <c r="BH384" s="1"/>
      <c r="BI384" s="1"/>
      <c r="BJ384" s="1"/>
      <c r="BK384" s="1"/>
      <c r="BL384" s="1"/>
      <c r="BM384" s="1"/>
      <c r="BN384" s="1"/>
      <c r="BO384" s="1"/>
      <c r="BP384" s="1"/>
      <c r="BQ384" s="1"/>
      <c r="BR384" s="1"/>
    </row>
    <row r="385" spans="1:70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  <c r="AL385" s="1"/>
      <c r="AM385" s="1"/>
      <c r="AN385" s="1"/>
      <c r="AO385" s="1"/>
      <c r="AP385" s="1"/>
      <c r="AQ385" s="1"/>
      <c r="AR385" s="1"/>
      <c r="AS385" s="1"/>
      <c r="AT385" s="1"/>
      <c r="AU385" s="1"/>
      <c r="AV385" s="1"/>
      <c r="AW385" s="1"/>
      <c r="AX385" s="1"/>
      <c r="AY385" s="1"/>
      <c r="AZ385" s="1"/>
      <c r="BA385" s="1"/>
      <c r="BB385" s="1"/>
      <c r="BC385" s="1"/>
      <c r="BD385" s="1"/>
      <c r="BE385" s="1"/>
      <c r="BF385" s="1"/>
      <c r="BG385" s="1"/>
      <c r="BH385" s="1"/>
      <c r="BI385" s="1"/>
      <c r="BJ385" s="1"/>
      <c r="BK385" s="1"/>
      <c r="BL385" s="1"/>
      <c r="BM385" s="1"/>
      <c r="BN385" s="1"/>
      <c r="BO385" s="1"/>
      <c r="BP385" s="1"/>
      <c r="BQ385" s="1"/>
      <c r="BR385" s="1"/>
    </row>
    <row r="386" spans="1:70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  <c r="AL386" s="1"/>
      <c r="AM386" s="1"/>
      <c r="AN386" s="1"/>
      <c r="AO386" s="1"/>
      <c r="AP386" s="1"/>
      <c r="AQ386" s="1"/>
      <c r="AR386" s="1"/>
      <c r="AS386" s="1"/>
      <c r="AT386" s="1"/>
      <c r="AU386" s="1"/>
      <c r="AV386" s="1"/>
      <c r="AW386" s="1"/>
      <c r="AX386" s="1"/>
      <c r="AY386" s="1"/>
      <c r="AZ386" s="1"/>
      <c r="BA386" s="1"/>
      <c r="BB386" s="1"/>
      <c r="BC386" s="1"/>
      <c r="BD386" s="1"/>
      <c r="BE386" s="1"/>
      <c r="BF386" s="1"/>
      <c r="BG386" s="1"/>
      <c r="BH386" s="1"/>
      <c r="BI386" s="1"/>
      <c r="BJ386" s="1"/>
      <c r="BK386" s="1"/>
      <c r="BL386" s="1"/>
      <c r="BM386" s="1"/>
      <c r="BN386" s="1"/>
      <c r="BO386" s="1"/>
      <c r="BP386" s="1"/>
      <c r="BQ386" s="1"/>
      <c r="BR386" s="1"/>
    </row>
    <row r="387" spans="1:70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  <c r="AL387" s="1"/>
      <c r="AM387" s="1"/>
      <c r="AN387" s="1"/>
      <c r="AO387" s="1"/>
      <c r="AP387" s="1"/>
      <c r="AQ387" s="1"/>
      <c r="AR387" s="1"/>
      <c r="AS387" s="1"/>
      <c r="AT387" s="1"/>
      <c r="AU387" s="1"/>
      <c r="AV387" s="1"/>
      <c r="AW387" s="1"/>
      <c r="AX387" s="1"/>
      <c r="AY387" s="1"/>
      <c r="AZ387" s="1"/>
      <c r="BA387" s="1"/>
      <c r="BB387" s="1"/>
      <c r="BC387" s="1"/>
      <c r="BD387" s="1"/>
      <c r="BE387" s="1"/>
      <c r="BF387" s="1"/>
      <c r="BG387" s="1"/>
      <c r="BH387" s="1"/>
      <c r="BI387" s="1"/>
      <c r="BJ387" s="1"/>
      <c r="BK387" s="1"/>
      <c r="BL387" s="1"/>
      <c r="BM387" s="1"/>
      <c r="BN387" s="1"/>
      <c r="BO387" s="1"/>
      <c r="BP387" s="1"/>
      <c r="BQ387" s="1"/>
      <c r="BR387" s="1"/>
    </row>
    <row r="388" spans="1:70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  <c r="AL388" s="1"/>
      <c r="AM388" s="1"/>
      <c r="AN388" s="1"/>
      <c r="AO388" s="1"/>
      <c r="AP388" s="1"/>
      <c r="AQ388" s="1"/>
      <c r="AR388" s="1"/>
      <c r="AS388" s="1"/>
      <c r="AT388" s="1"/>
      <c r="AU388" s="1"/>
      <c r="AV388" s="1"/>
      <c r="AW388" s="1"/>
      <c r="AX388" s="1"/>
      <c r="AY388" s="1"/>
      <c r="AZ388" s="1"/>
      <c r="BA388" s="1"/>
      <c r="BB388" s="1"/>
      <c r="BC388" s="1"/>
      <c r="BD388" s="1"/>
      <c r="BE388" s="1"/>
      <c r="BF388" s="1"/>
      <c r="BG388" s="1"/>
      <c r="BH388" s="1"/>
      <c r="BI388" s="1"/>
      <c r="BJ388" s="1"/>
      <c r="BK388" s="1"/>
      <c r="BL388" s="1"/>
      <c r="BM388" s="1"/>
      <c r="BN388" s="1"/>
      <c r="BO388" s="1"/>
      <c r="BP388" s="1"/>
      <c r="BQ388" s="1"/>
      <c r="BR388" s="1"/>
    </row>
    <row r="389" spans="1:70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  <c r="AL389" s="1"/>
      <c r="AM389" s="1"/>
      <c r="AN389" s="1"/>
      <c r="AO389" s="1"/>
      <c r="AP389" s="1"/>
      <c r="AQ389" s="1"/>
      <c r="AR389" s="1"/>
      <c r="AS389" s="1"/>
      <c r="AT389" s="1"/>
      <c r="AU389" s="1"/>
      <c r="AV389" s="1"/>
      <c r="AW389" s="1"/>
      <c r="AX389" s="1"/>
      <c r="AY389" s="1"/>
      <c r="AZ389" s="1"/>
      <c r="BA389" s="1"/>
      <c r="BB389" s="1"/>
      <c r="BC389" s="1"/>
      <c r="BD389" s="1"/>
      <c r="BE389" s="1"/>
      <c r="BF389" s="1"/>
      <c r="BG389" s="1"/>
      <c r="BH389" s="1"/>
      <c r="BI389" s="1"/>
      <c r="BJ389" s="1"/>
      <c r="BK389" s="1"/>
      <c r="BL389" s="1"/>
      <c r="BM389" s="1"/>
      <c r="BN389" s="1"/>
      <c r="BO389" s="1"/>
      <c r="BP389" s="1"/>
      <c r="BQ389" s="1"/>
      <c r="BR389" s="1"/>
    </row>
    <row r="390" spans="1:70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  <c r="AL390" s="1"/>
      <c r="AM390" s="1"/>
      <c r="AN390" s="1"/>
      <c r="AO390" s="1"/>
      <c r="AP390" s="1"/>
      <c r="AQ390" s="1"/>
      <c r="AR390" s="1"/>
      <c r="AS390" s="1"/>
      <c r="AT390" s="1"/>
      <c r="AU390" s="1"/>
      <c r="AV390" s="1"/>
      <c r="AW390" s="1"/>
      <c r="AX390" s="1"/>
      <c r="AY390" s="1"/>
      <c r="AZ390" s="1"/>
      <c r="BA390" s="1"/>
      <c r="BB390" s="1"/>
      <c r="BC390" s="1"/>
      <c r="BD390" s="1"/>
      <c r="BE390" s="1"/>
      <c r="BF390" s="1"/>
      <c r="BG390" s="1"/>
      <c r="BH390" s="1"/>
      <c r="BI390" s="1"/>
      <c r="BJ390" s="1"/>
      <c r="BK390" s="1"/>
      <c r="BL390" s="1"/>
      <c r="BM390" s="1"/>
      <c r="BN390" s="1"/>
      <c r="BO390" s="1"/>
      <c r="BP390" s="1"/>
      <c r="BQ390" s="1"/>
      <c r="BR390" s="1"/>
    </row>
    <row r="391" spans="1:70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  <c r="AL391" s="1"/>
      <c r="AM391" s="1"/>
      <c r="AN391" s="1"/>
      <c r="AO391" s="1"/>
      <c r="AP391" s="1"/>
      <c r="AQ391" s="1"/>
      <c r="AR391" s="1"/>
      <c r="AS391" s="1"/>
      <c r="AT391" s="1"/>
      <c r="AU391" s="1"/>
      <c r="AV391" s="1"/>
      <c r="AW391" s="1"/>
      <c r="AX391" s="1"/>
      <c r="AY391" s="1"/>
      <c r="AZ391" s="1"/>
      <c r="BA391" s="1"/>
      <c r="BB391" s="1"/>
      <c r="BC391" s="1"/>
      <c r="BD391" s="1"/>
      <c r="BE391" s="1"/>
      <c r="BF391" s="1"/>
      <c r="BG391" s="1"/>
      <c r="BH391" s="1"/>
      <c r="BI391" s="1"/>
      <c r="BJ391" s="1"/>
      <c r="BK391" s="1"/>
      <c r="BL391" s="1"/>
      <c r="BM391" s="1"/>
      <c r="BN391" s="1"/>
      <c r="BO391" s="1"/>
      <c r="BP391" s="1"/>
      <c r="BQ391" s="1"/>
      <c r="BR391" s="1"/>
    </row>
    <row r="392" spans="1:70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  <c r="AL392" s="1"/>
      <c r="AM392" s="1"/>
      <c r="AN392" s="1"/>
      <c r="AO392" s="1"/>
      <c r="AP392" s="1"/>
      <c r="AQ392" s="1"/>
      <c r="AR392" s="1"/>
      <c r="AS392" s="1"/>
      <c r="AT392" s="1"/>
      <c r="AU392" s="1"/>
      <c r="AV392" s="1"/>
      <c r="AW392" s="1"/>
      <c r="AX392" s="1"/>
      <c r="AY392" s="1"/>
      <c r="AZ392" s="1"/>
      <c r="BA392" s="1"/>
      <c r="BB392" s="1"/>
      <c r="BC392" s="1"/>
      <c r="BD392" s="1"/>
      <c r="BE392" s="1"/>
      <c r="BF392" s="1"/>
      <c r="BG392" s="1"/>
      <c r="BH392" s="1"/>
      <c r="BI392" s="1"/>
      <c r="BJ392" s="1"/>
      <c r="BK392" s="1"/>
      <c r="BL392" s="1"/>
      <c r="BM392" s="1"/>
      <c r="BN392" s="1"/>
      <c r="BO392" s="1"/>
      <c r="BP392" s="1"/>
      <c r="BQ392" s="1"/>
      <c r="BR392" s="1"/>
    </row>
    <row r="393" spans="1:70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  <c r="AL393" s="1"/>
      <c r="AM393" s="1"/>
      <c r="AN393" s="1"/>
      <c r="AO393" s="1"/>
      <c r="AP393" s="1"/>
      <c r="AQ393" s="1"/>
      <c r="AR393" s="1"/>
      <c r="AS393" s="1"/>
      <c r="AT393" s="1"/>
      <c r="AU393" s="1"/>
      <c r="AV393" s="1"/>
      <c r="AW393" s="1"/>
      <c r="AX393" s="1"/>
      <c r="AY393" s="1"/>
      <c r="AZ393" s="1"/>
      <c r="BA393" s="1"/>
      <c r="BB393" s="1"/>
      <c r="BC393" s="1"/>
      <c r="BD393" s="1"/>
      <c r="BE393" s="1"/>
      <c r="BF393" s="1"/>
      <c r="BG393" s="1"/>
      <c r="BH393" s="1"/>
      <c r="BI393" s="1"/>
      <c r="BJ393" s="1"/>
      <c r="BK393" s="1"/>
      <c r="BL393" s="1"/>
      <c r="BM393" s="1"/>
      <c r="BN393" s="1"/>
      <c r="BO393" s="1"/>
      <c r="BP393" s="1"/>
      <c r="BQ393" s="1"/>
      <c r="BR393" s="1"/>
    </row>
    <row r="394" spans="1:70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  <c r="AL394" s="1"/>
      <c r="AM394" s="1"/>
      <c r="AN394" s="1"/>
      <c r="AO394" s="1"/>
      <c r="AP394" s="1"/>
      <c r="AQ394" s="1"/>
      <c r="AR394" s="1"/>
      <c r="AS394" s="1"/>
      <c r="AT394" s="1"/>
      <c r="AU394" s="1"/>
      <c r="AV394" s="1"/>
      <c r="AW394" s="1"/>
      <c r="AX394" s="1"/>
      <c r="AY394" s="1"/>
      <c r="AZ394" s="1"/>
      <c r="BA394" s="1"/>
      <c r="BB394" s="1"/>
      <c r="BC394" s="1"/>
      <c r="BD394" s="1"/>
      <c r="BE394" s="1"/>
      <c r="BF394" s="1"/>
      <c r="BG394" s="1"/>
      <c r="BH394" s="1"/>
      <c r="BI394" s="1"/>
      <c r="BJ394" s="1"/>
      <c r="BK394" s="1"/>
      <c r="BL394" s="1"/>
      <c r="BM394" s="1"/>
      <c r="BN394" s="1"/>
      <c r="BO394" s="1"/>
      <c r="BP394" s="1"/>
      <c r="BQ394" s="1"/>
      <c r="BR394" s="1"/>
    </row>
    <row r="395" spans="1:70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  <c r="AL395" s="1"/>
      <c r="AM395" s="1"/>
      <c r="AN395" s="1"/>
      <c r="AO395" s="1"/>
      <c r="AP395" s="1"/>
      <c r="AQ395" s="1"/>
      <c r="AR395" s="1"/>
      <c r="AS395" s="1"/>
      <c r="AT395" s="1"/>
      <c r="AU395" s="1"/>
      <c r="AV395" s="1"/>
      <c r="AW395" s="1"/>
      <c r="AX395" s="1"/>
      <c r="AY395" s="1"/>
      <c r="AZ395" s="1"/>
      <c r="BA395" s="1"/>
      <c r="BB395" s="1"/>
      <c r="BC395" s="1"/>
      <c r="BD395" s="1"/>
      <c r="BE395" s="1"/>
      <c r="BF395" s="1"/>
      <c r="BG395" s="1"/>
      <c r="BH395" s="1"/>
      <c r="BI395" s="1"/>
      <c r="BJ395" s="1"/>
      <c r="BK395" s="1"/>
      <c r="BL395" s="1"/>
      <c r="BM395" s="1"/>
      <c r="BN395" s="1"/>
      <c r="BO395" s="1"/>
      <c r="BP395" s="1"/>
      <c r="BQ395" s="1"/>
      <c r="BR395" s="1"/>
    </row>
    <row r="396" spans="1:70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  <c r="AL396" s="1"/>
      <c r="AM396" s="1"/>
      <c r="AN396" s="1"/>
      <c r="AO396" s="1"/>
      <c r="AP396" s="1"/>
      <c r="AQ396" s="1"/>
      <c r="AR396" s="1"/>
      <c r="AS396" s="1"/>
      <c r="AT396" s="1"/>
      <c r="AU396" s="1"/>
      <c r="AV396" s="1"/>
      <c r="AW396" s="1"/>
      <c r="AX396" s="1"/>
      <c r="AY396" s="1"/>
      <c r="AZ396" s="1"/>
      <c r="BA396" s="1"/>
      <c r="BB396" s="1"/>
      <c r="BC396" s="1"/>
      <c r="BD396" s="1"/>
      <c r="BE396" s="1"/>
      <c r="BF396" s="1"/>
      <c r="BG396" s="1"/>
      <c r="BH396" s="1"/>
      <c r="BI396" s="1"/>
      <c r="BJ396" s="1"/>
      <c r="BK396" s="1"/>
      <c r="BL396" s="1"/>
      <c r="BM396" s="1"/>
      <c r="BN396" s="1"/>
      <c r="BO396" s="1"/>
      <c r="BP396" s="1"/>
      <c r="BQ396" s="1"/>
      <c r="BR396" s="1"/>
    </row>
    <row r="397" spans="1:70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  <c r="AL397" s="1"/>
      <c r="AM397" s="1"/>
      <c r="AN397" s="1"/>
      <c r="AO397" s="1"/>
      <c r="AP397" s="1"/>
      <c r="AQ397" s="1"/>
      <c r="AR397" s="1"/>
      <c r="AS397" s="1"/>
      <c r="AT397" s="1"/>
      <c r="AU397" s="1"/>
      <c r="AV397" s="1"/>
      <c r="AW397" s="1"/>
      <c r="AX397" s="1"/>
      <c r="AY397" s="1"/>
      <c r="AZ397" s="1"/>
      <c r="BA397" s="1"/>
      <c r="BB397" s="1"/>
      <c r="BC397" s="1"/>
      <c r="BD397" s="1"/>
      <c r="BE397" s="1"/>
      <c r="BF397" s="1"/>
      <c r="BG397" s="1"/>
      <c r="BH397" s="1"/>
      <c r="BI397" s="1"/>
      <c r="BJ397" s="1"/>
      <c r="BK397" s="1"/>
      <c r="BL397" s="1"/>
      <c r="BM397" s="1"/>
      <c r="BN397" s="1"/>
      <c r="BO397" s="1"/>
      <c r="BP397" s="1"/>
      <c r="BQ397" s="1"/>
      <c r="BR397" s="1"/>
    </row>
    <row r="398" spans="1:70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  <c r="AL398" s="1"/>
      <c r="AM398" s="1"/>
      <c r="AN398" s="1"/>
      <c r="AO398" s="1"/>
      <c r="AP398" s="1"/>
      <c r="AQ398" s="1"/>
      <c r="AR398" s="1"/>
      <c r="AS398" s="1"/>
      <c r="AT398" s="1"/>
      <c r="AU398" s="1"/>
      <c r="AV398" s="1"/>
      <c r="AW398" s="1"/>
      <c r="AX398" s="1"/>
      <c r="AY398" s="1"/>
      <c r="AZ398" s="1"/>
      <c r="BA398" s="1"/>
      <c r="BB398" s="1"/>
      <c r="BC398" s="1"/>
      <c r="BD398" s="1"/>
      <c r="BE398" s="1"/>
      <c r="BF398" s="1"/>
      <c r="BG398" s="1"/>
      <c r="BH398" s="1"/>
      <c r="BI398" s="1"/>
      <c r="BJ398" s="1"/>
      <c r="BK398" s="1"/>
      <c r="BL398" s="1"/>
      <c r="BM398" s="1"/>
      <c r="BN398" s="1"/>
      <c r="BO398" s="1"/>
      <c r="BP398" s="1"/>
      <c r="BQ398" s="1"/>
      <c r="BR398" s="1"/>
    </row>
    <row r="399" spans="1:70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  <c r="AL399" s="1"/>
      <c r="AM399" s="1"/>
      <c r="AN399" s="1"/>
      <c r="AO399" s="1"/>
      <c r="AP399" s="1"/>
      <c r="AQ399" s="1"/>
      <c r="AR399" s="1"/>
      <c r="AS399" s="1"/>
      <c r="AT399" s="1"/>
      <c r="AU399" s="1"/>
      <c r="AV399" s="1"/>
      <c r="AW399" s="1"/>
      <c r="AX399" s="1"/>
      <c r="AY399" s="1"/>
      <c r="AZ399" s="1"/>
      <c r="BA399" s="1"/>
      <c r="BB399" s="1"/>
      <c r="BC399" s="1"/>
      <c r="BD399" s="1"/>
      <c r="BE399" s="1"/>
      <c r="BF399" s="1"/>
      <c r="BG399" s="1"/>
      <c r="BH399" s="1"/>
      <c r="BI399" s="1"/>
      <c r="BJ399" s="1"/>
      <c r="BK399" s="1"/>
      <c r="BL399" s="1"/>
      <c r="BM399" s="1"/>
      <c r="BN399" s="1"/>
      <c r="BO399" s="1"/>
      <c r="BP399" s="1"/>
      <c r="BQ399" s="1"/>
      <c r="BR399" s="1"/>
    </row>
    <row r="400" spans="1:70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  <c r="AL400" s="1"/>
      <c r="AM400" s="1"/>
      <c r="AN400" s="1"/>
      <c r="AO400" s="1"/>
      <c r="AP400" s="1"/>
      <c r="AQ400" s="1"/>
      <c r="AR400" s="1"/>
      <c r="AS400" s="1"/>
      <c r="AT400" s="1"/>
      <c r="AU400" s="1"/>
      <c r="AV400" s="1"/>
      <c r="AW400" s="1"/>
      <c r="AX400" s="1"/>
      <c r="AY400" s="1"/>
      <c r="AZ400" s="1"/>
      <c r="BA400" s="1"/>
      <c r="BB400" s="1"/>
      <c r="BC400" s="1"/>
      <c r="BD400" s="1"/>
      <c r="BE400" s="1"/>
      <c r="BF400" s="1"/>
      <c r="BG400" s="1"/>
      <c r="BH400" s="1"/>
      <c r="BI400" s="1"/>
      <c r="BJ400" s="1"/>
      <c r="BK400" s="1"/>
      <c r="BL400" s="1"/>
      <c r="BM400" s="1"/>
      <c r="BN400" s="1"/>
      <c r="BO400" s="1"/>
      <c r="BP400" s="1"/>
      <c r="BQ400" s="1"/>
      <c r="BR400" s="1"/>
    </row>
    <row r="401" spans="1:70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  <c r="AL401" s="1"/>
      <c r="AM401" s="1"/>
      <c r="AN401" s="1"/>
      <c r="AO401" s="1"/>
      <c r="AP401" s="1"/>
      <c r="AQ401" s="1"/>
      <c r="AR401" s="1"/>
      <c r="AS401" s="1"/>
      <c r="AT401" s="1"/>
      <c r="AU401" s="1"/>
      <c r="AV401" s="1"/>
      <c r="AW401" s="1"/>
      <c r="AX401" s="1"/>
      <c r="AY401" s="1"/>
      <c r="AZ401" s="1"/>
      <c r="BA401" s="1"/>
      <c r="BB401" s="1"/>
      <c r="BC401" s="1"/>
      <c r="BD401" s="1"/>
      <c r="BE401" s="1"/>
      <c r="BF401" s="1"/>
      <c r="BG401" s="1"/>
      <c r="BH401" s="1"/>
      <c r="BI401" s="1"/>
      <c r="BJ401" s="1"/>
      <c r="BK401" s="1"/>
      <c r="BL401" s="1"/>
      <c r="BM401" s="1"/>
      <c r="BN401" s="1"/>
      <c r="BO401" s="1"/>
      <c r="BP401" s="1"/>
      <c r="BQ401" s="1"/>
      <c r="BR401" s="1"/>
    </row>
    <row r="402" spans="1:70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  <c r="AL402" s="1"/>
      <c r="AM402" s="1"/>
      <c r="AN402" s="1"/>
      <c r="AO402" s="1"/>
      <c r="AP402" s="1"/>
      <c r="AQ402" s="1"/>
      <c r="AR402" s="1"/>
      <c r="AS402" s="1"/>
      <c r="AT402" s="1"/>
      <c r="AU402" s="1"/>
      <c r="AV402" s="1"/>
      <c r="AW402" s="1"/>
      <c r="AX402" s="1"/>
      <c r="AY402" s="1"/>
      <c r="AZ402" s="1"/>
      <c r="BA402" s="1"/>
      <c r="BB402" s="1"/>
      <c r="BC402" s="1"/>
      <c r="BD402" s="1"/>
      <c r="BE402" s="1"/>
      <c r="BF402" s="1"/>
      <c r="BG402" s="1"/>
      <c r="BH402" s="1"/>
      <c r="BI402" s="1"/>
      <c r="BJ402" s="1"/>
      <c r="BK402" s="1"/>
      <c r="BL402" s="1"/>
      <c r="BM402" s="1"/>
      <c r="BN402" s="1"/>
      <c r="BO402" s="1"/>
      <c r="BP402" s="1"/>
      <c r="BQ402" s="1"/>
      <c r="BR402" s="1"/>
    </row>
    <row r="403" spans="1:70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  <c r="AL403" s="1"/>
      <c r="AM403" s="1"/>
      <c r="AN403" s="1"/>
      <c r="AO403" s="1"/>
      <c r="AP403" s="1"/>
      <c r="AQ403" s="1"/>
      <c r="AR403" s="1"/>
      <c r="AS403" s="1"/>
      <c r="AT403" s="1"/>
      <c r="AU403" s="1"/>
      <c r="AV403" s="1"/>
      <c r="AW403" s="1"/>
      <c r="AX403" s="1"/>
      <c r="AY403" s="1"/>
      <c r="AZ403" s="1"/>
      <c r="BA403" s="1"/>
      <c r="BB403" s="1"/>
      <c r="BC403" s="1"/>
      <c r="BD403" s="1"/>
      <c r="BE403" s="1"/>
      <c r="BF403" s="1"/>
      <c r="BG403" s="1"/>
      <c r="BH403" s="1"/>
      <c r="BI403" s="1"/>
      <c r="BJ403" s="1"/>
      <c r="BK403" s="1"/>
      <c r="BL403" s="1"/>
      <c r="BM403" s="1"/>
      <c r="BN403" s="1"/>
      <c r="BO403" s="1"/>
      <c r="BP403" s="1"/>
      <c r="BQ403" s="1"/>
      <c r="BR403" s="1"/>
    </row>
    <row r="404" spans="1:70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  <c r="AL404" s="1"/>
      <c r="AM404" s="1"/>
      <c r="AN404" s="1"/>
      <c r="AO404" s="1"/>
      <c r="AP404" s="1"/>
      <c r="AQ404" s="1"/>
      <c r="AR404" s="1"/>
      <c r="AS404" s="1"/>
      <c r="AT404" s="1"/>
      <c r="AU404" s="1"/>
      <c r="AV404" s="1"/>
      <c r="AW404" s="1"/>
      <c r="AX404" s="1"/>
      <c r="AY404" s="1"/>
      <c r="AZ404" s="1"/>
      <c r="BA404" s="1"/>
      <c r="BB404" s="1"/>
      <c r="BC404" s="1"/>
      <c r="BD404" s="1"/>
      <c r="BE404" s="1"/>
      <c r="BF404" s="1"/>
      <c r="BG404" s="1"/>
      <c r="BH404" s="1"/>
      <c r="BI404" s="1"/>
      <c r="BJ404" s="1"/>
      <c r="BK404" s="1"/>
      <c r="BL404" s="1"/>
      <c r="BM404" s="1"/>
      <c r="BN404" s="1"/>
      <c r="BO404" s="1"/>
      <c r="BP404" s="1"/>
      <c r="BQ404" s="1"/>
      <c r="BR404" s="1"/>
    </row>
    <row r="405" spans="1:70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  <c r="AL405" s="1"/>
      <c r="AM405" s="1"/>
      <c r="AN405" s="1"/>
      <c r="AO405" s="1"/>
      <c r="AP405" s="1"/>
      <c r="AQ405" s="1"/>
      <c r="AR405" s="1"/>
      <c r="AS405" s="1"/>
      <c r="AT405" s="1"/>
      <c r="AU405" s="1"/>
      <c r="AV405" s="1"/>
      <c r="AW405" s="1"/>
      <c r="AX405" s="1"/>
      <c r="AY405" s="1"/>
      <c r="AZ405" s="1"/>
      <c r="BA405" s="1"/>
      <c r="BB405" s="1"/>
      <c r="BC405" s="1"/>
      <c r="BD405" s="1"/>
      <c r="BE405" s="1"/>
      <c r="BF405" s="1"/>
      <c r="BG405" s="1"/>
      <c r="BH405" s="1"/>
      <c r="BI405" s="1"/>
      <c r="BJ405" s="1"/>
      <c r="BK405" s="1"/>
      <c r="BL405" s="1"/>
      <c r="BM405" s="1"/>
      <c r="BN405" s="1"/>
      <c r="BO405" s="1"/>
      <c r="BP405" s="1"/>
      <c r="BQ405" s="1"/>
      <c r="BR405" s="1"/>
    </row>
    <row r="406" spans="1:70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  <c r="AL406" s="1"/>
      <c r="AM406" s="1"/>
      <c r="AN406" s="1"/>
      <c r="AO406" s="1"/>
      <c r="AP406" s="1"/>
      <c r="AQ406" s="1"/>
      <c r="AR406" s="1"/>
      <c r="AS406" s="1"/>
      <c r="AT406" s="1"/>
      <c r="AU406" s="1"/>
      <c r="AV406" s="1"/>
      <c r="AW406" s="1"/>
      <c r="AX406" s="1"/>
      <c r="AY406" s="1"/>
      <c r="AZ406" s="1"/>
      <c r="BA406" s="1"/>
      <c r="BB406" s="1"/>
      <c r="BC406" s="1"/>
      <c r="BD406" s="1"/>
      <c r="BE406" s="1"/>
      <c r="BF406" s="1"/>
      <c r="BG406" s="1"/>
      <c r="BH406" s="1"/>
      <c r="BI406" s="1"/>
      <c r="BJ406" s="1"/>
      <c r="BK406" s="1"/>
      <c r="BL406" s="1"/>
      <c r="BM406" s="1"/>
      <c r="BN406" s="1"/>
      <c r="BO406" s="1"/>
      <c r="BP406" s="1"/>
      <c r="BQ406" s="1"/>
      <c r="BR406" s="1"/>
    </row>
    <row r="407" spans="1:70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  <c r="AL407" s="1"/>
      <c r="AM407" s="1"/>
      <c r="AN407" s="1"/>
      <c r="AO407" s="1"/>
      <c r="AP407" s="1"/>
      <c r="AQ407" s="1"/>
      <c r="AR407" s="1"/>
      <c r="AS407" s="1"/>
      <c r="AT407" s="1"/>
      <c r="AU407" s="1"/>
      <c r="AV407" s="1"/>
      <c r="AW407" s="1"/>
      <c r="AX407" s="1"/>
      <c r="AY407" s="1"/>
      <c r="AZ407" s="1"/>
      <c r="BA407" s="1"/>
      <c r="BB407" s="1"/>
      <c r="BC407" s="1"/>
      <c r="BD407" s="1"/>
      <c r="BE407" s="1"/>
      <c r="BF407" s="1"/>
      <c r="BG407" s="1"/>
      <c r="BH407" s="1"/>
      <c r="BI407" s="1"/>
      <c r="BJ407" s="1"/>
      <c r="BK407" s="1"/>
      <c r="BL407" s="1"/>
      <c r="BM407" s="1"/>
      <c r="BN407" s="1"/>
      <c r="BO407" s="1"/>
      <c r="BP407" s="1"/>
      <c r="BQ407" s="1"/>
      <c r="BR407" s="1"/>
    </row>
    <row r="408" spans="1:70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  <c r="AL408" s="1"/>
      <c r="AM408" s="1"/>
      <c r="AN408" s="1"/>
      <c r="AO408" s="1"/>
      <c r="AP408" s="1"/>
      <c r="AQ408" s="1"/>
      <c r="AR408" s="1"/>
      <c r="AS408" s="1"/>
      <c r="AT408" s="1"/>
      <c r="AU408" s="1"/>
      <c r="AV408" s="1"/>
      <c r="AW408" s="1"/>
      <c r="AX408" s="1"/>
      <c r="AY408" s="1"/>
      <c r="AZ408" s="1"/>
      <c r="BA408" s="1"/>
      <c r="BB408" s="1"/>
      <c r="BC408" s="1"/>
      <c r="BD408" s="1"/>
      <c r="BE408" s="1"/>
      <c r="BF408" s="1"/>
      <c r="BG408" s="1"/>
      <c r="BH408" s="1"/>
      <c r="BI408" s="1"/>
      <c r="BJ408" s="1"/>
      <c r="BK408" s="1"/>
      <c r="BL408" s="1"/>
      <c r="BM408" s="1"/>
      <c r="BN408" s="1"/>
      <c r="BO408" s="1"/>
      <c r="BP408" s="1"/>
      <c r="BQ408" s="1"/>
      <c r="BR408" s="1"/>
    </row>
    <row r="409" spans="1:70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  <c r="AL409" s="1"/>
      <c r="AM409" s="1"/>
      <c r="AN409" s="1"/>
      <c r="AO409" s="1"/>
      <c r="AP409" s="1"/>
      <c r="AQ409" s="1"/>
      <c r="AR409" s="1"/>
      <c r="AS409" s="1"/>
      <c r="AT409" s="1"/>
      <c r="AU409" s="1"/>
      <c r="AV409" s="1"/>
      <c r="AW409" s="1"/>
      <c r="AX409" s="1"/>
      <c r="AY409" s="1"/>
      <c r="AZ409" s="1"/>
      <c r="BA409" s="1"/>
      <c r="BB409" s="1"/>
      <c r="BC409" s="1"/>
      <c r="BD409" s="1"/>
      <c r="BE409" s="1"/>
      <c r="BF409" s="1"/>
      <c r="BG409" s="1"/>
      <c r="BH409" s="1"/>
      <c r="BI409" s="1"/>
      <c r="BJ409" s="1"/>
      <c r="BK409" s="1"/>
      <c r="BL409" s="1"/>
      <c r="BM409" s="1"/>
      <c r="BN409" s="1"/>
      <c r="BO409" s="1"/>
      <c r="BP409" s="1"/>
      <c r="BQ409" s="1"/>
      <c r="BR409" s="1"/>
    </row>
    <row r="410" spans="1:70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  <c r="AL410" s="1"/>
      <c r="AM410" s="1"/>
      <c r="AN410" s="1"/>
      <c r="AO410" s="1"/>
      <c r="AP410" s="1"/>
      <c r="AQ410" s="1"/>
      <c r="AR410" s="1"/>
      <c r="AS410" s="1"/>
      <c r="AT410" s="1"/>
      <c r="AU410" s="1"/>
      <c r="AV410" s="1"/>
      <c r="AW410" s="1"/>
      <c r="AX410" s="1"/>
      <c r="AY410" s="1"/>
      <c r="AZ410" s="1"/>
      <c r="BA410" s="1"/>
      <c r="BB410" s="1"/>
      <c r="BC410" s="1"/>
      <c r="BD410" s="1"/>
      <c r="BE410" s="1"/>
      <c r="BF410" s="1"/>
      <c r="BG410" s="1"/>
      <c r="BH410" s="1"/>
      <c r="BI410" s="1"/>
      <c r="BJ410" s="1"/>
      <c r="BK410" s="1"/>
      <c r="BL410" s="1"/>
      <c r="BM410" s="1"/>
      <c r="BN410" s="1"/>
      <c r="BO410" s="1"/>
      <c r="BP410" s="1"/>
      <c r="BQ410" s="1"/>
      <c r="BR410" s="1"/>
    </row>
    <row r="411" spans="1:70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  <c r="AL411" s="1"/>
      <c r="AM411" s="1"/>
      <c r="AN411" s="1"/>
      <c r="AO411" s="1"/>
      <c r="AP411" s="1"/>
      <c r="AQ411" s="1"/>
      <c r="AR411" s="1"/>
      <c r="AS411" s="1"/>
      <c r="AT411" s="1"/>
      <c r="AU411" s="1"/>
      <c r="AV411" s="1"/>
      <c r="AW411" s="1"/>
      <c r="AX411" s="1"/>
      <c r="AY411" s="1"/>
      <c r="AZ411" s="1"/>
      <c r="BA411" s="1"/>
      <c r="BB411" s="1"/>
      <c r="BC411" s="1"/>
      <c r="BD411" s="1"/>
      <c r="BE411" s="1"/>
      <c r="BF411" s="1"/>
      <c r="BG411" s="1"/>
      <c r="BH411" s="1"/>
      <c r="BI411" s="1"/>
      <c r="BJ411" s="1"/>
      <c r="BK411" s="1"/>
      <c r="BL411" s="1"/>
      <c r="BM411" s="1"/>
      <c r="BN411" s="1"/>
      <c r="BO411" s="1"/>
      <c r="BP411" s="1"/>
      <c r="BQ411" s="1"/>
      <c r="BR411" s="1"/>
    </row>
    <row r="412" spans="1:70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  <c r="AL412" s="1"/>
      <c r="AM412" s="1"/>
      <c r="AN412" s="1"/>
      <c r="AO412" s="1"/>
      <c r="AP412" s="1"/>
      <c r="AQ412" s="1"/>
      <c r="AR412" s="1"/>
      <c r="AS412" s="1"/>
      <c r="AT412" s="1"/>
      <c r="AU412" s="1"/>
      <c r="AV412" s="1"/>
      <c r="AW412" s="1"/>
      <c r="AX412" s="1"/>
      <c r="AY412" s="1"/>
      <c r="AZ412" s="1"/>
      <c r="BA412" s="1"/>
      <c r="BB412" s="1"/>
      <c r="BC412" s="1"/>
      <c r="BD412" s="1"/>
      <c r="BE412" s="1"/>
      <c r="BF412" s="1"/>
      <c r="BG412" s="1"/>
      <c r="BH412" s="1"/>
      <c r="BI412" s="1"/>
      <c r="BJ412" s="1"/>
      <c r="BK412" s="1"/>
      <c r="BL412" s="1"/>
      <c r="BM412" s="1"/>
      <c r="BN412" s="1"/>
      <c r="BO412" s="1"/>
      <c r="BP412" s="1"/>
      <c r="BQ412" s="1"/>
      <c r="BR412" s="1"/>
    </row>
    <row r="413" spans="1:70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  <c r="AL413" s="1"/>
      <c r="AM413" s="1"/>
      <c r="AN413" s="1"/>
      <c r="AO413" s="1"/>
      <c r="AP413" s="1"/>
      <c r="AQ413" s="1"/>
      <c r="AR413" s="1"/>
      <c r="AS413" s="1"/>
      <c r="AT413" s="1"/>
      <c r="AU413" s="1"/>
      <c r="AV413" s="1"/>
      <c r="AW413" s="1"/>
      <c r="AX413" s="1"/>
      <c r="AY413" s="1"/>
      <c r="AZ413" s="1"/>
      <c r="BA413" s="1"/>
      <c r="BB413" s="1"/>
      <c r="BC413" s="1"/>
      <c r="BD413" s="1"/>
      <c r="BE413" s="1"/>
      <c r="BF413" s="1"/>
      <c r="BG413" s="1"/>
      <c r="BH413" s="1"/>
      <c r="BI413" s="1"/>
      <c r="BJ413" s="1"/>
      <c r="BK413" s="1"/>
      <c r="BL413" s="1"/>
      <c r="BM413" s="1"/>
      <c r="BN413" s="1"/>
      <c r="BO413" s="1"/>
      <c r="BP413" s="1"/>
      <c r="BQ413" s="1"/>
      <c r="BR413" s="1"/>
    </row>
    <row r="414" spans="1:70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  <c r="AL414" s="1"/>
      <c r="AM414" s="1"/>
      <c r="AN414" s="1"/>
      <c r="AO414" s="1"/>
      <c r="AP414" s="1"/>
      <c r="AQ414" s="1"/>
      <c r="AR414" s="1"/>
      <c r="AS414" s="1"/>
      <c r="AT414" s="1"/>
      <c r="AU414" s="1"/>
      <c r="AV414" s="1"/>
      <c r="AW414" s="1"/>
      <c r="AX414" s="1"/>
      <c r="AY414" s="1"/>
      <c r="AZ414" s="1"/>
      <c r="BA414" s="1"/>
      <c r="BB414" s="1"/>
      <c r="BC414" s="1"/>
      <c r="BD414" s="1"/>
      <c r="BE414" s="1"/>
      <c r="BF414" s="1"/>
      <c r="BG414" s="1"/>
      <c r="BH414" s="1"/>
      <c r="BI414" s="1"/>
      <c r="BJ414" s="1"/>
      <c r="BK414" s="1"/>
      <c r="BL414" s="1"/>
      <c r="BM414" s="1"/>
      <c r="BN414" s="1"/>
      <c r="BO414" s="1"/>
      <c r="BP414" s="1"/>
      <c r="BQ414" s="1"/>
      <c r="BR414" s="1"/>
    </row>
    <row r="415" spans="1:70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  <c r="AL415" s="1"/>
      <c r="AM415" s="1"/>
      <c r="AN415" s="1"/>
      <c r="AO415" s="1"/>
      <c r="AP415" s="1"/>
      <c r="AQ415" s="1"/>
      <c r="AR415" s="1"/>
      <c r="AS415" s="1"/>
      <c r="AT415" s="1"/>
      <c r="AU415" s="1"/>
      <c r="AV415" s="1"/>
      <c r="AW415" s="1"/>
      <c r="AX415" s="1"/>
      <c r="AY415" s="1"/>
      <c r="AZ415" s="1"/>
      <c r="BA415" s="1"/>
      <c r="BB415" s="1"/>
      <c r="BC415" s="1"/>
      <c r="BD415" s="1"/>
      <c r="BE415" s="1"/>
      <c r="BF415" s="1"/>
      <c r="BG415" s="1"/>
      <c r="BH415" s="1"/>
      <c r="BI415" s="1"/>
      <c r="BJ415" s="1"/>
      <c r="BK415" s="1"/>
      <c r="BL415" s="1"/>
      <c r="BM415" s="1"/>
      <c r="BN415" s="1"/>
      <c r="BO415" s="1"/>
      <c r="BP415" s="1"/>
      <c r="BQ415" s="1"/>
      <c r="BR415" s="1"/>
    </row>
    <row r="416" spans="1:70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  <c r="AL416" s="1"/>
      <c r="AM416" s="1"/>
      <c r="AN416" s="1"/>
      <c r="AO416" s="1"/>
      <c r="AP416" s="1"/>
      <c r="AQ416" s="1"/>
      <c r="AR416" s="1"/>
      <c r="AS416" s="1"/>
      <c r="AT416" s="1"/>
      <c r="AU416" s="1"/>
      <c r="AV416" s="1"/>
      <c r="AW416" s="1"/>
      <c r="AX416" s="1"/>
      <c r="AY416" s="1"/>
      <c r="AZ416" s="1"/>
      <c r="BA416" s="1"/>
      <c r="BB416" s="1"/>
      <c r="BC416" s="1"/>
      <c r="BD416" s="1"/>
      <c r="BE416" s="1"/>
      <c r="BF416" s="1"/>
      <c r="BG416" s="1"/>
      <c r="BH416" s="1"/>
      <c r="BI416" s="1"/>
      <c r="BJ416" s="1"/>
      <c r="BK416" s="1"/>
      <c r="BL416" s="1"/>
      <c r="BM416" s="1"/>
      <c r="BN416" s="1"/>
      <c r="BO416" s="1"/>
      <c r="BP416" s="1"/>
      <c r="BQ416" s="1"/>
      <c r="BR416" s="1"/>
    </row>
    <row r="417" spans="1:70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  <c r="AL417" s="1"/>
      <c r="AM417" s="1"/>
      <c r="AN417" s="1"/>
      <c r="AO417" s="1"/>
      <c r="AP417" s="1"/>
      <c r="AQ417" s="1"/>
      <c r="AR417" s="1"/>
      <c r="AS417" s="1"/>
      <c r="AT417" s="1"/>
      <c r="AU417" s="1"/>
      <c r="AV417" s="1"/>
      <c r="AW417" s="1"/>
      <c r="AX417" s="1"/>
      <c r="AY417" s="1"/>
      <c r="AZ417" s="1"/>
      <c r="BA417" s="1"/>
      <c r="BB417" s="1"/>
      <c r="BC417" s="1"/>
      <c r="BD417" s="1"/>
      <c r="BE417" s="1"/>
      <c r="BF417" s="1"/>
      <c r="BG417" s="1"/>
      <c r="BH417" s="1"/>
      <c r="BI417" s="1"/>
      <c r="BJ417" s="1"/>
      <c r="BK417" s="1"/>
      <c r="BL417" s="1"/>
      <c r="BM417" s="1"/>
      <c r="BN417" s="1"/>
      <c r="BO417" s="1"/>
      <c r="BP417" s="1"/>
      <c r="BQ417" s="1"/>
      <c r="BR417" s="1"/>
    </row>
    <row r="418" spans="1:70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  <c r="AL418" s="1"/>
      <c r="AM418" s="1"/>
      <c r="AN418" s="1"/>
      <c r="AO418" s="1"/>
      <c r="AP418" s="1"/>
      <c r="AQ418" s="1"/>
      <c r="AR418" s="1"/>
      <c r="AS418" s="1"/>
      <c r="AT418" s="1"/>
      <c r="AU418" s="1"/>
      <c r="AV418" s="1"/>
      <c r="AW418" s="1"/>
      <c r="AX418" s="1"/>
      <c r="AY418" s="1"/>
      <c r="AZ418" s="1"/>
      <c r="BA418" s="1"/>
      <c r="BB418" s="1"/>
      <c r="BC418" s="1"/>
      <c r="BD418" s="1"/>
      <c r="BE418" s="1"/>
      <c r="BF418" s="1"/>
      <c r="BG418" s="1"/>
      <c r="BH418" s="1"/>
      <c r="BI418" s="1"/>
      <c r="BJ418" s="1"/>
      <c r="BK418" s="1"/>
      <c r="BL418" s="1"/>
      <c r="BM418" s="1"/>
      <c r="BN418" s="1"/>
      <c r="BO418" s="1"/>
      <c r="BP418" s="1"/>
      <c r="BQ418" s="1"/>
      <c r="BR418" s="1"/>
    </row>
    <row r="419" spans="1:70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  <c r="AL419" s="1"/>
      <c r="AM419" s="1"/>
      <c r="AN419" s="1"/>
      <c r="AO419" s="1"/>
      <c r="AP419" s="1"/>
      <c r="AQ419" s="1"/>
      <c r="AR419" s="1"/>
      <c r="AS419" s="1"/>
      <c r="AT419" s="1"/>
      <c r="AU419" s="1"/>
      <c r="AV419" s="1"/>
      <c r="AW419" s="1"/>
      <c r="AX419" s="1"/>
      <c r="AY419" s="1"/>
      <c r="AZ419" s="1"/>
      <c r="BA419" s="1"/>
      <c r="BB419" s="1"/>
      <c r="BC419" s="1"/>
      <c r="BD419" s="1"/>
      <c r="BE419" s="1"/>
      <c r="BF419" s="1"/>
      <c r="BG419" s="1"/>
      <c r="BH419" s="1"/>
      <c r="BI419" s="1"/>
      <c r="BJ419" s="1"/>
      <c r="BK419" s="1"/>
      <c r="BL419" s="1"/>
      <c r="BM419" s="1"/>
      <c r="BN419" s="1"/>
      <c r="BO419" s="1"/>
      <c r="BP419" s="1"/>
      <c r="BQ419" s="1"/>
      <c r="BR419" s="1"/>
    </row>
    <row r="420" spans="1:70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  <c r="AL420" s="1"/>
      <c r="AM420" s="1"/>
      <c r="AN420" s="1"/>
      <c r="AO420" s="1"/>
      <c r="AP420" s="1"/>
      <c r="AQ420" s="1"/>
      <c r="AR420" s="1"/>
      <c r="AS420" s="1"/>
      <c r="AT420" s="1"/>
      <c r="AU420" s="1"/>
      <c r="AV420" s="1"/>
      <c r="AW420" s="1"/>
      <c r="AX420" s="1"/>
      <c r="AY420" s="1"/>
      <c r="AZ420" s="1"/>
      <c r="BA420" s="1"/>
      <c r="BB420" s="1"/>
      <c r="BC420" s="1"/>
      <c r="BD420" s="1"/>
      <c r="BE420" s="1"/>
      <c r="BF420" s="1"/>
      <c r="BG420" s="1"/>
      <c r="BH420" s="1"/>
      <c r="BI420" s="1"/>
      <c r="BJ420" s="1"/>
      <c r="BK420" s="1"/>
      <c r="BL420" s="1"/>
      <c r="BM420" s="1"/>
      <c r="BN420" s="1"/>
      <c r="BO420" s="1"/>
      <c r="BP420" s="1"/>
      <c r="BQ420" s="1"/>
      <c r="BR420" s="1"/>
    </row>
    <row r="421" spans="1:70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  <c r="AL421" s="1"/>
      <c r="AM421" s="1"/>
      <c r="AN421" s="1"/>
      <c r="AO421" s="1"/>
      <c r="AP421" s="1"/>
      <c r="AQ421" s="1"/>
      <c r="AR421" s="1"/>
      <c r="AS421" s="1"/>
      <c r="AT421" s="1"/>
      <c r="AU421" s="1"/>
      <c r="AV421" s="1"/>
      <c r="AW421" s="1"/>
      <c r="AX421" s="1"/>
      <c r="AY421" s="1"/>
      <c r="AZ421" s="1"/>
      <c r="BA421" s="1"/>
      <c r="BB421" s="1"/>
      <c r="BC421" s="1"/>
      <c r="BD421" s="1"/>
      <c r="BE421" s="1"/>
      <c r="BF421" s="1"/>
      <c r="BG421" s="1"/>
      <c r="BH421" s="1"/>
      <c r="BI421" s="1"/>
      <c r="BJ421" s="1"/>
      <c r="BK421" s="1"/>
      <c r="BL421" s="1"/>
      <c r="BM421" s="1"/>
      <c r="BN421" s="1"/>
      <c r="BO421" s="1"/>
      <c r="BP421" s="1"/>
      <c r="BQ421" s="1"/>
      <c r="BR421" s="1"/>
    </row>
    <row r="422" spans="1:70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  <c r="AL422" s="1"/>
      <c r="AM422" s="1"/>
      <c r="AN422" s="1"/>
      <c r="AO422" s="1"/>
      <c r="AP422" s="1"/>
      <c r="AQ422" s="1"/>
      <c r="AR422" s="1"/>
      <c r="AS422" s="1"/>
      <c r="AT422" s="1"/>
      <c r="AU422" s="1"/>
      <c r="AV422" s="1"/>
      <c r="AW422" s="1"/>
      <c r="AX422" s="1"/>
      <c r="AY422" s="1"/>
      <c r="AZ422" s="1"/>
      <c r="BA422" s="1"/>
      <c r="BB422" s="1"/>
      <c r="BC422" s="1"/>
      <c r="BD422" s="1"/>
      <c r="BE422" s="1"/>
      <c r="BF422" s="1"/>
      <c r="BG422" s="1"/>
      <c r="BH422" s="1"/>
      <c r="BI422" s="1"/>
      <c r="BJ422" s="1"/>
      <c r="BK422" s="1"/>
      <c r="BL422" s="1"/>
      <c r="BM422" s="1"/>
      <c r="BN422" s="1"/>
      <c r="BO422" s="1"/>
      <c r="BP422" s="1"/>
      <c r="BQ422" s="1"/>
      <c r="BR422" s="1"/>
    </row>
    <row r="423" spans="1:70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  <c r="AL423" s="1"/>
      <c r="AM423" s="1"/>
      <c r="AN423" s="1"/>
      <c r="AO423" s="1"/>
      <c r="AP423" s="1"/>
      <c r="AQ423" s="1"/>
      <c r="AR423" s="1"/>
      <c r="AS423" s="1"/>
      <c r="AT423" s="1"/>
      <c r="AU423" s="1"/>
      <c r="AV423" s="1"/>
      <c r="AW423" s="1"/>
      <c r="AX423" s="1"/>
      <c r="AY423" s="1"/>
      <c r="AZ423" s="1"/>
      <c r="BA423" s="1"/>
      <c r="BB423" s="1"/>
      <c r="BC423" s="1"/>
      <c r="BD423" s="1"/>
      <c r="BE423" s="1"/>
      <c r="BF423" s="1"/>
      <c r="BG423" s="1"/>
      <c r="BH423" s="1"/>
      <c r="BI423" s="1"/>
      <c r="BJ423" s="1"/>
      <c r="BK423" s="1"/>
      <c r="BL423" s="1"/>
      <c r="BM423" s="1"/>
      <c r="BN423" s="1"/>
      <c r="BO423" s="1"/>
      <c r="BP423" s="1"/>
      <c r="BQ423" s="1"/>
      <c r="BR423" s="1"/>
    </row>
    <row r="424" spans="1:70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  <c r="AL424" s="1"/>
      <c r="AM424" s="1"/>
      <c r="AN424" s="1"/>
      <c r="AO424" s="1"/>
      <c r="AP424" s="1"/>
      <c r="AQ424" s="1"/>
      <c r="AR424" s="1"/>
      <c r="AS424" s="1"/>
      <c r="AT424" s="1"/>
      <c r="AU424" s="1"/>
      <c r="AV424" s="1"/>
      <c r="AW424" s="1"/>
      <c r="AX424" s="1"/>
      <c r="AY424" s="1"/>
      <c r="AZ424" s="1"/>
      <c r="BA424" s="1"/>
      <c r="BB424" s="1"/>
      <c r="BC424" s="1"/>
      <c r="BD424" s="1"/>
      <c r="BE424" s="1"/>
      <c r="BF424" s="1"/>
      <c r="BG424" s="1"/>
      <c r="BH424" s="1"/>
      <c r="BI424" s="1"/>
      <c r="BJ424" s="1"/>
      <c r="BK424" s="1"/>
      <c r="BL424" s="1"/>
      <c r="BM424" s="1"/>
      <c r="BN424" s="1"/>
      <c r="BO424" s="1"/>
      <c r="BP424" s="1"/>
      <c r="BQ424" s="1"/>
      <c r="BR424" s="1"/>
    </row>
    <row r="425" spans="1:70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  <c r="AL425" s="1"/>
      <c r="AM425" s="1"/>
      <c r="AN425" s="1"/>
      <c r="AO425" s="1"/>
      <c r="AP425" s="1"/>
      <c r="AQ425" s="1"/>
      <c r="AR425" s="1"/>
      <c r="AS425" s="1"/>
      <c r="AT425" s="1"/>
      <c r="AU425" s="1"/>
      <c r="AV425" s="1"/>
      <c r="AW425" s="1"/>
      <c r="AX425" s="1"/>
      <c r="AY425" s="1"/>
      <c r="AZ425" s="1"/>
      <c r="BA425" s="1"/>
      <c r="BB425" s="1"/>
      <c r="BC425" s="1"/>
      <c r="BD425" s="1"/>
      <c r="BE425" s="1"/>
      <c r="BF425" s="1"/>
      <c r="BG425" s="1"/>
      <c r="BH425" s="1"/>
      <c r="BI425" s="1"/>
      <c r="BJ425" s="1"/>
      <c r="BK425" s="1"/>
      <c r="BL425" s="1"/>
      <c r="BM425" s="1"/>
      <c r="BN425" s="1"/>
      <c r="BO425" s="1"/>
      <c r="BP425" s="1"/>
      <c r="BQ425" s="1"/>
      <c r="BR425" s="1"/>
    </row>
    <row r="426" spans="1:70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  <c r="AL426" s="1"/>
      <c r="AM426" s="1"/>
      <c r="AN426" s="1"/>
      <c r="AO426" s="1"/>
      <c r="AP426" s="1"/>
      <c r="AQ426" s="1"/>
      <c r="AR426" s="1"/>
      <c r="AS426" s="1"/>
      <c r="AT426" s="1"/>
      <c r="AU426" s="1"/>
      <c r="AV426" s="1"/>
      <c r="AW426" s="1"/>
      <c r="AX426" s="1"/>
      <c r="AY426" s="1"/>
      <c r="AZ426" s="1"/>
      <c r="BA426" s="1"/>
      <c r="BB426" s="1"/>
      <c r="BC426" s="1"/>
      <c r="BD426" s="1"/>
      <c r="BE426" s="1"/>
      <c r="BF426" s="1"/>
      <c r="BG426" s="1"/>
      <c r="BH426" s="1"/>
      <c r="BI426" s="1"/>
      <c r="BJ426" s="1"/>
      <c r="BK426" s="1"/>
      <c r="BL426" s="1"/>
      <c r="BM426" s="1"/>
      <c r="BN426" s="1"/>
      <c r="BO426" s="1"/>
      <c r="BP426" s="1"/>
      <c r="BQ426" s="1"/>
      <c r="BR426" s="1"/>
    </row>
    <row r="427" spans="1:70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  <c r="AL427" s="1"/>
      <c r="AM427" s="1"/>
      <c r="AN427" s="1"/>
      <c r="AO427" s="1"/>
      <c r="AP427" s="1"/>
      <c r="AQ427" s="1"/>
      <c r="AR427" s="1"/>
      <c r="AS427" s="1"/>
      <c r="AT427" s="1"/>
      <c r="AU427" s="1"/>
      <c r="AV427" s="1"/>
      <c r="AW427" s="1"/>
      <c r="AX427" s="1"/>
      <c r="AY427" s="1"/>
      <c r="AZ427" s="1"/>
      <c r="BA427" s="1"/>
      <c r="BB427" s="1"/>
      <c r="BC427" s="1"/>
      <c r="BD427" s="1"/>
      <c r="BE427" s="1"/>
      <c r="BF427" s="1"/>
      <c r="BG427" s="1"/>
      <c r="BH427" s="1"/>
      <c r="BI427" s="1"/>
      <c r="BJ427" s="1"/>
      <c r="BK427" s="1"/>
      <c r="BL427" s="1"/>
      <c r="BM427" s="1"/>
      <c r="BN427" s="1"/>
      <c r="BO427" s="1"/>
      <c r="BP427" s="1"/>
      <c r="BQ427" s="1"/>
      <c r="BR427" s="1"/>
    </row>
    <row r="428" spans="1:70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  <c r="AL428" s="1"/>
      <c r="AM428" s="1"/>
      <c r="AN428" s="1"/>
      <c r="AO428" s="1"/>
      <c r="AP428" s="1"/>
      <c r="AQ428" s="1"/>
      <c r="AR428" s="1"/>
      <c r="AS428" s="1"/>
      <c r="AT428" s="1"/>
      <c r="AU428" s="1"/>
      <c r="AV428" s="1"/>
      <c r="AW428" s="1"/>
      <c r="AX428" s="1"/>
      <c r="AY428" s="1"/>
      <c r="AZ428" s="1"/>
      <c r="BA428" s="1"/>
      <c r="BB428" s="1"/>
      <c r="BC428" s="1"/>
      <c r="BD428" s="1"/>
      <c r="BE428" s="1"/>
      <c r="BF428" s="1"/>
      <c r="BG428" s="1"/>
      <c r="BH428" s="1"/>
      <c r="BI428" s="1"/>
      <c r="BJ428" s="1"/>
      <c r="BK428" s="1"/>
      <c r="BL428" s="1"/>
      <c r="BM428" s="1"/>
      <c r="BN428" s="1"/>
      <c r="BO428" s="1"/>
      <c r="BP428" s="1"/>
      <c r="BQ428" s="1"/>
      <c r="BR428" s="1"/>
    </row>
    <row r="429" spans="1:70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  <c r="AL429" s="1"/>
      <c r="AM429" s="1"/>
      <c r="AN429" s="1"/>
      <c r="AO429" s="1"/>
      <c r="AP429" s="1"/>
      <c r="AQ429" s="1"/>
      <c r="AR429" s="1"/>
      <c r="AS429" s="1"/>
      <c r="AT429" s="1"/>
      <c r="AU429" s="1"/>
      <c r="AV429" s="1"/>
      <c r="AW429" s="1"/>
      <c r="AX429" s="1"/>
      <c r="AY429" s="1"/>
      <c r="AZ429" s="1"/>
      <c r="BA429" s="1"/>
      <c r="BB429" s="1"/>
      <c r="BC429" s="1"/>
      <c r="BD429" s="1"/>
      <c r="BE429" s="1"/>
      <c r="BF429" s="1"/>
      <c r="BG429" s="1"/>
      <c r="BH429" s="1"/>
      <c r="BI429" s="1"/>
      <c r="BJ429" s="1"/>
      <c r="BK429" s="1"/>
      <c r="BL429" s="1"/>
      <c r="BM429" s="1"/>
      <c r="BN429" s="1"/>
      <c r="BO429" s="1"/>
      <c r="BP429" s="1"/>
      <c r="BQ429" s="1"/>
      <c r="BR429" s="1"/>
    </row>
    <row r="430" spans="1:70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  <c r="AL430" s="1"/>
      <c r="AM430" s="1"/>
      <c r="AN430" s="1"/>
      <c r="AO430" s="1"/>
      <c r="AP430" s="1"/>
      <c r="AQ430" s="1"/>
      <c r="AR430" s="1"/>
      <c r="AS430" s="1"/>
      <c r="AT430" s="1"/>
      <c r="AU430" s="1"/>
      <c r="AV430" s="1"/>
      <c r="AW430" s="1"/>
      <c r="AX430" s="1"/>
      <c r="AY430" s="1"/>
      <c r="AZ430" s="1"/>
      <c r="BA430" s="1"/>
      <c r="BB430" s="1"/>
      <c r="BC430" s="1"/>
      <c r="BD430" s="1"/>
      <c r="BE430" s="1"/>
      <c r="BF430" s="1"/>
      <c r="BG430" s="1"/>
      <c r="BH430" s="1"/>
      <c r="BI430" s="1"/>
      <c r="BJ430" s="1"/>
      <c r="BK430" s="1"/>
      <c r="BL430" s="1"/>
      <c r="BM430" s="1"/>
      <c r="BN430" s="1"/>
      <c r="BO430" s="1"/>
      <c r="BP430" s="1"/>
      <c r="BQ430" s="1"/>
      <c r="BR430" s="1"/>
    </row>
    <row r="431" spans="1:70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  <c r="AL431" s="1"/>
      <c r="AM431" s="1"/>
      <c r="AN431" s="1"/>
      <c r="AO431" s="1"/>
      <c r="AP431" s="1"/>
      <c r="AQ431" s="1"/>
      <c r="AR431" s="1"/>
      <c r="AS431" s="1"/>
      <c r="AT431" s="1"/>
      <c r="AU431" s="1"/>
      <c r="AV431" s="1"/>
      <c r="AW431" s="1"/>
      <c r="AX431" s="1"/>
      <c r="AY431" s="1"/>
      <c r="AZ431" s="1"/>
      <c r="BA431" s="1"/>
      <c r="BB431" s="1"/>
      <c r="BC431" s="1"/>
      <c r="BD431" s="1"/>
      <c r="BE431" s="1"/>
      <c r="BF431" s="1"/>
      <c r="BG431" s="1"/>
      <c r="BH431" s="1"/>
      <c r="BI431" s="1"/>
      <c r="BJ431" s="1"/>
      <c r="BK431" s="1"/>
      <c r="BL431" s="1"/>
      <c r="BM431" s="1"/>
      <c r="BN431" s="1"/>
      <c r="BO431" s="1"/>
      <c r="BP431" s="1"/>
      <c r="BQ431" s="1"/>
      <c r="BR431" s="1"/>
    </row>
    <row r="432" spans="1:70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  <c r="AL432" s="1"/>
      <c r="AM432" s="1"/>
      <c r="AN432" s="1"/>
      <c r="AO432" s="1"/>
      <c r="AP432" s="1"/>
      <c r="AQ432" s="1"/>
      <c r="AR432" s="1"/>
      <c r="AS432" s="1"/>
      <c r="AT432" s="1"/>
      <c r="AU432" s="1"/>
      <c r="AV432" s="1"/>
      <c r="AW432" s="1"/>
      <c r="AX432" s="1"/>
      <c r="AY432" s="1"/>
      <c r="AZ432" s="1"/>
      <c r="BA432" s="1"/>
      <c r="BB432" s="1"/>
      <c r="BC432" s="1"/>
      <c r="BD432" s="1"/>
      <c r="BE432" s="1"/>
      <c r="BF432" s="1"/>
      <c r="BG432" s="1"/>
      <c r="BH432" s="1"/>
      <c r="BI432" s="1"/>
      <c r="BJ432" s="1"/>
      <c r="BK432" s="1"/>
      <c r="BL432" s="1"/>
      <c r="BM432" s="1"/>
      <c r="BN432" s="1"/>
      <c r="BO432" s="1"/>
      <c r="BP432" s="1"/>
      <c r="BQ432" s="1"/>
      <c r="BR432" s="1"/>
    </row>
    <row r="433" spans="1:70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  <c r="AL433" s="1"/>
      <c r="AM433" s="1"/>
      <c r="AN433" s="1"/>
      <c r="AO433" s="1"/>
      <c r="AP433" s="1"/>
      <c r="AQ433" s="1"/>
      <c r="AR433" s="1"/>
      <c r="AS433" s="1"/>
      <c r="AT433" s="1"/>
      <c r="AU433" s="1"/>
      <c r="AV433" s="1"/>
      <c r="AW433" s="1"/>
      <c r="AX433" s="1"/>
      <c r="AY433" s="1"/>
      <c r="AZ433" s="1"/>
      <c r="BA433" s="1"/>
      <c r="BB433" s="1"/>
      <c r="BC433" s="1"/>
      <c r="BD433" s="1"/>
      <c r="BE433" s="1"/>
      <c r="BF433" s="1"/>
      <c r="BG433" s="1"/>
      <c r="BH433" s="1"/>
      <c r="BI433" s="1"/>
      <c r="BJ433" s="1"/>
      <c r="BK433" s="1"/>
      <c r="BL433" s="1"/>
      <c r="BM433" s="1"/>
      <c r="BN433" s="1"/>
      <c r="BO433" s="1"/>
      <c r="BP433" s="1"/>
      <c r="BQ433" s="1"/>
      <c r="BR433" s="1"/>
    </row>
    <row r="434" spans="1:70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  <c r="AL434" s="1"/>
      <c r="AM434" s="1"/>
      <c r="AN434" s="1"/>
      <c r="AO434" s="1"/>
      <c r="AP434" s="1"/>
      <c r="AQ434" s="1"/>
      <c r="AR434" s="1"/>
      <c r="AS434" s="1"/>
      <c r="AT434" s="1"/>
      <c r="AU434" s="1"/>
      <c r="AV434" s="1"/>
      <c r="AW434" s="1"/>
      <c r="AX434" s="1"/>
      <c r="AY434" s="1"/>
      <c r="AZ434" s="1"/>
      <c r="BA434" s="1"/>
      <c r="BB434" s="1"/>
      <c r="BC434" s="1"/>
      <c r="BD434" s="1"/>
      <c r="BE434" s="1"/>
      <c r="BF434" s="1"/>
      <c r="BG434" s="1"/>
      <c r="BH434" s="1"/>
      <c r="BI434" s="1"/>
      <c r="BJ434" s="1"/>
      <c r="BK434" s="1"/>
      <c r="BL434" s="1"/>
      <c r="BM434" s="1"/>
      <c r="BN434" s="1"/>
      <c r="BO434" s="1"/>
      <c r="BP434" s="1"/>
      <c r="BQ434" s="1"/>
      <c r="BR434" s="1"/>
    </row>
    <row r="435" spans="1:70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"/>
      <c r="AL435" s="1"/>
      <c r="AM435" s="1"/>
      <c r="AN435" s="1"/>
      <c r="AO435" s="1"/>
      <c r="AP435" s="1"/>
      <c r="AQ435" s="1"/>
      <c r="AR435" s="1"/>
      <c r="AS435" s="1"/>
      <c r="AT435" s="1"/>
      <c r="AU435" s="1"/>
      <c r="AV435" s="1"/>
      <c r="AW435" s="1"/>
      <c r="AX435" s="1"/>
      <c r="AY435" s="1"/>
      <c r="AZ435" s="1"/>
      <c r="BA435" s="1"/>
      <c r="BB435" s="1"/>
      <c r="BC435" s="1"/>
      <c r="BD435" s="1"/>
      <c r="BE435" s="1"/>
      <c r="BF435" s="1"/>
      <c r="BG435" s="1"/>
      <c r="BH435" s="1"/>
      <c r="BI435" s="1"/>
      <c r="BJ435" s="1"/>
      <c r="BK435" s="1"/>
      <c r="BL435" s="1"/>
      <c r="BM435" s="1"/>
      <c r="BN435" s="1"/>
      <c r="BO435" s="1"/>
      <c r="BP435" s="1"/>
      <c r="BQ435" s="1"/>
      <c r="BR435" s="1"/>
    </row>
    <row r="436" spans="1:70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  <c r="AL436" s="1"/>
      <c r="AM436" s="1"/>
      <c r="AN436" s="1"/>
      <c r="AO436" s="1"/>
      <c r="AP436" s="1"/>
      <c r="AQ436" s="1"/>
      <c r="AR436" s="1"/>
      <c r="AS436" s="1"/>
      <c r="AT436" s="1"/>
      <c r="AU436" s="1"/>
      <c r="AV436" s="1"/>
      <c r="AW436" s="1"/>
      <c r="AX436" s="1"/>
      <c r="AY436" s="1"/>
      <c r="AZ436" s="1"/>
      <c r="BA436" s="1"/>
      <c r="BB436" s="1"/>
      <c r="BC436" s="1"/>
      <c r="BD436" s="1"/>
      <c r="BE436" s="1"/>
      <c r="BF436" s="1"/>
      <c r="BG436" s="1"/>
      <c r="BH436" s="1"/>
      <c r="BI436" s="1"/>
      <c r="BJ436" s="1"/>
      <c r="BK436" s="1"/>
      <c r="BL436" s="1"/>
      <c r="BM436" s="1"/>
      <c r="BN436" s="1"/>
      <c r="BO436" s="1"/>
      <c r="BP436" s="1"/>
      <c r="BQ436" s="1"/>
      <c r="BR436" s="1"/>
    </row>
    <row r="437" spans="1:70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/>
      <c r="AL437" s="1"/>
      <c r="AM437" s="1"/>
      <c r="AN437" s="1"/>
      <c r="AO437" s="1"/>
      <c r="AP437" s="1"/>
      <c r="AQ437" s="1"/>
      <c r="AR437" s="1"/>
      <c r="AS437" s="1"/>
      <c r="AT437" s="1"/>
      <c r="AU437" s="1"/>
      <c r="AV437" s="1"/>
      <c r="AW437" s="1"/>
      <c r="AX437" s="1"/>
      <c r="AY437" s="1"/>
      <c r="AZ437" s="1"/>
      <c r="BA437" s="1"/>
      <c r="BB437" s="1"/>
      <c r="BC437" s="1"/>
      <c r="BD437" s="1"/>
      <c r="BE437" s="1"/>
      <c r="BF437" s="1"/>
      <c r="BG437" s="1"/>
      <c r="BH437" s="1"/>
      <c r="BI437" s="1"/>
      <c r="BJ437" s="1"/>
      <c r="BK437" s="1"/>
      <c r="BL437" s="1"/>
      <c r="BM437" s="1"/>
      <c r="BN437" s="1"/>
      <c r="BO437" s="1"/>
      <c r="BP437" s="1"/>
      <c r="BQ437" s="1"/>
      <c r="BR437" s="1"/>
    </row>
    <row r="438" spans="1:70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/>
      <c r="AL438" s="1"/>
      <c r="AM438" s="1"/>
      <c r="AN438" s="1"/>
      <c r="AO438" s="1"/>
      <c r="AP438" s="1"/>
      <c r="AQ438" s="1"/>
      <c r="AR438" s="1"/>
      <c r="AS438" s="1"/>
      <c r="AT438" s="1"/>
      <c r="AU438" s="1"/>
      <c r="AV438" s="1"/>
      <c r="AW438" s="1"/>
      <c r="AX438" s="1"/>
      <c r="AY438" s="1"/>
      <c r="AZ438" s="1"/>
      <c r="BA438" s="1"/>
      <c r="BB438" s="1"/>
      <c r="BC438" s="1"/>
      <c r="BD438" s="1"/>
      <c r="BE438" s="1"/>
      <c r="BF438" s="1"/>
      <c r="BG438" s="1"/>
      <c r="BH438" s="1"/>
      <c r="BI438" s="1"/>
      <c r="BJ438" s="1"/>
      <c r="BK438" s="1"/>
      <c r="BL438" s="1"/>
      <c r="BM438" s="1"/>
      <c r="BN438" s="1"/>
      <c r="BO438" s="1"/>
      <c r="BP438" s="1"/>
      <c r="BQ438" s="1"/>
      <c r="BR438" s="1"/>
    </row>
    <row r="439" spans="1:70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/>
      <c r="AL439" s="1"/>
      <c r="AM439" s="1"/>
      <c r="AN439" s="1"/>
      <c r="AO439" s="1"/>
      <c r="AP439" s="1"/>
      <c r="AQ439" s="1"/>
      <c r="AR439" s="1"/>
      <c r="AS439" s="1"/>
      <c r="AT439" s="1"/>
      <c r="AU439" s="1"/>
      <c r="AV439" s="1"/>
      <c r="AW439" s="1"/>
      <c r="AX439" s="1"/>
      <c r="AY439" s="1"/>
      <c r="AZ439" s="1"/>
      <c r="BA439" s="1"/>
      <c r="BB439" s="1"/>
      <c r="BC439" s="1"/>
      <c r="BD439" s="1"/>
      <c r="BE439" s="1"/>
      <c r="BF439" s="1"/>
      <c r="BG439" s="1"/>
      <c r="BH439" s="1"/>
      <c r="BI439" s="1"/>
      <c r="BJ439" s="1"/>
      <c r="BK439" s="1"/>
      <c r="BL439" s="1"/>
      <c r="BM439" s="1"/>
      <c r="BN439" s="1"/>
      <c r="BO439" s="1"/>
      <c r="BP439" s="1"/>
      <c r="BQ439" s="1"/>
      <c r="BR439" s="1"/>
    </row>
    <row r="440" spans="1:70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  <c r="AL440" s="1"/>
      <c r="AM440" s="1"/>
      <c r="AN440" s="1"/>
      <c r="AO440" s="1"/>
      <c r="AP440" s="1"/>
      <c r="AQ440" s="1"/>
      <c r="AR440" s="1"/>
      <c r="AS440" s="1"/>
      <c r="AT440" s="1"/>
      <c r="AU440" s="1"/>
      <c r="AV440" s="1"/>
      <c r="AW440" s="1"/>
      <c r="AX440" s="1"/>
      <c r="AY440" s="1"/>
      <c r="AZ440" s="1"/>
      <c r="BA440" s="1"/>
      <c r="BB440" s="1"/>
      <c r="BC440" s="1"/>
      <c r="BD440" s="1"/>
      <c r="BE440" s="1"/>
      <c r="BF440" s="1"/>
      <c r="BG440" s="1"/>
      <c r="BH440" s="1"/>
      <c r="BI440" s="1"/>
      <c r="BJ440" s="1"/>
      <c r="BK440" s="1"/>
      <c r="BL440" s="1"/>
      <c r="BM440" s="1"/>
      <c r="BN440" s="1"/>
      <c r="BO440" s="1"/>
      <c r="BP440" s="1"/>
      <c r="BQ440" s="1"/>
      <c r="BR440" s="1"/>
    </row>
    <row r="441" spans="1:70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  <c r="AL441" s="1"/>
      <c r="AM441" s="1"/>
      <c r="AN441" s="1"/>
      <c r="AO441" s="1"/>
      <c r="AP441" s="1"/>
      <c r="AQ441" s="1"/>
      <c r="AR441" s="1"/>
      <c r="AS441" s="1"/>
      <c r="AT441" s="1"/>
      <c r="AU441" s="1"/>
      <c r="AV441" s="1"/>
      <c r="AW441" s="1"/>
      <c r="AX441" s="1"/>
      <c r="AY441" s="1"/>
      <c r="AZ441" s="1"/>
      <c r="BA441" s="1"/>
      <c r="BB441" s="1"/>
      <c r="BC441" s="1"/>
      <c r="BD441" s="1"/>
      <c r="BE441" s="1"/>
      <c r="BF441" s="1"/>
      <c r="BG441" s="1"/>
      <c r="BH441" s="1"/>
      <c r="BI441" s="1"/>
      <c r="BJ441" s="1"/>
      <c r="BK441" s="1"/>
      <c r="BL441" s="1"/>
      <c r="BM441" s="1"/>
      <c r="BN441" s="1"/>
      <c r="BO441" s="1"/>
      <c r="BP441" s="1"/>
      <c r="BQ441" s="1"/>
      <c r="BR441" s="1"/>
    </row>
    <row r="442" spans="1:70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1"/>
      <c r="AL442" s="1"/>
      <c r="AM442" s="1"/>
      <c r="AN442" s="1"/>
      <c r="AO442" s="1"/>
      <c r="AP442" s="1"/>
      <c r="AQ442" s="1"/>
      <c r="AR442" s="1"/>
      <c r="AS442" s="1"/>
      <c r="AT442" s="1"/>
      <c r="AU442" s="1"/>
      <c r="AV442" s="1"/>
      <c r="AW442" s="1"/>
      <c r="AX442" s="1"/>
      <c r="AY442" s="1"/>
      <c r="AZ442" s="1"/>
      <c r="BA442" s="1"/>
      <c r="BB442" s="1"/>
      <c r="BC442" s="1"/>
      <c r="BD442" s="1"/>
      <c r="BE442" s="1"/>
      <c r="BF442" s="1"/>
      <c r="BG442" s="1"/>
      <c r="BH442" s="1"/>
      <c r="BI442" s="1"/>
      <c r="BJ442" s="1"/>
      <c r="BK442" s="1"/>
      <c r="BL442" s="1"/>
      <c r="BM442" s="1"/>
      <c r="BN442" s="1"/>
      <c r="BO442" s="1"/>
      <c r="BP442" s="1"/>
      <c r="BQ442" s="1"/>
      <c r="BR442" s="1"/>
    </row>
    <row r="443" spans="1:70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"/>
      <c r="AL443" s="1"/>
      <c r="AM443" s="1"/>
      <c r="AN443" s="1"/>
      <c r="AO443" s="1"/>
      <c r="AP443" s="1"/>
      <c r="AQ443" s="1"/>
      <c r="AR443" s="1"/>
      <c r="AS443" s="1"/>
      <c r="AT443" s="1"/>
      <c r="AU443" s="1"/>
      <c r="AV443" s="1"/>
      <c r="AW443" s="1"/>
      <c r="AX443" s="1"/>
      <c r="AY443" s="1"/>
      <c r="AZ443" s="1"/>
      <c r="BA443" s="1"/>
      <c r="BB443" s="1"/>
      <c r="BC443" s="1"/>
      <c r="BD443" s="1"/>
      <c r="BE443" s="1"/>
      <c r="BF443" s="1"/>
      <c r="BG443" s="1"/>
      <c r="BH443" s="1"/>
      <c r="BI443" s="1"/>
      <c r="BJ443" s="1"/>
      <c r="BK443" s="1"/>
      <c r="BL443" s="1"/>
      <c r="BM443" s="1"/>
      <c r="BN443" s="1"/>
      <c r="BO443" s="1"/>
      <c r="BP443" s="1"/>
      <c r="BQ443" s="1"/>
      <c r="BR443" s="1"/>
    </row>
    <row r="444" spans="1:70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"/>
      <c r="AL444" s="1"/>
      <c r="AM444" s="1"/>
      <c r="AN444" s="1"/>
      <c r="AO444" s="1"/>
      <c r="AP444" s="1"/>
      <c r="AQ444" s="1"/>
      <c r="AR444" s="1"/>
      <c r="AS444" s="1"/>
      <c r="AT444" s="1"/>
      <c r="AU444" s="1"/>
      <c r="AV444" s="1"/>
      <c r="AW444" s="1"/>
      <c r="AX444" s="1"/>
      <c r="AY444" s="1"/>
      <c r="AZ444" s="1"/>
      <c r="BA444" s="1"/>
      <c r="BB444" s="1"/>
      <c r="BC444" s="1"/>
      <c r="BD444" s="1"/>
      <c r="BE444" s="1"/>
      <c r="BF444" s="1"/>
      <c r="BG444" s="1"/>
      <c r="BH444" s="1"/>
      <c r="BI444" s="1"/>
      <c r="BJ444" s="1"/>
      <c r="BK444" s="1"/>
      <c r="BL444" s="1"/>
      <c r="BM444" s="1"/>
      <c r="BN444" s="1"/>
      <c r="BO444" s="1"/>
      <c r="BP444" s="1"/>
      <c r="BQ444" s="1"/>
      <c r="BR444" s="1"/>
    </row>
    <row r="445" spans="1:70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"/>
      <c r="AL445" s="1"/>
      <c r="AM445" s="1"/>
      <c r="AN445" s="1"/>
      <c r="AO445" s="1"/>
      <c r="AP445" s="1"/>
      <c r="AQ445" s="1"/>
      <c r="AR445" s="1"/>
      <c r="AS445" s="1"/>
      <c r="AT445" s="1"/>
      <c r="AU445" s="1"/>
      <c r="AV445" s="1"/>
      <c r="AW445" s="1"/>
      <c r="AX445" s="1"/>
      <c r="AY445" s="1"/>
      <c r="AZ445" s="1"/>
      <c r="BA445" s="1"/>
      <c r="BB445" s="1"/>
      <c r="BC445" s="1"/>
      <c r="BD445" s="1"/>
      <c r="BE445" s="1"/>
      <c r="BF445" s="1"/>
      <c r="BG445" s="1"/>
      <c r="BH445" s="1"/>
      <c r="BI445" s="1"/>
      <c r="BJ445" s="1"/>
      <c r="BK445" s="1"/>
      <c r="BL445" s="1"/>
      <c r="BM445" s="1"/>
      <c r="BN445" s="1"/>
      <c r="BO445" s="1"/>
      <c r="BP445" s="1"/>
      <c r="BQ445" s="1"/>
      <c r="BR445" s="1"/>
    </row>
    <row r="446" spans="1:70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/>
      <c r="AL446" s="1"/>
      <c r="AM446" s="1"/>
      <c r="AN446" s="1"/>
      <c r="AO446" s="1"/>
      <c r="AP446" s="1"/>
      <c r="AQ446" s="1"/>
      <c r="AR446" s="1"/>
      <c r="AS446" s="1"/>
      <c r="AT446" s="1"/>
      <c r="AU446" s="1"/>
      <c r="AV446" s="1"/>
      <c r="AW446" s="1"/>
      <c r="AX446" s="1"/>
      <c r="AY446" s="1"/>
      <c r="AZ446" s="1"/>
      <c r="BA446" s="1"/>
      <c r="BB446" s="1"/>
      <c r="BC446" s="1"/>
      <c r="BD446" s="1"/>
      <c r="BE446" s="1"/>
      <c r="BF446" s="1"/>
      <c r="BG446" s="1"/>
      <c r="BH446" s="1"/>
      <c r="BI446" s="1"/>
      <c r="BJ446" s="1"/>
      <c r="BK446" s="1"/>
      <c r="BL446" s="1"/>
      <c r="BM446" s="1"/>
      <c r="BN446" s="1"/>
      <c r="BO446" s="1"/>
      <c r="BP446" s="1"/>
      <c r="BQ446" s="1"/>
      <c r="BR446" s="1"/>
    </row>
    <row r="447" spans="1:70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  <c r="AL447" s="1"/>
      <c r="AM447" s="1"/>
      <c r="AN447" s="1"/>
      <c r="AO447" s="1"/>
      <c r="AP447" s="1"/>
      <c r="AQ447" s="1"/>
      <c r="AR447" s="1"/>
      <c r="AS447" s="1"/>
      <c r="AT447" s="1"/>
      <c r="AU447" s="1"/>
      <c r="AV447" s="1"/>
      <c r="AW447" s="1"/>
      <c r="AX447" s="1"/>
      <c r="AY447" s="1"/>
      <c r="AZ447" s="1"/>
      <c r="BA447" s="1"/>
      <c r="BB447" s="1"/>
      <c r="BC447" s="1"/>
      <c r="BD447" s="1"/>
      <c r="BE447" s="1"/>
      <c r="BF447" s="1"/>
      <c r="BG447" s="1"/>
      <c r="BH447" s="1"/>
      <c r="BI447" s="1"/>
      <c r="BJ447" s="1"/>
      <c r="BK447" s="1"/>
      <c r="BL447" s="1"/>
      <c r="BM447" s="1"/>
      <c r="BN447" s="1"/>
      <c r="BO447" s="1"/>
      <c r="BP447" s="1"/>
      <c r="BQ447" s="1"/>
      <c r="BR447" s="1"/>
    </row>
    <row r="448" spans="1:70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"/>
      <c r="AL448" s="1"/>
      <c r="AM448" s="1"/>
      <c r="AN448" s="1"/>
      <c r="AO448" s="1"/>
      <c r="AP448" s="1"/>
      <c r="AQ448" s="1"/>
      <c r="AR448" s="1"/>
      <c r="AS448" s="1"/>
      <c r="AT448" s="1"/>
      <c r="AU448" s="1"/>
      <c r="AV448" s="1"/>
      <c r="AW448" s="1"/>
      <c r="AX448" s="1"/>
      <c r="AY448" s="1"/>
      <c r="AZ448" s="1"/>
      <c r="BA448" s="1"/>
      <c r="BB448" s="1"/>
      <c r="BC448" s="1"/>
      <c r="BD448" s="1"/>
      <c r="BE448" s="1"/>
      <c r="BF448" s="1"/>
      <c r="BG448" s="1"/>
      <c r="BH448" s="1"/>
      <c r="BI448" s="1"/>
      <c r="BJ448" s="1"/>
      <c r="BK448" s="1"/>
      <c r="BL448" s="1"/>
      <c r="BM448" s="1"/>
      <c r="BN448" s="1"/>
      <c r="BO448" s="1"/>
      <c r="BP448" s="1"/>
      <c r="BQ448" s="1"/>
      <c r="BR448" s="1"/>
    </row>
    <row r="449" spans="1:70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"/>
      <c r="AL449" s="1"/>
      <c r="AM449" s="1"/>
      <c r="AN449" s="1"/>
      <c r="AO449" s="1"/>
      <c r="AP449" s="1"/>
      <c r="AQ449" s="1"/>
      <c r="AR449" s="1"/>
      <c r="AS449" s="1"/>
      <c r="AT449" s="1"/>
      <c r="AU449" s="1"/>
      <c r="AV449" s="1"/>
      <c r="AW449" s="1"/>
      <c r="AX449" s="1"/>
      <c r="AY449" s="1"/>
      <c r="AZ449" s="1"/>
      <c r="BA449" s="1"/>
      <c r="BB449" s="1"/>
      <c r="BC449" s="1"/>
      <c r="BD449" s="1"/>
      <c r="BE449" s="1"/>
      <c r="BF449" s="1"/>
      <c r="BG449" s="1"/>
      <c r="BH449" s="1"/>
      <c r="BI449" s="1"/>
      <c r="BJ449" s="1"/>
      <c r="BK449" s="1"/>
      <c r="BL449" s="1"/>
      <c r="BM449" s="1"/>
      <c r="BN449" s="1"/>
      <c r="BO449" s="1"/>
      <c r="BP449" s="1"/>
      <c r="BQ449" s="1"/>
      <c r="BR449" s="1"/>
    </row>
    <row r="450" spans="1:70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1"/>
      <c r="AL450" s="1"/>
      <c r="AM450" s="1"/>
      <c r="AN450" s="1"/>
      <c r="AO450" s="1"/>
      <c r="AP450" s="1"/>
      <c r="AQ450" s="1"/>
      <c r="AR450" s="1"/>
      <c r="AS450" s="1"/>
      <c r="AT450" s="1"/>
      <c r="AU450" s="1"/>
      <c r="AV450" s="1"/>
      <c r="AW450" s="1"/>
      <c r="AX450" s="1"/>
      <c r="AY450" s="1"/>
      <c r="AZ450" s="1"/>
      <c r="BA450" s="1"/>
      <c r="BB450" s="1"/>
      <c r="BC450" s="1"/>
      <c r="BD450" s="1"/>
      <c r="BE450" s="1"/>
      <c r="BF450" s="1"/>
      <c r="BG450" s="1"/>
      <c r="BH450" s="1"/>
      <c r="BI450" s="1"/>
      <c r="BJ450" s="1"/>
      <c r="BK450" s="1"/>
      <c r="BL450" s="1"/>
      <c r="BM450" s="1"/>
      <c r="BN450" s="1"/>
      <c r="BO450" s="1"/>
      <c r="BP450" s="1"/>
      <c r="BQ450" s="1"/>
      <c r="BR450" s="1"/>
    </row>
    <row r="451" spans="1:70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  <c r="AK451" s="1"/>
      <c r="AL451" s="1"/>
      <c r="AM451" s="1"/>
      <c r="AN451" s="1"/>
      <c r="AO451" s="1"/>
      <c r="AP451" s="1"/>
      <c r="AQ451" s="1"/>
      <c r="AR451" s="1"/>
      <c r="AS451" s="1"/>
      <c r="AT451" s="1"/>
      <c r="AU451" s="1"/>
      <c r="AV451" s="1"/>
      <c r="AW451" s="1"/>
      <c r="AX451" s="1"/>
      <c r="AY451" s="1"/>
      <c r="AZ451" s="1"/>
      <c r="BA451" s="1"/>
      <c r="BB451" s="1"/>
      <c r="BC451" s="1"/>
      <c r="BD451" s="1"/>
      <c r="BE451" s="1"/>
      <c r="BF451" s="1"/>
      <c r="BG451" s="1"/>
      <c r="BH451" s="1"/>
      <c r="BI451" s="1"/>
      <c r="BJ451" s="1"/>
      <c r="BK451" s="1"/>
      <c r="BL451" s="1"/>
      <c r="BM451" s="1"/>
      <c r="BN451" s="1"/>
      <c r="BO451" s="1"/>
      <c r="BP451" s="1"/>
      <c r="BQ451" s="1"/>
      <c r="BR451" s="1"/>
    </row>
    <row r="452" spans="1:70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  <c r="AK452" s="1"/>
      <c r="AL452" s="1"/>
      <c r="AM452" s="1"/>
      <c r="AN452" s="1"/>
      <c r="AO452" s="1"/>
      <c r="AP452" s="1"/>
      <c r="AQ452" s="1"/>
      <c r="AR452" s="1"/>
      <c r="AS452" s="1"/>
      <c r="AT452" s="1"/>
      <c r="AU452" s="1"/>
      <c r="AV452" s="1"/>
      <c r="AW452" s="1"/>
      <c r="AX452" s="1"/>
      <c r="AY452" s="1"/>
      <c r="AZ452" s="1"/>
      <c r="BA452" s="1"/>
      <c r="BB452" s="1"/>
      <c r="BC452" s="1"/>
      <c r="BD452" s="1"/>
      <c r="BE452" s="1"/>
      <c r="BF452" s="1"/>
      <c r="BG452" s="1"/>
      <c r="BH452" s="1"/>
      <c r="BI452" s="1"/>
      <c r="BJ452" s="1"/>
      <c r="BK452" s="1"/>
      <c r="BL452" s="1"/>
      <c r="BM452" s="1"/>
      <c r="BN452" s="1"/>
      <c r="BO452" s="1"/>
      <c r="BP452" s="1"/>
      <c r="BQ452" s="1"/>
      <c r="BR452" s="1"/>
    </row>
    <row r="453" spans="1:70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  <c r="AK453" s="1"/>
      <c r="AL453" s="1"/>
      <c r="AM453" s="1"/>
      <c r="AN453" s="1"/>
      <c r="AO453" s="1"/>
      <c r="AP453" s="1"/>
      <c r="AQ453" s="1"/>
      <c r="AR453" s="1"/>
      <c r="AS453" s="1"/>
      <c r="AT453" s="1"/>
      <c r="AU453" s="1"/>
      <c r="AV453" s="1"/>
      <c r="AW453" s="1"/>
      <c r="AX453" s="1"/>
      <c r="AY453" s="1"/>
      <c r="AZ453" s="1"/>
      <c r="BA453" s="1"/>
      <c r="BB453" s="1"/>
      <c r="BC453" s="1"/>
      <c r="BD453" s="1"/>
      <c r="BE453" s="1"/>
      <c r="BF453" s="1"/>
      <c r="BG453" s="1"/>
      <c r="BH453" s="1"/>
      <c r="BI453" s="1"/>
      <c r="BJ453" s="1"/>
      <c r="BK453" s="1"/>
      <c r="BL453" s="1"/>
      <c r="BM453" s="1"/>
      <c r="BN453" s="1"/>
      <c r="BO453" s="1"/>
      <c r="BP453" s="1"/>
      <c r="BQ453" s="1"/>
      <c r="BR453" s="1"/>
    </row>
    <row r="454" spans="1:70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  <c r="AK454" s="1"/>
      <c r="AL454" s="1"/>
      <c r="AM454" s="1"/>
      <c r="AN454" s="1"/>
      <c r="AO454" s="1"/>
      <c r="AP454" s="1"/>
      <c r="AQ454" s="1"/>
      <c r="AR454" s="1"/>
      <c r="AS454" s="1"/>
      <c r="AT454" s="1"/>
      <c r="AU454" s="1"/>
      <c r="AV454" s="1"/>
      <c r="AW454" s="1"/>
      <c r="AX454" s="1"/>
      <c r="AY454" s="1"/>
      <c r="AZ454" s="1"/>
      <c r="BA454" s="1"/>
      <c r="BB454" s="1"/>
      <c r="BC454" s="1"/>
      <c r="BD454" s="1"/>
      <c r="BE454" s="1"/>
      <c r="BF454" s="1"/>
      <c r="BG454" s="1"/>
      <c r="BH454" s="1"/>
      <c r="BI454" s="1"/>
      <c r="BJ454" s="1"/>
      <c r="BK454" s="1"/>
      <c r="BL454" s="1"/>
      <c r="BM454" s="1"/>
      <c r="BN454" s="1"/>
      <c r="BO454" s="1"/>
      <c r="BP454" s="1"/>
      <c r="BQ454" s="1"/>
      <c r="BR454" s="1"/>
    </row>
    <row r="455" spans="1:70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  <c r="AK455" s="1"/>
      <c r="AL455" s="1"/>
      <c r="AM455" s="1"/>
      <c r="AN455" s="1"/>
      <c r="AO455" s="1"/>
      <c r="AP455" s="1"/>
      <c r="AQ455" s="1"/>
      <c r="AR455" s="1"/>
      <c r="AS455" s="1"/>
      <c r="AT455" s="1"/>
      <c r="AU455" s="1"/>
      <c r="AV455" s="1"/>
      <c r="AW455" s="1"/>
      <c r="AX455" s="1"/>
      <c r="AY455" s="1"/>
      <c r="AZ455" s="1"/>
      <c r="BA455" s="1"/>
      <c r="BB455" s="1"/>
      <c r="BC455" s="1"/>
      <c r="BD455" s="1"/>
      <c r="BE455" s="1"/>
      <c r="BF455" s="1"/>
      <c r="BG455" s="1"/>
      <c r="BH455" s="1"/>
      <c r="BI455" s="1"/>
      <c r="BJ455" s="1"/>
      <c r="BK455" s="1"/>
      <c r="BL455" s="1"/>
      <c r="BM455" s="1"/>
      <c r="BN455" s="1"/>
      <c r="BO455" s="1"/>
      <c r="BP455" s="1"/>
      <c r="BQ455" s="1"/>
      <c r="BR455" s="1"/>
    </row>
    <row r="456" spans="1:70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  <c r="AK456" s="1"/>
      <c r="AL456" s="1"/>
      <c r="AM456" s="1"/>
      <c r="AN456" s="1"/>
      <c r="AO456" s="1"/>
      <c r="AP456" s="1"/>
      <c r="AQ456" s="1"/>
      <c r="AR456" s="1"/>
      <c r="AS456" s="1"/>
      <c r="AT456" s="1"/>
      <c r="AU456" s="1"/>
      <c r="AV456" s="1"/>
      <c r="AW456" s="1"/>
      <c r="AX456" s="1"/>
      <c r="AY456" s="1"/>
      <c r="AZ456" s="1"/>
      <c r="BA456" s="1"/>
      <c r="BB456" s="1"/>
      <c r="BC456" s="1"/>
      <c r="BD456" s="1"/>
      <c r="BE456" s="1"/>
      <c r="BF456" s="1"/>
      <c r="BG456" s="1"/>
      <c r="BH456" s="1"/>
      <c r="BI456" s="1"/>
      <c r="BJ456" s="1"/>
      <c r="BK456" s="1"/>
      <c r="BL456" s="1"/>
      <c r="BM456" s="1"/>
      <c r="BN456" s="1"/>
      <c r="BO456" s="1"/>
      <c r="BP456" s="1"/>
      <c r="BQ456" s="1"/>
      <c r="BR456" s="1"/>
    </row>
    <row r="457" spans="1:70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  <c r="AK457" s="1"/>
      <c r="AL457" s="1"/>
      <c r="AM457" s="1"/>
      <c r="AN457" s="1"/>
      <c r="AO457" s="1"/>
      <c r="AP457" s="1"/>
      <c r="AQ457" s="1"/>
      <c r="AR457" s="1"/>
      <c r="AS457" s="1"/>
      <c r="AT457" s="1"/>
      <c r="AU457" s="1"/>
      <c r="AV457" s="1"/>
      <c r="AW457" s="1"/>
      <c r="AX457" s="1"/>
      <c r="AY457" s="1"/>
      <c r="AZ457" s="1"/>
      <c r="BA457" s="1"/>
      <c r="BB457" s="1"/>
      <c r="BC457" s="1"/>
      <c r="BD457" s="1"/>
      <c r="BE457" s="1"/>
      <c r="BF457" s="1"/>
      <c r="BG457" s="1"/>
      <c r="BH457" s="1"/>
      <c r="BI457" s="1"/>
      <c r="BJ457" s="1"/>
      <c r="BK457" s="1"/>
      <c r="BL457" s="1"/>
      <c r="BM457" s="1"/>
      <c r="BN457" s="1"/>
      <c r="BO457" s="1"/>
      <c r="BP457" s="1"/>
      <c r="BQ457" s="1"/>
      <c r="BR457" s="1"/>
    </row>
    <row r="458" spans="1:70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  <c r="AK458" s="1"/>
      <c r="AL458" s="1"/>
      <c r="AM458" s="1"/>
      <c r="AN458" s="1"/>
      <c r="AO458" s="1"/>
      <c r="AP458" s="1"/>
      <c r="AQ458" s="1"/>
      <c r="AR458" s="1"/>
      <c r="AS458" s="1"/>
      <c r="AT458" s="1"/>
      <c r="AU458" s="1"/>
      <c r="AV458" s="1"/>
      <c r="AW458" s="1"/>
      <c r="AX458" s="1"/>
      <c r="AY458" s="1"/>
      <c r="AZ458" s="1"/>
      <c r="BA458" s="1"/>
      <c r="BB458" s="1"/>
      <c r="BC458" s="1"/>
      <c r="BD458" s="1"/>
      <c r="BE458" s="1"/>
      <c r="BF458" s="1"/>
      <c r="BG458" s="1"/>
      <c r="BH458" s="1"/>
      <c r="BI458" s="1"/>
      <c r="BJ458" s="1"/>
      <c r="BK458" s="1"/>
      <c r="BL458" s="1"/>
      <c r="BM458" s="1"/>
      <c r="BN458" s="1"/>
      <c r="BO458" s="1"/>
      <c r="BP458" s="1"/>
      <c r="BQ458" s="1"/>
      <c r="BR458" s="1"/>
    </row>
    <row r="459" spans="1:70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  <c r="AK459" s="1"/>
      <c r="AL459" s="1"/>
      <c r="AM459" s="1"/>
      <c r="AN459" s="1"/>
      <c r="AO459" s="1"/>
      <c r="AP459" s="1"/>
      <c r="AQ459" s="1"/>
      <c r="AR459" s="1"/>
      <c r="AS459" s="1"/>
      <c r="AT459" s="1"/>
      <c r="AU459" s="1"/>
      <c r="AV459" s="1"/>
      <c r="AW459" s="1"/>
      <c r="AX459" s="1"/>
      <c r="AY459" s="1"/>
      <c r="AZ459" s="1"/>
      <c r="BA459" s="1"/>
      <c r="BB459" s="1"/>
      <c r="BC459" s="1"/>
      <c r="BD459" s="1"/>
      <c r="BE459" s="1"/>
      <c r="BF459" s="1"/>
      <c r="BG459" s="1"/>
      <c r="BH459" s="1"/>
      <c r="BI459" s="1"/>
      <c r="BJ459" s="1"/>
      <c r="BK459" s="1"/>
      <c r="BL459" s="1"/>
      <c r="BM459" s="1"/>
      <c r="BN459" s="1"/>
      <c r="BO459" s="1"/>
      <c r="BP459" s="1"/>
      <c r="BQ459" s="1"/>
      <c r="BR459" s="1"/>
    </row>
    <row r="460" spans="1:70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  <c r="AK460" s="1"/>
      <c r="AL460" s="1"/>
      <c r="AM460" s="1"/>
      <c r="AN460" s="1"/>
      <c r="AO460" s="1"/>
      <c r="AP460" s="1"/>
      <c r="AQ460" s="1"/>
      <c r="AR460" s="1"/>
      <c r="AS460" s="1"/>
      <c r="AT460" s="1"/>
      <c r="AU460" s="1"/>
      <c r="AV460" s="1"/>
      <c r="AW460" s="1"/>
      <c r="AX460" s="1"/>
      <c r="AY460" s="1"/>
      <c r="AZ460" s="1"/>
      <c r="BA460" s="1"/>
      <c r="BB460" s="1"/>
      <c r="BC460" s="1"/>
      <c r="BD460" s="1"/>
      <c r="BE460" s="1"/>
      <c r="BF460" s="1"/>
      <c r="BG460" s="1"/>
      <c r="BH460" s="1"/>
      <c r="BI460" s="1"/>
      <c r="BJ460" s="1"/>
      <c r="BK460" s="1"/>
      <c r="BL460" s="1"/>
      <c r="BM460" s="1"/>
      <c r="BN460" s="1"/>
      <c r="BO460" s="1"/>
      <c r="BP460" s="1"/>
      <c r="BQ460" s="1"/>
      <c r="BR460" s="1"/>
    </row>
    <row r="461" spans="1:70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  <c r="AK461" s="1"/>
      <c r="AL461" s="1"/>
      <c r="AM461" s="1"/>
      <c r="AN461" s="1"/>
      <c r="AO461" s="1"/>
      <c r="AP461" s="1"/>
      <c r="AQ461" s="1"/>
      <c r="AR461" s="1"/>
      <c r="AS461" s="1"/>
      <c r="AT461" s="1"/>
      <c r="AU461" s="1"/>
      <c r="AV461" s="1"/>
      <c r="AW461" s="1"/>
      <c r="AX461" s="1"/>
      <c r="AY461" s="1"/>
      <c r="AZ461" s="1"/>
      <c r="BA461" s="1"/>
      <c r="BB461" s="1"/>
      <c r="BC461" s="1"/>
      <c r="BD461" s="1"/>
      <c r="BE461" s="1"/>
      <c r="BF461" s="1"/>
      <c r="BG461" s="1"/>
      <c r="BH461" s="1"/>
      <c r="BI461" s="1"/>
      <c r="BJ461" s="1"/>
      <c r="BK461" s="1"/>
      <c r="BL461" s="1"/>
      <c r="BM461" s="1"/>
      <c r="BN461" s="1"/>
      <c r="BO461" s="1"/>
      <c r="BP461" s="1"/>
      <c r="BQ461" s="1"/>
      <c r="BR461" s="1"/>
    </row>
    <row r="462" spans="1:70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  <c r="AK462" s="1"/>
      <c r="AL462" s="1"/>
      <c r="AM462" s="1"/>
      <c r="AN462" s="1"/>
      <c r="AO462" s="1"/>
      <c r="AP462" s="1"/>
      <c r="AQ462" s="1"/>
      <c r="AR462" s="1"/>
      <c r="AS462" s="1"/>
      <c r="AT462" s="1"/>
      <c r="AU462" s="1"/>
      <c r="AV462" s="1"/>
      <c r="AW462" s="1"/>
      <c r="AX462" s="1"/>
      <c r="AY462" s="1"/>
      <c r="AZ462" s="1"/>
      <c r="BA462" s="1"/>
      <c r="BB462" s="1"/>
      <c r="BC462" s="1"/>
      <c r="BD462" s="1"/>
      <c r="BE462" s="1"/>
      <c r="BF462" s="1"/>
      <c r="BG462" s="1"/>
      <c r="BH462" s="1"/>
      <c r="BI462" s="1"/>
      <c r="BJ462" s="1"/>
      <c r="BK462" s="1"/>
      <c r="BL462" s="1"/>
      <c r="BM462" s="1"/>
      <c r="BN462" s="1"/>
      <c r="BO462" s="1"/>
      <c r="BP462" s="1"/>
      <c r="BQ462" s="1"/>
      <c r="BR462" s="1"/>
    </row>
    <row r="463" spans="1:70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  <c r="AK463" s="1"/>
      <c r="AL463" s="1"/>
      <c r="AM463" s="1"/>
      <c r="AN463" s="1"/>
      <c r="AO463" s="1"/>
      <c r="AP463" s="1"/>
      <c r="AQ463" s="1"/>
      <c r="AR463" s="1"/>
      <c r="AS463" s="1"/>
      <c r="AT463" s="1"/>
      <c r="AU463" s="1"/>
      <c r="AV463" s="1"/>
      <c r="AW463" s="1"/>
      <c r="AX463" s="1"/>
      <c r="AY463" s="1"/>
      <c r="AZ463" s="1"/>
      <c r="BA463" s="1"/>
      <c r="BB463" s="1"/>
      <c r="BC463" s="1"/>
      <c r="BD463" s="1"/>
      <c r="BE463" s="1"/>
      <c r="BF463" s="1"/>
      <c r="BG463" s="1"/>
      <c r="BH463" s="1"/>
      <c r="BI463" s="1"/>
      <c r="BJ463" s="1"/>
      <c r="BK463" s="1"/>
      <c r="BL463" s="1"/>
      <c r="BM463" s="1"/>
      <c r="BN463" s="1"/>
      <c r="BO463" s="1"/>
      <c r="BP463" s="1"/>
      <c r="BQ463" s="1"/>
      <c r="BR463" s="1"/>
    </row>
    <row r="464" spans="1:70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  <c r="AK464" s="1"/>
      <c r="AL464" s="1"/>
      <c r="AM464" s="1"/>
      <c r="AN464" s="1"/>
      <c r="AO464" s="1"/>
      <c r="AP464" s="1"/>
      <c r="AQ464" s="1"/>
      <c r="AR464" s="1"/>
      <c r="AS464" s="1"/>
      <c r="AT464" s="1"/>
      <c r="AU464" s="1"/>
      <c r="AV464" s="1"/>
      <c r="AW464" s="1"/>
      <c r="AX464" s="1"/>
      <c r="AY464" s="1"/>
      <c r="AZ464" s="1"/>
      <c r="BA464" s="1"/>
      <c r="BB464" s="1"/>
      <c r="BC464" s="1"/>
      <c r="BD464" s="1"/>
      <c r="BE464" s="1"/>
      <c r="BF464" s="1"/>
      <c r="BG464" s="1"/>
      <c r="BH464" s="1"/>
      <c r="BI464" s="1"/>
      <c r="BJ464" s="1"/>
      <c r="BK464" s="1"/>
      <c r="BL464" s="1"/>
      <c r="BM464" s="1"/>
      <c r="BN464" s="1"/>
      <c r="BO464" s="1"/>
      <c r="BP464" s="1"/>
      <c r="BQ464" s="1"/>
      <c r="BR464" s="1"/>
    </row>
    <row r="465" spans="1:70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"/>
      <c r="AK465" s="1"/>
      <c r="AL465" s="1"/>
      <c r="AM465" s="1"/>
      <c r="AN465" s="1"/>
      <c r="AO465" s="1"/>
      <c r="AP465" s="1"/>
      <c r="AQ465" s="1"/>
      <c r="AR465" s="1"/>
      <c r="AS465" s="1"/>
      <c r="AT465" s="1"/>
      <c r="AU465" s="1"/>
      <c r="AV465" s="1"/>
      <c r="AW465" s="1"/>
      <c r="AX465" s="1"/>
      <c r="AY465" s="1"/>
      <c r="AZ465" s="1"/>
      <c r="BA465" s="1"/>
      <c r="BB465" s="1"/>
      <c r="BC465" s="1"/>
      <c r="BD465" s="1"/>
      <c r="BE465" s="1"/>
      <c r="BF465" s="1"/>
      <c r="BG465" s="1"/>
      <c r="BH465" s="1"/>
      <c r="BI465" s="1"/>
      <c r="BJ465" s="1"/>
      <c r="BK465" s="1"/>
      <c r="BL465" s="1"/>
      <c r="BM465" s="1"/>
      <c r="BN465" s="1"/>
      <c r="BO465" s="1"/>
      <c r="BP465" s="1"/>
      <c r="BQ465" s="1"/>
      <c r="BR465" s="1"/>
    </row>
    <row r="466" spans="1:70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"/>
      <c r="AK466" s="1"/>
      <c r="AL466" s="1"/>
      <c r="AM466" s="1"/>
      <c r="AN466" s="1"/>
      <c r="AO466" s="1"/>
      <c r="AP466" s="1"/>
      <c r="AQ466" s="1"/>
      <c r="AR466" s="1"/>
      <c r="AS466" s="1"/>
      <c r="AT466" s="1"/>
      <c r="AU466" s="1"/>
      <c r="AV466" s="1"/>
      <c r="AW466" s="1"/>
      <c r="AX466" s="1"/>
      <c r="AY466" s="1"/>
      <c r="AZ466" s="1"/>
      <c r="BA466" s="1"/>
      <c r="BB466" s="1"/>
      <c r="BC466" s="1"/>
      <c r="BD466" s="1"/>
      <c r="BE466" s="1"/>
      <c r="BF466" s="1"/>
      <c r="BG466" s="1"/>
      <c r="BH466" s="1"/>
      <c r="BI466" s="1"/>
      <c r="BJ466" s="1"/>
      <c r="BK466" s="1"/>
      <c r="BL466" s="1"/>
      <c r="BM466" s="1"/>
      <c r="BN466" s="1"/>
      <c r="BO466" s="1"/>
      <c r="BP466" s="1"/>
      <c r="BQ466" s="1"/>
      <c r="BR466" s="1"/>
    </row>
    <row r="467" spans="1:70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"/>
      <c r="AK467" s="1"/>
      <c r="AL467" s="1"/>
      <c r="AM467" s="1"/>
      <c r="AN467" s="1"/>
      <c r="AO467" s="1"/>
      <c r="AP467" s="1"/>
      <c r="AQ467" s="1"/>
      <c r="AR467" s="1"/>
      <c r="AS467" s="1"/>
      <c r="AT467" s="1"/>
      <c r="AU467" s="1"/>
      <c r="AV467" s="1"/>
      <c r="AW467" s="1"/>
      <c r="AX467" s="1"/>
      <c r="AY467" s="1"/>
      <c r="AZ467" s="1"/>
      <c r="BA467" s="1"/>
      <c r="BB467" s="1"/>
      <c r="BC467" s="1"/>
      <c r="BD467" s="1"/>
      <c r="BE467" s="1"/>
      <c r="BF467" s="1"/>
      <c r="BG467" s="1"/>
      <c r="BH467" s="1"/>
      <c r="BI467" s="1"/>
      <c r="BJ467" s="1"/>
      <c r="BK467" s="1"/>
      <c r="BL467" s="1"/>
      <c r="BM467" s="1"/>
      <c r="BN467" s="1"/>
      <c r="BO467" s="1"/>
      <c r="BP467" s="1"/>
      <c r="BQ467" s="1"/>
      <c r="BR467" s="1"/>
    </row>
    <row r="468" spans="1:70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  <c r="AK468" s="1"/>
      <c r="AL468" s="1"/>
      <c r="AM468" s="1"/>
      <c r="AN468" s="1"/>
      <c r="AO468" s="1"/>
      <c r="AP468" s="1"/>
      <c r="AQ468" s="1"/>
      <c r="AR468" s="1"/>
      <c r="AS468" s="1"/>
      <c r="AT468" s="1"/>
      <c r="AU468" s="1"/>
      <c r="AV468" s="1"/>
      <c r="AW468" s="1"/>
      <c r="AX468" s="1"/>
      <c r="AY468" s="1"/>
      <c r="AZ468" s="1"/>
      <c r="BA468" s="1"/>
      <c r="BB468" s="1"/>
      <c r="BC468" s="1"/>
      <c r="BD468" s="1"/>
      <c r="BE468" s="1"/>
      <c r="BF468" s="1"/>
      <c r="BG468" s="1"/>
      <c r="BH468" s="1"/>
      <c r="BI468" s="1"/>
      <c r="BJ468" s="1"/>
      <c r="BK468" s="1"/>
      <c r="BL468" s="1"/>
      <c r="BM468" s="1"/>
      <c r="BN468" s="1"/>
      <c r="BO468" s="1"/>
      <c r="BP468" s="1"/>
      <c r="BQ468" s="1"/>
      <c r="BR468" s="1"/>
    </row>
    <row r="469" spans="1:70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  <c r="AK469" s="1"/>
      <c r="AL469" s="1"/>
      <c r="AM469" s="1"/>
      <c r="AN469" s="1"/>
      <c r="AO469" s="1"/>
      <c r="AP469" s="1"/>
      <c r="AQ469" s="1"/>
      <c r="AR469" s="1"/>
      <c r="AS469" s="1"/>
      <c r="AT469" s="1"/>
      <c r="AU469" s="1"/>
      <c r="AV469" s="1"/>
      <c r="AW469" s="1"/>
      <c r="AX469" s="1"/>
      <c r="AY469" s="1"/>
      <c r="AZ469" s="1"/>
      <c r="BA469" s="1"/>
      <c r="BB469" s="1"/>
      <c r="BC469" s="1"/>
      <c r="BD469" s="1"/>
      <c r="BE469" s="1"/>
      <c r="BF469" s="1"/>
      <c r="BG469" s="1"/>
      <c r="BH469" s="1"/>
      <c r="BI469" s="1"/>
      <c r="BJ469" s="1"/>
      <c r="BK469" s="1"/>
      <c r="BL469" s="1"/>
      <c r="BM469" s="1"/>
      <c r="BN469" s="1"/>
      <c r="BO469" s="1"/>
      <c r="BP469" s="1"/>
      <c r="BQ469" s="1"/>
      <c r="BR469" s="1"/>
    </row>
    <row r="470" spans="1:70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  <c r="AK470" s="1"/>
      <c r="AL470" s="1"/>
      <c r="AM470" s="1"/>
      <c r="AN470" s="1"/>
      <c r="AO470" s="1"/>
      <c r="AP470" s="1"/>
      <c r="AQ470" s="1"/>
      <c r="AR470" s="1"/>
      <c r="AS470" s="1"/>
      <c r="AT470" s="1"/>
      <c r="AU470" s="1"/>
      <c r="AV470" s="1"/>
      <c r="AW470" s="1"/>
      <c r="AX470" s="1"/>
      <c r="AY470" s="1"/>
      <c r="AZ470" s="1"/>
      <c r="BA470" s="1"/>
      <c r="BB470" s="1"/>
      <c r="BC470" s="1"/>
      <c r="BD470" s="1"/>
      <c r="BE470" s="1"/>
      <c r="BF470" s="1"/>
      <c r="BG470" s="1"/>
      <c r="BH470" s="1"/>
      <c r="BI470" s="1"/>
      <c r="BJ470" s="1"/>
      <c r="BK470" s="1"/>
      <c r="BL470" s="1"/>
      <c r="BM470" s="1"/>
      <c r="BN470" s="1"/>
      <c r="BO470" s="1"/>
      <c r="BP470" s="1"/>
      <c r="BQ470" s="1"/>
      <c r="BR470" s="1"/>
    </row>
    <row r="471" spans="1:70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1"/>
      <c r="AK471" s="1"/>
      <c r="AL471" s="1"/>
      <c r="AM471" s="1"/>
      <c r="AN471" s="1"/>
      <c r="AO471" s="1"/>
      <c r="AP471" s="1"/>
      <c r="AQ471" s="1"/>
      <c r="AR471" s="1"/>
      <c r="AS471" s="1"/>
      <c r="AT471" s="1"/>
      <c r="AU471" s="1"/>
      <c r="AV471" s="1"/>
      <c r="AW471" s="1"/>
      <c r="AX471" s="1"/>
      <c r="AY471" s="1"/>
      <c r="AZ471" s="1"/>
      <c r="BA471" s="1"/>
      <c r="BB471" s="1"/>
      <c r="BC471" s="1"/>
      <c r="BD471" s="1"/>
      <c r="BE471" s="1"/>
      <c r="BF471" s="1"/>
      <c r="BG471" s="1"/>
      <c r="BH471" s="1"/>
      <c r="BI471" s="1"/>
      <c r="BJ471" s="1"/>
      <c r="BK471" s="1"/>
      <c r="BL471" s="1"/>
      <c r="BM471" s="1"/>
      <c r="BN471" s="1"/>
      <c r="BO471" s="1"/>
      <c r="BP471" s="1"/>
      <c r="BQ471" s="1"/>
      <c r="BR471" s="1"/>
    </row>
    <row r="472" spans="1:70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1"/>
      <c r="AK472" s="1"/>
      <c r="AL472" s="1"/>
      <c r="AM472" s="1"/>
      <c r="AN472" s="1"/>
      <c r="AO472" s="1"/>
      <c r="AP472" s="1"/>
      <c r="AQ472" s="1"/>
      <c r="AR472" s="1"/>
      <c r="AS472" s="1"/>
      <c r="AT472" s="1"/>
      <c r="AU472" s="1"/>
      <c r="AV472" s="1"/>
      <c r="AW472" s="1"/>
      <c r="AX472" s="1"/>
      <c r="AY472" s="1"/>
      <c r="AZ472" s="1"/>
      <c r="BA472" s="1"/>
      <c r="BB472" s="1"/>
      <c r="BC472" s="1"/>
      <c r="BD472" s="1"/>
      <c r="BE472" s="1"/>
      <c r="BF472" s="1"/>
      <c r="BG472" s="1"/>
      <c r="BH472" s="1"/>
      <c r="BI472" s="1"/>
      <c r="BJ472" s="1"/>
      <c r="BK472" s="1"/>
      <c r="BL472" s="1"/>
      <c r="BM472" s="1"/>
      <c r="BN472" s="1"/>
      <c r="BO472" s="1"/>
      <c r="BP472" s="1"/>
      <c r="BQ472" s="1"/>
      <c r="BR472" s="1"/>
    </row>
    <row r="473" spans="1:70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1"/>
      <c r="AK473" s="1"/>
      <c r="AL473" s="1"/>
      <c r="AM473" s="1"/>
      <c r="AN473" s="1"/>
      <c r="AO473" s="1"/>
      <c r="AP473" s="1"/>
      <c r="AQ473" s="1"/>
      <c r="AR473" s="1"/>
      <c r="AS473" s="1"/>
      <c r="AT473" s="1"/>
      <c r="AU473" s="1"/>
      <c r="AV473" s="1"/>
      <c r="AW473" s="1"/>
      <c r="AX473" s="1"/>
      <c r="AY473" s="1"/>
      <c r="AZ473" s="1"/>
      <c r="BA473" s="1"/>
      <c r="BB473" s="1"/>
      <c r="BC473" s="1"/>
      <c r="BD473" s="1"/>
      <c r="BE473" s="1"/>
      <c r="BF473" s="1"/>
      <c r="BG473" s="1"/>
      <c r="BH473" s="1"/>
      <c r="BI473" s="1"/>
      <c r="BJ473" s="1"/>
      <c r="BK473" s="1"/>
      <c r="BL473" s="1"/>
      <c r="BM473" s="1"/>
      <c r="BN473" s="1"/>
      <c r="BO473" s="1"/>
      <c r="BP473" s="1"/>
      <c r="BQ473" s="1"/>
      <c r="BR473" s="1"/>
    </row>
    <row r="474" spans="1:70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"/>
      <c r="AK474" s="1"/>
      <c r="AL474" s="1"/>
      <c r="AM474" s="1"/>
      <c r="AN474" s="1"/>
      <c r="AO474" s="1"/>
      <c r="AP474" s="1"/>
      <c r="AQ474" s="1"/>
      <c r="AR474" s="1"/>
      <c r="AS474" s="1"/>
      <c r="AT474" s="1"/>
      <c r="AU474" s="1"/>
      <c r="AV474" s="1"/>
      <c r="AW474" s="1"/>
      <c r="AX474" s="1"/>
      <c r="AY474" s="1"/>
      <c r="AZ474" s="1"/>
      <c r="BA474" s="1"/>
      <c r="BB474" s="1"/>
      <c r="BC474" s="1"/>
      <c r="BD474" s="1"/>
      <c r="BE474" s="1"/>
      <c r="BF474" s="1"/>
      <c r="BG474" s="1"/>
      <c r="BH474" s="1"/>
      <c r="BI474" s="1"/>
      <c r="BJ474" s="1"/>
      <c r="BK474" s="1"/>
      <c r="BL474" s="1"/>
      <c r="BM474" s="1"/>
      <c r="BN474" s="1"/>
      <c r="BO474" s="1"/>
      <c r="BP474" s="1"/>
      <c r="BQ474" s="1"/>
      <c r="BR474" s="1"/>
    </row>
    <row r="475" spans="1:70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/>
      <c r="AK475" s="1"/>
      <c r="AL475" s="1"/>
      <c r="AM475" s="1"/>
      <c r="AN475" s="1"/>
      <c r="AO475" s="1"/>
      <c r="AP475" s="1"/>
      <c r="AQ475" s="1"/>
      <c r="AR475" s="1"/>
      <c r="AS475" s="1"/>
      <c r="AT475" s="1"/>
      <c r="AU475" s="1"/>
      <c r="AV475" s="1"/>
      <c r="AW475" s="1"/>
      <c r="AX475" s="1"/>
      <c r="AY475" s="1"/>
      <c r="AZ475" s="1"/>
      <c r="BA475" s="1"/>
      <c r="BB475" s="1"/>
      <c r="BC475" s="1"/>
      <c r="BD475" s="1"/>
      <c r="BE475" s="1"/>
      <c r="BF475" s="1"/>
      <c r="BG475" s="1"/>
      <c r="BH475" s="1"/>
      <c r="BI475" s="1"/>
      <c r="BJ475" s="1"/>
      <c r="BK475" s="1"/>
      <c r="BL475" s="1"/>
      <c r="BM475" s="1"/>
      <c r="BN475" s="1"/>
      <c r="BO475" s="1"/>
      <c r="BP475" s="1"/>
      <c r="BQ475" s="1"/>
      <c r="BR475" s="1"/>
    </row>
    <row r="476" spans="1:70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  <c r="AK476" s="1"/>
      <c r="AL476" s="1"/>
      <c r="AM476" s="1"/>
      <c r="AN476" s="1"/>
      <c r="AO476" s="1"/>
      <c r="AP476" s="1"/>
      <c r="AQ476" s="1"/>
      <c r="AR476" s="1"/>
      <c r="AS476" s="1"/>
      <c r="AT476" s="1"/>
      <c r="AU476" s="1"/>
      <c r="AV476" s="1"/>
      <c r="AW476" s="1"/>
      <c r="AX476" s="1"/>
      <c r="AY476" s="1"/>
      <c r="AZ476" s="1"/>
      <c r="BA476" s="1"/>
      <c r="BB476" s="1"/>
      <c r="BC476" s="1"/>
      <c r="BD476" s="1"/>
      <c r="BE476" s="1"/>
      <c r="BF476" s="1"/>
      <c r="BG476" s="1"/>
      <c r="BH476" s="1"/>
      <c r="BI476" s="1"/>
      <c r="BJ476" s="1"/>
      <c r="BK476" s="1"/>
      <c r="BL476" s="1"/>
      <c r="BM476" s="1"/>
      <c r="BN476" s="1"/>
      <c r="BO476" s="1"/>
      <c r="BP476" s="1"/>
      <c r="BQ476" s="1"/>
      <c r="BR476" s="1"/>
    </row>
    <row r="477" spans="1:70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  <c r="AK477" s="1"/>
      <c r="AL477" s="1"/>
      <c r="AM477" s="1"/>
      <c r="AN477" s="1"/>
      <c r="AO477" s="1"/>
      <c r="AP477" s="1"/>
      <c r="AQ477" s="1"/>
      <c r="AR477" s="1"/>
      <c r="AS477" s="1"/>
      <c r="AT477" s="1"/>
      <c r="AU477" s="1"/>
      <c r="AV477" s="1"/>
      <c r="AW477" s="1"/>
      <c r="AX477" s="1"/>
      <c r="AY477" s="1"/>
      <c r="AZ477" s="1"/>
      <c r="BA477" s="1"/>
      <c r="BB477" s="1"/>
      <c r="BC477" s="1"/>
      <c r="BD477" s="1"/>
      <c r="BE477" s="1"/>
      <c r="BF477" s="1"/>
      <c r="BG477" s="1"/>
      <c r="BH477" s="1"/>
      <c r="BI477" s="1"/>
      <c r="BJ477" s="1"/>
      <c r="BK477" s="1"/>
      <c r="BL477" s="1"/>
      <c r="BM477" s="1"/>
      <c r="BN477" s="1"/>
      <c r="BO477" s="1"/>
      <c r="BP477" s="1"/>
      <c r="BQ477" s="1"/>
      <c r="BR477" s="1"/>
    </row>
    <row r="478" spans="1:70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  <c r="AK478" s="1"/>
      <c r="AL478" s="1"/>
      <c r="AM478" s="1"/>
      <c r="AN478" s="1"/>
      <c r="AO478" s="1"/>
      <c r="AP478" s="1"/>
      <c r="AQ478" s="1"/>
      <c r="AR478" s="1"/>
      <c r="AS478" s="1"/>
      <c r="AT478" s="1"/>
      <c r="AU478" s="1"/>
      <c r="AV478" s="1"/>
      <c r="AW478" s="1"/>
      <c r="AX478" s="1"/>
      <c r="AY478" s="1"/>
      <c r="AZ478" s="1"/>
      <c r="BA478" s="1"/>
      <c r="BB478" s="1"/>
      <c r="BC478" s="1"/>
      <c r="BD478" s="1"/>
      <c r="BE478" s="1"/>
      <c r="BF478" s="1"/>
      <c r="BG478" s="1"/>
      <c r="BH478" s="1"/>
      <c r="BI478" s="1"/>
      <c r="BJ478" s="1"/>
      <c r="BK478" s="1"/>
      <c r="BL478" s="1"/>
      <c r="BM478" s="1"/>
      <c r="BN478" s="1"/>
      <c r="BO478" s="1"/>
      <c r="BP478" s="1"/>
      <c r="BQ478" s="1"/>
      <c r="BR478" s="1"/>
    </row>
    <row r="479" spans="1:70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1"/>
      <c r="AK479" s="1"/>
      <c r="AL479" s="1"/>
      <c r="AM479" s="1"/>
      <c r="AN479" s="1"/>
      <c r="AO479" s="1"/>
      <c r="AP479" s="1"/>
      <c r="AQ479" s="1"/>
      <c r="AR479" s="1"/>
      <c r="AS479" s="1"/>
      <c r="AT479" s="1"/>
      <c r="AU479" s="1"/>
      <c r="AV479" s="1"/>
      <c r="AW479" s="1"/>
      <c r="AX479" s="1"/>
      <c r="AY479" s="1"/>
      <c r="AZ479" s="1"/>
      <c r="BA479" s="1"/>
      <c r="BB479" s="1"/>
      <c r="BC479" s="1"/>
      <c r="BD479" s="1"/>
      <c r="BE479" s="1"/>
      <c r="BF479" s="1"/>
      <c r="BG479" s="1"/>
      <c r="BH479" s="1"/>
      <c r="BI479" s="1"/>
      <c r="BJ479" s="1"/>
      <c r="BK479" s="1"/>
      <c r="BL479" s="1"/>
      <c r="BM479" s="1"/>
      <c r="BN479" s="1"/>
      <c r="BO479" s="1"/>
      <c r="BP479" s="1"/>
      <c r="BQ479" s="1"/>
      <c r="BR479" s="1"/>
    </row>
    <row r="480" spans="1:70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1"/>
      <c r="AK480" s="1"/>
      <c r="AL480" s="1"/>
      <c r="AM480" s="1"/>
      <c r="AN480" s="1"/>
      <c r="AO480" s="1"/>
      <c r="AP480" s="1"/>
      <c r="AQ480" s="1"/>
      <c r="AR480" s="1"/>
      <c r="AS480" s="1"/>
      <c r="AT480" s="1"/>
      <c r="AU480" s="1"/>
      <c r="AV480" s="1"/>
      <c r="AW480" s="1"/>
      <c r="AX480" s="1"/>
      <c r="AY480" s="1"/>
      <c r="AZ480" s="1"/>
      <c r="BA480" s="1"/>
      <c r="BB480" s="1"/>
      <c r="BC480" s="1"/>
      <c r="BD480" s="1"/>
      <c r="BE480" s="1"/>
      <c r="BF480" s="1"/>
      <c r="BG480" s="1"/>
      <c r="BH480" s="1"/>
      <c r="BI480" s="1"/>
      <c r="BJ480" s="1"/>
      <c r="BK480" s="1"/>
      <c r="BL480" s="1"/>
      <c r="BM480" s="1"/>
      <c r="BN480" s="1"/>
      <c r="BO480" s="1"/>
      <c r="BP480" s="1"/>
      <c r="BQ480" s="1"/>
      <c r="BR480" s="1"/>
    </row>
    <row r="481" spans="1:70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1"/>
      <c r="AK481" s="1"/>
      <c r="AL481" s="1"/>
      <c r="AM481" s="1"/>
      <c r="AN481" s="1"/>
      <c r="AO481" s="1"/>
      <c r="AP481" s="1"/>
      <c r="AQ481" s="1"/>
      <c r="AR481" s="1"/>
      <c r="AS481" s="1"/>
      <c r="AT481" s="1"/>
      <c r="AU481" s="1"/>
      <c r="AV481" s="1"/>
      <c r="AW481" s="1"/>
      <c r="AX481" s="1"/>
      <c r="AY481" s="1"/>
      <c r="AZ481" s="1"/>
      <c r="BA481" s="1"/>
      <c r="BB481" s="1"/>
      <c r="BC481" s="1"/>
      <c r="BD481" s="1"/>
      <c r="BE481" s="1"/>
      <c r="BF481" s="1"/>
      <c r="BG481" s="1"/>
      <c r="BH481" s="1"/>
      <c r="BI481" s="1"/>
      <c r="BJ481" s="1"/>
      <c r="BK481" s="1"/>
      <c r="BL481" s="1"/>
      <c r="BM481" s="1"/>
      <c r="BN481" s="1"/>
      <c r="BO481" s="1"/>
      <c r="BP481" s="1"/>
      <c r="BQ481" s="1"/>
      <c r="BR481" s="1"/>
    </row>
    <row r="482" spans="1:70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1"/>
      <c r="AK482" s="1"/>
      <c r="AL482" s="1"/>
      <c r="AM482" s="1"/>
      <c r="AN482" s="1"/>
      <c r="AO482" s="1"/>
      <c r="AP482" s="1"/>
      <c r="AQ482" s="1"/>
      <c r="AR482" s="1"/>
      <c r="AS482" s="1"/>
      <c r="AT482" s="1"/>
      <c r="AU482" s="1"/>
      <c r="AV482" s="1"/>
      <c r="AW482" s="1"/>
      <c r="AX482" s="1"/>
      <c r="AY482" s="1"/>
      <c r="AZ482" s="1"/>
      <c r="BA482" s="1"/>
      <c r="BB482" s="1"/>
      <c r="BC482" s="1"/>
      <c r="BD482" s="1"/>
      <c r="BE482" s="1"/>
      <c r="BF482" s="1"/>
      <c r="BG482" s="1"/>
      <c r="BH482" s="1"/>
      <c r="BI482" s="1"/>
      <c r="BJ482" s="1"/>
      <c r="BK482" s="1"/>
      <c r="BL482" s="1"/>
      <c r="BM482" s="1"/>
      <c r="BN482" s="1"/>
      <c r="BO482" s="1"/>
      <c r="BP482" s="1"/>
      <c r="BQ482" s="1"/>
      <c r="BR482" s="1"/>
    </row>
    <row r="483" spans="1:70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J483" s="1"/>
      <c r="AK483" s="1"/>
      <c r="AL483" s="1"/>
      <c r="AM483" s="1"/>
      <c r="AN483" s="1"/>
      <c r="AO483" s="1"/>
      <c r="AP483" s="1"/>
      <c r="AQ483" s="1"/>
      <c r="AR483" s="1"/>
      <c r="AS483" s="1"/>
      <c r="AT483" s="1"/>
      <c r="AU483" s="1"/>
      <c r="AV483" s="1"/>
      <c r="AW483" s="1"/>
      <c r="AX483" s="1"/>
      <c r="AY483" s="1"/>
      <c r="AZ483" s="1"/>
      <c r="BA483" s="1"/>
      <c r="BB483" s="1"/>
      <c r="BC483" s="1"/>
      <c r="BD483" s="1"/>
      <c r="BE483" s="1"/>
      <c r="BF483" s="1"/>
      <c r="BG483" s="1"/>
      <c r="BH483" s="1"/>
      <c r="BI483" s="1"/>
      <c r="BJ483" s="1"/>
      <c r="BK483" s="1"/>
      <c r="BL483" s="1"/>
      <c r="BM483" s="1"/>
      <c r="BN483" s="1"/>
      <c r="BO483" s="1"/>
      <c r="BP483" s="1"/>
      <c r="BQ483" s="1"/>
      <c r="BR483" s="1"/>
    </row>
    <row r="484" spans="1:70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J484" s="1"/>
      <c r="AK484" s="1"/>
      <c r="AL484" s="1"/>
      <c r="AM484" s="1"/>
      <c r="AN484" s="1"/>
      <c r="AO484" s="1"/>
      <c r="AP484" s="1"/>
      <c r="AQ484" s="1"/>
      <c r="AR484" s="1"/>
      <c r="AS484" s="1"/>
      <c r="AT484" s="1"/>
      <c r="AU484" s="1"/>
      <c r="AV484" s="1"/>
      <c r="AW484" s="1"/>
      <c r="AX484" s="1"/>
      <c r="AY484" s="1"/>
      <c r="AZ484" s="1"/>
      <c r="BA484" s="1"/>
      <c r="BB484" s="1"/>
      <c r="BC484" s="1"/>
      <c r="BD484" s="1"/>
      <c r="BE484" s="1"/>
      <c r="BF484" s="1"/>
      <c r="BG484" s="1"/>
      <c r="BH484" s="1"/>
      <c r="BI484" s="1"/>
      <c r="BJ484" s="1"/>
      <c r="BK484" s="1"/>
      <c r="BL484" s="1"/>
      <c r="BM484" s="1"/>
      <c r="BN484" s="1"/>
      <c r="BO484" s="1"/>
      <c r="BP484" s="1"/>
      <c r="BQ484" s="1"/>
      <c r="BR484" s="1"/>
    </row>
    <row r="485" spans="1:70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J485" s="1"/>
      <c r="AK485" s="1"/>
      <c r="AL485" s="1"/>
      <c r="AM485" s="1"/>
      <c r="AN485" s="1"/>
      <c r="AO485" s="1"/>
      <c r="AP485" s="1"/>
      <c r="AQ485" s="1"/>
      <c r="AR485" s="1"/>
      <c r="AS485" s="1"/>
      <c r="AT485" s="1"/>
      <c r="AU485" s="1"/>
      <c r="AV485" s="1"/>
      <c r="AW485" s="1"/>
      <c r="AX485" s="1"/>
      <c r="AY485" s="1"/>
      <c r="AZ485" s="1"/>
      <c r="BA485" s="1"/>
      <c r="BB485" s="1"/>
      <c r="BC485" s="1"/>
      <c r="BD485" s="1"/>
      <c r="BE485" s="1"/>
      <c r="BF485" s="1"/>
      <c r="BG485" s="1"/>
      <c r="BH485" s="1"/>
      <c r="BI485" s="1"/>
      <c r="BJ485" s="1"/>
      <c r="BK485" s="1"/>
      <c r="BL485" s="1"/>
      <c r="BM485" s="1"/>
      <c r="BN485" s="1"/>
      <c r="BO485" s="1"/>
      <c r="BP485" s="1"/>
      <c r="BQ485" s="1"/>
      <c r="BR485" s="1"/>
    </row>
    <row r="486" spans="1:70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  <c r="AJ486" s="1"/>
      <c r="AK486" s="1"/>
      <c r="AL486" s="1"/>
      <c r="AM486" s="1"/>
      <c r="AN486" s="1"/>
      <c r="AO486" s="1"/>
      <c r="AP486" s="1"/>
      <c r="AQ486" s="1"/>
      <c r="AR486" s="1"/>
      <c r="AS486" s="1"/>
      <c r="AT486" s="1"/>
      <c r="AU486" s="1"/>
      <c r="AV486" s="1"/>
      <c r="AW486" s="1"/>
      <c r="AX486" s="1"/>
      <c r="AY486" s="1"/>
      <c r="AZ486" s="1"/>
      <c r="BA486" s="1"/>
      <c r="BB486" s="1"/>
      <c r="BC486" s="1"/>
      <c r="BD486" s="1"/>
      <c r="BE486" s="1"/>
      <c r="BF486" s="1"/>
      <c r="BG486" s="1"/>
      <c r="BH486" s="1"/>
      <c r="BI486" s="1"/>
      <c r="BJ486" s="1"/>
      <c r="BK486" s="1"/>
      <c r="BL486" s="1"/>
      <c r="BM486" s="1"/>
      <c r="BN486" s="1"/>
      <c r="BO486" s="1"/>
      <c r="BP486" s="1"/>
      <c r="BQ486" s="1"/>
      <c r="BR486" s="1"/>
    </row>
    <row r="487" spans="1:70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  <c r="AJ487" s="1"/>
      <c r="AK487" s="1"/>
      <c r="AL487" s="1"/>
      <c r="AM487" s="1"/>
      <c r="AN487" s="1"/>
      <c r="AO487" s="1"/>
      <c r="AP487" s="1"/>
      <c r="AQ487" s="1"/>
      <c r="AR487" s="1"/>
      <c r="AS487" s="1"/>
      <c r="AT487" s="1"/>
      <c r="AU487" s="1"/>
      <c r="AV487" s="1"/>
      <c r="AW487" s="1"/>
      <c r="AX487" s="1"/>
      <c r="AY487" s="1"/>
      <c r="AZ487" s="1"/>
      <c r="BA487" s="1"/>
      <c r="BB487" s="1"/>
      <c r="BC487" s="1"/>
      <c r="BD487" s="1"/>
      <c r="BE487" s="1"/>
      <c r="BF487" s="1"/>
      <c r="BG487" s="1"/>
      <c r="BH487" s="1"/>
      <c r="BI487" s="1"/>
      <c r="BJ487" s="1"/>
      <c r="BK487" s="1"/>
      <c r="BL487" s="1"/>
      <c r="BM487" s="1"/>
      <c r="BN487" s="1"/>
      <c r="BO487" s="1"/>
      <c r="BP487" s="1"/>
      <c r="BQ487" s="1"/>
      <c r="BR487" s="1"/>
    </row>
    <row r="488" spans="1:70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  <c r="AJ488" s="1"/>
      <c r="AK488" s="1"/>
      <c r="AL488" s="1"/>
      <c r="AM488" s="1"/>
      <c r="AN488" s="1"/>
      <c r="AO488" s="1"/>
      <c r="AP488" s="1"/>
      <c r="AQ488" s="1"/>
      <c r="AR488" s="1"/>
      <c r="AS488" s="1"/>
      <c r="AT488" s="1"/>
      <c r="AU488" s="1"/>
      <c r="AV488" s="1"/>
      <c r="AW488" s="1"/>
      <c r="AX488" s="1"/>
      <c r="AY488" s="1"/>
      <c r="AZ488" s="1"/>
      <c r="BA488" s="1"/>
      <c r="BB488" s="1"/>
      <c r="BC488" s="1"/>
      <c r="BD488" s="1"/>
      <c r="BE488" s="1"/>
      <c r="BF488" s="1"/>
      <c r="BG488" s="1"/>
      <c r="BH488" s="1"/>
      <c r="BI488" s="1"/>
      <c r="BJ488" s="1"/>
      <c r="BK488" s="1"/>
      <c r="BL488" s="1"/>
      <c r="BM488" s="1"/>
      <c r="BN488" s="1"/>
      <c r="BO488" s="1"/>
      <c r="BP488" s="1"/>
      <c r="BQ488" s="1"/>
      <c r="BR488" s="1"/>
    </row>
    <row r="489" spans="1:70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  <c r="AJ489" s="1"/>
      <c r="AK489" s="1"/>
      <c r="AL489" s="1"/>
      <c r="AM489" s="1"/>
      <c r="AN489" s="1"/>
      <c r="AO489" s="1"/>
      <c r="AP489" s="1"/>
      <c r="AQ489" s="1"/>
      <c r="AR489" s="1"/>
      <c r="AS489" s="1"/>
      <c r="AT489" s="1"/>
      <c r="AU489" s="1"/>
      <c r="AV489" s="1"/>
      <c r="AW489" s="1"/>
      <c r="AX489" s="1"/>
      <c r="AY489" s="1"/>
      <c r="AZ489" s="1"/>
      <c r="BA489" s="1"/>
      <c r="BB489" s="1"/>
      <c r="BC489" s="1"/>
      <c r="BD489" s="1"/>
      <c r="BE489" s="1"/>
      <c r="BF489" s="1"/>
      <c r="BG489" s="1"/>
      <c r="BH489" s="1"/>
      <c r="BI489" s="1"/>
      <c r="BJ489" s="1"/>
      <c r="BK489" s="1"/>
      <c r="BL489" s="1"/>
      <c r="BM489" s="1"/>
      <c r="BN489" s="1"/>
      <c r="BO489" s="1"/>
      <c r="BP489" s="1"/>
      <c r="BQ489" s="1"/>
      <c r="BR489" s="1"/>
    </row>
    <row r="490" spans="1:70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  <c r="AJ490" s="1"/>
      <c r="AK490" s="1"/>
      <c r="AL490" s="1"/>
      <c r="AM490" s="1"/>
      <c r="AN490" s="1"/>
      <c r="AO490" s="1"/>
      <c r="AP490" s="1"/>
      <c r="AQ490" s="1"/>
      <c r="AR490" s="1"/>
      <c r="AS490" s="1"/>
      <c r="AT490" s="1"/>
      <c r="AU490" s="1"/>
      <c r="AV490" s="1"/>
      <c r="AW490" s="1"/>
      <c r="AX490" s="1"/>
      <c r="AY490" s="1"/>
      <c r="AZ490" s="1"/>
      <c r="BA490" s="1"/>
      <c r="BB490" s="1"/>
      <c r="BC490" s="1"/>
      <c r="BD490" s="1"/>
      <c r="BE490" s="1"/>
      <c r="BF490" s="1"/>
      <c r="BG490" s="1"/>
      <c r="BH490" s="1"/>
      <c r="BI490" s="1"/>
      <c r="BJ490" s="1"/>
      <c r="BK490" s="1"/>
      <c r="BL490" s="1"/>
      <c r="BM490" s="1"/>
      <c r="BN490" s="1"/>
      <c r="BO490" s="1"/>
      <c r="BP490" s="1"/>
      <c r="BQ490" s="1"/>
      <c r="BR490" s="1"/>
    </row>
    <row r="491" spans="1:70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  <c r="AJ491" s="1"/>
      <c r="AK491" s="1"/>
      <c r="AL491" s="1"/>
      <c r="AM491" s="1"/>
      <c r="AN491" s="1"/>
      <c r="AO491" s="1"/>
      <c r="AP491" s="1"/>
      <c r="AQ491" s="1"/>
      <c r="AR491" s="1"/>
      <c r="AS491" s="1"/>
      <c r="AT491" s="1"/>
      <c r="AU491" s="1"/>
      <c r="AV491" s="1"/>
      <c r="AW491" s="1"/>
      <c r="AX491" s="1"/>
      <c r="AY491" s="1"/>
      <c r="AZ491" s="1"/>
      <c r="BA491" s="1"/>
      <c r="BB491" s="1"/>
      <c r="BC491" s="1"/>
      <c r="BD491" s="1"/>
      <c r="BE491" s="1"/>
      <c r="BF491" s="1"/>
      <c r="BG491" s="1"/>
      <c r="BH491" s="1"/>
      <c r="BI491" s="1"/>
      <c r="BJ491" s="1"/>
      <c r="BK491" s="1"/>
      <c r="BL491" s="1"/>
      <c r="BM491" s="1"/>
      <c r="BN491" s="1"/>
      <c r="BO491" s="1"/>
      <c r="BP491" s="1"/>
      <c r="BQ491" s="1"/>
      <c r="BR491" s="1"/>
    </row>
    <row r="492" spans="1:70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  <c r="AJ492" s="1"/>
      <c r="AK492" s="1"/>
      <c r="AL492" s="1"/>
      <c r="AM492" s="1"/>
      <c r="AN492" s="1"/>
      <c r="AO492" s="1"/>
      <c r="AP492" s="1"/>
      <c r="AQ492" s="1"/>
      <c r="AR492" s="1"/>
      <c r="AS492" s="1"/>
      <c r="AT492" s="1"/>
      <c r="AU492" s="1"/>
      <c r="AV492" s="1"/>
      <c r="AW492" s="1"/>
      <c r="AX492" s="1"/>
      <c r="AY492" s="1"/>
      <c r="AZ492" s="1"/>
      <c r="BA492" s="1"/>
      <c r="BB492" s="1"/>
      <c r="BC492" s="1"/>
      <c r="BD492" s="1"/>
      <c r="BE492" s="1"/>
      <c r="BF492" s="1"/>
      <c r="BG492" s="1"/>
      <c r="BH492" s="1"/>
      <c r="BI492" s="1"/>
      <c r="BJ492" s="1"/>
      <c r="BK492" s="1"/>
      <c r="BL492" s="1"/>
      <c r="BM492" s="1"/>
      <c r="BN492" s="1"/>
      <c r="BO492" s="1"/>
      <c r="BP492" s="1"/>
      <c r="BQ492" s="1"/>
      <c r="BR492" s="1"/>
    </row>
    <row r="493" spans="1:70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  <c r="AJ493" s="1"/>
      <c r="AK493" s="1"/>
      <c r="AL493" s="1"/>
      <c r="AM493" s="1"/>
      <c r="AN493" s="1"/>
      <c r="AO493" s="1"/>
      <c r="AP493" s="1"/>
      <c r="AQ493" s="1"/>
      <c r="AR493" s="1"/>
      <c r="AS493" s="1"/>
      <c r="AT493" s="1"/>
      <c r="AU493" s="1"/>
      <c r="AV493" s="1"/>
      <c r="AW493" s="1"/>
      <c r="AX493" s="1"/>
      <c r="AY493" s="1"/>
      <c r="AZ493" s="1"/>
      <c r="BA493" s="1"/>
      <c r="BB493" s="1"/>
      <c r="BC493" s="1"/>
      <c r="BD493" s="1"/>
      <c r="BE493" s="1"/>
      <c r="BF493" s="1"/>
      <c r="BG493" s="1"/>
      <c r="BH493" s="1"/>
      <c r="BI493" s="1"/>
      <c r="BJ493" s="1"/>
      <c r="BK493" s="1"/>
      <c r="BL493" s="1"/>
      <c r="BM493" s="1"/>
      <c r="BN493" s="1"/>
      <c r="BO493" s="1"/>
      <c r="BP493" s="1"/>
      <c r="BQ493" s="1"/>
      <c r="BR493" s="1"/>
    </row>
    <row r="494" spans="1:70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  <c r="AJ494" s="1"/>
      <c r="AK494" s="1"/>
      <c r="AL494" s="1"/>
      <c r="AM494" s="1"/>
      <c r="AN494" s="1"/>
      <c r="AO494" s="1"/>
      <c r="AP494" s="1"/>
      <c r="AQ494" s="1"/>
      <c r="AR494" s="1"/>
      <c r="AS494" s="1"/>
      <c r="AT494" s="1"/>
      <c r="AU494" s="1"/>
      <c r="AV494" s="1"/>
      <c r="AW494" s="1"/>
      <c r="AX494" s="1"/>
      <c r="AY494" s="1"/>
      <c r="AZ494" s="1"/>
      <c r="BA494" s="1"/>
      <c r="BB494" s="1"/>
      <c r="BC494" s="1"/>
      <c r="BD494" s="1"/>
      <c r="BE494" s="1"/>
      <c r="BF494" s="1"/>
      <c r="BG494" s="1"/>
      <c r="BH494" s="1"/>
      <c r="BI494" s="1"/>
      <c r="BJ494" s="1"/>
      <c r="BK494" s="1"/>
      <c r="BL494" s="1"/>
      <c r="BM494" s="1"/>
      <c r="BN494" s="1"/>
      <c r="BO494" s="1"/>
      <c r="BP494" s="1"/>
      <c r="BQ494" s="1"/>
      <c r="BR494" s="1"/>
    </row>
    <row r="495" spans="1:70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1"/>
      <c r="AJ495" s="1"/>
      <c r="AK495" s="1"/>
      <c r="AL495" s="1"/>
      <c r="AM495" s="1"/>
      <c r="AN495" s="1"/>
      <c r="AO495" s="1"/>
      <c r="AP495" s="1"/>
      <c r="AQ495" s="1"/>
      <c r="AR495" s="1"/>
      <c r="AS495" s="1"/>
      <c r="AT495" s="1"/>
      <c r="AU495" s="1"/>
      <c r="AV495" s="1"/>
      <c r="AW495" s="1"/>
      <c r="AX495" s="1"/>
      <c r="AY495" s="1"/>
      <c r="AZ495" s="1"/>
      <c r="BA495" s="1"/>
      <c r="BB495" s="1"/>
      <c r="BC495" s="1"/>
      <c r="BD495" s="1"/>
      <c r="BE495" s="1"/>
      <c r="BF495" s="1"/>
      <c r="BG495" s="1"/>
      <c r="BH495" s="1"/>
      <c r="BI495" s="1"/>
      <c r="BJ495" s="1"/>
      <c r="BK495" s="1"/>
      <c r="BL495" s="1"/>
      <c r="BM495" s="1"/>
      <c r="BN495" s="1"/>
      <c r="BO495" s="1"/>
      <c r="BP495" s="1"/>
      <c r="BQ495" s="1"/>
      <c r="BR495" s="1"/>
    </row>
    <row r="496" spans="1:70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  <c r="AI496" s="1"/>
      <c r="AJ496" s="1"/>
      <c r="AK496" s="1"/>
      <c r="AL496" s="1"/>
      <c r="AM496" s="1"/>
      <c r="AN496" s="1"/>
      <c r="AO496" s="1"/>
      <c r="AP496" s="1"/>
      <c r="AQ496" s="1"/>
      <c r="AR496" s="1"/>
      <c r="AS496" s="1"/>
      <c r="AT496" s="1"/>
      <c r="AU496" s="1"/>
      <c r="AV496" s="1"/>
      <c r="AW496" s="1"/>
      <c r="AX496" s="1"/>
      <c r="AY496" s="1"/>
      <c r="AZ496" s="1"/>
      <c r="BA496" s="1"/>
      <c r="BB496" s="1"/>
      <c r="BC496" s="1"/>
      <c r="BD496" s="1"/>
      <c r="BE496" s="1"/>
      <c r="BF496" s="1"/>
      <c r="BG496" s="1"/>
      <c r="BH496" s="1"/>
      <c r="BI496" s="1"/>
      <c r="BJ496" s="1"/>
      <c r="BK496" s="1"/>
      <c r="BL496" s="1"/>
      <c r="BM496" s="1"/>
      <c r="BN496" s="1"/>
      <c r="BO496" s="1"/>
      <c r="BP496" s="1"/>
      <c r="BQ496" s="1"/>
      <c r="BR496" s="1"/>
    </row>
    <row r="497" spans="1:70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  <c r="AI497" s="1"/>
      <c r="AJ497" s="1"/>
      <c r="AK497" s="1"/>
      <c r="AL497" s="1"/>
      <c r="AM497" s="1"/>
      <c r="AN497" s="1"/>
      <c r="AO497" s="1"/>
      <c r="AP497" s="1"/>
      <c r="AQ497" s="1"/>
      <c r="AR497" s="1"/>
      <c r="AS497" s="1"/>
      <c r="AT497" s="1"/>
      <c r="AU497" s="1"/>
      <c r="AV497" s="1"/>
      <c r="AW497" s="1"/>
      <c r="AX497" s="1"/>
      <c r="AY497" s="1"/>
      <c r="AZ497" s="1"/>
      <c r="BA497" s="1"/>
      <c r="BB497" s="1"/>
      <c r="BC497" s="1"/>
      <c r="BD497" s="1"/>
      <c r="BE497" s="1"/>
      <c r="BF497" s="1"/>
      <c r="BG497" s="1"/>
      <c r="BH497" s="1"/>
      <c r="BI497" s="1"/>
      <c r="BJ497" s="1"/>
      <c r="BK497" s="1"/>
      <c r="BL497" s="1"/>
      <c r="BM497" s="1"/>
      <c r="BN497" s="1"/>
      <c r="BO497" s="1"/>
      <c r="BP497" s="1"/>
      <c r="BQ497" s="1"/>
      <c r="BR497" s="1"/>
    </row>
    <row r="498" spans="1:70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  <c r="AH498" s="1"/>
      <c r="AI498" s="1"/>
      <c r="AJ498" s="1"/>
      <c r="AK498" s="1"/>
      <c r="AL498" s="1"/>
      <c r="AM498" s="1"/>
      <c r="AN498" s="1"/>
      <c r="AO498" s="1"/>
      <c r="AP498" s="1"/>
      <c r="AQ498" s="1"/>
      <c r="AR498" s="1"/>
      <c r="AS498" s="1"/>
      <c r="AT498" s="1"/>
      <c r="AU498" s="1"/>
      <c r="AV498" s="1"/>
      <c r="AW498" s="1"/>
      <c r="AX498" s="1"/>
      <c r="AY498" s="1"/>
      <c r="AZ498" s="1"/>
      <c r="BA498" s="1"/>
      <c r="BB498" s="1"/>
      <c r="BC498" s="1"/>
      <c r="BD498" s="1"/>
      <c r="BE498" s="1"/>
      <c r="BF498" s="1"/>
      <c r="BG498" s="1"/>
      <c r="BH498" s="1"/>
      <c r="BI498" s="1"/>
      <c r="BJ498" s="1"/>
      <c r="BK498" s="1"/>
      <c r="BL498" s="1"/>
      <c r="BM498" s="1"/>
      <c r="BN498" s="1"/>
      <c r="BO498" s="1"/>
      <c r="BP498" s="1"/>
      <c r="BQ498" s="1"/>
      <c r="BR498" s="1"/>
    </row>
    <row r="499" spans="1:70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1"/>
      <c r="AH499" s="1"/>
      <c r="AI499" s="1"/>
      <c r="AJ499" s="1"/>
      <c r="AK499" s="1"/>
      <c r="AL499" s="1"/>
      <c r="AM499" s="1"/>
      <c r="AN499" s="1"/>
      <c r="AO499" s="1"/>
      <c r="AP499" s="1"/>
      <c r="AQ499" s="1"/>
      <c r="AR499" s="1"/>
      <c r="AS499" s="1"/>
      <c r="AT499" s="1"/>
      <c r="AU499" s="1"/>
      <c r="AV499" s="1"/>
      <c r="AW499" s="1"/>
      <c r="AX499" s="1"/>
      <c r="AY499" s="1"/>
      <c r="AZ499" s="1"/>
      <c r="BA499" s="1"/>
      <c r="BB499" s="1"/>
      <c r="BC499" s="1"/>
      <c r="BD499" s="1"/>
      <c r="BE499" s="1"/>
      <c r="BF499" s="1"/>
      <c r="BG499" s="1"/>
      <c r="BH499" s="1"/>
      <c r="BI499" s="1"/>
      <c r="BJ499" s="1"/>
      <c r="BK499" s="1"/>
      <c r="BL499" s="1"/>
      <c r="BM499" s="1"/>
      <c r="BN499" s="1"/>
      <c r="BO499" s="1"/>
      <c r="BP499" s="1"/>
      <c r="BQ499" s="1"/>
      <c r="BR499" s="1"/>
    </row>
    <row r="500" spans="1:70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  <c r="AE500" s="1"/>
      <c r="AF500" s="1"/>
      <c r="AG500" s="1"/>
      <c r="AH500" s="1"/>
      <c r="AI500" s="1"/>
      <c r="AJ500" s="1"/>
      <c r="AK500" s="1"/>
      <c r="AL500" s="1"/>
      <c r="AM500" s="1"/>
      <c r="AN500" s="1"/>
      <c r="AO500" s="1"/>
      <c r="AP500" s="1"/>
      <c r="AQ500" s="1"/>
      <c r="AR500" s="1"/>
      <c r="AS500" s="1"/>
      <c r="AT500" s="1"/>
      <c r="AU500" s="1"/>
      <c r="AV500" s="1"/>
      <c r="AW500" s="1"/>
      <c r="AX500" s="1"/>
      <c r="AY500" s="1"/>
      <c r="AZ500" s="1"/>
      <c r="BA500" s="1"/>
      <c r="BB500" s="1"/>
      <c r="BC500" s="1"/>
      <c r="BD500" s="1"/>
      <c r="BE500" s="1"/>
      <c r="BF500" s="1"/>
      <c r="BG500" s="1"/>
      <c r="BH500" s="1"/>
      <c r="BI500" s="1"/>
      <c r="BJ500" s="1"/>
      <c r="BK500" s="1"/>
      <c r="BL500" s="1"/>
      <c r="BM500" s="1"/>
      <c r="BN500" s="1"/>
      <c r="BO500" s="1"/>
      <c r="BP500" s="1"/>
      <c r="BQ500" s="1"/>
      <c r="BR500" s="1"/>
    </row>
  </sheetData>
  <mergeCells count="5">
    <mergeCell ref="A1:N2"/>
    <mergeCell ref="A3:N3"/>
    <mergeCell ref="A5:N5"/>
    <mergeCell ref="A12:H12"/>
    <mergeCell ref="A28:H28"/>
  </mergeCells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BR500"/>
  <sheetViews>
    <sheetView showGridLines="0" tabSelected="1" workbookViewId="0">
      <selection activeCell="M6" sqref="M6"/>
    </sheetView>
  </sheetViews>
  <sheetFormatPr defaultRowHeight="13.8"/>
  <cols>
    <col min="1" max="1" width="48" customWidth="1"/>
    <col min="2" max="16" width="12" customWidth="1"/>
  </cols>
  <sheetData>
    <row r="1" spans="1:70" ht="25.95" customHeight="1">
      <c r="A1" s="58" t="s">
        <v>32</v>
      </c>
      <c r="B1" s="58" t="s">
        <v>32</v>
      </c>
      <c r="C1" s="58" t="s">
        <v>32</v>
      </c>
      <c r="D1" s="58" t="s">
        <v>32</v>
      </c>
      <c r="E1" s="58" t="s">
        <v>32</v>
      </c>
      <c r="F1" s="58" t="s">
        <v>32</v>
      </c>
      <c r="G1" s="58" t="s">
        <v>32</v>
      </c>
      <c r="H1" s="58" t="s">
        <v>32</v>
      </c>
      <c r="I1" s="58" t="s">
        <v>32</v>
      </c>
      <c r="J1" s="58" t="s">
        <v>32</v>
      </c>
      <c r="K1" s="58" t="s">
        <v>32</v>
      </c>
      <c r="L1" s="58" t="s">
        <v>32</v>
      </c>
      <c r="M1" s="58" t="s">
        <v>32</v>
      </c>
      <c r="N1" s="58" t="s">
        <v>32</v>
      </c>
      <c r="O1" s="58" t="s">
        <v>32</v>
      </c>
      <c r="P1" s="58" t="s">
        <v>32</v>
      </c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</row>
    <row r="2" spans="1:70" ht="25.95" customHeight="1">
      <c r="A2" s="58" t="s">
        <v>32</v>
      </c>
      <c r="B2" s="58" t="s">
        <v>32</v>
      </c>
      <c r="C2" s="58" t="s">
        <v>32</v>
      </c>
      <c r="D2" s="58" t="s">
        <v>32</v>
      </c>
      <c r="E2" s="58" t="s">
        <v>32</v>
      </c>
      <c r="F2" s="58" t="s">
        <v>32</v>
      </c>
      <c r="G2" s="58" t="s">
        <v>32</v>
      </c>
      <c r="H2" s="58" t="s">
        <v>32</v>
      </c>
      <c r="I2" s="58" t="s">
        <v>32</v>
      </c>
      <c r="J2" s="58" t="s">
        <v>32</v>
      </c>
      <c r="K2" s="58" t="s">
        <v>32</v>
      </c>
      <c r="L2" s="58" t="s">
        <v>32</v>
      </c>
      <c r="M2" s="58" t="s">
        <v>32</v>
      </c>
      <c r="N2" s="58" t="s">
        <v>32</v>
      </c>
      <c r="O2" s="58" t="s">
        <v>32</v>
      </c>
      <c r="P2" s="58" t="s">
        <v>32</v>
      </c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</row>
    <row r="3" spans="1:70">
      <c r="A3" s="59" t="s">
        <v>706</v>
      </c>
      <c r="B3" s="59" t="s">
        <v>706</v>
      </c>
      <c r="C3" s="59" t="s">
        <v>706</v>
      </c>
      <c r="D3" s="59" t="s">
        <v>706</v>
      </c>
      <c r="E3" s="59" t="s">
        <v>706</v>
      </c>
      <c r="F3" s="59" t="s">
        <v>706</v>
      </c>
      <c r="G3" s="59" t="s">
        <v>706</v>
      </c>
      <c r="H3" s="59" t="s">
        <v>706</v>
      </c>
      <c r="I3" s="59" t="s">
        <v>706</v>
      </c>
      <c r="J3" s="59" t="s">
        <v>706</v>
      </c>
      <c r="K3" s="59" t="s">
        <v>706</v>
      </c>
      <c r="L3" s="59" t="s">
        <v>706</v>
      </c>
      <c r="M3" s="59" t="s">
        <v>706</v>
      </c>
      <c r="N3" s="59" t="s">
        <v>706</v>
      </c>
      <c r="O3" s="59" t="s">
        <v>706</v>
      </c>
      <c r="P3" s="59" t="s">
        <v>706</v>
      </c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</row>
    <row r="4" spans="1:70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/>
      <c r="BP4" s="1"/>
      <c r="BQ4" s="1"/>
      <c r="BR4" s="1"/>
    </row>
    <row r="5" spans="1:70">
      <c r="A5" s="1"/>
      <c r="B5" s="9" t="s">
        <v>132</v>
      </c>
      <c r="C5" s="9" t="s">
        <v>133</v>
      </c>
      <c r="D5" s="9" t="s">
        <v>134</v>
      </c>
      <c r="E5" s="9" t="s">
        <v>135</v>
      </c>
      <c r="F5" s="9" t="s">
        <v>136</v>
      </c>
      <c r="G5" s="9" t="s">
        <v>137</v>
      </c>
      <c r="H5" s="9" t="s">
        <v>50</v>
      </c>
      <c r="I5" s="9" t="s">
        <v>51</v>
      </c>
      <c r="J5" s="9" t="s">
        <v>52</v>
      </c>
      <c r="K5" s="9" t="s">
        <v>53</v>
      </c>
      <c r="L5" s="9" t="s">
        <v>54</v>
      </c>
      <c r="M5" s="10" t="s">
        <v>55</v>
      </c>
      <c r="N5" s="10" t="s">
        <v>56</v>
      </c>
      <c r="O5" s="10" t="s">
        <v>57</v>
      </c>
      <c r="P5" s="10" t="s">
        <v>58</v>
      </c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  <c r="BA5" s="1"/>
      <c r="BB5" s="1"/>
      <c r="BC5" s="1"/>
      <c r="BD5" s="1"/>
      <c r="BE5" s="1"/>
      <c r="BF5" s="1"/>
      <c r="BG5" s="1"/>
      <c r="BH5" s="1"/>
      <c r="BI5" s="1"/>
      <c r="BJ5" s="1"/>
      <c r="BK5" s="1"/>
      <c r="BL5" s="1"/>
      <c r="BM5" s="1"/>
      <c r="BN5" s="1"/>
      <c r="BO5" s="1"/>
      <c r="BP5" s="1"/>
      <c r="BQ5" s="1"/>
      <c r="BR5" s="1"/>
    </row>
    <row r="6" spans="1:70">
      <c r="A6" s="1" t="s">
        <v>707</v>
      </c>
      <c r="B6" s="15">
        <f>'TCS Prices'!$B$14</f>
        <v>1260.1500244140625</v>
      </c>
      <c r="C6" s="15">
        <f>'TCS Prices'!$B$15</f>
        <v>1215.9000244140625</v>
      </c>
      <c r="D6" s="15">
        <f>'TCS Prices'!$B$16</f>
        <v>1424.574951171875</v>
      </c>
      <c r="E6" s="15">
        <f>'TCS Prices'!$B$17</f>
        <v>2000.300048828125</v>
      </c>
      <c r="F6" s="15">
        <f>'TCS Prices'!$B$18</f>
        <v>1826.0999755859375</v>
      </c>
      <c r="G6" s="15">
        <f>'TCS Prices'!$B$19</f>
        <v>3177.85009765625</v>
      </c>
      <c r="H6" s="15">
        <f>'TCS Prices'!$B$20</f>
        <v>3739.949951171875</v>
      </c>
      <c r="I6" s="15">
        <f>'TCS Prices'!$B$21</f>
        <v>3205.89990234375</v>
      </c>
      <c r="J6" s="15">
        <f>'TCS Prices'!$B$22</f>
        <v>3876.300048828125</v>
      </c>
      <c r="K6" s="15">
        <f>'TCS Prices'!$B$23</f>
        <v>3606.14990234375</v>
      </c>
      <c r="L6" s="15">
        <f>'TCS Prices'!$B$24</f>
        <v>2358.89990234375</v>
      </c>
      <c r="M6" s="40">
        <f>Assumptions!$M$58</f>
        <v>2446.60009765625</v>
      </c>
      <c r="N6" s="40">
        <f>Assumptions!$N$58</f>
        <v>2446.60009765625</v>
      </c>
      <c r="O6" s="40">
        <f>Assumptions!$O$58</f>
        <v>2446.60009765625</v>
      </c>
      <c r="P6" s="40">
        <f>Assumptions!$P$58</f>
        <v>2446.60009765625</v>
      </c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</row>
    <row r="7" spans="1:70">
      <c r="A7" s="1" t="s">
        <v>230</v>
      </c>
      <c r="B7" s="11">
        <f>'Annual P&amp;L'!$B$29</f>
        <v>1966040455</v>
      </c>
      <c r="C7" s="11">
        <f>'Annual P&amp;L'!$C$29</f>
        <v>1970427941</v>
      </c>
      <c r="D7" s="11">
        <f>'Annual P&amp;L'!$D$29</f>
        <v>1924592806</v>
      </c>
      <c r="E7" s="11">
        <f>'Annual P&amp;L'!$E$29</f>
        <v>3789749350</v>
      </c>
      <c r="F7" s="11">
        <f>'Annual P&amp;L'!$F$29</f>
        <v>3752384706</v>
      </c>
      <c r="G7" s="11">
        <f>'Annual P&amp;L'!$G$29</f>
        <v>3740110733.4739728</v>
      </c>
      <c r="H7" s="11">
        <f>'Annual P&amp;L'!$H$29</f>
        <v>3698832194.9178081</v>
      </c>
      <c r="I7" s="11">
        <f>'Annual P&amp;L'!$I$29</f>
        <v>3659051373</v>
      </c>
      <c r="J7" s="11">
        <f>'Annual P&amp;L'!$J$29</f>
        <v>3646851754.9808745</v>
      </c>
      <c r="K7" s="11">
        <f>'Annual P&amp;L'!$K$29</f>
        <v>3618087518</v>
      </c>
      <c r="L7" s="11">
        <f>'Annual P&amp;L'!$L$29</f>
        <v>3618087518</v>
      </c>
      <c r="M7" s="37">
        <f>'Annual P&amp;L'!$M$29</f>
        <v>3618087518</v>
      </c>
      <c r="N7" s="37">
        <f>'Annual P&amp;L'!$N$29</f>
        <v>3618087518</v>
      </c>
      <c r="O7" s="37">
        <f>'Annual P&amp;L'!$O$29</f>
        <v>3618087518</v>
      </c>
      <c r="P7" s="37">
        <f>'Annual P&amp;L'!$P$29</f>
        <v>3618087518</v>
      </c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  <c r="AX7" s="1"/>
      <c r="AY7" s="1"/>
      <c r="AZ7" s="1"/>
      <c r="BA7" s="1"/>
      <c r="BB7" s="1"/>
      <c r="BC7" s="1"/>
      <c r="BD7" s="1"/>
      <c r="BE7" s="1"/>
      <c r="BF7" s="1"/>
      <c r="BG7" s="1"/>
      <c r="BH7" s="1"/>
      <c r="BI7" s="1"/>
      <c r="BJ7" s="1"/>
      <c r="BK7" s="1"/>
      <c r="BL7" s="1"/>
      <c r="BM7" s="1"/>
      <c r="BN7" s="1"/>
      <c r="BO7" s="1"/>
      <c r="BP7" s="1"/>
      <c r="BQ7" s="1"/>
      <c r="BR7" s="1"/>
    </row>
    <row r="8" spans="1:70">
      <c r="A8" s="34" t="s">
        <v>708</v>
      </c>
      <c r="B8" s="35">
        <f t="shared" ref="B8:P8" si="0">B6*B7/1000000</f>
        <v>2477505.9273672849</v>
      </c>
      <c r="C8" s="35">
        <f t="shared" si="0"/>
        <v>2395843.3815680509</v>
      </c>
      <c r="D8" s="35">
        <f t="shared" si="0"/>
        <v>2741726.7026331918</v>
      </c>
      <c r="E8" s="35">
        <f t="shared" si="0"/>
        <v>7580635.8098513559</v>
      </c>
      <c r="F8" s="35">
        <f t="shared" si="0"/>
        <v>6852229.6200156454</v>
      </c>
      <c r="G8" s="35">
        <f t="shared" si="0"/>
        <v>11885511.259615453</v>
      </c>
      <c r="H8" s="35">
        <f t="shared" si="0"/>
        <v>13833447.286775816</v>
      </c>
      <c r="I8" s="35">
        <f t="shared" si="0"/>
        <v>11730552.439371465</v>
      </c>
      <c r="J8" s="35">
        <f t="shared" si="0"/>
        <v>14136291.635901297</v>
      </c>
      <c r="K8" s="35">
        <f t="shared" si="0"/>
        <v>13047365.949706839</v>
      </c>
      <c r="L8" s="35">
        <f t="shared" si="0"/>
        <v>8534706.2928813417</v>
      </c>
      <c r="M8" s="36">
        <f t="shared" si="0"/>
        <v>8852013.2748676594</v>
      </c>
      <c r="N8" s="36">
        <f t="shared" si="0"/>
        <v>8852013.2748676594</v>
      </c>
      <c r="O8" s="36">
        <f t="shared" si="0"/>
        <v>8852013.2748676594</v>
      </c>
      <c r="P8" s="36">
        <f t="shared" si="0"/>
        <v>8852013.2748676594</v>
      </c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  <c r="AX8" s="1"/>
      <c r="AY8" s="1"/>
      <c r="AZ8" s="1"/>
      <c r="BA8" s="1"/>
      <c r="BB8" s="1"/>
      <c r="BC8" s="1"/>
      <c r="BD8" s="1"/>
      <c r="BE8" s="1"/>
      <c r="BF8" s="1"/>
      <c r="BG8" s="1"/>
      <c r="BH8" s="1"/>
      <c r="BI8" s="1"/>
      <c r="BJ8" s="1"/>
      <c r="BK8" s="1"/>
      <c r="BL8" s="1"/>
      <c r="BM8" s="1"/>
      <c r="BN8" s="1"/>
      <c r="BO8" s="1"/>
      <c r="BP8" s="1"/>
      <c r="BQ8" s="1"/>
      <c r="BR8" s="1"/>
    </row>
    <row r="9" spans="1:70">
      <c r="A9" s="1" t="s">
        <v>709</v>
      </c>
      <c r="B9" s="11">
        <f>'Annual P&amp;L'!$B$37+'Annual P&amp;L'!$B$38+'Annual P&amp;L'!$B$46</f>
        <v>67630</v>
      </c>
      <c r="C9" s="11">
        <f>'Annual P&amp;L'!$C$37+'Annual P&amp;L'!$C$38+'Annual P&amp;L'!$C$46</f>
        <v>40270</v>
      </c>
      <c r="D9" s="11">
        <f>'Annual P&amp;L'!$D$37+'Annual P&amp;L'!$D$38+'Annual P&amp;L'!$D$46</f>
        <v>69390</v>
      </c>
      <c r="E9" s="11">
        <f>'Annual P&amp;L'!$E$37+'Annual P&amp;L'!$E$38+'Annual P&amp;L'!$E$46</f>
        <v>126520</v>
      </c>
      <c r="F9" s="11">
        <f>'Annual P&amp;L'!$F$37+'Annual P&amp;L'!$F$38+'Annual P&amp;L'!$F$46</f>
        <v>97990</v>
      </c>
      <c r="G9" s="11">
        <f>'Annual P&amp;L'!$G$37+'Annual P&amp;L'!$G$38+'Annual P&amp;L'!$G$46</f>
        <v>98390</v>
      </c>
      <c r="H9" s="11">
        <f>'Annual P&amp;L'!$H$37+'Annual P&amp;L'!$H$38+'Annual P&amp;L'!$H$46</f>
        <v>192270</v>
      </c>
      <c r="I9" s="11">
        <f>'Annual P&amp;L'!$I$37+'Annual P&amp;L'!$I$38+'Annual P&amp;L'!$I$46</f>
        <v>116810</v>
      </c>
      <c r="J9" s="11">
        <f>'Annual P&amp;L'!$J$37+'Annual P&amp;L'!$J$38+'Annual P&amp;L'!$J$46</f>
        <v>150630</v>
      </c>
      <c r="K9" s="11">
        <f>'Annual P&amp;L'!$K$37+'Annual P&amp;L'!$K$38+'Annual P&amp;L'!$K$46</f>
        <v>162660</v>
      </c>
      <c r="L9" s="11">
        <f>'Annual P&amp;L'!$L$37+'Annual P&amp;L'!$L$38+'Annual P&amp;L'!$L$46</f>
        <v>136330</v>
      </c>
      <c r="M9" s="37">
        <f>'Annual P&amp;L'!$M$37+'Annual P&amp;L'!$M$38+'Annual P&amp;L'!$M$46</f>
        <v>248676.55171048935</v>
      </c>
      <c r="N9" s="37">
        <f>'Annual P&amp;L'!$N$37+'Annual P&amp;L'!$N$38+'Annual P&amp;L'!$N$46</f>
        <v>362905.49563094485</v>
      </c>
      <c r="O9" s="37">
        <f>'Annual P&amp;L'!$O$37+'Annual P&amp;L'!$O$38+'Annual P&amp;L'!$O$46</f>
        <v>487933.60260681529</v>
      </c>
      <c r="P9" s="37">
        <f>'Annual P&amp;L'!$P$37+'Annual P&amp;L'!$P$38+'Annual P&amp;L'!$P$46</f>
        <v>615263.34437048435</v>
      </c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  <c r="AW9" s="1"/>
      <c r="AX9" s="1"/>
      <c r="AY9" s="1"/>
      <c r="AZ9" s="1"/>
      <c r="BA9" s="1"/>
      <c r="BB9" s="1"/>
      <c r="BC9" s="1"/>
      <c r="BD9" s="1"/>
      <c r="BE9" s="1"/>
      <c r="BF9" s="1"/>
      <c r="BG9" s="1"/>
      <c r="BH9" s="1"/>
      <c r="BI9" s="1"/>
      <c r="BJ9" s="1"/>
      <c r="BK9" s="1"/>
      <c r="BL9" s="1"/>
      <c r="BM9" s="1"/>
      <c r="BN9" s="1"/>
      <c r="BO9" s="1"/>
      <c r="BP9" s="1"/>
      <c r="BQ9" s="1"/>
      <c r="BR9" s="1"/>
    </row>
    <row r="10" spans="1:70">
      <c r="A10" s="1" t="s">
        <v>710</v>
      </c>
      <c r="B10" s="11">
        <f>'Annual P&amp;L'!$B$40+'Annual P&amp;L'!$B$54</f>
        <v>228220</v>
      </c>
      <c r="C10" s="11">
        <f>'Annual P&amp;L'!$C$40+'Annual P&amp;L'!$C$54</f>
        <v>419800</v>
      </c>
      <c r="D10" s="11">
        <f>'Annual P&amp;L'!$D$40+'Annual P&amp;L'!$D$54</f>
        <v>360080</v>
      </c>
      <c r="E10" s="11">
        <f>'Annual P&amp;L'!$E$40+'Annual P&amp;L'!$E$54</f>
        <v>293300</v>
      </c>
      <c r="F10" s="11">
        <f>'Annual P&amp;L'!$F$40+'Annual P&amp;L'!$F$54</f>
        <v>263560</v>
      </c>
      <c r="G10" s="11">
        <f>'Annual P&amp;L'!$G$40+'Annual P&amp;L'!$G$54</f>
        <v>293730</v>
      </c>
      <c r="H10" s="11">
        <f>'Annual P&amp;L'!$H$40+'Annual P&amp;L'!$H$54</f>
        <v>304850</v>
      </c>
      <c r="I10" s="11">
        <f>'Annual P&amp;L'!$I$40+'Annual P&amp;L'!$I$54</f>
        <v>371630</v>
      </c>
      <c r="J10" s="11">
        <f>'Annual P&amp;L'!$J$40+'Annual P&amp;L'!$J$54</f>
        <v>317620</v>
      </c>
      <c r="K10" s="11">
        <f>'Annual P&amp;L'!$K$40+'Annual P&amp;L'!$K$54</f>
        <v>309640</v>
      </c>
      <c r="L10" s="11">
        <f>'Annual P&amp;L'!$L$40+'Annual P&amp;L'!$L$54</f>
        <v>339880</v>
      </c>
      <c r="M10" s="37">
        <f>'Annual P&amp;L'!$M$40+'Annual P&amp;L'!$M$54</f>
        <v>349421.1234499148</v>
      </c>
      <c r="N10" s="37">
        <f>'Annual P&amp;L'!$N$40+'Annual P&amp;L'!$N$54</f>
        <v>364902.48013335897</v>
      </c>
      <c r="O10" s="37">
        <f>'Annual P&amp;L'!$O$40+'Annual P&amp;L'!$O$54</f>
        <v>379899.62216779456</v>
      </c>
      <c r="P10" s="37">
        <f>'Annual P&amp;L'!$P$40+'Annual P&amp;L'!$P$54</f>
        <v>395182.33442301356</v>
      </c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  <c r="AX10" s="1"/>
      <c r="AY10" s="1"/>
      <c r="AZ10" s="1"/>
      <c r="BA10" s="1"/>
      <c r="BB10" s="1"/>
      <c r="BC10" s="1"/>
      <c r="BD10" s="1"/>
      <c r="BE10" s="1"/>
      <c r="BF10" s="1"/>
      <c r="BG10" s="1"/>
      <c r="BH10" s="1"/>
      <c r="BI10" s="1"/>
      <c r="BJ10" s="1"/>
      <c r="BK10" s="1"/>
      <c r="BL10" s="1"/>
      <c r="BM10" s="1"/>
      <c r="BN10" s="1"/>
      <c r="BO10" s="1"/>
      <c r="BP10" s="1"/>
      <c r="BQ10" s="1"/>
      <c r="BR10" s="1"/>
    </row>
    <row r="11" spans="1:70">
      <c r="A11" s="1" t="s">
        <v>711</v>
      </c>
      <c r="B11" s="11">
        <f>'Annual P&amp;L'!$B$62+'Annual P&amp;L'!$B$72</f>
        <v>2450</v>
      </c>
      <c r="C11" s="11">
        <f>'Annual P&amp;L'!$C$62+'Annual P&amp;L'!$C$72</f>
        <v>2890</v>
      </c>
      <c r="D11" s="11">
        <f>'Annual P&amp;L'!$D$62+'Annual P&amp;L'!$D$72</f>
        <v>2470</v>
      </c>
      <c r="E11" s="11">
        <f>'Annual P&amp;L'!$E$62+'Annual P&amp;L'!$E$72</f>
        <v>620</v>
      </c>
      <c r="F11" s="11">
        <f>'Annual P&amp;L'!$F$62+'Annual P&amp;L'!$F$72</f>
        <v>0</v>
      </c>
      <c r="G11" s="11">
        <f>'Annual P&amp;L'!$G$62+'Annual P&amp;L'!$G$72</f>
        <v>0</v>
      </c>
      <c r="H11" s="11">
        <f>'Annual P&amp;L'!$H$62+'Annual P&amp;L'!$H$72</f>
        <v>0</v>
      </c>
      <c r="I11" s="11">
        <f>'Annual P&amp;L'!$I$62+'Annual P&amp;L'!$I$72</f>
        <v>0</v>
      </c>
      <c r="J11" s="11">
        <f>'Annual P&amp;L'!$J$62+'Annual P&amp;L'!$J$72</f>
        <v>0</v>
      </c>
      <c r="K11" s="11">
        <f>'Annual P&amp;L'!$K$62+'Annual P&amp;L'!$K$72</f>
        <v>0</v>
      </c>
      <c r="L11" s="11">
        <f>'Annual P&amp;L'!$L$62+'Annual P&amp;L'!$L$72</f>
        <v>0</v>
      </c>
      <c r="M11" s="37">
        <f>'Annual P&amp;L'!$M$62+'Annual P&amp;L'!$M$72</f>
        <v>0</v>
      </c>
      <c r="N11" s="37">
        <f>'Annual P&amp;L'!$N$62+'Annual P&amp;L'!$N$72</f>
        <v>0</v>
      </c>
      <c r="O11" s="37">
        <f>'Annual P&amp;L'!$O$62+'Annual P&amp;L'!$O$72</f>
        <v>0</v>
      </c>
      <c r="P11" s="37">
        <f>'Annual P&amp;L'!$P$62+'Annual P&amp;L'!$P$72</f>
        <v>0</v>
      </c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  <c r="AX11" s="1"/>
      <c r="AY11" s="1"/>
      <c r="AZ11" s="1"/>
      <c r="BA11" s="1"/>
      <c r="BB11" s="1"/>
      <c r="BC11" s="1"/>
      <c r="BD11" s="1"/>
      <c r="BE11" s="1"/>
      <c r="BF11" s="1"/>
      <c r="BG11" s="1"/>
      <c r="BH11" s="1"/>
      <c r="BI11" s="1"/>
      <c r="BJ11" s="1"/>
      <c r="BK11" s="1"/>
      <c r="BL11" s="1"/>
      <c r="BM11" s="1"/>
      <c r="BN11" s="1"/>
      <c r="BO11" s="1"/>
      <c r="BP11" s="1"/>
      <c r="BQ11" s="1"/>
      <c r="BR11" s="1"/>
    </row>
    <row r="12" spans="1:70">
      <c r="A12" s="1" t="s">
        <v>712</v>
      </c>
      <c r="B12" s="11">
        <f>'Annual P&amp;L'!$B$64+'Annual P&amp;L'!$B$74</f>
        <v>0</v>
      </c>
      <c r="C12" s="11">
        <f>'Annual P&amp;L'!$C$64+'Annual P&amp;L'!$C$74</f>
        <v>0</v>
      </c>
      <c r="D12" s="11">
        <f>'Annual P&amp;L'!$D$64+'Annual P&amp;L'!$D$74</f>
        <v>0</v>
      </c>
      <c r="E12" s="11">
        <f>'Annual P&amp;L'!$E$64+'Annual P&amp;L'!$E$74</f>
        <v>0</v>
      </c>
      <c r="F12" s="11">
        <f>'Annual P&amp;L'!$F$64+'Annual P&amp;L'!$F$74</f>
        <v>81740</v>
      </c>
      <c r="G12" s="11">
        <f>'Annual P&amp;L'!$G$64+'Annual P&amp;L'!$G$74</f>
        <v>77950</v>
      </c>
      <c r="H12" s="11">
        <f>'Annual P&amp;L'!$H$64+'Annual P&amp;L'!$H$74</f>
        <v>78180</v>
      </c>
      <c r="I12" s="11">
        <f>'Annual P&amp;L'!$I$64+'Annual P&amp;L'!$I$74</f>
        <v>76880</v>
      </c>
      <c r="J12" s="11">
        <f>'Annual P&amp;L'!$J$64+'Annual P&amp;L'!$J$74</f>
        <v>80210</v>
      </c>
      <c r="K12" s="11">
        <f>'Annual P&amp;L'!$K$64+'Annual P&amp;L'!$K$74</f>
        <v>93920</v>
      </c>
      <c r="L12" s="11">
        <f>'Annual P&amp;L'!$L$64+'Annual P&amp;L'!$L$74</f>
        <v>112830</v>
      </c>
      <c r="M12" s="37">
        <f>'Annual P&amp;L'!$M$64+'Annual P&amp;L'!$M$74</f>
        <v>115747.0411499716</v>
      </c>
      <c r="N12" s="37">
        <f>'Annual P&amp;L'!$N$64+'Annual P&amp;L'!$N$74</f>
        <v>118972.97348374175</v>
      </c>
      <c r="O12" s="37">
        <f>'Annual P&amp;L'!$O$64+'Annual P&amp;L'!$O$74</f>
        <v>121845.03940896598</v>
      </c>
      <c r="P12" s="37">
        <f>'Annual P&amp;L'!$P$64+'Annual P&amp;L'!$P$74</f>
        <v>124610.49628046772</v>
      </c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  <c r="AX12" s="1"/>
      <c r="AY12" s="1"/>
      <c r="AZ12" s="1"/>
      <c r="BA12" s="1"/>
      <c r="BB12" s="1"/>
      <c r="BC12" s="1"/>
      <c r="BD12" s="1"/>
      <c r="BE12" s="1"/>
      <c r="BF12" s="1"/>
      <c r="BG12" s="1"/>
      <c r="BH12" s="1"/>
      <c r="BI12" s="1"/>
      <c r="BJ12" s="1"/>
      <c r="BK12" s="1"/>
      <c r="BL12" s="1"/>
      <c r="BM12" s="1"/>
      <c r="BN12" s="1"/>
      <c r="BO12" s="1"/>
      <c r="BP12" s="1"/>
      <c r="BQ12" s="1"/>
      <c r="BR12" s="1"/>
    </row>
    <row r="13" spans="1:70">
      <c r="A13" s="34" t="s">
        <v>713</v>
      </c>
      <c r="B13" s="35">
        <f t="shared" ref="B13:P13" si="1">B9+B10-B11-B12</f>
        <v>293400</v>
      </c>
      <c r="C13" s="35">
        <f t="shared" si="1"/>
        <v>457180</v>
      </c>
      <c r="D13" s="35">
        <f t="shared" si="1"/>
        <v>427000</v>
      </c>
      <c r="E13" s="35">
        <f t="shared" si="1"/>
        <v>419200</v>
      </c>
      <c r="F13" s="35">
        <f t="shared" si="1"/>
        <v>279810</v>
      </c>
      <c r="G13" s="35">
        <f t="shared" si="1"/>
        <v>314170</v>
      </c>
      <c r="H13" s="35">
        <f t="shared" si="1"/>
        <v>418940</v>
      </c>
      <c r="I13" s="35">
        <f t="shared" si="1"/>
        <v>411560</v>
      </c>
      <c r="J13" s="35">
        <f t="shared" si="1"/>
        <v>388040</v>
      </c>
      <c r="K13" s="35">
        <f t="shared" si="1"/>
        <v>378380</v>
      </c>
      <c r="L13" s="35">
        <f t="shared" si="1"/>
        <v>363380</v>
      </c>
      <c r="M13" s="36">
        <f t="shared" si="1"/>
        <v>482350.63401043258</v>
      </c>
      <c r="N13" s="36">
        <f t="shared" si="1"/>
        <v>608835.00228056207</v>
      </c>
      <c r="O13" s="36">
        <f t="shared" si="1"/>
        <v>745988.18536564382</v>
      </c>
      <c r="P13" s="36">
        <f t="shared" si="1"/>
        <v>885835.18251303013</v>
      </c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  <c r="AX13" s="1"/>
      <c r="AY13" s="1"/>
      <c r="AZ13" s="1"/>
      <c r="BA13" s="1"/>
      <c r="BB13" s="1"/>
      <c r="BC13" s="1"/>
      <c r="BD13" s="1"/>
      <c r="BE13" s="1"/>
      <c r="BF13" s="1"/>
      <c r="BG13" s="1"/>
      <c r="BH13" s="1"/>
      <c r="BI13" s="1"/>
      <c r="BJ13" s="1"/>
      <c r="BK13" s="1"/>
      <c r="BL13" s="1"/>
      <c r="BM13" s="1"/>
      <c r="BN13" s="1"/>
      <c r="BO13" s="1"/>
      <c r="BP13" s="1"/>
      <c r="BQ13" s="1"/>
      <c r="BR13" s="1"/>
    </row>
    <row r="14" spans="1:70">
      <c r="A14" s="34" t="s">
        <v>714</v>
      </c>
      <c r="B14" s="35">
        <f t="shared" ref="B14:P14" si="2">B8-B13</f>
        <v>2184105.9273672849</v>
      </c>
      <c r="C14" s="35">
        <f t="shared" si="2"/>
        <v>1938663.3815680509</v>
      </c>
      <c r="D14" s="35">
        <f t="shared" si="2"/>
        <v>2314726.7026331918</v>
      </c>
      <c r="E14" s="35">
        <f t="shared" si="2"/>
        <v>7161435.8098513559</v>
      </c>
      <c r="F14" s="35">
        <f t="shared" si="2"/>
        <v>6572419.6200156454</v>
      </c>
      <c r="G14" s="35">
        <f t="shared" si="2"/>
        <v>11571341.259615453</v>
      </c>
      <c r="H14" s="35">
        <f t="shared" si="2"/>
        <v>13414507.286775816</v>
      </c>
      <c r="I14" s="35">
        <f t="shared" si="2"/>
        <v>11318992.439371465</v>
      </c>
      <c r="J14" s="35">
        <f t="shared" si="2"/>
        <v>13748251.635901297</v>
      </c>
      <c r="K14" s="35">
        <f t="shared" si="2"/>
        <v>12668985.949706839</v>
      </c>
      <c r="L14" s="35">
        <f t="shared" si="2"/>
        <v>8171326.2928813417</v>
      </c>
      <c r="M14" s="36">
        <f t="shared" si="2"/>
        <v>8369662.6408572271</v>
      </c>
      <c r="N14" s="36">
        <f t="shared" si="2"/>
        <v>8243178.2725870972</v>
      </c>
      <c r="O14" s="36">
        <f t="shared" si="2"/>
        <v>8106025.0895020161</v>
      </c>
      <c r="P14" s="36">
        <f t="shared" si="2"/>
        <v>7966178.0923546292</v>
      </c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  <c r="AW14" s="1"/>
      <c r="AX14" s="1"/>
      <c r="AY14" s="1"/>
      <c r="AZ14" s="1"/>
      <c r="BA14" s="1"/>
      <c r="BB14" s="1"/>
      <c r="BC14" s="1"/>
      <c r="BD14" s="1"/>
      <c r="BE14" s="1"/>
      <c r="BF14" s="1"/>
      <c r="BG14" s="1"/>
      <c r="BH14" s="1"/>
      <c r="BI14" s="1"/>
      <c r="BJ14" s="1"/>
      <c r="BK14" s="1"/>
      <c r="BL14" s="1"/>
      <c r="BM14" s="1"/>
      <c r="BN14" s="1"/>
      <c r="BO14" s="1"/>
      <c r="BP14" s="1"/>
      <c r="BQ14" s="1"/>
      <c r="BR14" s="1"/>
    </row>
    <row r="15" spans="1:70">
      <c r="A15" s="1" t="s">
        <v>61</v>
      </c>
      <c r="B15" s="11">
        <f>'Annual P&amp;L'!$B$13</f>
        <v>287900.90000000002</v>
      </c>
      <c r="C15" s="11">
        <f>'Annual P&amp;L'!$C$13</f>
        <v>303240</v>
      </c>
      <c r="D15" s="11">
        <f>'Annual P&amp;L'!$D$13</f>
        <v>305020</v>
      </c>
      <c r="E15" s="11">
        <f>'Annual P&amp;L'!$E$13</f>
        <v>374500</v>
      </c>
      <c r="F15" s="11">
        <f>'Annual P&amp;L'!$F$13</f>
        <v>385800</v>
      </c>
      <c r="G15" s="11">
        <f>'Annual P&amp;L'!$G$13</f>
        <v>424810</v>
      </c>
      <c r="H15" s="11">
        <f>'Annual P&amp;L'!$H$13</f>
        <v>484530</v>
      </c>
      <c r="I15" s="11">
        <f>'Annual P&amp;L'!$I$13</f>
        <v>542370</v>
      </c>
      <c r="J15" s="11">
        <f>'Annual P&amp;L'!$J$13</f>
        <v>583530</v>
      </c>
      <c r="K15" s="11">
        <f>'Annual P&amp;L'!$K$13</f>
        <v>621650</v>
      </c>
      <c r="L15" s="11">
        <f>'Annual P&amp;L'!$L$13</f>
        <v>623120</v>
      </c>
      <c r="M15" s="37">
        <f>'Annual P&amp;L'!$M$13</f>
        <v>666923.42757840781</v>
      </c>
      <c r="N15" s="37">
        <f>'Annual P&amp;L'!$N$13</f>
        <v>710936.06106138357</v>
      </c>
      <c r="O15" s="37">
        <f>'Annual P&amp;L'!$O$13</f>
        <v>755439.24433558912</v>
      </c>
      <c r="P15" s="37">
        <f>'Annual P&amp;L'!$P$13</f>
        <v>798785.23256710079</v>
      </c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  <c r="AX15" s="1"/>
      <c r="AY15" s="1"/>
      <c r="AZ15" s="1"/>
      <c r="BA15" s="1"/>
      <c r="BB15" s="1"/>
      <c r="BC15" s="1"/>
      <c r="BD15" s="1"/>
      <c r="BE15" s="1"/>
      <c r="BF15" s="1"/>
      <c r="BG15" s="1"/>
      <c r="BH15" s="1"/>
      <c r="BI15" s="1"/>
      <c r="BJ15" s="1"/>
      <c r="BK15" s="1"/>
      <c r="BL15" s="1"/>
      <c r="BM15" s="1"/>
      <c r="BN15" s="1"/>
      <c r="BO15" s="1"/>
      <c r="BP15" s="1"/>
      <c r="BQ15" s="1"/>
      <c r="BR15" s="1"/>
    </row>
    <row r="16" spans="1:70">
      <c r="A16" s="1" t="s">
        <v>214</v>
      </c>
      <c r="B16" s="11">
        <f>'Annual P&amp;L'!$B$100</f>
        <v>18879.400000000001</v>
      </c>
      <c r="C16" s="11">
        <f>'Annual P&amp;L'!$C$100</f>
        <v>19870</v>
      </c>
      <c r="D16" s="11">
        <f>'Annual P&amp;L'!$D$100</f>
        <v>20140</v>
      </c>
      <c r="E16" s="11">
        <f>'Annual P&amp;L'!$E$100</f>
        <v>20550</v>
      </c>
      <c r="F16" s="11">
        <f>'Annual P&amp;L'!$F$100</f>
        <v>35300</v>
      </c>
      <c r="G16" s="11">
        <f>'Annual P&amp;L'!$G$100</f>
        <v>40650</v>
      </c>
      <c r="H16" s="11">
        <f>'Annual P&amp;L'!$H$100</f>
        <v>46040</v>
      </c>
      <c r="I16" s="11">
        <f>'Annual P&amp;L'!$I$100</f>
        <v>50230</v>
      </c>
      <c r="J16" s="11">
        <f>'Annual P&amp;L'!$J$100</f>
        <v>49840</v>
      </c>
      <c r="K16" s="11">
        <f>'Annual P&amp;L'!$K$100</f>
        <v>52420</v>
      </c>
      <c r="L16" s="11">
        <f>'Annual P&amp;L'!$L$100</f>
        <v>47610</v>
      </c>
      <c r="M16" s="37">
        <f>'Annual P&amp;L'!$M$100</f>
        <v>49605.87477855925</v>
      </c>
      <c r="N16" s="37">
        <f>'Annual P&amp;L'!$N$100</f>
        <v>52232.03713920369</v>
      </c>
      <c r="O16" s="37">
        <f>'Annual P&amp;L'!$O$100</f>
        <v>54830.267734034693</v>
      </c>
      <c r="P16" s="37">
        <f>'Annual P&amp;L'!$P$100</f>
        <v>57512.536744831254</v>
      </c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  <c r="AW16" s="1"/>
      <c r="AX16" s="1"/>
      <c r="AY16" s="1"/>
      <c r="AZ16" s="1"/>
      <c r="BA16" s="1"/>
      <c r="BB16" s="1"/>
      <c r="BC16" s="1"/>
      <c r="BD16" s="1"/>
      <c r="BE16" s="1"/>
      <c r="BF16" s="1"/>
      <c r="BG16" s="1"/>
      <c r="BH16" s="1"/>
      <c r="BI16" s="1"/>
      <c r="BJ16" s="1"/>
      <c r="BK16" s="1"/>
      <c r="BL16" s="1"/>
      <c r="BM16" s="1"/>
      <c r="BN16" s="1"/>
      <c r="BO16" s="1"/>
      <c r="BP16" s="1"/>
      <c r="BQ16" s="1"/>
      <c r="BR16" s="1"/>
    </row>
    <row r="17" spans="1:70">
      <c r="A17" s="34" t="s">
        <v>715</v>
      </c>
      <c r="B17" s="35">
        <f t="shared" ref="B17:P17" si="3">B15+B16</f>
        <v>306780.30000000005</v>
      </c>
      <c r="C17" s="35">
        <f t="shared" si="3"/>
        <v>323110</v>
      </c>
      <c r="D17" s="35">
        <f t="shared" si="3"/>
        <v>325160</v>
      </c>
      <c r="E17" s="35">
        <f t="shared" si="3"/>
        <v>395050</v>
      </c>
      <c r="F17" s="35">
        <f t="shared" si="3"/>
        <v>421100</v>
      </c>
      <c r="G17" s="35">
        <f t="shared" si="3"/>
        <v>465460</v>
      </c>
      <c r="H17" s="35">
        <f t="shared" si="3"/>
        <v>530570</v>
      </c>
      <c r="I17" s="35">
        <f t="shared" si="3"/>
        <v>592600</v>
      </c>
      <c r="J17" s="35">
        <f t="shared" si="3"/>
        <v>633370</v>
      </c>
      <c r="K17" s="35">
        <f t="shared" si="3"/>
        <v>674070</v>
      </c>
      <c r="L17" s="35">
        <f t="shared" si="3"/>
        <v>670730</v>
      </c>
      <c r="M17" s="36">
        <f t="shared" si="3"/>
        <v>716529.302356967</v>
      </c>
      <c r="N17" s="36">
        <f t="shared" si="3"/>
        <v>763168.09820058732</v>
      </c>
      <c r="O17" s="36">
        <f t="shared" si="3"/>
        <v>810269.5120696238</v>
      </c>
      <c r="P17" s="36">
        <f t="shared" si="3"/>
        <v>856297.76931193203</v>
      </c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  <c r="AW17" s="1"/>
      <c r="AX17" s="1"/>
      <c r="AY17" s="1"/>
      <c r="AZ17" s="1"/>
      <c r="BA17" s="1"/>
      <c r="BB17" s="1"/>
      <c r="BC17" s="1"/>
      <c r="BD17" s="1"/>
      <c r="BE17" s="1"/>
      <c r="BF17" s="1"/>
      <c r="BG17" s="1"/>
      <c r="BH17" s="1"/>
      <c r="BI17" s="1"/>
      <c r="BJ17" s="1"/>
      <c r="BK17" s="1"/>
      <c r="BL17" s="1"/>
      <c r="BM17" s="1"/>
      <c r="BN17" s="1"/>
      <c r="BO17" s="1"/>
      <c r="BP17" s="1"/>
      <c r="BQ17" s="1"/>
      <c r="BR17" s="1"/>
    </row>
    <row r="18" spans="1:70">
      <c r="A18" s="34" t="s">
        <v>63</v>
      </c>
      <c r="B18" s="35">
        <f>'Annual P&amp;L'!$B$22</f>
        <v>242148.8</v>
      </c>
      <c r="C18" s="35">
        <f>'Annual P&amp;L'!$C$22</f>
        <v>262890</v>
      </c>
      <c r="D18" s="35">
        <f>'Annual P&amp;L'!$D$22</f>
        <v>258260</v>
      </c>
      <c r="E18" s="35">
        <f>'Annual P&amp;L'!$E$22</f>
        <v>314720</v>
      </c>
      <c r="F18" s="35">
        <f>'Annual P&amp;L'!$F$22</f>
        <v>323400</v>
      </c>
      <c r="G18" s="35">
        <f>'Annual P&amp;L'!$G$22</f>
        <v>333880</v>
      </c>
      <c r="H18" s="35">
        <f>'Annual P&amp;L'!$H$22</f>
        <v>383270</v>
      </c>
      <c r="I18" s="35">
        <f>'Annual P&amp;L'!$I$22</f>
        <v>421470</v>
      </c>
      <c r="J18" s="35">
        <f>'Annual P&amp;L'!$J$22</f>
        <v>459080</v>
      </c>
      <c r="K18" s="35">
        <f>'Annual P&amp;L'!$K$22</f>
        <v>485530</v>
      </c>
      <c r="L18" s="35">
        <f>'Annual P&amp;L'!$L$22</f>
        <v>492100</v>
      </c>
      <c r="M18" s="36">
        <f>'Annual P&amp;L'!$M$22</f>
        <v>529993.57554521866</v>
      </c>
      <c r="N18" s="36">
        <f>'Annual P&amp;L'!$N$22</f>
        <v>564591.39632631431</v>
      </c>
      <c r="O18" s="36">
        <f>'Annual P&amp;L'!$O$22</f>
        <v>599541.41023150308</v>
      </c>
      <c r="P18" s="36">
        <f>'Annual P&amp;L'!$P$22</f>
        <v>633671.21276999265</v>
      </c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  <c r="AX18" s="1"/>
      <c r="AY18" s="1"/>
      <c r="AZ18" s="1"/>
      <c r="BA18" s="1"/>
      <c r="BB18" s="1"/>
      <c r="BC18" s="1"/>
      <c r="BD18" s="1"/>
      <c r="BE18" s="1"/>
      <c r="BF18" s="1"/>
      <c r="BG18" s="1"/>
      <c r="BH18" s="1"/>
      <c r="BI18" s="1"/>
      <c r="BJ18" s="1"/>
      <c r="BK18" s="1"/>
      <c r="BL18" s="1"/>
      <c r="BM18" s="1"/>
      <c r="BN18" s="1"/>
      <c r="BO18" s="1"/>
      <c r="BP18" s="1"/>
      <c r="BQ18" s="1"/>
      <c r="BR18" s="1"/>
    </row>
    <row r="19" spans="1:70">
      <c r="A19" s="34" t="s">
        <v>716</v>
      </c>
      <c r="B19" s="35">
        <f>'Annual P&amp;L'!$B$88</f>
        <v>731890</v>
      </c>
      <c r="C19" s="35">
        <f>'Annual P&amp;L'!$C$88</f>
        <v>883150</v>
      </c>
      <c r="D19" s="35">
        <f>'Annual P&amp;L'!$D$88</f>
        <v>872410</v>
      </c>
      <c r="E19" s="35">
        <f>'Annual P&amp;L'!$E$88</f>
        <v>915560</v>
      </c>
      <c r="F19" s="35">
        <f>'Annual P&amp;L'!$F$88</f>
        <v>862400</v>
      </c>
      <c r="G19" s="35">
        <f>'Annual P&amp;L'!$G$88</f>
        <v>885550</v>
      </c>
      <c r="H19" s="35">
        <f>'Annual P&amp;L'!$H$88</f>
        <v>912590</v>
      </c>
      <c r="I19" s="35">
        <f>'Annual P&amp;L'!$I$88</f>
        <v>925420</v>
      </c>
      <c r="J19" s="35">
        <f>'Annual P&amp;L'!$J$88</f>
        <v>926120</v>
      </c>
      <c r="K19" s="35">
        <f>'Annual P&amp;L'!$K$88</f>
        <v>968820</v>
      </c>
      <c r="L19" s="35">
        <f>'Annual P&amp;L'!$L$88</f>
        <v>1093760</v>
      </c>
      <c r="M19" s="36">
        <f>'Annual P&amp;L'!$M$88</f>
        <v>1224771.3676289069</v>
      </c>
      <c r="N19" s="36">
        <f>'Annual P&amp;L'!$N$88</f>
        <v>1371389.2782548137</v>
      </c>
      <c r="O19" s="36">
        <f>'Annual P&amp;L'!$O$88</f>
        <v>1523931.7120967347</v>
      </c>
      <c r="P19" s="36">
        <f>'Annual P&amp;L'!$P$88</f>
        <v>1684984.4164723</v>
      </c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/>
      <c r="AX19" s="1"/>
      <c r="AY19" s="1"/>
      <c r="AZ19" s="1"/>
      <c r="BA19" s="1"/>
      <c r="BB19" s="1"/>
      <c r="BC19" s="1"/>
      <c r="BD19" s="1"/>
      <c r="BE19" s="1"/>
      <c r="BF19" s="1"/>
      <c r="BG19" s="1"/>
      <c r="BH19" s="1"/>
      <c r="BI19" s="1"/>
      <c r="BJ19" s="1"/>
      <c r="BK19" s="1"/>
      <c r="BL19" s="1"/>
      <c r="BM19" s="1"/>
      <c r="BN19" s="1"/>
      <c r="BO19" s="1"/>
      <c r="BP19" s="1"/>
      <c r="BQ19" s="1"/>
      <c r="BR19" s="1"/>
    </row>
    <row r="20" spans="1:70">
      <c r="A20" s="1" t="s">
        <v>717</v>
      </c>
      <c r="B20" s="15">
        <f>'Annual P&amp;L'!$B$24</f>
        <v>123.17</v>
      </c>
      <c r="C20" s="15">
        <f>'Annual P&amp;L'!$C$24</f>
        <v>133.41</v>
      </c>
      <c r="D20" s="15">
        <f>'Annual P&amp;L'!$D$24</f>
        <v>134.19</v>
      </c>
      <c r="E20" s="15">
        <f>'Annual P&amp;L'!$E$24</f>
        <v>83.05</v>
      </c>
      <c r="F20" s="15">
        <f>'Annual P&amp;L'!$F$24</f>
        <v>86.19</v>
      </c>
      <c r="G20" s="15">
        <f>'Annual P&amp;L'!$G$24</f>
        <v>89.27</v>
      </c>
      <c r="H20" s="15">
        <f>'Annual P&amp;L'!$H$24</f>
        <v>103.62</v>
      </c>
      <c r="I20" s="15">
        <f>'Annual P&amp;L'!$I$24</f>
        <v>115.19</v>
      </c>
      <c r="J20" s="15">
        <f>'Annual P&amp;L'!$J$24</f>
        <v>125.88</v>
      </c>
      <c r="K20" s="15">
        <f>'Annual P&amp;L'!$K$24</f>
        <v>134.19</v>
      </c>
      <c r="L20" s="15">
        <f>'Annual P&amp;L'!$L$24</f>
        <v>136.01</v>
      </c>
      <c r="M20" s="40">
        <f>'Annual P&amp;L'!$M$24</f>
        <v>146.48445426167788</v>
      </c>
      <c r="N20" s="40">
        <f>'Annual P&amp;L'!$N$24</f>
        <v>156.04691526047114</v>
      </c>
      <c r="O20" s="40">
        <f>'Annual P&amp;L'!$O$24</f>
        <v>165.70671860445114</v>
      </c>
      <c r="P20" s="40">
        <f>'Annual P&amp;L'!$P$24</f>
        <v>175.13982445628412</v>
      </c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  <c r="AW20" s="1"/>
      <c r="AX20" s="1"/>
      <c r="AY20" s="1"/>
      <c r="AZ20" s="1"/>
      <c r="BA20" s="1"/>
      <c r="BB20" s="1"/>
      <c r="BC20" s="1"/>
      <c r="BD20" s="1"/>
      <c r="BE20" s="1"/>
      <c r="BF20" s="1"/>
      <c r="BG20" s="1"/>
      <c r="BH20" s="1"/>
      <c r="BI20" s="1"/>
      <c r="BJ20" s="1"/>
      <c r="BK20" s="1"/>
      <c r="BL20" s="1"/>
      <c r="BM20" s="1"/>
      <c r="BN20" s="1"/>
      <c r="BO20" s="1"/>
      <c r="BP20" s="1"/>
      <c r="BQ20" s="1"/>
      <c r="BR20" s="1"/>
    </row>
    <row r="21" spans="1:70">
      <c r="A21" s="1" t="s">
        <v>66</v>
      </c>
      <c r="B21" s="15">
        <f>'Annual P&amp;L'!$B$27</f>
        <v>43.5</v>
      </c>
      <c r="C21" s="15">
        <f>'Annual P&amp;L'!$C$27</f>
        <v>47</v>
      </c>
      <c r="D21" s="15">
        <f>'Annual P&amp;L'!$D$27</f>
        <v>50</v>
      </c>
      <c r="E21" s="15">
        <f>'Annual P&amp;L'!$E$27</f>
        <v>30</v>
      </c>
      <c r="F21" s="15">
        <f>'Annual P&amp;L'!$F$27</f>
        <v>73</v>
      </c>
      <c r="G21" s="15">
        <f>'Annual P&amp;L'!$G$27</f>
        <v>38</v>
      </c>
      <c r="H21" s="15">
        <f>'Annual P&amp;L'!$H$27</f>
        <v>43</v>
      </c>
      <c r="I21" s="15">
        <f>'Annual P&amp;L'!$I$27</f>
        <v>115</v>
      </c>
      <c r="J21" s="15">
        <f>'Annual P&amp;L'!$J$27</f>
        <v>73</v>
      </c>
      <c r="K21" s="15">
        <f>'Annual P&amp;L'!$K$27</f>
        <v>126</v>
      </c>
      <c r="L21" s="15">
        <f>'Annual P&amp;L'!$L$27</f>
        <v>110</v>
      </c>
      <c r="M21" s="40">
        <f>'Annual P&amp;L'!$M$27</f>
        <v>117.18756340934232</v>
      </c>
      <c r="N21" s="40">
        <f>'Annual P&amp;L'!$N$27</f>
        <v>124.83753220837691</v>
      </c>
      <c r="O21" s="40">
        <f>'Annual P&amp;L'!$O$27</f>
        <v>132.56537488356091</v>
      </c>
      <c r="P21" s="40">
        <f>'Annual P&amp;L'!$P$27</f>
        <v>140.11185956502729</v>
      </c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  <c r="AW21" s="1"/>
      <c r="AX21" s="1"/>
      <c r="AY21" s="1"/>
      <c r="AZ21" s="1"/>
      <c r="BA21" s="1"/>
      <c r="BB21" s="1"/>
      <c r="BC21" s="1"/>
      <c r="BD21" s="1"/>
      <c r="BE21" s="1"/>
      <c r="BF21" s="1"/>
      <c r="BG21" s="1"/>
      <c r="BH21" s="1"/>
      <c r="BI21" s="1"/>
      <c r="BJ21" s="1"/>
      <c r="BK21" s="1"/>
      <c r="BL21" s="1"/>
      <c r="BM21" s="1"/>
      <c r="BN21" s="1"/>
      <c r="BO21" s="1"/>
      <c r="BP21" s="1"/>
      <c r="BQ21" s="1"/>
      <c r="BR21" s="1"/>
    </row>
    <row r="22" spans="1:70">
      <c r="A22" s="1" t="s">
        <v>78</v>
      </c>
      <c r="B22" s="19">
        <f t="shared" ref="B22:P22" si="4">IFERROR(B6/B20,"")</f>
        <v>10.230981768401904</v>
      </c>
      <c r="C22" s="19">
        <f t="shared" si="4"/>
        <v>9.114009627569617</v>
      </c>
      <c r="D22" s="19">
        <f t="shared" si="4"/>
        <v>10.616103667723936</v>
      </c>
      <c r="E22" s="19">
        <f t="shared" si="4"/>
        <v>24.085491256208609</v>
      </c>
      <c r="F22" s="19">
        <f t="shared" si="4"/>
        <v>21.186912351617792</v>
      </c>
      <c r="G22" s="19">
        <f t="shared" si="4"/>
        <v>35.598186374551922</v>
      </c>
      <c r="H22" s="19">
        <f t="shared" si="4"/>
        <v>36.092935255470707</v>
      </c>
      <c r="I22" s="19">
        <f t="shared" si="4"/>
        <v>27.831408128689556</v>
      </c>
      <c r="J22" s="19">
        <f t="shared" si="4"/>
        <v>30.79361335262254</v>
      </c>
      <c r="K22" s="19">
        <f t="shared" si="4"/>
        <v>26.873462272477457</v>
      </c>
      <c r="L22" s="19">
        <f t="shared" si="4"/>
        <v>17.343576960104038</v>
      </c>
      <c r="M22" s="56">
        <f t="shared" si="4"/>
        <v>16.702114295935296</v>
      </c>
      <c r="N22" s="56">
        <f t="shared" si="4"/>
        <v>15.678618789563526</v>
      </c>
      <c r="O22" s="56">
        <f t="shared" si="4"/>
        <v>14.764640313084628</v>
      </c>
      <c r="P22" s="56">
        <f t="shared" si="4"/>
        <v>13.969410471043011</v>
      </c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1"/>
      <c r="AW22" s="1"/>
      <c r="AX22" s="1"/>
      <c r="AY22" s="1"/>
      <c r="AZ22" s="1"/>
      <c r="BA22" s="1"/>
      <c r="BB22" s="1"/>
      <c r="BC22" s="1"/>
      <c r="BD22" s="1"/>
      <c r="BE22" s="1"/>
      <c r="BF22" s="1"/>
      <c r="BG22" s="1"/>
      <c r="BH22" s="1"/>
      <c r="BI22" s="1"/>
      <c r="BJ22" s="1"/>
      <c r="BK22" s="1"/>
      <c r="BL22" s="1"/>
      <c r="BM22" s="1"/>
      <c r="BN22" s="1"/>
      <c r="BO22" s="1"/>
      <c r="BP22" s="1"/>
      <c r="BQ22" s="1"/>
      <c r="BR22" s="1"/>
    </row>
    <row r="23" spans="1:70">
      <c r="A23" s="1" t="s">
        <v>79</v>
      </c>
      <c r="B23" s="19">
        <f t="shared" ref="B23:P23" si="5">IFERROR(B14/B17,"")</f>
        <v>7.119446481300411</v>
      </c>
      <c r="C23" s="19">
        <f t="shared" si="5"/>
        <v>6.0000104656867661</v>
      </c>
      <c r="D23" s="19">
        <f t="shared" si="5"/>
        <v>7.1187314018735144</v>
      </c>
      <c r="E23" s="19">
        <f t="shared" si="5"/>
        <v>18.127922566387433</v>
      </c>
      <c r="F23" s="19">
        <f t="shared" si="5"/>
        <v>15.607740726705403</v>
      </c>
      <c r="G23" s="19">
        <f t="shared" si="5"/>
        <v>24.860012159187583</v>
      </c>
      <c r="H23" s="19">
        <f t="shared" si="5"/>
        <v>25.283199741364601</v>
      </c>
      <c r="I23" s="19">
        <f t="shared" si="5"/>
        <v>19.100560984427041</v>
      </c>
      <c r="J23" s="19">
        <f t="shared" si="5"/>
        <v>21.706509048267673</v>
      </c>
      <c r="K23" s="19">
        <f t="shared" si="5"/>
        <v>18.794763080550744</v>
      </c>
      <c r="L23" s="19">
        <f t="shared" si="5"/>
        <v>12.182735665441148</v>
      </c>
      <c r="M23" s="56">
        <f t="shared" si="5"/>
        <v>11.680837913154253</v>
      </c>
      <c r="N23" s="56">
        <f t="shared" si="5"/>
        <v>10.801261598883686</v>
      </c>
      <c r="O23" s="56">
        <f t="shared" si="5"/>
        <v>10.004109705173619</v>
      </c>
      <c r="P23" s="56">
        <f t="shared" si="5"/>
        <v>9.303046647845127</v>
      </c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  <c r="AV23" s="1"/>
      <c r="AW23" s="1"/>
      <c r="AX23" s="1"/>
      <c r="AY23" s="1"/>
      <c r="AZ23" s="1"/>
      <c r="BA23" s="1"/>
      <c r="BB23" s="1"/>
      <c r="BC23" s="1"/>
      <c r="BD23" s="1"/>
      <c r="BE23" s="1"/>
      <c r="BF23" s="1"/>
      <c r="BG23" s="1"/>
      <c r="BH23" s="1"/>
      <c r="BI23" s="1"/>
      <c r="BJ23" s="1"/>
      <c r="BK23" s="1"/>
      <c r="BL23" s="1"/>
      <c r="BM23" s="1"/>
      <c r="BN23" s="1"/>
      <c r="BO23" s="1"/>
      <c r="BP23" s="1"/>
      <c r="BQ23" s="1"/>
      <c r="BR23" s="1"/>
    </row>
    <row r="24" spans="1:70">
      <c r="A24" s="1" t="s">
        <v>80</v>
      </c>
      <c r="B24" s="19">
        <f t="shared" ref="B24:P24" si="6">IFERROR(B8/B19,"")</f>
        <v>3.3850796258553673</v>
      </c>
      <c r="C24" s="19">
        <f t="shared" si="6"/>
        <v>2.7128385682704534</v>
      </c>
      <c r="D24" s="19">
        <f t="shared" si="6"/>
        <v>3.1427043507447094</v>
      </c>
      <c r="E24" s="19">
        <f t="shared" si="6"/>
        <v>8.279780472990689</v>
      </c>
      <c r="F24" s="19">
        <f t="shared" si="6"/>
        <v>7.945535273673058</v>
      </c>
      <c r="G24" s="19">
        <f t="shared" si="6"/>
        <v>13.421615108819889</v>
      </c>
      <c r="H24" s="19">
        <f t="shared" si="6"/>
        <v>15.15844715236395</v>
      </c>
      <c r="I24" s="19">
        <f t="shared" si="6"/>
        <v>12.675922758716546</v>
      </c>
      <c r="J24" s="19">
        <f t="shared" si="6"/>
        <v>15.263995633288664</v>
      </c>
      <c r="K24" s="19">
        <f t="shared" si="6"/>
        <v>13.467275603008648</v>
      </c>
      <c r="L24" s="19">
        <f t="shared" si="6"/>
        <v>7.8030886966805717</v>
      </c>
      <c r="M24" s="56">
        <f t="shared" si="6"/>
        <v>7.2274822132760113</v>
      </c>
      <c r="N24" s="56">
        <f t="shared" si="6"/>
        <v>6.4547779505265268</v>
      </c>
      <c r="O24" s="56">
        <f t="shared" si="6"/>
        <v>5.8086679374159251</v>
      </c>
      <c r="P24" s="56">
        <f t="shared" si="6"/>
        <v>5.2534689272677797</v>
      </c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  <c r="AV24" s="1"/>
      <c r="AW24" s="1"/>
      <c r="AX24" s="1"/>
      <c r="AY24" s="1"/>
      <c r="AZ24" s="1"/>
      <c r="BA24" s="1"/>
      <c r="BB24" s="1"/>
      <c r="BC24" s="1"/>
      <c r="BD24" s="1"/>
      <c r="BE24" s="1"/>
      <c r="BF24" s="1"/>
      <c r="BG24" s="1"/>
      <c r="BH24" s="1"/>
      <c r="BI24" s="1"/>
      <c r="BJ24" s="1"/>
      <c r="BK24" s="1"/>
      <c r="BL24" s="1"/>
      <c r="BM24" s="1"/>
      <c r="BN24" s="1"/>
      <c r="BO24" s="1"/>
      <c r="BP24" s="1"/>
      <c r="BQ24" s="1"/>
      <c r="BR24" s="1"/>
    </row>
    <row r="25" spans="1:70">
      <c r="A25" s="1" t="s">
        <v>81</v>
      </c>
      <c r="B25" s="13">
        <f t="shared" ref="B25:P25" si="7">IFERROR(B21/B6,"")</f>
        <v>3.451969936692767E-2</v>
      </c>
      <c r="C25" s="13">
        <f t="shared" si="7"/>
        <v>3.8654493836900047E-2</v>
      </c>
      <c r="D25" s="13">
        <f t="shared" si="7"/>
        <v>3.5098188381642755E-2</v>
      </c>
      <c r="E25" s="13">
        <f t="shared" si="7"/>
        <v>1.4997749971348293E-2</v>
      </c>
      <c r="F25" s="13">
        <f t="shared" si="7"/>
        <v>3.997590546847065E-2</v>
      </c>
      <c r="G25" s="13">
        <f t="shared" si="7"/>
        <v>1.1957769823071901E-2</v>
      </c>
      <c r="H25" s="13">
        <f t="shared" si="7"/>
        <v>1.1497480062942123E-2</v>
      </c>
      <c r="I25" s="13">
        <f t="shared" si="7"/>
        <v>3.5871363268680505E-2</v>
      </c>
      <c r="J25" s="13">
        <f t="shared" si="7"/>
        <v>1.8832391476523911E-2</v>
      </c>
      <c r="K25" s="13">
        <f t="shared" si="7"/>
        <v>3.4940311249432157E-2</v>
      </c>
      <c r="L25" s="13">
        <f t="shared" si="7"/>
        <v>4.6631906631861092E-2</v>
      </c>
      <c r="M25" s="25">
        <f t="shared" si="7"/>
        <v>4.7898127496031555E-2</v>
      </c>
      <c r="N25" s="25">
        <f t="shared" si="7"/>
        <v>5.1024902814304031E-2</v>
      </c>
      <c r="O25" s="25">
        <f t="shared" si="7"/>
        <v>5.418350755832696E-2</v>
      </c>
      <c r="P25" s="25">
        <f t="shared" si="7"/>
        <v>5.7267985764918886E-2</v>
      </c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  <c r="AV25" s="1"/>
      <c r="AW25" s="1"/>
      <c r="AX25" s="1"/>
      <c r="AY25" s="1"/>
      <c r="AZ25" s="1"/>
      <c r="BA25" s="1"/>
      <c r="BB25" s="1"/>
      <c r="BC25" s="1"/>
      <c r="BD25" s="1"/>
      <c r="BE25" s="1"/>
      <c r="BF25" s="1"/>
      <c r="BG25" s="1"/>
      <c r="BH25" s="1"/>
      <c r="BI25" s="1"/>
      <c r="BJ25" s="1"/>
      <c r="BK25" s="1"/>
      <c r="BL25" s="1"/>
      <c r="BM25" s="1"/>
      <c r="BN25" s="1"/>
      <c r="BO25" s="1"/>
      <c r="BP25" s="1"/>
      <c r="BQ25" s="1"/>
      <c r="BR25" s="1"/>
    </row>
    <row r="26" spans="1:70">
      <c r="A26" s="1" t="s">
        <v>180</v>
      </c>
      <c r="B26" s="19"/>
      <c r="C26" s="19"/>
      <c r="D26" s="19"/>
      <c r="E26" s="19"/>
      <c r="F26" s="19"/>
      <c r="G26" s="19"/>
      <c r="H26" s="19"/>
      <c r="I26" s="19"/>
      <c r="J26" s="19"/>
      <c r="K26" s="19"/>
      <c r="L26" s="19"/>
      <c r="M26" s="56">
        <f>Assumptions!$M$59</f>
        <v>22</v>
      </c>
      <c r="N26" s="56">
        <f>Assumptions!$N$59</f>
        <v>21.5</v>
      </c>
      <c r="O26" s="56">
        <f>Assumptions!$O$59</f>
        <v>21</v>
      </c>
      <c r="P26" s="56">
        <f>Assumptions!$P$59</f>
        <v>20.5</v>
      </c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  <c r="AV26" s="1"/>
      <c r="AW26" s="1"/>
      <c r="AX26" s="1"/>
      <c r="AY26" s="1"/>
      <c r="AZ26" s="1"/>
      <c r="BA26" s="1"/>
      <c r="BB26" s="1"/>
      <c r="BC26" s="1"/>
      <c r="BD26" s="1"/>
      <c r="BE26" s="1"/>
      <c r="BF26" s="1"/>
      <c r="BG26" s="1"/>
      <c r="BH26" s="1"/>
      <c r="BI26" s="1"/>
      <c r="BJ26" s="1"/>
      <c r="BK26" s="1"/>
      <c r="BL26" s="1"/>
      <c r="BM26" s="1"/>
      <c r="BN26" s="1"/>
      <c r="BO26" s="1"/>
      <c r="BP26" s="1"/>
      <c r="BQ26" s="1"/>
      <c r="BR26" s="1"/>
    </row>
    <row r="27" spans="1:70">
      <c r="A27" s="1" t="s">
        <v>718</v>
      </c>
      <c r="B27" s="15"/>
      <c r="C27" s="15"/>
      <c r="D27" s="15"/>
      <c r="E27" s="15"/>
      <c r="F27" s="15"/>
      <c r="G27" s="15"/>
      <c r="H27" s="15"/>
      <c r="I27" s="15"/>
      <c r="J27" s="15"/>
      <c r="K27" s="15"/>
      <c r="L27" s="15"/>
      <c r="M27" s="40">
        <f>M20*M26</f>
        <v>3222.6579937569136</v>
      </c>
      <c r="N27" s="40">
        <f>N20*N26</f>
        <v>3355.0086781001296</v>
      </c>
      <c r="O27" s="40">
        <f>O20*O26</f>
        <v>3479.8410906934741</v>
      </c>
      <c r="P27" s="40">
        <f>P20*P26</f>
        <v>3590.3664013538246</v>
      </c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  <c r="AV27" s="1"/>
      <c r="AW27" s="1"/>
      <c r="AX27" s="1"/>
      <c r="AY27" s="1"/>
      <c r="AZ27" s="1"/>
      <c r="BA27" s="1"/>
      <c r="BB27" s="1"/>
      <c r="BC27" s="1"/>
      <c r="BD27" s="1"/>
      <c r="BE27" s="1"/>
      <c r="BF27" s="1"/>
      <c r="BG27" s="1"/>
      <c r="BH27" s="1"/>
      <c r="BI27" s="1"/>
      <c r="BJ27" s="1"/>
      <c r="BK27" s="1"/>
      <c r="BL27" s="1"/>
      <c r="BM27" s="1"/>
      <c r="BN27" s="1"/>
      <c r="BO27" s="1"/>
      <c r="BP27" s="1"/>
      <c r="BQ27" s="1"/>
      <c r="BR27" s="1"/>
    </row>
    <row r="28" spans="1:70">
      <c r="A28" s="1" t="s">
        <v>719</v>
      </c>
      <c r="B28" s="13"/>
      <c r="C28" s="13"/>
      <c r="D28" s="13"/>
      <c r="E28" s="13"/>
      <c r="F28" s="13"/>
      <c r="G28" s="13"/>
      <c r="H28" s="13"/>
      <c r="I28" s="13"/>
      <c r="J28" s="13"/>
      <c r="K28" s="13"/>
      <c r="L28" s="13"/>
      <c r="M28" s="25">
        <f>IFERROR(M27/M6-1,"")</f>
        <v>0.31719850614086775</v>
      </c>
      <c r="N28" s="25">
        <f>IFERROR(N27/N6-1,"")</f>
        <v>0.37129426313442093</v>
      </c>
      <c r="O28" s="25">
        <f>IFERROR(O27/O6-1,"")</f>
        <v>0.42231707340608282</v>
      </c>
      <c r="P28" s="25">
        <f>IFERROR(P27/P6-1,"")</f>
        <v>0.4674921352260466</v>
      </c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  <c r="AV28" s="1"/>
      <c r="AW28" s="1"/>
      <c r="AX28" s="1"/>
      <c r="AY28" s="1"/>
      <c r="AZ28" s="1"/>
      <c r="BA28" s="1"/>
      <c r="BB28" s="1"/>
      <c r="BC28" s="1"/>
      <c r="BD28" s="1"/>
      <c r="BE28" s="1"/>
      <c r="BF28" s="1"/>
      <c r="BG28" s="1"/>
      <c r="BH28" s="1"/>
      <c r="BI28" s="1"/>
      <c r="BJ28" s="1"/>
      <c r="BK28" s="1"/>
      <c r="BL28" s="1"/>
      <c r="BM28" s="1"/>
      <c r="BN28" s="1"/>
      <c r="BO28" s="1"/>
      <c r="BP28" s="1"/>
      <c r="BQ28" s="1"/>
      <c r="BR28" s="1"/>
    </row>
    <row r="29" spans="1:70">
      <c r="A29" s="1" t="s">
        <v>181</v>
      </c>
      <c r="B29" s="19"/>
      <c r="C29" s="19"/>
      <c r="D29" s="19"/>
      <c r="E29" s="19"/>
      <c r="F29" s="19"/>
      <c r="G29" s="19"/>
      <c r="H29" s="19"/>
      <c r="I29" s="19"/>
      <c r="J29" s="19"/>
      <c r="K29" s="19"/>
      <c r="L29" s="19"/>
      <c r="M29" s="56">
        <f>Assumptions!$M$60</f>
        <v>16</v>
      </c>
      <c r="N29" s="56">
        <f>Assumptions!$N$60</f>
        <v>15.5</v>
      </c>
      <c r="O29" s="56">
        <f>Assumptions!$O$60</f>
        <v>15</v>
      </c>
      <c r="P29" s="56">
        <f>Assumptions!$P$60</f>
        <v>14.5</v>
      </c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1"/>
      <c r="AW29" s="1"/>
      <c r="AX29" s="1"/>
      <c r="AY29" s="1"/>
      <c r="AZ29" s="1"/>
      <c r="BA29" s="1"/>
      <c r="BB29" s="1"/>
      <c r="BC29" s="1"/>
      <c r="BD29" s="1"/>
      <c r="BE29" s="1"/>
      <c r="BF29" s="1"/>
      <c r="BG29" s="1"/>
      <c r="BH29" s="1"/>
      <c r="BI29" s="1"/>
      <c r="BJ29" s="1"/>
      <c r="BK29" s="1"/>
      <c r="BL29" s="1"/>
      <c r="BM29" s="1"/>
      <c r="BN29" s="1"/>
      <c r="BO29" s="1"/>
      <c r="BP29" s="1"/>
      <c r="BQ29" s="1"/>
      <c r="BR29" s="1"/>
    </row>
    <row r="30" spans="1:70">
      <c r="A30" s="1" t="s">
        <v>720</v>
      </c>
      <c r="B30" s="15"/>
      <c r="C30" s="15"/>
      <c r="D30" s="15"/>
      <c r="E30" s="15"/>
      <c r="F30" s="15"/>
      <c r="G30" s="15"/>
      <c r="H30" s="15"/>
      <c r="I30" s="15"/>
      <c r="J30" s="15"/>
      <c r="K30" s="15"/>
      <c r="L30" s="15"/>
      <c r="M30" s="40">
        <f>(M17*M29+M13)*1000000/M7</f>
        <v>3301.9708374345369</v>
      </c>
      <c r="N30" s="40">
        <f>(N17*N29+N13)*1000000/N7</f>
        <v>3437.7113495764993</v>
      </c>
      <c r="O30" s="40">
        <f>(O17*O29+O13)*1000000/O7</f>
        <v>3565.4280893517071</v>
      </c>
      <c r="P30" s="40">
        <f>(P17*P29+P13)*1000000/P7</f>
        <v>3676.570224285007</v>
      </c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  <c r="AV30" s="1"/>
      <c r="AW30" s="1"/>
      <c r="AX30" s="1"/>
      <c r="AY30" s="1"/>
      <c r="AZ30" s="1"/>
      <c r="BA30" s="1"/>
      <c r="BB30" s="1"/>
      <c r="BC30" s="1"/>
      <c r="BD30" s="1"/>
      <c r="BE30" s="1"/>
      <c r="BF30" s="1"/>
      <c r="BG30" s="1"/>
      <c r="BH30" s="1"/>
      <c r="BI30" s="1"/>
      <c r="BJ30" s="1"/>
      <c r="BK30" s="1"/>
      <c r="BL30" s="1"/>
      <c r="BM30" s="1"/>
      <c r="BN30" s="1"/>
      <c r="BO30" s="1"/>
      <c r="BP30" s="1"/>
      <c r="BQ30" s="1"/>
      <c r="BR30" s="1"/>
    </row>
    <row r="31" spans="1:70">
      <c r="A31" s="1" t="s">
        <v>182</v>
      </c>
      <c r="B31" s="19"/>
      <c r="C31" s="19"/>
      <c r="D31" s="19"/>
      <c r="E31" s="19"/>
      <c r="F31" s="19"/>
      <c r="G31" s="19"/>
      <c r="H31" s="19"/>
      <c r="I31" s="19"/>
      <c r="J31" s="19"/>
      <c r="K31" s="19"/>
      <c r="L31" s="19"/>
      <c r="M31" s="56">
        <f>Assumptions!$M$61</f>
        <v>10</v>
      </c>
      <c r="N31" s="56">
        <f>Assumptions!$N$61</f>
        <v>9.5</v>
      </c>
      <c r="O31" s="56">
        <f>Assumptions!$O$61</f>
        <v>9</v>
      </c>
      <c r="P31" s="56">
        <f>Assumptions!$P$61</f>
        <v>8.5</v>
      </c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1"/>
      <c r="AW31" s="1"/>
      <c r="AX31" s="1"/>
      <c r="AY31" s="1"/>
      <c r="AZ31" s="1"/>
      <c r="BA31" s="1"/>
      <c r="BB31" s="1"/>
      <c r="BC31" s="1"/>
      <c r="BD31" s="1"/>
      <c r="BE31" s="1"/>
      <c r="BF31" s="1"/>
      <c r="BG31" s="1"/>
      <c r="BH31" s="1"/>
      <c r="BI31" s="1"/>
      <c r="BJ31" s="1"/>
      <c r="BK31" s="1"/>
      <c r="BL31" s="1"/>
      <c r="BM31" s="1"/>
      <c r="BN31" s="1"/>
      <c r="BO31" s="1"/>
      <c r="BP31" s="1"/>
      <c r="BQ31" s="1"/>
      <c r="BR31" s="1"/>
    </row>
    <row r="32" spans="1:70">
      <c r="A32" s="1" t="s">
        <v>721</v>
      </c>
      <c r="B32" s="15"/>
      <c r="C32" s="15"/>
      <c r="D32" s="15"/>
      <c r="E32" s="15"/>
      <c r="F32" s="15"/>
      <c r="G32" s="15"/>
      <c r="H32" s="15"/>
      <c r="I32" s="15"/>
      <c r="J32" s="15"/>
      <c r="K32" s="15"/>
      <c r="L32" s="15"/>
      <c r="M32" s="40">
        <f>M19*M31*1000000/M7</f>
        <v>3385.1347197536388</v>
      </c>
      <c r="N32" s="40">
        <f>N19*N31*1000000/N7</f>
        <v>3600.8521293654153</v>
      </c>
      <c r="O32" s="40">
        <f>O19*O31*1000000/O7</f>
        <v>3790.7832081552792</v>
      </c>
      <c r="P32" s="40">
        <f>P19*P31*1000000/P7</f>
        <v>3958.5464610130944</v>
      </c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  <c r="AV32" s="1"/>
      <c r="AW32" s="1"/>
      <c r="AX32" s="1"/>
      <c r="AY32" s="1"/>
      <c r="AZ32" s="1"/>
      <c r="BA32" s="1"/>
      <c r="BB32" s="1"/>
      <c r="BC32" s="1"/>
      <c r="BD32" s="1"/>
      <c r="BE32" s="1"/>
      <c r="BF32" s="1"/>
      <c r="BG32" s="1"/>
      <c r="BH32" s="1"/>
      <c r="BI32" s="1"/>
      <c r="BJ32" s="1"/>
      <c r="BK32" s="1"/>
      <c r="BL32" s="1"/>
      <c r="BM32" s="1"/>
      <c r="BN32" s="1"/>
      <c r="BO32" s="1"/>
      <c r="BP32" s="1"/>
      <c r="BQ32" s="1"/>
      <c r="BR32" s="1"/>
    </row>
    <row r="33" spans="1:70">
      <c r="A33" s="1" t="s">
        <v>82</v>
      </c>
      <c r="B33" s="15"/>
      <c r="C33" s="15"/>
      <c r="D33" s="15"/>
      <c r="E33" s="15"/>
      <c r="F33" s="15"/>
      <c r="G33" s="15"/>
      <c r="H33" s="15"/>
      <c r="I33" s="15"/>
      <c r="J33" s="15"/>
      <c r="K33" s="15"/>
      <c r="L33" s="15"/>
      <c r="M33" s="40">
        <f>AVERAGE(M27,M30,M32)</f>
        <v>3303.2545169816963</v>
      </c>
      <c r="N33" s="40">
        <f>AVERAGE(N27,N30,N32)</f>
        <v>3464.5240523473481</v>
      </c>
      <c r="O33" s="40">
        <f>AVERAGE(O27,O30,O32)</f>
        <v>3612.0174627334868</v>
      </c>
      <c r="P33" s="40">
        <f>AVERAGE(P27,P30,P32)</f>
        <v>3741.8276955506421</v>
      </c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  <c r="AV33" s="1"/>
      <c r="AW33" s="1"/>
      <c r="AX33" s="1"/>
      <c r="AY33" s="1"/>
      <c r="AZ33" s="1"/>
      <c r="BA33" s="1"/>
      <c r="BB33" s="1"/>
      <c r="BC33" s="1"/>
      <c r="BD33" s="1"/>
      <c r="BE33" s="1"/>
      <c r="BF33" s="1"/>
      <c r="BG33" s="1"/>
      <c r="BH33" s="1"/>
      <c r="BI33" s="1"/>
      <c r="BJ33" s="1"/>
      <c r="BK33" s="1"/>
      <c r="BL33" s="1"/>
      <c r="BM33" s="1"/>
      <c r="BN33" s="1"/>
      <c r="BO33" s="1"/>
      <c r="BP33" s="1"/>
      <c r="BQ33" s="1"/>
      <c r="BR33" s="1"/>
    </row>
    <row r="34" spans="1:70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  <c r="AV34" s="1"/>
      <c r="AW34" s="1"/>
      <c r="AX34" s="1"/>
      <c r="AY34" s="1"/>
      <c r="AZ34" s="1"/>
      <c r="BA34" s="1"/>
      <c r="BB34" s="1"/>
      <c r="BC34" s="1"/>
      <c r="BD34" s="1"/>
      <c r="BE34" s="1"/>
      <c r="BF34" s="1"/>
      <c r="BG34" s="1"/>
      <c r="BH34" s="1"/>
      <c r="BI34" s="1"/>
      <c r="BJ34" s="1"/>
      <c r="BK34" s="1"/>
      <c r="BL34" s="1"/>
      <c r="BM34" s="1"/>
      <c r="BN34" s="1"/>
      <c r="BO34" s="1"/>
      <c r="BP34" s="1"/>
      <c r="BQ34" s="1"/>
      <c r="BR34" s="1"/>
    </row>
    <row r="35" spans="1:70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>
        <f>M6/L6-1</f>
        <v>3.7178430176440846E-2</v>
      </c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  <c r="AV35" s="1"/>
      <c r="AW35" s="1"/>
      <c r="AX35" s="1"/>
      <c r="AY35" s="1"/>
      <c r="AZ35" s="1"/>
      <c r="BA35" s="1"/>
      <c r="BB35" s="1"/>
      <c r="BC35" s="1"/>
      <c r="BD35" s="1"/>
      <c r="BE35" s="1"/>
      <c r="BF35" s="1"/>
      <c r="BG35" s="1"/>
      <c r="BH35" s="1"/>
      <c r="BI35" s="1"/>
      <c r="BJ35" s="1"/>
      <c r="BK35" s="1"/>
      <c r="BL35" s="1"/>
      <c r="BM35" s="1"/>
      <c r="BN35" s="1"/>
      <c r="BO35" s="1"/>
      <c r="BP35" s="1"/>
      <c r="BQ35" s="1"/>
      <c r="BR35" s="1"/>
    </row>
    <row r="36" spans="1:70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  <c r="AL36" s="1"/>
      <c r="AM36" s="1"/>
      <c r="AN36" s="1"/>
      <c r="AO36" s="1"/>
      <c r="AP36" s="1"/>
      <c r="AQ36" s="1"/>
      <c r="AR36" s="1"/>
      <c r="AS36" s="1"/>
      <c r="AT36" s="1"/>
      <c r="AU36" s="1"/>
      <c r="AV36" s="1"/>
      <c r="AW36" s="1"/>
      <c r="AX36" s="1"/>
      <c r="AY36" s="1"/>
      <c r="AZ36" s="1"/>
      <c r="BA36" s="1"/>
      <c r="BB36" s="1"/>
      <c r="BC36" s="1"/>
      <c r="BD36" s="1"/>
      <c r="BE36" s="1"/>
      <c r="BF36" s="1"/>
      <c r="BG36" s="1"/>
      <c r="BH36" s="1"/>
      <c r="BI36" s="1"/>
      <c r="BJ36" s="1"/>
      <c r="BK36" s="1"/>
      <c r="BL36" s="1"/>
      <c r="BM36" s="1"/>
      <c r="BN36" s="1"/>
      <c r="BO36" s="1"/>
      <c r="BP36" s="1"/>
      <c r="BQ36" s="1"/>
      <c r="BR36" s="1"/>
    </row>
    <row r="37" spans="1:70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/>
      <c r="AV37" s="1"/>
      <c r="AW37" s="1"/>
      <c r="AX37" s="1"/>
      <c r="AY37" s="1"/>
      <c r="AZ37" s="1"/>
      <c r="BA37" s="1"/>
      <c r="BB37" s="1"/>
      <c r="BC37" s="1"/>
      <c r="BD37" s="1"/>
      <c r="BE37" s="1"/>
      <c r="BF37" s="1"/>
      <c r="BG37" s="1"/>
      <c r="BH37" s="1"/>
      <c r="BI37" s="1"/>
      <c r="BJ37" s="1"/>
      <c r="BK37" s="1"/>
      <c r="BL37" s="1"/>
      <c r="BM37" s="1"/>
      <c r="BN37" s="1"/>
      <c r="BO37" s="1"/>
      <c r="BP37" s="1"/>
      <c r="BQ37" s="1"/>
      <c r="BR37" s="1"/>
    </row>
    <row r="38" spans="1:70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/>
      <c r="AU38" s="1"/>
      <c r="AV38" s="1"/>
      <c r="AW38" s="1"/>
      <c r="AX38" s="1"/>
      <c r="AY38" s="1"/>
      <c r="AZ38" s="1"/>
      <c r="BA38" s="1"/>
      <c r="BB38" s="1"/>
      <c r="BC38" s="1"/>
      <c r="BD38" s="1"/>
      <c r="BE38" s="1"/>
      <c r="BF38" s="1"/>
      <c r="BG38" s="1"/>
      <c r="BH38" s="1"/>
      <c r="BI38" s="1"/>
      <c r="BJ38" s="1"/>
      <c r="BK38" s="1"/>
      <c r="BL38" s="1"/>
      <c r="BM38" s="1"/>
      <c r="BN38" s="1"/>
      <c r="BO38" s="1"/>
      <c r="BP38" s="1"/>
      <c r="BQ38" s="1"/>
      <c r="BR38" s="1"/>
    </row>
    <row r="39" spans="1:70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1"/>
      <c r="AU39" s="1"/>
      <c r="AV39" s="1"/>
      <c r="AW39" s="1"/>
      <c r="AX39" s="1"/>
      <c r="AY39" s="1"/>
      <c r="AZ39" s="1"/>
      <c r="BA39" s="1"/>
      <c r="BB39" s="1"/>
      <c r="BC39" s="1"/>
      <c r="BD39" s="1"/>
      <c r="BE39" s="1"/>
      <c r="BF39" s="1"/>
      <c r="BG39" s="1"/>
      <c r="BH39" s="1"/>
      <c r="BI39" s="1"/>
      <c r="BJ39" s="1"/>
      <c r="BK39" s="1"/>
      <c r="BL39" s="1"/>
      <c r="BM39" s="1"/>
      <c r="BN39" s="1"/>
      <c r="BO39" s="1"/>
      <c r="BP39" s="1"/>
      <c r="BQ39" s="1"/>
      <c r="BR39" s="1"/>
    </row>
    <row r="40" spans="1:70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  <c r="AV40" s="1"/>
      <c r="AW40" s="1"/>
      <c r="AX40" s="1"/>
      <c r="AY40" s="1"/>
      <c r="AZ40" s="1"/>
      <c r="BA40" s="1"/>
      <c r="BB40" s="1"/>
      <c r="BC40" s="1"/>
      <c r="BD40" s="1"/>
      <c r="BE40" s="1"/>
      <c r="BF40" s="1"/>
      <c r="BG40" s="1"/>
      <c r="BH40" s="1"/>
      <c r="BI40" s="1"/>
      <c r="BJ40" s="1"/>
      <c r="BK40" s="1"/>
      <c r="BL40" s="1"/>
      <c r="BM40" s="1"/>
      <c r="BN40" s="1"/>
      <c r="BO40" s="1"/>
      <c r="BP40" s="1"/>
      <c r="BQ40" s="1"/>
      <c r="BR40" s="1"/>
    </row>
    <row r="41" spans="1:70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  <c r="AW41" s="1"/>
      <c r="AX41" s="1"/>
      <c r="AY41" s="1"/>
      <c r="AZ41" s="1"/>
      <c r="BA41" s="1"/>
      <c r="BB41" s="1"/>
      <c r="BC41" s="1"/>
      <c r="BD41" s="1"/>
      <c r="BE41" s="1"/>
      <c r="BF41" s="1"/>
      <c r="BG41" s="1"/>
      <c r="BH41" s="1"/>
      <c r="BI41" s="1"/>
      <c r="BJ41" s="1"/>
      <c r="BK41" s="1"/>
      <c r="BL41" s="1"/>
      <c r="BM41" s="1"/>
      <c r="BN41" s="1"/>
      <c r="BO41" s="1"/>
      <c r="BP41" s="1"/>
      <c r="BQ41" s="1"/>
      <c r="BR41" s="1"/>
    </row>
    <row r="42" spans="1:70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  <c r="AW42" s="1"/>
      <c r="AX42" s="1"/>
      <c r="AY42" s="1"/>
      <c r="AZ42" s="1"/>
      <c r="BA42" s="1"/>
      <c r="BB42" s="1"/>
      <c r="BC42" s="1"/>
      <c r="BD42" s="1"/>
      <c r="BE42" s="1"/>
      <c r="BF42" s="1"/>
      <c r="BG42" s="1"/>
      <c r="BH42" s="1"/>
      <c r="BI42" s="1"/>
      <c r="BJ42" s="1"/>
      <c r="BK42" s="1"/>
      <c r="BL42" s="1"/>
      <c r="BM42" s="1"/>
      <c r="BN42" s="1"/>
      <c r="BO42" s="1"/>
      <c r="BP42" s="1"/>
      <c r="BQ42" s="1"/>
      <c r="BR42" s="1"/>
    </row>
    <row r="43" spans="1:70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  <c r="AX43" s="1"/>
      <c r="AY43" s="1"/>
      <c r="AZ43" s="1"/>
      <c r="BA43" s="1"/>
      <c r="BB43" s="1"/>
      <c r="BC43" s="1"/>
      <c r="BD43" s="1"/>
      <c r="BE43" s="1"/>
      <c r="BF43" s="1"/>
      <c r="BG43" s="1"/>
      <c r="BH43" s="1"/>
      <c r="BI43" s="1"/>
      <c r="BJ43" s="1"/>
      <c r="BK43" s="1"/>
      <c r="BL43" s="1"/>
      <c r="BM43" s="1"/>
      <c r="BN43" s="1"/>
      <c r="BO43" s="1"/>
      <c r="BP43" s="1"/>
      <c r="BQ43" s="1"/>
      <c r="BR43" s="1"/>
    </row>
    <row r="44" spans="1:70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  <c r="AW44" s="1"/>
      <c r="AX44" s="1"/>
      <c r="AY44" s="1"/>
      <c r="AZ44" s="1"/>
      <c r="BA44" s="1"/>
      <c r="BB44" s="1"/>
      <c r="BC44" s="1"/>
      <c r="BD44" s="1"/>
      <c r="BE44" s="1"/>
      <c r="BF44" s="1"/>
      <c r="BG44" s="1"/>
      <c r="BH44" s="1"/>
      <c r="BI44" s="1"/>
      <c r="BJ44" s="1"/>
      <c r="BK44" s="1"/>
      <c r="BL44" s="1"/>
      <c r="BM44" s="1"/>
      <c r="BN44" s="1"/>
      <c r="BO44" s="1"/>
      <c r="BP44" s="1"/>
      <c r="BQ44" s="1"/>
      <c r="BR44" s="1"/>
    </row>
    <row r="45" spans="1:70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  <c r="AW45" s="1"/>
      <c r="AX45" s="1"/>
      <c r="AY45" s="1"/>
      <c r="AZ45" s="1"/>
      <c r="BA45" s="1"/>
      <c r="BB45" s="1"/>
      <c r="BC45" s="1"/>
      <c r="BD45" s="1"/>
      <c r="BE45" s="1"/>
      <c r="BF45" s="1"/>
      <c r="BG45" s="1"/>
      <c r="BH45" s="1"/>
      <c r="BI45" s="1"/>
      <c r="BJ45" s="1"/>
      <c r="BK45" s="1"/>
      <c r="BL45" s="1"/>
      <c r="BM45" s="1"/>
      <c r="BN45" s="1"/>
      <c r="BO45" s="1"/>
      <c r="BP45" s="1"/>
      <c r="BQ45" s="1"/>
      <c r="BR45" s="1"/>
    </row>
    <row r="46" spans="1:70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  <c r="AX46" s="1"/>
      <c r="AY46" s="1"/>
      <c r="AZ46" s="1"/>
      <c r="BA46" s="1"/>
      <c r="BB46" s="1"/>
      <c r="BC46" s="1"/>
      <c r="BD46" s="1"/>
      <c r="BE46" s="1"/>
      <c r="BF46" s="1"/>
      <c r="BG46" s="1"/>
      <c r="BH46" s="1"/>
      <c r="BI46" s="1"/>
      <c r="BJ46" s="1"/>
      <c r="BK46" s="1"/>
      <c r="BL46" s="1"/>
      <c r="BM46" s="1"/>
      <c r="BN46" s="1"/>
      <c r="BO46" s="1"/>
      <c r="BP46" s="1"/>
      <c r="BQ46" s="1"/>
      <c r="BR46" s="1"/>
    </row>
    <row r="47" spans="1:70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  <c r="AV47" s="1"/>
      <c r="AW47" s="1"/>
      <c r="AX47" s="1"/>
      <c r="AY47" s="1"/>
      <c r="AZ47" s="1"/>
      <c r="BA47" s="1"/>
      <c r="BB47" s="1"/>
      <c r="BC47" s="1"/>
      <c r="BD47" s="1"/>
      <c r="BE47" s="1"/>
      <c r="BF47" s="1"/>
      <c r="BG47" s="1"/>
      <c r="BH47" s="1"/>
      <c r="BI47" s="1"/>
      <c r="BJ47" s="1"/>
      <c r="BK47" s="1"/>
      <c r="BL47" s="1"/>
      <c r="BM47" s="1"/>
      <c r="BN47" s="1"/>
      <c r="BO47" s="1"/>
      <c r="BP47" s="1"/>
      <c r="BQ47" s="1"/>
      <c r="BR47" s="1"/>
    </row>
    <row r="48" spans="1:70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  <c r="AV48" s="1"/>
      <c r="AW48" s="1"/>
      <c r="AX48" s="1"/>
      <c r="AY48" s="1"/>
      <c r="AZ48" s="1"/>
      <c r="BA48" s="1"/>
      <c r="BB48" s="1"/>
      <c r="BC48" s="1"/>
      <c r="BD48" s="1"/>
      <c r="BE48" s="1"/>
      <c r="BF48" s="1"/>
      <c r="BG48" s="1"/>
      <c r="BH48" s="1"/>
      <c r="BI48" s="1"/>
      <c r="BJ48" s="1"/>
      <c r="BK48" s="1"/>
      <c r="BL48" s="1"/>
      <c r="BM48" s="1"/>
      <c r="BN48" s="1"/>
      <c r="BO48" s="1"/>
      <c r="BP48" s="1"/>
      <c r="BQ48" s="1"/>
      <c r="BR48" s="1"/>
    </row>
    <row r="49" spans="1:70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  <c r="AW49" s="1"/>
      <c r="AX49" s="1"/>
      <c r="AY49" s="1"/>
      <c r="AZ49" s="1"/>
      <c r="BA49" s="1"/>
      <c r="BB49" s="1"/>
      <c r="BC49" s="1"/>
      <c r="BD49" s="1"/>
      <c r="BE49" s="1"/>
      <c r="BF49" s="1"/>
      <c r="BG49" s="1"/>
      <c r="BH49" s="1"/>
      <c r="BI49" s="1"/>
      <c r="BJ49" s="1"/>
      <c r="BK49" s="1"/>
      <c r="BL49" s="1"/>
      <c r="BM49" s="1"/>
      <c r="BN49" s="1"/>
      <c r="BO49" s="1"/>
      <c r="BP49" s="1"/>
      <c r="BQ49" s="1"/>
      <c r="BR49" s="1"/>
    </row>
    <row r="50" spans="1:70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  <c r="AW50" s="1"/>
      <c r="AX50" s="1"/>
      <c r="AY50" s="1"/>
      <c r="AZ50" s="1"/>
      <c r="BA50" s="1"/>
      <c r="BB50" s="1"/>
      <c r="BC50" s="1"/>
      <c r="BD50" s="1"/>
      <c r="BE50" s="1"/>
      <c r="BF50" s="1"/>
      <c r="BG50" s="1"/>
      <c r="BH50" s="1"/>
      <c r="BI50" s="1"/>
      <c r="BJ50" s="1"/>
      <c r="BK50" s="1"/>
      <c r="BL50" s="1"/>
      <c r="BM50" s="1"/>
      <c r="BN50" s="1"/>
      <c r="BO50" s="1"/>
      <c r="BP50" s="1"/>
      <c r="BQ50" s="1"/>
      <c r="BR50" s="1"/>
    </row>
    <row r="51" spans="1:70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  <c r="AV51" s="1"/>
      <c r="AW51" s="1"/>
      <c r="AX51" s="1"/>
      <c r="AY51" s="1"/>
      <c r="AZ51" s="1"/>
      <c r="BA51" s="1"/>
      <c r="BB51" s="1"/>
      <c r="BC51" s="1"/>
      <c r="BD51" s="1"/>
      <c r="BE51" s="1"/>
      <c r="BF51" s="1"/>
      <c r="BG51" s="1"/>
      <c r="BH51" s="1"/>
      <c r="BI51" s="1"/>
      <c r="BJ51" s="1"/>
      <c r="BK51" s="1"/>
      <c r="BL51" s="1"/>
      <c r="BM51" s="1"/>
      <c r="BN51" s="1"/>
      <c r="BO51" s="1"/>
      <c r="BP51" s="1"/>
      <c r="BQ51" s="1"/>
      <c r="BR51" s="1"/>
    </row>
    <row r="52" spans="1:70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  <c r="AV52" s="1"/>
      <c r="AW52" s="1"/>
      <c r="AX52" s="1"/>
      <c r="AY52" s="1"/>
      <c r="AZ52" s="1"/>
      <c r="BA52" s="1"/>
      <c r="BB52" s="1"/>
      <c r="BC52" s="1"/>
      <c r="BD52" s="1"/>
      <c r="BE52" s="1"/>
      <c r="BF52" s="1"/>
      <c r="BG52" s="1"/>
      <c r="BH52" s="1"/>
      <c r="BI52" s="1"/>
      <c r="BJ52" s="1"/>
      <c r="BK52" s="1"/>
      <c r="BL52" s="1"/>
      <c r="BM52" s="1"/>
      <c r="BN52" s="1"/>
      <c r="BO52" s="1"/>
      <c r="BP52" s="1"/>
      <c r="BQ52" s="1"/>
      <c r="BR52" s="1"/>
    </row>
    <row r="53" spans="1:70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  <c r="AV53" s="1"/>
      <c r="AW53" s="1"/>
      <c r="AX53" s="1"/>
      <c r="AY53" s="1"/>
      <c r="AZ53" s="1"/>
      <c r="BA53" s="1"/>
      <c r="BB53" s="1"/>
      <c r="BC53" s="1"/>
      <c r="BD53" s="1"/>
      <c r="BE53" s="1"/>
      <c r="BF53" s="1"/>
      <c r="BG53" s="1"/>
      <c r="BH53" s="1"/>
      <c r="BI53" s="1"/>
      <c r="BJ53" s="1"/>
      <c r="BK53" s="1"/>
      <c r="BL53" s="1"/>
      <c r="BM53" s="1"/>
      <c r="BN53" s="1"/>
      <c r="BO53" s="1"/>
      <c r="BP53" s="1"/>
      <c r="BQ53" s="1"/>
      <c r="BR53" s="1"/>
    </row>
    <row r="54" spans="1:70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  <c r="AV54" s="1"/>
      <c r="AW54" s="1"/>
      <c r="AX54" s="1"/>
      <c r="AY54" s="1"/>
      <c r="AZ54" s="1"/>
      <c r="BA54" s="1"/>
      <c r="BB54" s="1"/>
      <c r="BC54" s="1"/>
      <c r="BD54" s="1"/>
      <c r="BE54" s="1"/>
      <c r="BF54" s="1"/>
      <c r="BG54" s="1"/>
      <c r="BH54" s="1"/>
      <c r="BI54" s="1"/>
      <c r="BJ54" s="1"/>
      <c r="BK54" s="1"/>
      <c r="BL54" s="1"/>
      <c r="BM54" s="1"/>
      <c r="BN54" s="1"/>
      <c r="BO54" s="1"/>
      <c r="BP54" s="1"/>
      <c r="BQ54" s="1"/>
      <c r="BR54" s="1"/>
    </row>
    <row r="55" spans="1:70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  <c r="AV55" s="1"/>
      <c r="AW55" s="1"/>
      <c r="AX55" s="1"/>
      <c r="AY55" s="1"/>
      <c r="AZ55" s="1"/>
      <c r="BA55" s="1"/>
      <c r="BB55" s="1"/>
      <c r="BC55" s="1"/>
      <c r="BD55" s="1"/>
      <c r="BE55" s="1"/>
      <c r="BF55" s="1"/>
      <c r="BG55" s="1"/>
      <c r="BH55" s="1"/>
      <c r="BI55" s="1"/>
      <c r="BJ55" s="1"/>
      <c r="BK55" s="1"/>
      <c r="BL55" s="1"/>
      <c r="BM55" s="1"/>
      <c r="BN55" s="1"/>
      <c r="BO55" s="1"/>
      <c r="BP55" s="1"/>
      <c r="BQ55" s="1"/>
      <c r="BR55" s="1"/>
    </row>
    <row r="56" spans="1:70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  <c r="AV56" s="1"/>
      <c r="AW56" s="1"/>
      <c r="AX56" s="1"/>
      <c r="AY56" s="1"/>
      <c r="AZ56" s="1"/>
      <c r="BA56" s="1"/>
      <c r="BB56" s="1"/>
      <c r="BC56" s="1"/>
      <c r="BD56" s="1"/>
      <c r="BE56" s="1"/>
      <c r="BF56" s="1"/>
      <c r="BG56" s="1"/>
      <c r="BH56" s="1"/>
      <c r="BI56" s="1"/>
      <c r="BJ56" s="1"/>
      <c r="BK56" s="1"/>
      <c r="BL56" s="1"/>
      <c r="BM56" s="1"/>
      <c r="BN56" s="1"/>
      <c r="BO56" s="1"/>
      <c r="BP56" s="1"/>
      <c r="BQ56" s="1"/>
      <c r="BR56" s="1"/>
    </row>
    <row r="57" spans="1:70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  <c r="AX57" s="1"/>
      <c r="AY57" s="1"/>
      <c r="AZ57" s="1"/>
      <c r="BA57" s="1"/>
      <c r="BB57" s="1"/>
      <c r="BC57" s="1"/>
      <c r="BD57" s="1"/>
      <c r="BE57" s="1"/>
      <c r="BF57" s="1"/>
      <c r="BG57" s="1"/>
      <c r="BH57" s="1"/>
      <c r="BI57" s="1"/>
      <c r="BJ57" s="1"/>
      <c r="BK57" s="1"/>
      <c r="BL57" s="1"/>
      <c r="BM57" s="1"/>
      <c r="BN57" s="1"/>
      <c r="BO57" s="1"/>
      <c r="BP57" s="1"/>
      <c r="BQ57" s="1"/>
      <c r="BR57" s="1"/>
    </row>
    <row r="58" spans="1:70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  <c r="AW58" s="1"/>
      <c r="AX58" s="1"/>
      <c r="AY58" s="1"/>
      <c r="AZ58" s="1"/>
      <c r="BA58" s="1"/>
      <c r="BB58" s="1"/>
      <c r="BC58" s="1"/>
      <c r="BD58" s="1"/>
      <c r="BE58" s="1"/>
      <c r="BF58" s="1"/>
      <c r="BG58" s="1"/>
      <c r="BH58" s="1"/>
      <c r="BI58" s="1"/>
      <c r="BJ58" s="1"/>
      <c r="BK58" s="1"/>
      <c r="BL58" s="1"/>
      <c r="BM58" s="1"/>
      <c r="BN58" s="1"/>
      <c r="BO58" s="1"/>
      <c r="BP58" s="1"/>
      <c r="BQ58" s="1"/>
      <c r="BR58" s="1"/>
    </row>
    <row r="59" spans="1:70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  <c r="AW59" s="1"/>
      <c r="AX59" s="1"/>
      <c r="AY59" s="1"/>
      <c r="AZ59" s="1"/>
      <c r="BA59" s="1"/>
      <c r="BB59" s="1"/>
      <c r="BC59" s="1"/>
      <c r="BD59" s="1"/>
      <c r="BE59" s="1"/>
      <c r="BF59" s="1"/>
      <c r="BG59" s="1"/>
      <c r="BH59" s="1"/>
      <c r="BI59" s="1"/>
      <c r="BJ59" s="1"/>
      <c r="BK59" s="1"/>
      <c r="BL59" s="1"/>
      <c r="BM59" s="1"/>
      <c r="BN59" s="1"/>
      <c r="BO59" s="1"/>
      <c r="BP59" s="1"/>
      <c r="BQ59" s="1"/>
      <c r="BR59" s="1"/>
    </row>
    <row r="60" spans="1:70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  <c r="AW60" s="1"/>
      <c r="AX60" s="1"/>
      <c r="AY60" s="1"/>
      <c r="AZ60" s="1"/>
      <c r="BA60" s="1"/>
      <c r="BB60" s="1"/>
      <c r="BC60" s="1"/>
      <c r="BD60" s="1"/>
      <c r="BE60" s="1"/>
      <c r="BF60" s="1"/>
      <c r="BG60" s="1"/>
      <c r="BH60" s="1"/>
      <c r="BI60" s="1"/>
      <c r="BJ60" s="1"/>
      <c r="BK60" s="1"/>
      <c r="BL60" s="1"/>
      <c r="BM60" s="1"/>
      <c r="BN60" s="1"/>
      <c r="BO60" s="1"/>
      <c r="BP60" s="1"/>
      <c r="BQ60" s="1"/>
      <c r="BR60" s="1"/>
    </row>
    <row r="61" spans="1:70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  <c r="AW61" s="1"/>
      <c r="AX61" s="1"/>
      <c r="AY61" s="1"/>
      <c r="AZ61" s="1"/>
      <c r="BA61" s="1"/>
      <c r="BB61" s="1"/>
      <c r="BC61" s="1"/>
      <c r="BD61" s="1"/>
      <c r="BE61" s="1"/>
      <c r="BF61" s="1"/>
      <c r="BG61" s="1"/>
      <c r="BH61" s="1"/>
      <c r="BI61" s="1"/>
      <c r="BJ61" s="1"/>
      <c r="BK61" s="1"/>
      <c r="BL61" s="1"/>
      <c r="BM61" s="1"/>
      <c r="BN61" s="1"/>
      <c r="BO61" s="1"/>
      <c r="BP61" s="1"/>
      <c r="BQ61" s="1"/>
      <c r="BR61" s="1"/>
    </row>
    <row r="62" spans="1:70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  <c r="AX62" s="1"/>
      <c r="AY62" s="1"/>
      <c r="AZ62" s="1"/>
      <c r="BA62" s="1"/>
      <c r="BB62" s="1"/>
      <c r="BC62" s="1"/>
      <c r="BD62" s="1"/>
      <c r="BE62" s="1"/>
      <c r="BF62" s="1"/>
      <c r="BG62" s="1"/>
      <c r="BH62" s="1"/>
      <c r="BI62" s="1"/>
      <c r="BJ62" s="1"/>
      <c r="BK62" s="1"/>
      <c r="BL62" s="1"/>
      <c r="BM62" s="1"/>
      <c r="BN62" s="1"/>
      <c r="BO62" s="1"/>
      <c r="BP62" s="1"/>
      <c r="BQ62" s="1"/>
      <c r="BR62" s="1"/>
    </row>
    <row r="63" spans="1:70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  <c r="AX63" s="1"/>
      <c r="AY63" s="1"/>
      <c r="AZ63" s="1"/>
      <c r="BA63" s="1"/>
      <c r="BB63" s="1"/>
      <c r="BC63" s="1"/>
      <c r="BD63" s="1"/>
      <c r="BE63" s="1"/>
      <c r="BF63" s="1"/>
      <c r="BG63" s="1"/>
      <c r="BH63" s="1"/>
      <c r="BI63" s="1"/>
      <c r="BJ63" s="1"/>
      <c r="BK63" s="1"/>
      <c r="BL63" s="1"/>
      <c r="BM63" s="1"/>
      <c r="BN63" s="1"/>
      <c r="BO63" s="1"/>
      <c r="BP63" s="1"/>
      <c r="BQ63" s="1"/>
      <c r="BR63" s="1"/>
    </row>
    <row r="64" spans="1:70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  <c r="AW64" s="1"/>
      <c r="AX64" s="1"/>
      <c r="AY64" s="1"/>
      <c r="AZ64" s="1"/>
      <c r="BA64" s="1"/>
      <c r="BB64" s="1"/>
      <c r="BC64" s="1"/>
      <c r="BD64" s="1"/>
      <c r="BE64" s="1"/>
      <c r="BF64" s="1"/>
      <c r="BG64" s="1"/>
      <c r="BH64" s="1"/>
      <c r="BI64" s="1"/>
      <c r="BJ64" s="1"/>
      <c r="BK64" s="1"/>
      <c r="BL64" s="1"/>
      <c r="BM64" s="1"/>
      <c r="BN64" s="1"/>
      <c r="BO64" s="1"/>
      <c r="BP64" s="1"/>
      <c r="BQ64" s="1"/>
      <c r="BR64" s="1"/>
    </row>
    <row r="65" spans="1:70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  <c r="AX65" s="1"/>
      <c r="AY65" s="1"/>
      <c r="AZ65" s="1"/>
      <c r="BA65" s="1"/>
      <c r="BB65" s="1"/>
      <c r="BC65" s="1"/>
      <c r="BD65" s="1"/>
      <c r="BE65" s="1"/>
      <c r="BF65" s="1"/>
      <c r="BG65" s="1"/>
      <c r="BH65" s="1"/>
      <c r="BI65" s="1"/>
      <c r="BJ65" s="1"/>
      <c r="BK65" s="1"/>
      <c r="BL65" s="1"/>
      <c r="BM65" s="1"/>
      <c r="BN65" s="1"/>
      <c r="BO65" s="1"/>
      <c r="BP65" s="1"/>
      <c r="BQ65" s="1"/>
      <c r="BR65" s="1"/>
    </row>
    <row r="66" spans="1:70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  <c r="AX66" s="1"/>
      <c r="AY66" s="1"/>
      <c r="AZ66" s="1"/>
      <c r="BA66" s="1"/>
      <c r="BB66" s="1"/>
      <c r="BC66" s="1"/>
      <c r="BD66" s="1"/>
      <c r="BE66" s="1"/>
      <c r="BF66" s="1"/>
      <c r="BG66" s="1"/>
      <c r="BH66" s="1"/>
      <c r="BI66" s="1"/>
      <c r="BJ66" s="1"/>
      <c r="BK66" s="1"/>
      <c r="BL66" s="1"/>
      <c r="BM66" s="1"/>
      <c r="BN66" s="1"/>
      <c r="BO66" s="1"/>
      <c r="BP66" s="1"/>
      <c r="BQ66" s="1"/>
      <c r="BR66" s="1"/>
    </row>
    <row r="67" spans="1:70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  <c r="AV67" s="1"/>
      <c r="AW67" s="1"/>
      <c r="AX67" s="1"/>
      <c r="AY67" s="1"/>
      <c r="AZ67" s="1"/>
      <c r="BA67" s="1"/>
      <c r="BB67" s="1"/>
      <c r="BC67" s="1"/>
      <c r="BD67" s="1"/>
      <c r="BE67" s="1"/>
      <c r="BF67" s="1"/>
      <c r="BG67" s="1"/>
      <c r="BH67" s="1"/>
      <c r="BI67" s="1"/>
      <c r="BJ67" s="1"/>
      <c r="BK67" s="1"/>
      <c r="BL67" s="1"/>
      <c r="BM67" s="1"/>
      <c r="BN67" s="1"/>
      <c r="BO67" s="1"/>
      <c r="BP67" s="1"/>
      <c r="BQ67" s="1"/>
      <c r="BR67" s="1"/>
    </row>
    <row r="68" spans="1:70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  <c r="AV68" s="1"/>
      <c r="AW68" s="1"/>
      <c r="AX68" s="1"/>
      <c r="AY68" s="1"/>
      <c r="AZ68" s="1"/>
      <c r="BA68" s="1"/>
      <c r="BB68" s="1"/>
      <c r="BC68" s="1"/>
      <c r="BD68" s="1"/>
      <c r="BE68" s="1"/>
      <c r="BF68" s="1"/>
      <c r="BG68" s="1"/>
      <c r="BH68" s="1"/>
      <c r="BI68" s="1"/>
      <c r="BJ68" s="1"/>
      <c r="BK68" s="1"/>
      <c r="BL68" s="1"/>
      <c r="BM68" s="1"/>
      <c r="BN68" s="1"/>
      <c r="BO68" s="1"/>
      <c r="BP68" s="1"/>
      <c r="BQ68" s="1"/>
      <c r="BR68" s="1"/>
    </row>
    <row r="69" spans="1:70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  <c r="AV69" s="1"/>
      <c r="AW69" s="1"/>
      <c r="AX69" s="1"/>
      <c r="AY69" s="1"/>
      <c r="AZ69" s="1"/>
      <c r="BA69" s="1"/>
      <c r="BB69" s="1"/>
      <c r="BC69" s="1"/>
      <c r="BD69" s="1"/>
      <c r="BE69" s="1"/>
      <c r="BF69" s="1"/>
      <c r="BG69" s="1"/>
      <c r="BH69" s="1"/>
      <c r="BI69" s="1"/>
      <c r="BJ69" s="1"/>
      <c r="BK69" s="1"/>
      <c r="BL69" s="1"/>
      <c r="BM69" s="1"/>
      <c r="BN69" s="1"/>
      <c r="BO69" s="1"/>
      <c r="BP69" s="1"/>
      <c r="BQ69" s="1"/>
      <c r="BR69" s="1"/>
    </row>
    <row r="70" spans="1:70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  <c r="AV70" s="1"/>
      <c r="AW70" s="1"/>
      <c r="AX70" s="1"/>
      <c r="AY70" s="1"/>
      <c r="AZ70" s="1"/>
      <c r="BA70" s="1"/>
      <c r="BB70" s="1"/>
      <c r="BC70" s="1"/>
      <c r="BD70" s="1"/>
      <c r="BE70" s="1"/>
      <c r="BF70" s="1"/>
      <c r="BG70" s="1"/>
      <c r="BH70" s="1"/>
      <c r="BI70" s="1"/>
      <c r="BJ70" s="1"/>
      <c r="BK70" s="1"/>
      <c r="BL70" s="1"/>
      <c r="BM70" s="1"/>
      <c r="BN70" s="1"/>
      <c r="BO70" s="1"/>
      <c r="BP70" s="1"/>
      <c r="BQ70" s="1"/>
      <c r="BR70" s="1"/>
    </row>
    <row r="71" spans="1:70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  <c r="AV71" s="1"/>
      <c r="AW71" s="1"/>
      <c r="AX71" s="1"/>
      <c r="AY71" s="1"/>
      <c r="AZ71" s="1"/>
      <c r="BA71" s="1"/>
      <c r="BB71" s="1"/>
      <c r="BC71" s="1"/>
      <c r="BD71" s="1"/>
      <c r="BE71" s="1"/>
      <c r="BF71" s="1"/>
      <c r="BG71" s="1"/>
      <c r="BH71" s="1"/>
      <c r="BI71" s="1"/>
      <c r="BJ71" s="1"/>
      <c r="BK71" s="1"/>
      <c r="BL71" s="1"/>
      <c r="BM71" s="1"/>
      <c r="BN71" s="1"/>
      <c r="BO71" s="1"/>
      <c r="BP71" s="1"/>
      <c r="BQ71" s="1"/>
      <c r="BR71" s="1"/>
    </row>
    <row r="72" spans="1:70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1"/>
      <c r="AV72" s="1"/>
      <c r="AW72" s="1"/>
      <c r="AX72" s="1"/>
      <c r="AY72" s="1"/>
      <c r="AZ72" s="1"/>
      <c r="BA72" s="1"/>
      <c r="BB72" s="1"/>
      <c r="BC72" s="1"/>
      <c r="BD72" s="1"/>
      <c r="BE72" s="1"/>
      <c r="BF72" s="1"/>
      <c r="BG72" s="1"/>
      <c r="BH72" s="1"/>
      <c r="BI72" s="1"/>
      <c r="BJ72" s="1"/>
      <c r="BK72" s="1"/>
      <c r="BL72" s="1"/>
      <c r="BM72" s="1"/>
      <c r="BN72" s="1"/>
      <c r="BO72" s="1"/>
      <c r="BP72" s="1"/>
      <c r="BQ72" s="1"/>
      <c r="BR72" s="1"/>
    </row>
    <row r="73" spans="1:70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/>
      <c r="AV73" s="1"/>
      <c r="AW73" s="1"/>
      <c r="AX73" s="1"/>
      <c r="AY73" s="1"/>
      <c r="AZ73" s="1"/>
      <c r="BA73" s="1"/>
      <c r="BB73" s="1"/>
      <c r="BC73" s="1"/>
      <c r="BD73" s="1"/>
      <c r="BE73" s="1"/>
      <c r="BF73" s="1"/>
      <c r="BG73" s="1"/>
      <c r="BH73" s="1"/>
      <c r="BI73" s="1"/>
      <c r="BJ73" s="1"/>
      <c r="BK73" s="1"/>
      <c r="BL73" s="1"/>
      <c r="BM73" s="1"/>
      <c r="BN73" s="1"/>
      <c r="BO73" s="1"/>
      <c r="BP73" s="1"/>
      <c r="BQ73" s="1"/>
      <c r="BR73" s="1"/>
    </row>
    <row r="74" spans="1:70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  <c r="AU74" s="1"/>
      <c r="AV74" s="1"/>
      <c r="AW74" s="1"/>
      <c r="AX74" s="1"/>
      <c r="AY74" s="1"/>
      <c r="AZ74" s="1"/>
      <c r="BA74" s="1"/>
      <c r="BB74" s="1"/>
      <c r="BC74" s="1"/>
      <c r="BD74" s="1"/>
      <c r="BE74" s="1"/>
      <c r="BF74" s="1"/>
      <c r="BG74" s="1"/>
      <c r="BH74" s="1"/>
      <c r="BI74" s="1"/>
      <c r="BJ74" s="1"/>
      <c r="BK74" s="1"/>
      <c r="BL74" s="1"/>
      <c r="BM74" s="1"/>
      <c r="BN74" s="1"/>
      <c r="BO74" s="1"/>
      <c r="BP74" s="1"/>
      <c r="BQ74" s="1"/>
      <c r="BR74" s="1"/>
    </row>
    <row r="75" spans="1:70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  <c r="AM75" s="1"/>
      <c r="AN75" s="1"/>
      <c r="AO75" s="1"/>
      <c r="AP75" s="1"/>
      <c r="AQ75" s="1"/>
      <c r="AR75" s="1"/>
      <c r="AS75" s="1"/>
      <c r="AT75" s="1"/>
      <c r="AU75" s="1"/>
      <c r="AV75" s="1"/>
      <c r="AW75" s="1"/>
      <c r="AX75" s="1"/>
      <c r="AY75" s="1"/>
      <c r="AZ75" s="1"/>
      <c r="BA75" s="1"/>
      <c r="BB75" s="1"/>
      <c r="BC75" s="1"/>
      <c r="BD75" s="1"/>
      <c r="BE75" s="1"/>
      <c r="BF75" s="1"/>
      <c r="BG75" s="1"/>
      <c r="BH75" s="1"/>
      <c r="BI75" s="1"/>
      <c r="BJ75" s="1"/>
      <c r="BK75" s="1"/>
      <c r="BL75" s="1"/>
      <c r="BM75" s="1"/>
      <c r="BN75" s="1"/>
      <c r="BO75" s="1"/>
      <c r="BP75" s="1"/>
      <c r="BQ75" s="1"/>
      <c r="BR75" s="1"/>
    </row>
    <row r="76" spans="1:70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  <c r="AM76" s="1"/>
      <c r="AN76" s="1"/>
      <c r="AO76" s="1"/>
      <c r="AP76" s="1"/>
      <c r="AQ76" s="1"/>
      <c r="AR76" s="1"/>
      <c r="AS76" s="1"/>
      <c r="AT76" s="1"/>
      <c r="AU76" s="1"/>
      <c r="AV76" s="1"/>
      <c r="AW76" s="1"/>
      <c r="AX76" s="1"/>
      <c r="AY76" s="1"/>
      <c r="AZ76" s="1"/>
      <c r="BA76" s="1"/>
      <c r="BB76" s="1"/>
      <c r="BC76" s="1"/>
      <c r="BD76" s="1"/>
      <c r="BE76" s="1"/>
      <c r="BF76" s="1"/>
      <c r="BG76" s="1"/>
      <c r="BH76" s="1"/>
      <c r="BI76" s="1"/>
      <c r="BJ76" s="1"/>
      <c r="BK76" s="1"/>
      <c r="BL76" s="1"/>
      <c r="BM76" s="1"/>
      <c r="BN76" s="1"/>
      <c r="BO76" s="1"/>
      <c r="BP76" s="1"/>
      <c r="BQ76" s="1"/>
      <c r="BR76" s="1"/>
    </row>
    <row r="77" spans="1:70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1"/>
      <c r="AN77" s="1"/>
      <c r="AO77" s="1"/>
      <c r="AP77" s="1"/>
      <c r="AQ77" s="1"/>
      <c r="AR77" s="1"/>
      <c r="AS77" s="1"/>
      <c r="AT77" s="1"/>
      <c r="AU77" s="1"/>
      <c r="AV77" s="1"/>
      <c r="AW77" s="1"/>
      <c r="AX77" s="1"/>
      <c r="AY77" s="1"/>
      <c r="AZ77" s="1"/>
      <c r="BA77" s="1"/>
      <c r="BB77" s="1"/>
      <c r="BC77" s="1"/>
      <c r="BD77" s="1"/>
      <c r="BE77" s="1"/>
      <c r="BF77" s="1"/>
      <c r="BG77" s="1"/>
      <c r="BH77" s="1"/>
      <c r="BI77" s="1"/>
      <c r="BJ77" s="1"/>
      <c r="BK77" s="1"/>
      <c r="BL77" s="1"/>
      <c r="BM77" s="1"/>
      <c r="BN77" s="1"/>
      <c r="BO77" s="1"/>
      <c r="BP77" s="1"/>
      <c r="BQ77" s="1"/>
      <c r="BR77" s="1"/>
    </row>
    <row r="78" spans="1:70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  <c r="AM78" s="1"/>
      <c r="AN78" s="1"/>
      <c r="AO78" s="1"/>
      <c r="AP78" s="1"/>
      <c r="AQ78" s="1"/>
      <c r="AR78" s="1"/>
      <c r="AS78" s="1"/>
      <c r="AT78" s="1"/>
      <c r="AU78" s="1"/>
      <c r="AV78" s="1"/>
      <c r="AW78" s="1"/>
      <c r="AX78" s="1"/>
      <c r="AY78" s="1"/>
      <c r="AZ78" s="1"/>
      <c r="BA78" s="1"/>
      <c r="BB78" s="1"/>
      <c r="BC78" s="1"/>
      <c r="BD78" s="1"/>
      <c r="BE78" s="1"/>
      <c r="BF78" s="1"/>
      <c r="BG78" s="1"/>
      <c r="BH78" s="1"/>
      <c r="BI78" s="1"/>
      <c r="BJ78" s="1"/>
      <c r="BK78" s="1"/>
      <c r="BL78" s="1"/>
      <c r="BM78" s="1"/>
      <c r="BN78" s="1"/>
      <c r="BO78" s="1"/>
      <c r="BP78" s="1"/>
      <c r="BQ78" s="1"/>
      <c r="BR78" s="1"/>
    </row>
    <row r="79" spans="1:70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  <c r="AM79" s="1"/>
      <c r="AN79" s="1"/>
      <c r="AO79" s="1"/>
      <c r="AP79" s="1"/>
      <c r="AQ79" s="1"/>
      <c r="AR79" s="1"/>
      <c r="AS79" s="1"/>
      <c r="AT79" s="1"/>
      <c r="AU79" s="1"/>
      <c r="AV79" s="1"/>
      <c r="AW79" s="1"/>
      <c r="AX79" s="1"/>
      <c r="AY79" s="1"/>
      <c r="AZ79" s="1"/>
      <c r="BA79" s="1"/>
      <c r="BB79" s="1"/>
      <c r="BC79" s="1"/>
      <c r="BD79" s="1"/>
      <c r="BE79" s="1"/>
      <c r="BF79" s="1"/>
      <c r="BG79" s="1"/>
      <c r="BH79" s="1"/>
      <c r="BI79" s="1"/>
      <c r="BJ79" s="1"/>
      <c r="BK79" s="1"/>
      <c r="BL79" s="1"/>
      <c r="BM79" s="1"/>
      <c r="BN79" s="1"/>
      <c r="BO79" s="1"/>
      <c r="BP79" s="1"/>
      <c r="BQ79" s="1"/>
      <c r="BR79" s="1"/>
    </row>
    <row r="80" spans="1:70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1"/>
      <c r="AM80" s="1"/>
      <c r="AN80" s="1"/>
      <c r="AO80" s="1"/>
      <c r="AP80" s="1"/>
      <c r="AQ80" s="1"/>
      <c r="AR80" s="1"/>
      <c r="AS80" s="1"/>
      <c r="AT80" s="1"/>
      <c r="AU80" s="1"/>
      <c r="AV80" s="1"/>
      <c r="AW80" s="1"/>
      <c r="AX80" s="1"/>
      <c r="AY80" s="1"/>
      <c r="AZ80" s="1"/>
      <c r="BA80" s="1"/>
      <c r="BB80" s="1"/>
      <c r="BC80" s="1"/>
      <c r="BD80" s="1"/>
      <c r="BE80" s="1"/>
      <c r="BF80" s="1"/>
      <c r="BG80" s="1"/>
      <c r="BH80" s="1"/>
      <c r="BI80" s="1"/>
      <c r="BJ80" s="1"/>
      <c r="BK80" s="1"/>
      <c r="BL80" s="1"/>
      <c r="BM80" s="1"/>
      <c r="BN80" s="1"/>
      <c r="BO80" s="1"/>
      <c r="BP80" s="1"/>
      <c r="BQ80" s="1"/>
      <c r="BR80" s="1"/>
    </row>
    <row r="81" spans="1:70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  <c r="AM81" s="1"/>
      <c r="AN81" s="1"/>
      <c r="AO81" s="1"/>
      <c r="AP81" s="1"/>
      <c r="AQ81" s="1"/>
      <c r="AR81" s="1"/>
      <c r="AS81" s="1"/>
      <c r="AT81" s="1"/>
      <c r="AU81" s="1"/>
      <c r="AV81" s="1"/>
      <c r="AW81" s="1"/>
      <c r="AX81" s="1"/>
      <c r="AY81" s="1"/>
      <c r="AZ81" s="1"/>
      <c r="BA81" s="1"/>
      <c r="BB81" s="1"/>
      <c r="BC81" s="1"/>
      <c r="BD81" s="1"/>
      <c r="BE81" s="1"/>
      <c r="BF81" s="1"/>
      <c r="BG81" s="1"/>
      <c r="BH81" s="1"/>
      <c r="BI81" s="1"/>
      <c r="BJ81" s="1"/>
      <c r="BK81" s="1"/>
      <c r="BL81" s="1"/>
      <c r="BM81" s="1"/>
      <c r="BN81" s="1"/>
      <c r="BO81" s="1"/>
      <c r="BP81" s="1"/>
      <c r="BQ81" s="1"/>
      <c r="BR81" s="1"/>
    </row>
    <row r="82" spans="1:70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  <c r="AM82" s="1"/>
      <c r="AN82" s="1"/>
      <c r="AO82" s="1"/>
      <c r="AP82" s="1"/>
      <c r="AQ82" s="1"/>
      <c r="AR82" s="1"/>
      <c r="AS82" s="1"/>
      <c r="AT82" s="1"/>
      <c r="AU82" s="1"/>
      <c r="AV82" s="1"/>
      <c r="AW82" s="1"/>
      <c r="AX82" s="1"/>
      <c r="AY82" s="1"/>
      <c r="AZ82" s="1"/>
      <c r="BA82" s="1"/>
      <c r="BB82" s="1"/>
      <c r="BC82" s="1"/>
      <c r="BD82" s="1"/>
      <c r="BE82" s="1"/>
      <c r="BF82" s="1"/>
      <c r="BG82" s="1"/>
      <c r="BH82" s="1"/>
      <c r="BI82" s="1"/>
      <c r="BJ82" s="1"/>
      <c r="BK82" s="1"/>
      <c r="BL82" s="1"/>
      <c r="BM82" s="1"/>
      <c r="BN82" s="1"/>
      <c r="BO82" s="1"/>
      <c r="BP82" s="1"/>
      <c r="BQ82" s="1"/>
      <c r="BR82" s="1"/>
    </row>
    <row r="83" spans="1:70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1"/>
      <c r="AM83" s="1"/>
      <c r="AN83" s="1"/>
      <c r="AO83" s="1"/>
      <c r="AP83" s="1"/>
      <c r="AQ83" s="1"/>
      <c r="AR83" s="1"/>
      <c r="AS83" s="1"/>
      <c r="AT83" s="1"/>
      <c r="AU83" s="1"/>
      <c r="AV83" s="1"/>
      <c r="AW83" s="1"/>
      <c r="AX83" s="1"/>
      <c r="AY83" s="1"/>
      <c r="AZ83" s="1"/>
      <c r="BA83" s="1"/>
      <c r="BB83" s="1"/>
      <c r="BC83" s="1"/>
      <c r="BD83" s="1"/>
      <c r="BE83" s="1"/>
      <c r="BF83" s="1"/>
      <c r="BG83" s="1"/>
      <c r="BH83" s="1"/>
      <c r="BI83" s="1"/>
      <c r="BJ83" s="1"/>
      <c r="BK83" s="1"/>
      <c r="BL83" s="1"/>
      <c r="BM83" s="1"/>
      <c r="BN83" s="1"/>
      <c r="BO83" s="1"/>
      <c r="BP83" s="1"/>
      <c r="BQ83" s="1"/>
      <c r="BR83" s="1"/>
    </row>
    <row r="84" spans="1:70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  <c r="AL84" s="1"/>
      <c r="AM84" s="1"/>
      <c r="AN84" s="1"/>
      <c r="AO84" s="1"/>
      <c r="AP84" s="1"/>
      <c r="AQ84" s="1"/>
      <c r="AR84" s="1"/>
      <c r="AS84" s="1"/>
      <c r="AT84" s="1"/>
      <c r="AU84" s="1"/>
      <c r="AV84" s="1"/>
      <c r="AW84" s="1"/>
      <c r="AX84" s="1"/>
      <c r="AY84" s="1"/>
      <c r="AZ84" s="1"/>
      <c r="BA84" s="1"/>
      <c r="BB84" s="1"/>
      <c r="BC84" s="1"/>
      <c r="BD84" s="1"/>
      <c r="BE84" s="1"/>
      <c r="BF84" s="1"/>
      <c r="BG84" s="1"/>
      <c r="BH84" s="1"/>
      <c r="BI84" s="1"/>
      <c r="BJ84" s="1"/>
      <c r="BK84" s="1"/>
      <c r="BL84" s="1"/>
      <c r="BM84" s="1"/>
      <c r="BN84" s="1"/>
      <c r="BO84" s="1"/>
      <c r="BP84" s="1"/>
      <c r="BQ84" s="1"/>
      <c r="BR84" s="1"/>
    </row>
    <row r="85" spans="1:70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1"/>
      <c r="AM85" s="1"/>
      <c r="AN85" s="1"/>
      <c r="AO85" s="1"/>
      <c r="AP85" s="1"/>
      <c r="AQ85" s="1"/>
      <c r="AR85" s="1"/>
      <c r="AS85" s="1"/>
      <c r="AT85" s="1"/>
      <c r="AU85" s="1"/>
      <c r="AV85" s="1"/>
      <c r="AW85" s="1"/>
      <c r="AX85" s="1"/>
      <c r="AY85" s="1"/>
      <c r="AZ85" s="1"/>
      <c r="BA85" s="1"/>
      <c r="BB85" s="1"/>
      <c r="BC85" s="1"/>
      <c r="BD85" s="1"/>
      <c r="BE85" s="1"/>
      <c r="BF85" s="1"/>
      <c r="BG85" s="1"/>
      <c r="BH85" s="1"/>
      <c r="BI85" s="1"/>
      <c r="BJ85" s="1"/>
      <c r="BK85" s="1"/>
      <c r="BL85" s="1"/>
      <c r="BM85" s="1"/>
      <c r="BN85" s="1"/>
      <c r="BO85" s="1"/>
      <c r="BP85" s="1"/>
      <c r="BQ85" s="1"/>
      <c r="BR85" s="1"/>
    </row>
    <row r="86" spans="1:70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1"/>
      <c r="AM86" s="1"/>
      <c r="AN86" s="1"/>
      <c r="AO86" s="1"/>
      <c r="AP86" s="1"/>
      <c r="AQ86" s="1"/>
      <c r="AR86" s="1"/>
      <c r="AS86" s="1"/>
      <c r="AT86" s="1"/>
      <c r="AU86" s="1"/>
      <c r="AV86" s="1"/>
      <c r="AW86" s="1"/>
      <c r="AX86" s="1"/>
      <c r="AY86" s="1"/>
      <c r="AZ86" s="1"/>
      <c r="BA86" s="1"/>
      <c r="BB86" s="1"/>
      <c r="BC86" s="1"/>
      <c r="BD86" s="1"/>
      <c r="BE86" s="1"/>
      <c r="BF86" s="1"/>
      <c r="BG86" s="1"/>
      <c r="BH86" s="1"/>
      <c r="BI86" s="1"/>
      <c r="BJ86" s="1"/>
      <c r="BK86" s="1"/>
      <c r="BL86" s="1"/>
      <c r="BM86" s="1"/>
      <c r="BN86" s="1"/>
      <c r="BO86" s="1"/>
      <c r="BP86" s="1"/>
      <c r="BQ86" s="1"/>
      <c r="BR86" s="1"/>
    </row>
    <row r="87" spans="1:70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  <c r="AL87" s="1"/>
      <c r="AM87" s="1"/>
      <c r="AN87" s="1"/>
      <c r="AO87" s="1"/>
      <c r="AP87" s="1"/>
      <c r="AQ87" s="1"/>
      <c r="AR87" s="1"/>
      <c r="AS87" s="1"/>
      <c r="AT87" s="1"/>
      <c r="AU87" s="1"/>
      <c r="AV87" s="1"/>
      <c r="AW87" s="1"/>
      <c r="AX87" s="1"/>
      <c r="AY87" s="1"/>
      <c r="AZ87" s="1"/>
      <c r="BA87" s="1"/>
      <c r="BB87" s="1"/>
      <c r="BC87" s="1"/>
      <c r="BD87" s="1"/>
      <c r="BE87" s="1"/>
      <c r="BF87" s="1"/>
      <c r="BG87" s="1"/>
      <c r="BH87" s="1"/>
      <c r="BI87" s="1"/>
      <c r="BJ87" s="1"/>
      <c r="BK87" s="1"/>
      <c r="BL87" s="1"/>
      <c r="BM87" s="1"/>
      <c r="BN87" s="1"/>
      <c r="BO87" s="1"/>
      <c r="BP87" s="1"/>
      <c r="BQ87" s="1"/>
      <c r="BR87" s="1"/>
    </row>
    <row r="88" spans="1:70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  <c r="AL88" s="1"/>
      <c r="AM88" s="1"/>
      <c r="AN88" s="1"/>
      <c r="AO88" s="1"/>
      <c r="AP88" s="1"/>
      <c r="AQ88" s="1"/>
      <c r="AR88" s="1"/>
      <c r="AS88" s="1"/>
      <c r="AT88" s="1"/>
      <c r="AU88" s="1"/>
      <c r="AV88" s="1"/>
      <c r="AW88" s="1"/>
      <c r="AX88" s="1"/>
      <c r="AY88" s="1"/>
      <c r="AZ88" s="1"/>
      <c r="BA88" s="1"/>
      <c r="BB88" s="1"/>
      <c r="BC88" s="1"/>
      <c r="BD88" s="1"/>
      <c r="BE88" s="1"/>
      <c r="BF88" s="1"/>
      <c r="BG88" s="1"/>
      <c r="BH88" s="1"/>
      <c r="BI88" s="1"/>
      <c r="BJ88" s="1"/>
      <c r="BK88" s="1"/>
      <c r="BL88" s="1"/>
      <c r="BM88" s="1"/>
      <c r="BN88" s="1"/>
      <c r="BO88" s="1"/>
      <c r="BP88" s="1"/>
      <c r="BQ88" s="1"/>
      <c r="BR88" s="1"/>
    </row>
    <row r="89" spans="1:70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  <c r="AM89" s="1"/>
      <c r="AN89" s="1"/>
      <c r="AO89" s="1"/>
      <c r="AP89" s="1"/>
      <c r="AQ89" s="1"/>
      <c r="AR89" s="1"/>
      <c r="AS89" s="1"/>
      <c r="AT89" s="1"/>
      <c r="AU89" s="1"/>
      <c r="AV89" s="1"/>
      <c r="AW89" s="1"/>
      <c r="AX89" s="1"/>
      <c r="AY89" s="1"/>
      <c r="AZ89" s="1"/>
      <c r="BA89" s="1"/>
      <c r="BB89" s="1"/>
      <c r="BC89" s="1"/>
      <c r="BD89" s="1"/>
      <c r="BE89" s="1"/>
      <c r="BF89" s="1"/>
      <c r="BG89" s="1"/>
      <c r="BH89" s="1"/>
      <c r="BI89" s="1"/>
      <c r="BJ89" s="1"/>
      <c r="BK89" s="1"/>
      <c r="BL89" s="1"/>
      <c r="BM89" s="1"/>
      <c r="BN89" s="1"/>
      <c r="BO89" s="1"/>
      <c r="BP89" s="1"/>
      <c r="BQ89" s="1"/>
      <c r="BR89" s="1"/>
    </row>
    <row r="90" spans="1:70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  <c r="AL90" s="1"/>
      <c r="AM90" s="1"/>
      <c r="AN90" s="1"/>
      <c r="AO90" s="1"/>
      <c r="AP90" s="1"/>
      <c r="AQ90" s="1"/>
      <c r="AR90" s="1"/>
      <c r="AS90" s="1"/>
      <c r="AT90" s="1"/>
      <c r="AU90" s="1"/>
      <c r="AV90" s="1"/>
      <c r="AW90" s="1"/>
      <c r="AX90" s="1"/>
      <c r="AY90" s="1"/>
      <c r="AZ90" s="1"/>
      <c r="BA90" s="1"/>
      <c r="BB90" s="1"/>
      <c r="BC90" s="1"/>
      <c r="BD90" s="1"/>
      <c r="BE90" s="1"/>
      <c r="BF90" s="1"/>
      <c r="BG90" s="1"/>
      <c r="BH90" s="1"/>
      <c r="BI90" s="1"/>
      <c r="BJ90" s="1"/>
      <c r="BK90" s="1"/>
      <c r="BL90" s="1"/>
      <c r="BM90" s="1"/>
      <c r="BN90" s="1"/>
      <c r="BO90" s="1"/>
      <c r="BP90" s="1"/>
      <c r="BQ90" s="1"/>
      <c r="BR90" s="1"/>
    </row>
    <row r="91" spans="1:70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  <c r="AL91" s="1"/>
      <c r="AM91" s="1"/>
      <c r="AN91" s="1"/>
      <c r="AO91" s="1"/>
      <c r="AP91" s="1"/>
      <c r="AQ91" s="1"/>
      <c r="AR91" s="1"/>
      <c r="AS91" s="1"/>
      <c r="AT91" s="1"/>
      <c r="AU91" s="1"/>
      <c r="AV91" s="1"/>
      <c r="AW91" s="1"/>
      <c r="AX91" s="1"/>
      <c r="AY91" s="1"/>
      <c r="AZ91" s="1"/>
      <c r="BA91" s="1"/>
      <c r="BB91" s="1"/>
      <c r="BC91" s="1"/>
      <c r="BD91" s="1"/>
      <c r="BE91" s="1"/>
      <c r="BF91" s="1"/>
      <c r="BG91" s="1"/>
      <c r="BH91" s="1"/>
      <c r="BI91" s="1"/>
      <c r="BJ91" s="1"/>
      <c r="BK91" s="1"/>
      <c r="BL91" s="1"/>
      <c r="BM91" s="1"/>
      <c r="BN91" s="1"/>
      <c r="BO91" s="1"/>
      <c r="BP91" s="1"/>
      <c r="BQ91" s="1"/>
      <c r="BR91" s="1"/>
    </row>
    <row r="92" spans="1:70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  <c r="AL92" s="1"/>
      <c r="AM92" s="1"/>
      <c r="AN92" s="1"/>
      <c r="AO92" s="1"/>
      <c r="AP92" s="1"/>
      <c r="AQ92" s="1"/>
      <c r="AR92" s="1"/>
      <c r="AS92" s="1"/>
      <c r="AT92" s="1"/>
      <c r="AU92" s="1"/>
      <c r="AV92" s="1"/>
      <c r="AW92" s="1"/>
      <c r="AX92" s="1"/>
      <c r="AY92" s="1"/>
      <c r="AZ92" s="1"/>
      <c r="BA92" s="1"/>
      <c r="BB92" s="1"/>
      <c r="BC92" s="1"/>
      <c r="BD92" s="1"/>
      <c r="BE92" s="1"/>
      <c r="BF92" s="1"/>
      <c r="BG92" s="1"/>
      <c r="BH92" s="1"/>
      <c r="BI92" s="1"/>
      <c r="BJ92" s="1"/>
      <c r="BK92" s="1"/>
      <c r="BL92" s="1"/>
      <c r="BM92" s="1"/>
      <c r="BN92" s="1"/>
      <c r="BO92" s="1"/>
      <c r="BP92" s="1"/>
      <c r="BQ92" s="1"/>
      <c r="BR92" s="1"/>
    </row>
    <row r="93" spans="1:70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  <c r="AL93" s="1"/>
      <c r="AM93" s="1"/>
      <c r="AN93" s="1"/>
      <c r="AO93" s="1"/>
      <c r="AP93" s="1"/>
      <c r="AQ93" s="1"/>
      <c r="AR93" s="1"/>
      <c r="AS93" s="1"/>
      <c r="AT93" s="1"/>
      <c r="AU93" s="1"/>
      <c r="AV93" s="1"/>
      <c r="AW93" s="1"/>
      <c r="AX93" s="1"/>
      <c r="AY93" s="1"/>
      <c r="AZ93" s="1"/>
      <c r="BA93" s="1"/>
      <c r="BB93" s="1"/>
      <c r="BC93" s="1"/>
      <c r="BD93" s="1"/>
      <c r="BE93" s="1"/>
      <c r="BF93" s="1"/>
      <c r="BG93" s="1"/>
      <c r="BH93" s="1"/>
      <c r="BI93" s="1"/>
      <c r="BJ93" s="1"/>
      <c r="BK93" s="1"/>
      <c r="BL93" s="1"/>
      <c r="BM93" s="1"/>
      <c r="BN93" s="1"/>
      <c r="BO93" s="1"/>
      <c r="BP93" s="1"/>
      <c r="BQ93" s="1"/>
      <c r="BR93" s="1"/>
    </row>
    <row r="94" spans="1:70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  <c r="AL94" s="1"/>
      <c r="AM94" s="1"/>
      <c r="AN94" s="1"/>
      <c r="AO94" s="1"/>
      <c r="AP94" s="1"/>
      <c r="AQ94" s="1"/>
      <c r="AR94" s="1"/>
      <c r="AS94" s="1"/>
      <c r="AT94" s="1"/>
      <c r="AU94" s="1"/>
      <c r="AV94" s="1"/>
      <c r="AW94" s="1"/>
      <c r="AX94" s="1"/>
      <c r="AY94" s="1"/>
      <c r="AZ94" s="1"/>
      <c r="BA94" s="1"/>
      <c r="BB94" s="1"/>
      <c r="BC94" s="1"/>
      <c r="BD94" s="1"/>
      <c r="BE94" s="1"/>
      <c r="BF94" s="1"/>
      <c r="BG94" s="1"/>
      <c r="BH94" s="1"/>
      <c r="BI94" s="1"/>
      <c r="BJ94" s="1"/>
      <c r="BK94" s="1"/>
      <c r="BL94" s="1"/>
      <c r="BM94" s="1"/>
      <c r="BN94" s="1"/>
      <c r="BO94" s="1"/>
      <c r="BP94" s="1"/>
      <c r="BQ94" s="1"/>
      <c r="BR94" s="1"/>
    </row>
    <row r="95" spans="1:70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  <c r="AM95" s="1"/>
      <c r="AN95" s="1"/>
      <c r="AO95" s="1"/>
      <c r="AP95" s="1"/>
      <c r="AQ95" s="1"/>
      <c r="AR95" s="1"/>
      <c r="AS95" s="1"/>
      <c r="AT95" s="1"/>
      <c r="AU95" s="1"/>
      <c r="AV95" s="1"/>
      <c r="AW95" s="1"/>
      <c r="AX95" s="1"/>
      <c r="AY95" s="1"/>
      <c r="AZ95" s="1"/>
      <c r="BA95" s="1"/>
      <c r="BB95" s="1"/>
      <c r="BC95" s="1"/>
      <c r="BD95" s="1"/>
      <c r="BE95" s="1"/>
      <c r="BF95" s="1"/>
      <c r="BG95" s="1"/>
      <c r="BH95" s="1"/>
      <c r="BI95" s="1"/>
      <c r="BJ95" s="1"/>
      <c r="BK95" s="1"/>
      <c r="BL95" s="1"/>
      <c r="BM95" s="1"/>
      <c r="BN95" s="1"/>
      <c r="BO95" s="1"/>
      <c r="BP95" s="1"/>
      <c r="BQ95" s="1"/>
      <c r="BR95" s="1"/>
    </row>
    <row r="96" spans="1:70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1"/>
      <c r="AN96" s="1"/>
      <c r="AO96" s="1"/>
      <c r="AP96" s="1"/>
      <c r="AQ96" s="1"/>
      <c r="AR96" s="1"/>
      <c r="AS96" s="1"/>
      <c r="AT96" s="1"/>
      <c r="AU96" s="1"/>
      <c r="AV96" s="1"/>
      <c r="AW96" s="1"/>
      <c r="AX96" s="1"/>
      <c r="AY96" s="1"/>
      <c r="AZ96" s="1"/>
      <c r="BA96" s="1"/>
      <c r="BB96" s="1"/>
      <c r="BC96" s="1"/>
      <c r="BD96" s="1"/>
      <c r="BE96" s="1"/>
      <c r="BF96" s="1"/>
      <c r="BG96" s="1"/>
      <c r="BH96" s="1"/>
      <c r="BI96" s="1"/>
      <c r="BJ96" s="1"/>
      <c r="BK96" s="1"/>
      <c r="BL96" s="1"/>
      <c r="BM96" s="1"/>
      <c r="BN96" s="1"/>
      <c r="BO96" s="1"/>
      <c r="BP96" s="1"/>
      <c r="BQ96" s="1"/>
      <c r="BR96" s="1"/>
    </row>
    <row r="97" spans="1:70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1"/>
      <c r="AN97" s="1"/>
      <c r="AO97" s="1"/>
      <c r="AP97" s="1"/>
      <c r="AQ97" s="1"/>
      <c r="AR97" s="1"/>
      <c r="AS97" s="1"/>
      <c r="AT97" s="1"/>
      <c r="AU97" s="1"/>
      <c r="AV97" s="1"/>
      <c r="AW97" s="1"/>
      <c r="AX97" s="1"/>
      <c r="AY97" s="1"/>
      <c r="AZ97" s="1"/>
      <c r="BA97" s="1"/>
      <c r="BB97" s="1"/>
      <c r="BC97" s="1"/>
      <c r="BD97" s="1"/>
      <c r="BE97" s="1"/>
      <c r="BF97" s="1"/>
      <c r="BG97" s="1"/>
      <c r="BH97" s="1"/>
      <c r="BI97" s="1"/>
      <c r="BJ97" s="1"/>
      <c r="BK97" s="1"/>
      <c r="BL97" s="1"/>
      <c r="BM97" s="1"/>
      <c r="BN97" s="1"/>
      <c r="BO97" s="1"/>
      <c r="BP97" s="1"/>
      <c r="BQ97" s="1"/>
      <c r="BR97" s="1"/>
    </row>
    <row r="98" spans="1:70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"/>
      <c r="AN98" s="1"/>
      <c r="AO98" s="1"/>
      <c r="AP98" s="1"/>
      <c r="AQ98" s="1"/>
      <c r="AR98" s="1"/>
      <c r="AS98" s="1"/>
      <c r="AT98" s="1"/>
      <c r="AU98" s="1"/>
      <c r="AV98" s="1"/>
      <c r="AW98" s="1"/>
      <c r="AX98" s="1"/>
      <c r="AY98" s="1"/>
      <c r="AZ98" s="1"/>
      <c r="BA98" s="1"/>
      <c r="BB98" s="1"/>
      <c r="BC98" s="1"/>
      <c r="BD98" s="1"/>
      <c r="BE98" s="1"/>
      <c r="BF98" s="1"/>
      <c r="BG98" s="1"/>
      <c r="BH98" s="1"/>
      <c r="BI98" s="1"/>
      <c r="BJ98" s="1"/>
      <c r="BK98" s="1"/>
      <c r="BL98" s="1"/>
      <c r="BM98" s="1"/>
      <c r="BN98" s="1"/>
      <c r="BO98" s="1"/>
      <c r="BP98" s="1"/>
      <c r="BQ98" s="1"/>
      <c r="BR98" s="1"/>
    </row>
    <row r="99" spans="1:70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  <c r="AO99" s="1"/>
      <c r="AP99" s="1"/>
      <c r="AQ99" s="1"/>
      <c r="AR99" s="1"/>
      <c r="AS99" s="1"/>
      <c r="AT99" s="1"/>
      <c r="AU99" s="1"/>
      <c r="AV99" s="1"/>
      <c r="AW99" s="1"/>
      <c r="AX99" s="1"/>
      <c r="AY99" s="1"/>
      <c r="AZ99" s="1"/>
      <c r="BA99" s="1"/>
      <c r="BB99" s="1"/>
      <c r="BC99" s="1"/>
      <c r="BD99" s="1"/>
      <c r="BE99" s="1"/>
      <c r="BF99" s="1"/>
      <c r="BG99" s="1"/>
      <c r="BH99" s="1"/>
      <c r="BI99" s="1"/>
      <c r="BJ99" s="1"/>
      <c r="BK99" s="1"/>
      <c r="BL99" s="1"/>
      <c r="BM99" s="1"/>
      <c r="BN99" s="1"/>
      <c r="BO99" s="1"/>
      <c r="BP99" s="1"/>
      <c r="BQ99" s="1"/>
      <c r="BR99" s="1"/>
    </row>
    <row r="100" spans="1:70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  <c r="AO100" s="1"/>
      <c r="AP100" s="1"/>
      <c r="AQ100" s="1"/>
      <c r="AR100" s="1"/>
      <c r="AS100" s="1"/>
      <c r="AT100" s="1"/>
      <c r="AU100" s="1"/>
      <c r="AV100" s="1"/>
      <c r="AW100" s="1"/>
      <c r="AX100" s="1"/>
      <c r="AY100" s="1"/>
      <c r="AZ100" s="1"/>
      <c r="BA100" s="1"/>
      <c r="BB100" s="1"/>
      <c r="BC100" s="1"/>
      <c r="BD100" s="1"/>
      <c r="BE100" s="1"/>
      <c r="BF100" s="1"/>
      <c r="BG100" s="1"/>
      <c r="BH100" s="1"/>
      <c r="BI100" s="1"/>
      <c r="BJ100" s="1"/>
      <c r="BK100" s="1"/>
      <c r="BL100" s="1"/>
      <c r="BM100" s="1"/>
      <c r="BN100" s="1"/>
      <c r="BO100" s="1"/>
      <c r="BP100" s="1"/>
      <c r="BQ100" s="1"/>
      <c r="BR100" s="1"/>
    </row>
    <row r="101" spans="1:70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  <c r="AO101" s="1"/>
      <c r="AP101" s="1"/>
      <c r="AQ101" s="1"/>
      <c r="AR101" s="1"/>
      <c r="AS101" s="1"/>
      <c r="AT101" s="1"/>
      <c r="AU101" s="1"/>
      <c r="AV101" s="1"/>
      <c r="AW101" s="1"/>
      <c r="AX101" s="1"/>
      <c r="AY101" s="1"/>
      <c r="AZ101" s="1"/>
      <c r="BA101" s="1"/>
      <c r="BB101" s="1"/>
      <c r="BC101" s="1"/>
      <c r="BD101" s="1"/>
      <c r="BE101" s="1"/>
      <c r="BF101" s="1"/>
      <c r="BG101" s="1"/>
      <c r="BH101" s="1"/>
      <c r="BI101" s="1"/>
      <c r="BJ101" s="1"/>
      <c r="BK101" s="1"/>
      <c r="BL101" s="1"/>
      <c r="BM101" s="1"/>
      <c r="BN101" s="1"/>
      <c r="BO101" s="1"/>
      <c r="BP101" s="1"/>
      <c r="BQ101" s="1"/>
      <c r="BR101" s="1"/>
    </row>
    <row r="102" spans="1:70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1"/>
      <c r="AP102" s="1"/>
      <c r="AQ102" s="1"/>
      <c r="AR102" s="1"/>
      <c r="AS102" s="1"/>
      <c r="AT102" s="1"/>
      <c r="AU102" s="1"/>
      <c r="AV102" s="1"/>
      <c r="AW102" s="1"/>
      <c r="AX102" s="1"/>
      <c r="AY102" s="1"/>
      <c r="AZ102" s="1"/>
      <c r="BA102" s="1"/>
      <c r="BB102" s="1"/>
      <c r="BC102" s="1"/>
      <c r="BD102" s="1"/>
      <c r="BE102" s="1"/>
      <c r="BF102" s="1"/>
      <c r="BG102" s="1"/>
      <c r="BH102" s="1"/>
      <c r="BI102" s="1"/>
      <c r="BJ102" s="1"/>
      <c r="BK102" s="1"/>
      <c r="BL102" s="1"/>
      <c r="BM102" s="1"/>
      <c r="BN102" s="1"/>
      <c r="BO102" s="1"/>
      <c r="BP102" s="1"/>
      <c r="BQ102" s="1"/>
      <c r="BR102" s="1"/>
    </row>
    <row r="103" spans="1:70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/>
      <c r="AP103" s="1"/>
      <c r="AQ103" s="1"/>
      <c r="AR103" s="1"/>
      <c r="AS103" s="1"/>
      <c r="AT103" s="1"/>
      <c r="AU103" s="1"/>
      <c r="AV103" s="1"/>
      <c r="AW103" s="1"/>
      <c r="AX103" s="1"/>
      <c r="AY103" s="1"/>
      <c r="AZ103" s="1"/>
      <c r="BA103" s="1"/>
      <c r="BB103" s="1"/>
      <c r="BC103" s="1"/>
      <c r="BD103" s="1"/>
      <c r="BE103" s="1"/>
      <c r="BF103" s="1"/>
      <c r="BG103" s="1"/>
      <c r="BH103" s="1"/>
      <c r="BI103" s="1"/>
      <c r="BJ103" s="1"/>
      <c r="BK103" s="1"/>
      <c r="BL103" s="1"/>
      <c r="BM103" s="1"/>
      <c r="BN103" s="1"/>
      <c r="BO103" s="1"/>
      <c r="BP103" s="1"/>
      <c r="BQ103" s="1"/>
      <c r="BR103" s="1"/>
    </row>
    <row r="104" spans="1:70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1"/>
      <c r="AP104" s="1"/>
      <c r="AQ104" s="1"/>
      <c r="AR104" s="1"/>
      <c r="AS104" s="1"/>
      <c r="AT104" s="1"/>
      <c r="AU104" s="1"/>
      <c r="AV104" s="1"/>
      <c r="AW104" s="1"/>
      <c r="AX104" s="1"/>
      <c r="AY104" s="1"/>
      <c r="AZ104" s="1"/>
      <c r="BA104" s="1"/>
      <c r="BB104" s="1"/>
      <c r="BC104" s="1"/>
      <c r="BD104" s="1"/>
      <c r="BE104" s="1"/>
      <c r="BF104" s="1"/>
      <c r="BG104" s="1"/>
      <c r="BH104" s="1"/>
      <c r="BI104" s="1"/>
      <c r="BJ104" s="1"/>
      <c r="BK104" s="1"/>
      <c r="BL104" s="1"/>
      <c r="BM104" s="1"/>
      <c r="BN104" s="1"/>
      <c r="BO104" s="1"/>
      <c r="BP104" s="1"/>
      <c r="BQ104" s="1"/>
      <c r="BR104" s="1"/>
    </row>
    <row r="105" spans="1:70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1"/>
      <c r="AP105" s="1"/>
      <c r="AQ105" s="1"/>
      <c r="AR105" s="1"/>
      <c r="AS105" s="1"/>
      <c r="AT105" s="1"/>
      <c r="AU105" s="1"/>
      <c r="AV105" s="1"/>
      <c r="AW105" s="1"/>
      <c r="AX105" s="1"/>
      <c r="AY105" s="1"/>
      <c r="AZ105" s="1"/>
      <c r="BA105" s="1"/>
      <c r="BB105" s="1"/>
      <c r="BC105" s="1"/>
      <c r="BD105" s="1"/>
      <c r="BE105" s="1"/>
      <c r="BF105" s="1"/>
      <c r="BG105" s="1"/>
      <c r="BH105" s="1"/>
      <c r="BI105" s="1"/>
      <c r="BJ105" s="1"/>
      <c r="BK105" s="1"/>
      <c r="BL105" s="1"/>
      <c r="BM105" s="1"/>
      <c r="BN105" s="1"/>
      <c r="BO105" s="1"/>
      <c r="BP105" s="1"/>
      <c r="BQ105" s="1"/>
      <c r="BR105" s="1"/>
    </row>
    <row r="106" spans="1:70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/>
      <c r="AO106" s="1"/>
      <c r="AP106" s="1"/>
      <c r="AQ106" s="1"/>
      <c r="AR106" s="1"/>
      <c r="AS106" s="1"/>
      <c r="AT106" s="1"/>
      <c r="AU106" s="1"/>
      <c r="AV106" s="1"/>
      <c r="AW106" s="1"/>
      <c r="AX106" s="1"/>
      <c r="AY106" s="1"/>
      <c r="AZ106" s="1"/>
      <c r="BA106" s="1"/>
      <c r="BB106" s="1"/>
      <c r="BC106" s="1"/>
      <c r="BD106" s="1"/>
      <c r="BE106" s="1"/>
      <c r="BF106" s="1"/>
      <c r="BG106" s="1"/>
      <c r="BH106" s="1"/>
      <c r="BI106" s="1"/>
      <c r="BJ106" s="1"/>
      <c r="BK106" s="1"/>
      <c r="BL106" s="1"/>
      <c r="BM106" s="1"/>
      <c r="BN106" s="1"/>
      <c r="BO106" s="1"/>
      <c r="BP106" s="1"/>
      <c r="BQ106" s="1"/>
      <c r="BR106" s="1"/>
    </row>
    <row r="107" spans="1:70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1"/>
      <c r="AP107" s="1"/>
      <c r="AQ107" s="1"/>
      <c r="AR107" s="1"/>
      <c r="AS107" s="1"/>
      <c r="AT107" s="1"/>
      <c r="AU107" s="1"/>
      <c r="AV107" s="1"/>
      <c r="AW107" s="1"/>
      <c r="AX107" s="1"/>
      <c r="AY107" s="1"/>
      <c r="AZ107" s="1"/>
      <c r="BA107" s="1"/>
      <c r="BB107" s="1"/>
      <c r="BC107" s="1"/>
      <c r="BD107" s="1"/>
      <c r="BE107" s="1"/>
      <c r="BF107" s="1"/>
      <c r="BG107" s="1"/>
      <c r="BH107" s="1"/>
      <c r="BI107" s="1"/>
      <c r="BJ107" s="1"/>
      <c r="BK107" s="1"/>
      <c r="BL107" s="1"/>
      <c r="BM107" s="1"/>
      <c r="BN107" s="1"/>
      <c r="BO107" s="1"/>
      <c r="BP107" s="1"/>
      <c r="BQ107" s="1"/>
      <c r="BR107" s="1"/>
    </row>
    <row r="108" spans="1:70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1"/>
      <c r="AP108" s="1"/>
      <c r="AQ108" s="1"/>
      <c r="AR108" s="1"/>
      <c r="AS108" s="1"/>
      <c r="AT108" s="1"/>
      <c r="AU108" s="1"/>
      <c r="AV108" s="1"/>
      <c r="AW108" s="1"/>
      <c r="AX108" s="1"/>
      <c r="AY108" s="1"/>
      <c r="AZ108" s="1"/>
      <c r="BA108" s="1"/>
      <c r="BB108" s="1"/>
      <c r="BC108" s="1"/>
      <c r="BD108" s="1"/>
      <c r="BE108" s="1"/>
      <c r="BF108" s="1"/>
      <c r="BG108" s="1"/>
      <c r="BH108" s="1"/>
      <c r="BI108" s="1"/>
      <c r="BJ108" s="1"/>
      <c r="BK108" s="1"/>
      <c r="BL108" s="1"/>
      <c r="BM108" s="1"/>
      <c r="BN108" s="1"/>
      <c r="BO108" s="1"/>
      <c r="BP108" s="1"/>
      <c r="BQ108" s="1"/>
      <c r="BR108" s="1"/>
    </row>
    <row r="109" spans="1:70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1"/>
      <c r="AP109" s="1"/>
      <c r="AQ109" s="1"/>
      <c r="AR109" s="1"/>
      <c r="AS109" s="1"/>
      <c r="AT109" s="1"/>
      <c r="AU109" s="1"/>
      <c r="AV109" s="1"/>
      <c r="AW109" s="1"/>
      <c r="AX109" s="1"/>
      <c r="AY109" s="1"/>
      <c r="AZ109" s="1"/>
      <c r="BA109" s="1"/>
      <c r="BB109" s="1"/>
      <c r="BC109" s="1"/>
      <c r="BD109" s="1"/>
      <c r="BE109" s="1"/>
      <c r="BF109" s="1"/>
      <c r="BG109" s="1"/>
      <c r="BH109" s="1"/>
      <c r="BI109" s="1"/>
      <c r="BJ109" s="1"/>
      <c r="BK109" s="1"/>
      <c r="BL109" s="1"/>
      <c r="BM109" s="1"/>
      <c r="BN109" s="1"/>
      <c r="BO109" s="1"/>
      <c r="BP109" s="1"/>
      <c r="BQ109" s="1"/>
      <c r="BR109" s="1"/>
    </row>
    <row r="110" spans="1:70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  <c r="AP110" s="1"/>
      <c r="AQ110" s="1"/>
      <c r="AR110" s="1"/>
      <c r="AS110" s="1"/>
      <c r="AT110" s="1"/>
      <c r="AU110" s="1"/>
      <c r="AV110" s="1"/>
      <c r="AW110" s="1"/>
      <c r="AX110" s="1"/>
      <c r="AY110" s="1"/>
      <c r="AZ110" s="1"/>
      <c r="BA110" s="1"/>
      <c r="BB110" s="1"/>
      <c r="BC110" s="1"/>
      <c r="BD110" s="1"/>
      <c r="BE110" s="1"/>
      <c r="BF110" s="1"/>
      <c r="BG110" s="1"/>
      <c r="BH110" s="1"/>
      <c r="BI110" s="1"/>
      <c r="BJ110" s="1"/>
      <c r="BK110" s="1"/>
      <c r="BL110" s="1"/>
      <c r="BM110" s="1"/>
      <c r="BN110" s="1"/>
      <c r="BO110" s="1"/>
      <c r="BP110" s="1"/>
      <c r="BQ110" s="1"/>
      <c r="BR110" s="1"/>
    </row>
    <row r="111" spans="1:70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  <c r="AP111" s="1"/>
      <c r="AQ111" s="1"/>
      <c r="AR111" s="1"/>
      <c r="AS111" s="1"/>
      <c r="AT111" s="1"/>
      <c r="AU111" s="1"/>
      <c r="AV111" s="1"/>
      <c r="AW111" s="1"/>
      <c r="AX111" s="1"/>
      <c r="AY111" s="1"/>
      <c r="AZ111" s="1"/>
      <c r="BA111" s="1"/>
      <c r="BB111" s="1"/>
      <c r="BC111" s="1"/>
      <c r="BD111" s="1"/>
      <c r="BE111" s="1"/>
      <c r="BF111" s="1"/>
      <c r="BG111" s="1"/>
      <c r="BH111" s="1"/>
      <c r="BI111" s="1"/>
      <c r="BJ111" s="1"/>
      <c r="BK111" s="1"/>
      <c r="BL111" s="1"/>
      <c r="BM111" s="1"/>
      <c r="BN111" s="1"/>
      <c r="BO111" s="1"/>
      <c r="BP111" s="1"/>
      <c r="BQ111" s="1"/>
      <c r="BR111" s="1"/>
    </row>
    <row r="112" spans="1:70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1"/>
      <c r="AP112" s="1"/>
      <c r="AQ112" s="1"/>
      <c r="AR112" s="1"/>
      <c r="AS112" s="1"/>
      <c r="AT112" s="1"/>
      <c r="AU112" s="1"/>
      <c r="AV112" s="1"/>
      <c r="AW112" s="1"/>
      <c r="AX112" s="1"/>
      <c r="AY112" s="1"/>
      <c r="AZ112" s="1"/>
      <c r="BA112" s="1"/>
      <c r="BB112" s="1"/>
      <c r="BC112" s="1"/>
      <c r="BD112" s="1"/>
      <c r="BE112" s="1"/>
      <c r="BF112" s="1"/>
      <c r="BG112" s="1"/>
      <c r="BH112" s="1"/>
      <c r="BI112" s="1"/>
      <c r="BJ112" s="1"/>
      <c r="BK112" s="1"/>
      <c r="BL112" s="1"/>
      <c r="BM112" s="1"/>
      <c r="BN112" s="1"/>
      <c r="BO112" s="1"/>
      <c r="BP112" s="1"/>
      <c r="BQ112" s="1"/>
      <c r="BR112" s="1"/>
    </row>
    <row r="113" spans="1:70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1"/>
      <c r="AP113" s="1"/>
      <c r="AQ113" s="1"/>
      <c r="AR113" s="1"/>
      <c r="AS113" s="1"/>
      <c r="AT113" s="1"/>
      <c r="AU113" s="1"/>
      <c r="AV113" s="1"/>
      <c r="AW113" s="1"/>
      <c r="AX113" s="1"/>
      <c r="AY113" s="1"/>
      <c r="AZ113" s="1"/>
      <c r="BA113" s="1"/>
      <c r="BB113" s="1"/>
      <c r="BC113" s="1"/>
      <c r="BD113" s="1"/>
      <c r="BE113" s="1"/>
      <c r="BF113" s="1"/>
      <c r="BG113" s="1"/>
      <c r="BH113" s="1"/>
      <c r="BI113" s="1"/>
      <c r="BJ113" s="1"/>
      <c r="BK113" s="1"/>
      <c r="BL113" s="1"/>
      <c r="BM113" s="1"/>
      <c r="BN113" s="1"/>
      <c r="BO113" s="1"/>
      <c r="BP113" s="1"/>
      <c r="BQ113" s="1"/>
      <c r="BR113" s="1"/>
    </row>
    <row r="114" spans="1:70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  <c r="AP114" s="1"/>
      <c r="AQ114" s="1"/>
      <c r="AR114" s="1"/>
      <c r="AS114" s="1"/>
      <c r="AT114" s="1"/>
      <c r="AU114" s="1"/>
      <c r="AV114" s="1"/>
      <c r="AW114" s="1"/>
      <c r="AX114" s="1"/>
      <c r="AY114" s="1"/>
      <c r="AZ114" s="1"/>
      <c r="BA114" s="1"/>
      <c r="BB114" s="1"/>
      <c r="BC114" s="1"/>
      <c r="BD114" s="1"/>
      <c r="BE114" s="1"/>
      <c r="BF114" s="1"/>
      <c r="BG114" s="1"/>
      <c r="BH114" s="1"/>
      <c r="BI114" s="1"/>
      <c r="BJ114" s="1"/>
      <c r="BK114" s="1"/>
      <c r="BL114" s="1"/>
      <c r="BM114" s="1"/>
      <c r="BN114" s="1"/>
      <c r="BO114" s="1"/>
      <c r="BP114" s="1"/>
      <c r="BQ114" s="1"/>
      <c r="BR114" s="1"/>
    </row>
    <row r="115" spans="1:70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1"/>
      <c r="AP115" s="1"/>
      <c r="AQ115" s="1"/>
      <c r="AR115" s="1"/>
      <c r="AS115" s="1"/>
      <c r="AT115" s="1"/>
      <c r="AU115" s="1"/>
      <c r="AV115" s="1"/>
      <c r="AW115" s="1"/>
      <c r="AX115" s="1"/>
      <c r="AY115" s="1"/>
      <c r="AZ115" s="1"/>
      <c r="BA115" s="1"/>
      <c r="BB115" s="1"/>
      <c r="BC115" s="1"/>
      <c r="BD115" s="1"/>
      <c r="BE115" s="1"/>
      <c r="BF115" s="1"/>
      <c r="BG115" s="1"/>
      <c r="BH115" s="1"/>
      <c r="BI115" s="1"/>
      <c r="BJ115" s="1"/>
      <c r="BK115" s="1"/>
      <c r="BL115" s="1"/>
      <c r="BM115" s="1"/>
      <c r="BN115" s="1"/>
      <c r="BO115" s="1"/>
      <c r="BP115" s="1"/>
      <c r="BQ115" s="1"/>
      <c r="BR115" s="1"/>
    </row>
    <row r="116" spans="1:70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/>
      <c r="AP116" s="1"/>
      <c r="AQ116" s="1"/>
      <c r="AR116" s="1"/>
      <c r="AS116" s="1"/>
      <c r="AT116" s="1"/>
      <c r="AU116" s="1"/>
      <c r="AV116" s="1"/>
      <c r="AW116" s="1"/>
      <c r="AX116" s="1"/>
      <c r="AY116" s="1"/>
      <c r="AZ116" s="1"/>
      <c r="BA116" s="1"/>
      <c r="BB116" s="1"/>
      <c r="BC116" s="1"/>
      <c r="BD116" s="1"/>
      <c r="BE116" s="1"/>
      <c r="BF116" s="1"/>
      <c r="BG116" s="1"/>
      <c r="BH116" s="1"/>
      <c r="BI116" s="1"/>
      <c r="BJ116" s="1"/>
      <c r="BK116" s="1"/>
      <c r="BL116" s="1"/>
      <c r="BM116" s="1"/>
      <c r="BN116" s="1"/>
      <c r="BO116" s="1"/>
      <c r="BP116" s="1"/>
      <c r="BQ116" s="1"/>
      <c r="BR116" s="1"/>
    </row>
    <row r="117" spans="1:70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  <c r="AP117" s="1"/>
      <c r="AQ117" s="1"/>
      <c r="AR117" s="1"/>
      <c r="AS117" s="1"/>
      <c r="AT117" s="1"/>
      <c r="AU117" s="1"/>
      <c r="AV117" s="1"/>
      <c r="AW117" s="1"/>
      <c r="AX117" s="1"/>
      <c r="AY117" s="1"/>
      <c r="AZ117" s="1"/>
      <c r="BA117" s="1"/>
      <c r="BB117" s="1"/>
      <c r="BC117" s="1"/>
      <c r="BD117" s="1"/>
      <c r="BE117" s="1"/>
      <c r="BF117" s="1"/>
      <c r="BG117" s="1"/>
      <c r="BH117" s="1"/>
      <c r="BI117" s="1"/>
      <c r="BJ117" s="1"/>
      <c r="BK117" s="1"/>
      <c r="BL117" s="1"/>
      <c r="BM117" s="1"/>
      <c r="BN117" s="1"/>
      <c r="BO117" s="1"/>
      <c r="BP117" s="1"/>
      <c r="BQ117" s="1"/>
      <c r="BR117" s="1"/>
    </row>
    <row r="118" spans="1:70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P118" s="1"/>
      <c r="AQ118" s="1"/>
      <c r="AR118" s="1"/>
      <c r="AS118" s="1"/>
      <c r="AT118" s="1"/>
      <c r="AU118" s="1"/>
      <c r="AV118" s="1"/>
      <c r="AW118" s="1"/>
      <c r="AX118" s="1"/>
      <c r="AY118" s="1"/>
      <c r="AZ118" s="1"/>
      <c r="BA118" s="1"/>
      <c r="BB118" s="1"/>
      <c r="BC118" s="1"/>
      <c r="BD118" s="1"/>
      <c r="BE118" s="1"/>
      <c r="BF118" s="1"/>
      <c r="BG118" s="1"/>
      <c r="BH118" s="1"/>
      <c r="BI118" s="1"/>
      <c r="BJ118" s="1"/>
      <c r="BK118" s="1"/>
      <c r="BL118" s="1"/>
      <c r="BM118" s="1"/>
      <c r="BN118" s="1"/>
      <c r="BO118" s="1"/>
      <c r="BP118" s="1"/>
      <c r="BQ118" s="1"/>
      <c r="BR118" s="1"/>
    </row>
    <row r="119" spans="1:70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  <c r="AP119" s="1"/>
      <c r="AQ119" s="1"/>
      <c r="AR119" s="1"/>
      <c r="AS119" s="1"/>
      <c r="AT119" s="1"/>
      <c r="AU119" s="1"/>
      <c r="AV119" s="1"/>
      <c r="AW119" s="1"/>
      <c r="AX119" s="1"/>
      <c r="AY119" s="1"/>
      <c r="AZ119" s="1"/>
      <c r="BA119" s="1"/>
      <c r="BB119" s="1"/>
      <c r="BC119" s="1"/>
      <c r="BD119" s="1"/>
      <c r="BE119" s="1"/>
      <c r="BF119" s="1"/>
      <c r="BG119" s="1"/>
      <c r="BH119" s="1"/>
      <c r="BI119" s="1"/>
      <c r="BJ119" s="1"/>
      <c r="BK119" s="1"/>
      <c r="BL119" s="1"/>
      <c r="BM119" s="1"/>
      <c r="BN119" s="1"/>
      <c r="BO119" s="1"/>
      <c r="BP119" s="1"/>
      <c r="BQ119" s="1"/>
      <c r="BR119" s="1"/>
    </row>
    <row r="120" spans="1:70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1"/>
      <c r="AP120" s="1"/>
      <c r="AQ120" s="1"/>
      <c r="AR120" s="1"/>
      <c r="AS120" s="1"/>
      <c r="AT120" s="1"/>
      <c r="AU120" s="1"/>
      <c r="AV120" s="1"/>
      <c r="AW120" s="1"/>
      <c r="AX120" s="1"/>
      <c r="AY120" s="1"/>
      <c r="AZ120" s="1"/>
      <c r="BA120" s="1"/>
      <c r="BB120" s="1"/>
      <c r="BC120" s="1"/>
      <c r="BD120" s="1"/>
      <c r="BE120" s="1"/>
      <c r="BF120" s="1"/>
      <c r="BG120" s="1"/>
      <c r="BH120" s="1"/>
      <c r="BI120" s="1"/>
      <c r="BJ120" s="1"/>
      <c r="BK120" s="1"/>
      <c r="BL120" s="1"/>
      <c r="BM120" s="1"/>
      <c r="BN120" s="1"/>
      <c r="BO120" s="1"/>
      <c r="BP120" s="1"/>
      <c r="BQ120" s="1"/>
      <c r="BR120" s="1"/>
    </row>
    <row r="121" spans="1:70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  <c r="AP121" s="1"/>
      <c r="AQ121" s="1"/>
      <c r="AR121" s="1"/>
      <c r="AS121" s="1"/>
      <c r="AT121" s="1"/>
      <c r="AU121" s="1"/>
      <c r="AV121" s="1"/>
      <c r="AW121" s="1"/>
      <c r="AX121" s="1"/>
      <c r="AY121" s="1"/>
      <c r="AZ121" s="1"/>
      <c r="BA121" s="1"/>
      <c r="BB121" s="1"/>
      <c r="BC121" s="1"/>
      <c r="BD121" s="1"/>
      <c r="BE121" s="1"/>
      <c r="BF121" s="1"/>
      <c r="BG121" s="1"/>
      <c r="BH121" s="1"/>
      <c r="BI121" s="1"/>
      <c r="BJ121" s="1"/>
      <c r="BK121" s="1"/>
      <c r="BL121" s="1"/>
      <c r="BM121" s="1"/>
      <c r="BN121" s="1"/>
      <c r="BO121" s="1"/>
      <c r="BP121" s="1"/>
      <c r="BQ121" s="1"/>
      <c r="BR121" s="1"/>
    </row>
    <row r="122" spans="1:70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1"/>
      <c r="AP122" s="1"/>
      <c r="AQ122" s="1"/>
      <c r="AR122" s="1"/>
      <c r="AS122" s="1"/>
      <c r="AT122" s="1"/>
      <c r="AU122" s="1"/>
      <c r="AV122" s="1"/>
      <c r="AW122" s="1"/>
      <c r="AX122" s="1"/>
      <c r="AY122" s="1"/>
      <c r="AZ122" s="1"/>
      <c r="BA122" s="1"/>
      <c r="BB122" s="1"/>
      <c r="BC122" s="1"/>
      <c r="BD122" s="1"/>
      <c r="BE122" s="1"/>
      <c r="BF122" s="1"/>
      <c r="BG122" s="1"/>
      <c r="BH122" s="1"/>
      <c r="BI122" s="1"/>
      <c r="BJ122" s="1"/>
      <c r="BK122" s="1"/>
      <c r="BL122" s="1"/>
      <c r="BM122" s="1"/>
      <c r="BN122" s="1"/>
      <c r="BO122" s="1"/>
      <c r="BP122" s="1"/>
      <c r="BQ122" s="1"/>
      <c r="BR122" s="1"/>
    </row>
    <row r="123" spans="1:70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  <c r="AP123" s="1"/>
      <c r="AQ123" s="1"/>
      <c r="AR123" s="1"/>
      <c r="AS123" s="1"/>
      <c r="AT123" s="1"/>
      <c r="AU123" s="1"/>
      <c r="AV123" s="1"/>
      <c r="AW123" s="1"/>
      <c r="AX123" s="1"/>
      <c r="AY123" s="1"/>
      <c r="AZ123" s="1"/>
      <c r="BA123" s="1"/>
      <c r="BB123" s="1"/>
      <c r="BC123" s="1"/>
      <c r="BD123" s="1"/>
      <c r="BE123" s="1"/>
      <c r="BF123" s="1"/>
      <c r="BG123" s="1"/>
      <c r="BH123" s="1"/>
      <c r="BI123" s="1"/>
      <c r="BJ123" s="1"/>
      <c r="BK123" s="1"/>
      <c r="BL123" s="1"/>
      <c r="BM123" s="1"/>
      <c r="BN123" s="1"/>
      <c r="BO123" s="1"/>
      <c r="BP123" s="1"/>
      <c r="BQ123" s="1"/>
      <c r="BR123" s="1"/>
    </row>
    <row r="124" spans="1:70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  <c r="AP124" s="1"/>
      <c r="AQ124" s="1"/>
      <c r="AR124" s="1"/>
      <c r="AS124" s="1"/>
      <c r="AT124" s="1"/>
      <c r="AU124" s="1"/>
      <c r="AV124" s="1"/>
      <c r="AW124" s="1"/>
      <c r="AX124" s="1"/>
      <c r="AY124" s="1"/>
      <c r="AZ124" s="1"/>
      <c r="BA124" s="1"/>
      <c r="BB124" s="1"/>
      <c r="BC124" s="1"/>
      <c r="BD124" s="1"/>
      <c r="BE124" s="1"/>
      <c r="BF124" s="1"/>
      <c r="BG124" s="1"/>
      <c r="BH124" s="1"/>
      <c r="BI124" s="1"/>
      <c r="BJ124" s="1"/>
      <c r="BK124" s="1"/>
      <c r="BL124" s="1"/>
      <c r="BM124" s="1"/>
      <c r="BN124" s="1"/>
      <c r="BO124" s="1"/>
      <c r="BP124" s="1"/>
      <c r="BQ124" s="1"/>
      <c r="BR124" s="1"/>
    </row>
    <row r="125" spans="1:70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  <c r="AP125" s="1"/>
      <c r="AQ125" s="1"/>
      <c r="AR125" s="1"/>
      <c r="AS125" s="1"/>
      <c r="AT125" s="1"/>
      <c r="AU125" s="1"/>
      <c r="AV125" s="1"/>
      <c r="AW125" s="1"/>
      <c r="AX125" s="1"/>
      <c r="AY125" s="1"/>
      <c r="AZ125" s="1"/>
      <c r="BA125" s="1"/>
      <c r="BB125" s="1"/>
      <c r="BC125" s="1"/>
      <c r="BD125" s="1"/>
      <c r="BE125" s="1"/>
      <c r="BF125" s="1"/>
      <c r="BG125" s="1"/>
      <c r="BH125" s="1"/>
      <c r="BI125" s="1"/>
      <c r="BJ125" s="1"/>
      <c r="BK125" s="1"/>
      <c r="BL125" s="1"/>
      <c r="BM125" s="1"/>
      <c r="BN125" s="1"/>
      <c r="BO125" s="1"/>
      <c r="BP125" s="1"/>
      <c r="BQ125" s="1"/>
      <c r="BR125" s="1"/>
    </row>
    <row r="126" spans="1:70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  <c r="AP126" s="1"/>
      <c r="AQ126" s="1"/>
      <c r="AR126" s="1"/>
      <c r="AS126" s="1"/>
      <c r="AT126" s="1"/>
      <c r="AU126" s="1"/>
      <c r="AV126" s="1"/>
      <c r="AW126" s="1"/>
      <c r="AX126" s="1"/>
      <c r="AY126" s="1"/>
      <c r="AZ126" s="1"/>
      <c r="BA126" s="1"/>
      <c r="BB126" s="1"/>
      <c r="BC126" s="1"/>
      <c r="BD126" s="1"/>
      <c r="BE126" s="1"/>
      <c r="BF126" s="1"/>
      <c r="BG126" s="1"/>
      <c r="BH126" s="1"/>
      <c r="BI126" s="1"/>
      <c r="BJ126" s="1"/>
      <c r="BK126" s="1"/>
      <c r="BL126" s="1"/>
      <c r="BM126" s="1"/>
      <c r="BN126" s="1"/>
      <c r="BO126" s="1"/>
      <c r="BP126" s="1"/>
      <c r="BQ126" s="1"/>
      <c r="BR126" s="1"/>
    </row>
    <row r="127" spans="1:70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  <c r="AP127" s="1"/>
      <c r="AQ127" s="1"/>
      <c r="AR127" s="1"/>
      <c r="AS127" s="1"/>
      <c r="AT127" s="1"/>
      <c r="AU127" s="1"/>
      <c r="AV127" s="1"/>
      <c r="AW127" s="1"/>
      <c r="AX127" s="1"/>
      <c r="AY127" s="1"/>
      <c r="AZ127" s="1"/>
      <c r="BA127" s="1"/>
      <c r="BB127" s="1"/>
      <c r="BC127" s="1"/>
      <c r="BD127" s="1"/>
      <c r="BE127" s="1"/>
      <c r="BF127" s="1"/>
      <c r="BG127" s="1"/>
      <c r="BH127" s="1"/>
      <c r="BI127" s="1"/>
      <c r="BJ127" s="1"/>
      <c r="BK127" s="1"/>
      <c r="BL127" s="1"/>
      <c r="BM127" s="1"/>
      <c r="BN127" s="1"/>
      <c r="BO127" s="1"/>
      <c r="BP127" s="1"/>
      <c r="BQ127" s="1"/>
      <c r="BR127" s="1"/>
    </row>
    <row r="128" spans="1:70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  <c r="AP128" s="1"/>
      <c r="AQ128" s="1"/>
      <c r="AR128" s="1"/>
      <c r="AS128" s="1"/>
      <c r="AT128" s="1"/>
      <c r="AU128" s="1"/>
      <c r="AV128" s="1"/>
      <c r="AW128" s="1"/>
      <c r="AX128" s="1"/>
      <c r="AY128" s="1"/>
      <c r="AZ128" s="1"/>
      <c r="BA128" s="1"/>
      <c r="BB128" s="1"/>
      <c r="BC128" s="1"/>
      <c r="BD128" s="1"/>
      <c r="BE128" s="1"/>
      <c r="BF128" s="1"/>
      <c r="BG128" s="1"/>
      <c r="BH128" s="1"/>
      <c r="BI128" s="1"/>
      <c r="BJ128" s="1"/>
      <c r="BK128" s="1"/>
      <c r="BL128" s="1"/>
      <c r="BM128" s="1"/>
      <c r="BN128" s="1"/>
      <c r="BO128" s="1"/>
      <c r="BP128" s="1"/>
      <c r="BQ128" s="1"/>
      <c r="BR128" s="1"/>
    </row>
    <row r="129" spans="1:70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  <c r="AQ129" s="1"/>
      <c r="AR129" s="1"/>
      <c r="AS129" s="1"/>
      <c r="AT129" s="1"/>
      <c r="AU129" s="1"/>
      <c r="AV129" s="1"/>
      <c r="AW129" s="1"/>
      <c r="AX129" s="1"/>
      <c r="AY129" s="1"/>
      <c r="AZ129" s="1"/>
      <c r="BA129" s="1"/>
      <c r="BB129" s="1"/>
      <c r="BC129" s="1"/>
      <c r="BD129" s="1"/>
      <c r="BE129" s="1"/>
      <c r="BF129" s="1"/>
      <c r="BG129" s="1"/>
      <c r="BH129" s="1"/>
      <c r="BI129" s="1"/>
      <c r="BJ129" s="1"/>
      <c r="BK129" s="1"/>
      <c r="BL129" s="1"/>
      <c r="BM129" s="1"/>
      <c r="BN129" s="1"/>
      <c r="BO129" s="1"/>
      <c r="BP129" s="1"/>
      <c r="BQ129" s="1"/>
      <c r="BR129" s="1"/>
    </row>
    <row r="130" spans="1:70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  <c r="AR130" s="1"/>
      <c r="AS130" s="1"/>
      <c r="AT130" s="1"/>
      <c r="AU130" s="1"/>
      <c r="AV130" s="1"/>
      <c r="AW130" s="1"/>
      <c r="AX130" s="1"/>
      <c r="AY130" s="1"/>
      <c r="AZ130" s="1"/>
      <c r="BA130" s="1"/>
      <c r="BB130" s="1"/>
      <c r="BC130" s="1"/>
      <c r="BD130" s="1"/>
      <c r="BE130" s="1"/>
      <c r="BF130" s="1"/>
      <c r="BG130" s="1"/>
      <c r="BH130" s="1"/>
      <c r="BI130" s="1"/>
      <c r="BJ130" s="1"/>
      <c r="BK130" s="1"/>
      <c r="BL130" s="1"/>
      <c r="BM130" s="1"/>
      <c r="BN130" s="1"/>
      <c r="BO130" s="1"/>
      <c r="BP130" s="1"/>
      <c r="BQ130" s="1"/>
      <c r="BR130" s="1"/>
    </row>
    <row r="131" spans="1:70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  <c r="AQ131" s="1"/>
      <c r="AR131" s="1"/>
      <c r="AS131" s="1"/>
      <c r="AT131" s="1"/>
      <c r="AU131" s="1"/>
      <c r="AV131" s="1"/>
      <c r="AW131" s="1"/>
      <c r="AX131" s="1"/>
      <c r="AY131" s="1"/>
      <c r="AZ131" s="1"/>
      <c r="BA131" s="1"/>
      <c r="BB131" s="1"/>
      <c r="BC131" s="1"/>
      <c r="BD131" s="1"/>
      <c r="BE131" s="1"/>
      <c r="BF131" s="1"/>
      <c r="BG131" s="1"/>
      <c r="BH131" s="1"/>
      <c r="BI131" s="1"/>
      <c r="BJ131" s="1"/>
      <c r="BK131" s="1"/>
      <c r="BL131" s="1"/>
      <c r="BM131" s="1"/>
      <c r="BN131" s="1"/>
      <c r="BO131" s="1"/>
      <c r="BP131" s="1"/>
      <c r="BQ131" s="1"/>
      <c r="BR131" s="1"/>
    </row>
    <row r="132" spans="1:70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"/>
      <c r="AR132" s="1"/>
      <c r="AS132" s="1"/>
      <c r="AT132" s="1"/>
      <c r="AU132" s="1"/>
      <c r="AV132" s="1"/>
      <c r="AW132" s="1"/>
      <c r="AX132" s="1"/>
      <c r="AY132" s="1"/>
      <c r="AZ132" s="1"/>
      <c r="BA132" s="1"/>
      <c r="BB132" s="1"/>
      <c r="BC132" s="1"/>
      <c r="BD132" s="1"/>
      <c r="BE132" s="1"/>
      <c r="BF132" s="1"/>
      <c r="BG132" s="1"/>
      <c r="BH132" s="1"/>
      <c r="BI132" s="1"/>
      <c r="BJ132" s="1"/>
      <c r="BK132" s="1"/>
      <c r="BL132" s="1"/>
      <c r="BM132" s="1"/>
      <c r="BN132" s="1"/>
      <c r="BO132" s="1"/>
      <c r="BP132" s="1"/>
      <c r="BQ132" s="1"/>
      <c r="BR132" s="1"/>
    </row>
    <row r="133" spans="1:70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  <c r="AQ133" s="1"/>
      <c r="AR133" s="1"/>
      <c r="AS133" s="1"/>
      <c r="AT133" s="1"/>
      <c r="AU133" s="1"/>
      <c r="AV133" s="1"/>
      <c r="AW133" s="1"/>
      <c r="AX133" s="1"/>
      <c r="AY133" s="1"/>
      <c r="AZ133" s="1"/>
      <c r="BA133" s="1"/>
      <c r="BB133" s="1"/>
      <c r="BC133" s="1"/>
      <c r="BD133" s="1"/>
      <c r="BE133" s="1"/>
      <c r="BF133" s="1"/>
      <c r="BG133" s="1"/>
      <c r="BH133" s="1"/>
      <c r="BI133" s="1"/>
      <c r="BJ133" s="1"/>
      <c r="BK133" s="1"/>
      <c r="BL133" s="1"/>
      <c r="BM133" s="1"/>
      <c r="BN133" s="1"/>
      <c r="BO133" s="1"/>
      <c r="BP133" s="1"/>
      <c r="BQ133" s="1"/>
      <c r="BR133" s="1"/>
    </row>
    <row r="134" spans="1:70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1"/>
      <c r="AS134" s="1"/>
      <c r="AT134" s="1"/>
      <c r="AU134" s="1"/>
      <c r="AV134" s="1"/>
      <c r="AW134" s="1"/>
      <c r="AX134" s="1"/>
      <c r="AY134" s="1"/>
      <c r="AZ134" s="1"/>
      <c r="BA134" s="1"/>
      <c r="BB134" s="1"/>
      <c r="BC134" s="1"/>
      <c r="BD134" s="1"/>
      <c r="BE134" s="1"/>
      <c r="BF134" s="1"/>
      <c r="BG134" s="1"/>
      <c r="BH134" s="1"/>
      <c r="BI134" s="1"/>
      <c r="BJ134" s="1"/>
      <c r="BK134" s="1"/>
      <c r="BL134" s="1"/>
      <c r="BM134" s="1"/>
      <c r="BN134" s="1"/>
      <c r="BO134" s="1"/>
      <c r="BP134" s="1"/>
      <c r="BQ134" s="1"/>
      <c r="BR134" s="1"/>
    </row>
    <row r="135" spans="1:70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  <c r="AT135" s="1"/>
      <c r="AU135" s="1"/>
      <c r="AV135" s="1"/>
      <c r="AW135" s="1"/>
      <c r="AX135" s="1"/>
      <c r="AY135" s="1"/>
      <c r="AZ135" s="1"/>
      <c r="BA135" s="1"/>
      <c r="BB135" s="1"/>
      <c r="BC135" s="1"/>
      <c r="BD135" s="1"/>
      <c r="BE135" s="1"/>
      <c r="BF135" s="1"/>
      <c r="BG135" s="1"/>
      <c r="BH135" s="1"/>
      <c r="BI135" s="1"/>
      <c r="BJ135" s="1"/>
      <c r="BK135" s="1"/>
      <c r="BL135" s="1"/>
      <c r="BM135" s="1"/>
      <c r="BN135" s="1"/>
      <c r="BO135" s="1"/>
      <c r="BP135" s="1"/>
      <c r="BQ135" s="1"/>
      <c r="BR135" s="1"/>
    </row>
    <row r="136" spans="1:70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  <c r="AU136" s="1"/>
      <c r="AV136" s="1"/>
      <c r="AW136" s="1"/>
      <c r="AX136" s="1"/>
      <c r="AY136" s="1"/>
      <c r="AZ136" s="1"/>
      <c r="BA136" s="1"/>
      <c r="BB136" s="1"/>
      <c r="BC136" s="1"/>
      <c r="BD136" s="1"/>
      <c r="BE136" s="1"/>
      <c r="BF136" s="1"/>
      <c r="BG136" s="1"/>
      <c r="BH136" s="1"/>
      <c r="BI136" s="1"/>
      <c r="BJ136" s="1"/>
      <c r="BK136" s="1"/>
      <c r="BL136" s="1"/>
      <c r="BM136" s="1"/>
      <c r="BN136" s="1"/>
      <c r="BO136" s="1"/>
      <c r="BP136" s="1"/>
      <c r="BQ136" s="1"/>
      <c r="BR136" s="1"/>
    </row>
    <row r="137" spans="1:70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/>
      <c r="AS137" s="1"/>
      <c r="AT137" s="1"/>
      <c r="AU137" s="1"/>
      <c r="AV137" s="1"/>
      <c r="AW137" s="1"/>
      <c r="AX137" s="1"/>
      <c r="AY137" s="1"/>
      <c r="AZ137" s="1"/>
      <c r="BA137" s="1"/>
      <c r="BB137" s="1"/>
      <c r="BC137" s="1"/>
      <c r="BD137" s="1"/>
      <c r="BE137" s="1"/>
      <c r="BF137" s="1"/>
      <c r="BG137" s="1"/>
      <c r="BH137" s="1"/>
      <c r="BI137" s="1"/>
      <c r="BJ137" s="1"/>
      <c r="BK137" s="1"/>
      <c r="BL137" s="1"/>
      <c r="BM137" s="1"/>
      <c r="BN137" s="1"/>
      <c r="BO137" s="1"/>
      <c r="BP137" s="1"/>
      <c r="BQ137" s="1"/>
      <c r="BR137" s="1"/>
    </row>
    <row r="138" spans="1:70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  <c r="AU138" s="1"/>
      <c r="AV138" s="1"/>
      <c r="AW138" s="1"/>
      <c r="AX138" s="1"/>
      <c r="AY138" s="1"/>
      <c r="AZ138" s="1"/>
      <c r="BA138" s="1"/>
      <c r="BB138" s="1"/>
      <c r="BC138" s="1"/>
      <c r="BD138" s="1"/>
      <c r="BE138" s="1"/>
      <c r="BF138" s="1"/>
      <c r="BG138" s="1"/>
      <c r="BH138" s="1"/>
      <c r="BI138" s="1"/>
      <c r="BJ138" s="1"/>
      <c r="BK138" s="1"/>
      <c r="BL138" s="1"/>
      <c r="BM138" s="1"/>
      <c r="BN138" s="1"/>
      <c r="BO138" s="1"/>
      <c r="BP138" s="1"/>
      <c r="BQ138" s="1"/>
      <c r="BR138" s="1"/>
    </row>
    <row r="139" spans="1:70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  <c r="AU139" s="1"/>
      <c r="AV139" s="1"/>
      <c r="AW139" s="1"/>
      <c r="AX139" s="1"/>
      <c r="AY139" s="1"/>
      <c r="AZ139" s="1"/>
      <c r="BA139" s="1"/>
      <c r="BB139" s="1"/>
      <c r="BC139" s="1"/>
      <c r="BD139" s="1"/>
      <c r="BE139" s="1"/>
      <c r="BF139" s="1"/>
      <c r="BG139" s="1"/>
      <c r="BH139" s="1"/>
      <c r="BI139" s="1"/>
      <c r="BJ139" s="1"/>
      <c r="BK139" s="1"/>
      <c r="BL139" s="1"/>
      <c r="BM139" s="1"/>
      <c r="BN139" s="1"/>
      <c r="BO139" s="1"/>
      <c r="BP139" s="1"/>
      <c r="BQ139" s="1"/>
      <c r="BR139" s="1"/>
    </row>
    <row r="140" spans="1:70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  <c r="AT140" s="1"/>
      <c r="AU140" s="1"/>
      <c r="AV140" s="1"/>
      <c r="AW140" s="1"/>
      <c r="AX140" s="1"/>
      <c r="AY140" s="1"/>
      <c r="AZ140" s="1"/>
      <c r="BA140" s="1"/>
      <c r="BB140" s="1"/>
      <c r="BC140" s="1"/>
      <c r="BD140" s="1"/>
      <c r="BE140" s="1"/>
      <c r="BF140" s="1"/>
      <c r="BG140" s="1"/>
      <c r="BH140" s="1"/>
      <c r="BI140" s="1"/>
      <c r="BJ140" s="1"/>
      <c r="BK140" s="1"/>
      <c r="BL140" s="1"/>
      <c r="BM140" s="1"/>
      <c r="BN140" s="1"/>
      <c r="BO140" s="1"/>
      <c r="BP140" s="1"/>
      <c r="BQ140" s="1"/>
      <c r="BR140" s="1"/>
    </row>
    <row r="141" spans="1:70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1"/>
      <c r="AU141" s="1"/>
      <c r="AV141" s="1"/>
      <c r="AW141" s="1"/>
      <c r="AX141" s="1"/>
      <c r="AY141" s="1"/>
      <c r="AZ141" s="1"/>
      <c r="BA141" s="1"/>
      <c r="BB141" s="1"/>
      <c r="BC141" s="1"/>
      <c r="BD141" s="1"/>
      <c r="BE141" s="1"/>
      <c r="BF141" s="1"/>
      <c r="BG141" s="1"/>
      <c r="BH141" s="1"/>
      <c r="BI141" s="1"/>
      <c r="BJ141" s="1"/>
      <c r="BK141" s="1"/>
      <c r="BL141" s="1"/>
      <c r="BM141" s="1"/>
      <c r="BN141" s="1"/>
      <c r="BO141" s="1"/>
      <c r="BP141" s="1"/>
      <c r="BQ141" s="1"/>
      <c r="BR141" s="1"/>
    </row>
    <row r="142" spans="1:70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  <c r="AU142" s="1"/>
      <c r="AV142" s="1"/>
      <c r="AW142" s="1"/>
      <c r="AX142" s="1"/>
      <c r="AY142" s="1"/>
      <c r="AZ142" s="1"/>
      <c r="BA142" s="1"/>
      <c r="BB142" s="1"/>
      <c r="BC142" s="1"/>
      <c r="BD142" s="1"/>
      <c r="BE142" s="1"/>
      <c r="BF142" s="1"/>
      <c r="BG142" s="1"/>
      <c r="BH142" s="1"/>
      <c r="BI142" s="1"/>
      <c r="BJ142" s="1"/>
      <c r="BK142" s="1"/>
      <c r="BL142" s="1"/>
      <c r="BM142" s="1"/>
      <c r="BN142" s="1"/>
      <c r="BO142" s="1"/>
      <c r="BP142" s="1"/>
      <c r="BQ142" s="1"/>
      <c r="BR142" s="1"/>
    </row>
    <row r="143" spans="1:70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"/>
      <c r="AT143" s="1"/>
      <c r="AU143" s="1"/>
      <c r="AV143" s="1"/>
      <c r="AW143" s="1"/>
      <c r="AX143" s="1"/>
      <c r="AY143" s="1"/>
      <c r="AZ143" s="1"/>
      <c r="BA143" s="1"/>
      <c r="BB143" s="1"/>
      <c r="BC143" s="1"/>
      <c r="BD143" s="1"/>
      <c r="BE143" s="1"/>
      <c r="BF143" s="1"/>
      <c r="BG143" s="1"/>
      <c r="BH143" s="1"/>
      <c r="BI143" s="1"/>
      <c r="BJ143" s="1"/>
      <c r="BK143" s="1"/>
      <c r="BL143" s="1"/>
      <c r="BM143" s="1"/>
      <c r="BN143" s="1"/>
      <c r="BO143" s="1"/>
      <c r="BP143" s="1"/>
      <c r="BQ143" s="1"/>
      <c r="BR143" s="1"/>
    </row>
    <row r="144" spans="1:70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  <c r="AU144" s="1"/>
      <c r="AV144" s="1"/>
      <c r="AW144" s="1"/>
      <c r="AX144" s="1"/>
      <c r="AY144" s="1"/>
      <c r="AZ144" s="1"/>
      <c r="BA144" s="1"/>
      <c r="BB144" s="1"/>
      <c r="BC144" s="1"/>
      <c r="BD144" s="1"/>
      <c r="BE144" s="1"/>
      <c r="BF144" s="1"/>
      <c r="BG144" s="1"/>
      <c r="BH144" s="1"/>
      <c r="BI144" s="1"/>
      <c r="BJ144" s="1"/>
      <c r="BK144" s="1"/>
      <c r="BL144" s="1"/>
      <c r="BM144" s="1"/>
      <c r="BN144" s="1"/>
      <c r="BO144" s="1"/>
      <c r="BP144" s="1"/>
      <c r="BQ144" s="1"/>
      <c r="BR144" s="1"/>
    </row>
    <row r="145" spans="1:70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  <c r="AU145" s="1"/>
      <c r="AV145" s="1"/>
      <c r="AW145" s="1"/>
      <c r="AX145" s="1"/>
      <c r="AY145" s="1"/>
      <c r="AZ145" s="1"/>
      <c r="BA145" s="1"/>
      <c r="BB145" s="1"/>
      <c r="BC145" s="1"/>
      <c r="BD145" s="1"/>
      <c r="BE145" s="1"/>
      <c r="BF145" s="1"/>
      <c r="BG145" s="1"/>
      <c r="BH145" s="1"/>
      <c r="BI145" s="1"/>
      <c r="BJ145" s="1"/>
      <c r="BK145" s="1"/>
      <c r="BL145" s="1"/>
      <c r="BM145" s="1"/>
      <c r="BN145" s="1"/>
      <c r="BO145" s="1"/>
      <c r="BP145" s="1"/>
      <c r="BQ145" s="1"/>
      <c r="BR145" s="1"/>
    </row>
    <row r="146" spans="1:70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  <c r="AU146" s="1"/>
      <c r="AV146" s="1"/>
      <c r="AW146" s="1"/>
      <c r="AX146" s="1"/>
      <c r="AY146" s="1"/>
      <c r="AZ146" s="1"/>
      <c r="BA146" s="1"/>
      <c r="BB146" s="1"/>
      <c r="BC146" s="1"/>
      <c r="BD146" s="1"/>
      <c r="BE146" s="1"/>
      <c r="BF146" s="1"/>
      <c r="BG146" s="1"/>
      <c r="BH146" s="1"/>
      <c r="BI146" s="1"/>
      <c r="BJ146" s="1"/>
      <c r="BK146" s="1"/>
      <c r="BL146" s="1"/>
      <c r="BM146" s="1"/>
      <c r="BN146" s="1"/>
      <c r="BO146" s="1"/>
      <c r="BP146" s="1"/>
      <c r="BQ146" s="1"/>
      <c r="BR146" s="1"/>
    </row>
    <row r="147" spans="1:70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1"/>
      <c r="AT147" s="1"/>
      <c r="AU147" s="1"/>
      <c r="AV147" s="1"/>
      <c r="AW147" s="1"/>
      <c r="AX147" s="1"/>
      <c r="AY147" s="1"/>
      <c r="AZ147" s="1"/>
      <c r="BA147" s="1"/>
      <c r="BB147" s="1"/>
      <c r="BC147" s="1"/>
      <c r="BD147" s="1"/>
      <c r="BE147" s="1"/>
      <c r="BF147" s="1"/>
      <c r="BG147" s="1"/>
      <c r="BH147" s="1"/>
      <c r="BI147" s="1"/>
      <c r="BJ147" s="1"/>
      <c r="BK147" s="1"/>
      <c r="BL147" s="1"/>
      <c r="BM147" s="1"/>
      <c r="BN147" s="1"/>
      <c r="BO147" s="1"/>
      <c r="BP147" s="1"/>
      <c r="BQ147" s="1"/>
      <c r="BR147" s="1"/>
    </row>
    <row r="148" spans="1:70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  <c r="AT148" s="1"/>
      <c r="AU148" s="1"/>
      <c r="AV148" s="1"/>
      <c r="AW148" s="1"/>
      <c r="AX148" s="1"/>
      <c r="AY148" s="1"/>
      <c r="AZ148" s="1"/>
      <c r="BA148" s="1"/>
      <c r="BB148" s="1"/>
      <c r="BC148" s="1"/>
      <c r="BD148" s="1"/>
      <c r="BE148" s="1"/>
      <c r="BF148" s="1"/>
      <c r="BG148" s="1"/>
      <c r="BH148" s="1"/>
      <c r="BI148" s="1"/>
      <c r="BJ148" s="1"/>
      <c r="BK148" s="1"/>
      <c r="BL148" s="1"/>
      <c r="BM148" s="1"/>
      <c r="BN148" s="1"/>
      <c r="BO148" s="1"/>
      <c r="BP148" s="1"/>
      <c r="BQ148" s="1"/>
      <c r="BR148" s="1"/>
    </row>
    <row r="149" spans="1:70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  <c r="AU149" s="1"/>
      <c r="AV149" s="1"/>
      <c r="AW149" s="1"/>
      <c r="AX149" s="1"/>
      <c r="AY149" s="1"/>
      <c r="AZ149" s="1"/>
      <c r="BA149" s="1"/>
      <c r="BB149" s="1"/>
      <c r="BC149" s="1"/>
      <c r="BD149" s="1"/>
      <c r="BE149" s="1"/>
      <c r="BF149" s="1"/>
      <c r="BG149" s="1"/>
      <c r="BH149" s="1"/>
      <c r="BI149" s="1"/>
      <c r="BJ149" s="1"/>
      <c r="BK149" s="1"/>
      <c r="BL149" s="1"/>
      <c r="BM149" s="1"/>
      <c r="BN149" s="1"/>
      <c r="BO149" s="1"/>
      <c r="BP149" s="1"/>
      <c r="BQ149" s="1"/>
      <c r="BR149" s="1"/>
    </row>
    <row r="150" spans="1:70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  <c r="AT150" s="1"/>
      <c r="AU150" s="1"/>
      <c r="AV150" s="1"/>
      <c r="AW150" s="1"/>
      <c r="AX150" s="1"/>
      <c r="AY150" s="1"/>
      <c r="AZ150" s="1"/>
      <c r="BA150" s="1"/>
      <c r="BB150" s="1"/>
      <c r="BC150" s="1"/>
      <c r="BD150" s="1"/>
      <c r="BE150" s="1"/>
      <c r="BF150" s="1"/>
      <c r="BG150" s="1"/>
      <c r="BH150" s="1"/>
      <c r="BI150" s="1"/>
      <c r="BJ150" s="1"/>
      <c r="BK150" s="1"/>
      <c r="BL150" s="1"/>
      <c r="BM150" s="1"/>
      <c r="BN150" s="1"/>
      <c r="BO150" s="1"/>
      <c r="BP150" s="1"/>
      <c r="BQ150" s="1"/>
      <c r="BR150" s="1"/>
    </row>
    <row r="151" spans="1:70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1"/>
      <c r="AU151" s="1"/>
      <c r="AV151" s="1"/>
      <c r="AW151" s="1"/>
      <c r="AX151" s="1"/>
      <c r="AY151" s="1"/>
      <c r="AZ151" s="1"/>
      <c r="BA151" s="1"/>
      <c r="BB151" s="1"/>
      <c r="BC151" s="1"/>
      <c r="BD151" s="1"/>
      <c r="BE151" s="1"/>
      <c r="BF151" s="1"/>
      <c r="BG151" s="1"/>
      <c r="BH151" s="1"/>
      <c r="BI151" s="1"/>
      <c r="BJ151" s="1"/>
      <c r="BK151" s="1"/>
      <c r="BL151" s="1"/>
      <c r="BM151" s="1"/>
      <c r="BN151" s="1"/>
      <c r="BO151" s="1"/>
      <c r="BP151" s="1"/>
      <c r="BQ151" s="1"/>
      <c r="BR151" s="1"/>
    </row>
    <row r="152" spans="1:70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  <c r="AS152" s="1"/>
      <c r="AT152" s="1"/>
      <c r="AU152" s="1"/>
      <c r="AV152" s="1"/>
      <c r="AW152" s="1"/>
      <c r="AX152" s="1"/>
      <c r="AY152" s="1"/>
      <c r="AZ152" s="1"/>
      <c r="BA152" s="1"/>
      <c r="BB152" s="1"/>
      <c r="BC152" s="1"/>
      <c r="BD152" s="1"/>
      <c r="BE152" s="1"/>
      <c r="BF152" s="1"/>
      <c r="BG152" s="1"/>
      <c r="BH152" s="1"/>
      <c r="BI152" s="1"/>
      <c r="BJ152" s="1"/>
      <c r="BK152" s="1"/>
      <c r="BL152" s="1"/>
      <c r="BM152" s="1"/>
      <c r="BN152" s="1"/>
      <c r="BO152" s="1"/>
      <c r="BP152" s="1"/>
      <c r="BQ152" s="1"/>
      <c r="BR152" s="1"/>
    </row>
    <row r="153" spans="1:70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S153" s="1"/>
      <c r="AT153" s="1"/>
      <c r="AU153" s="1"/>
      <c r="AV153" s="1"/>
      <c r="AW153" s="1"/>
      <c r="AX153" s="1"/>
      <c r="AY153" s="1"/>
      <c r="AZ153" s="1"/>
      <c r="BA153" s="1"/>
      <c r="BB153" s="1"/>
      <c r="BC153" s="1"/>
      <c r="BD153" s="1"/>
      <c r="BE153" s="1"/>
      <c r="BF153" s="1"/>
      <c r="BG153" s="1"/>
      <c r="BH153" s="1"/>
      <c r="BI153" s="1"/>
      <c r="BJ153" s="1"/>
      <c r="BK153" s="1"/>
      <c r="BL153" s="1"/>
      <c r="BM153" s="1"/>
      <c r="BN153" s="1"/>
      <c r="BO153" s="1"/>
      <c r="BP153" s="1"/>
      <c r="BQ153" s="1"/>
      <c r="BR153" s="1"/>
    </row>
    <row r="154" spans="1:70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  <c r="AT154" s="1"/>
      <c r="AU154" s="1"/>
      <c r="AV154" s="1"/>
      <c r="AW154" s="1"/>
      <c r="AX154" s="1"/>
      <c r="AY154" s="1"/>
      <c r="AZ154" s="1"/>
      <c r="BA154" s="1"/>
      <c r="BB154" s="1"/>
      <c r="BC154" s="1"/>
      <c r="BD154" s="1"/>
      <c r="BE154" s="1"/>
      <c r="BF154" s="1"/>
      <c r="BG154" s="1"/>
      <c r="BH154" s="1"/>
      <c r="BI154" s="1"/>
      <c r="BJ154" s="1"/>
      <c r="BK154" s="1"/>
      <c r="BL154" s="1"/>
      <c r="BM154" s="1"/>
      <c r="BN154" s="1"/>
      <c r="BO154" s="1"/>
      <c r="BP154" s="1"/>
      <c r="BQ154" s="1"/>
      <c r="BR154" s="1"/>
    </row>
    <row r="155" spans="1:70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  <c r="AR155" s="1"/>
      <c r="AS155" s="1"/>
      <c r="AT155" s="1"/>
      <c r="AU155" s="1"/>
      <c r="AV155" s="1"/>
      <c r="AW155" s="1"/>
      <c r="AX155" s="1"/>
      <c r="AY155" s="1"/>
      <c r="AZ155" s="1"/>
      <c r="BA155" s="1"/>
      <c r="BB155" s="1"/>
      <c r="BC155" s="1"/>
      <c r="BD155" s="1"/>
      <c r="BE155" s="1"/>
      <c r="BF155" s="1"/>
      <c r="BG155" s="1"/>
      <c r="BH155" s="1"/>
      <c r="BI155" s="1"/>
      <c r="BJ155" s="1"/>
      <c r="BK155" s="1"/>
      <c r="BL155" s="1"/>
      <c r="BM155" s="1"/>
      <c r="BN155" s="1"/>
      <c r="BO155" s="1"/>
      <c r="BP155" s="1"/>
      <c r="BQ155" s="1"/>
      <c r="BR155" s="1"/>
    </row>
    <row r="156" spans="1:70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1"/>
      <c r="AU156" s="1"/>
      <c r="AV156" s="1"/>
      <c r="AW156" s="1"/>
      <c r="AX156" s="1"/>
      <c r="AY156" s="1"/>
      <c r="AZ156" s="1"/>
      <c r="BA156" s="1"/>
      <c r="BB156" s="1"/>
      <c r="BC156" s="1"/>
      <c r="BD156" s="1"/>
      <c r="BE156" s="1"/>
      <c r="BF156" s="1"/>
      <c r="BG156" s="1"/>
      <c r="BH156" s="1"/>
      <c r="BI156" s="1"/>
      <c r="BJ156" s="1"/>
      <c r="BK156" s="1"/>
      <c r="BL156" s="1"/>
      <c r="BM156" s="1"/>
      <c r="BN156" s="1"/>
      <c r="BO156" s="1"/>
      <c r="BP156" s="1"/>
      <c r="BQ156" s="1"/>
      <c r="BR156" s="1"/>
    </row>
    <row r="157" spans="1:70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  <c r="AR157" s="1"/>
      <c r="AS157" s="1"/>
      <c r="AT157" s="1"/>
      <c r="AU157" s="1"/>
      <c r="AV157" s="1"/>
      <c r="AW157" s="1"/>
      <c r="AX157" s="1"/>
      <c r="AY157" s="1"/>
      <c r="AZ157" s="1"/>
      <c r="BA157" s="1"/>
      <c r="BB157" s="1"/>
      <c r="BC157" s="1"/>
      <c r="BD157" s="1"/>
      <c r="BE157" s="1"/>
      <c r="BF157" s="1"/>
      <c r="BG157" s="1"/>
      <c r="BH157" s="1"/>
      <c r="BI157" s="1"/>
      <c r="BJ157" s="1"/>
      <c r="BK157" s="1"/>
      <c r="BL157" s="1"/>
      <c r="BM157" s="1"/>
      <c r="BN157" s="1"/>
      <c r="BO157" s="1"/>
      <c r="BP157" s="1"/>
      <c r="BQ157" s="1"/>
      <c r="BR157" s="1"/>
    </row>
    <row r="158" spans="1:70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  <c r="AR158" s="1"/>
      <c r="AS158" s="1"/>
      <c r="AT158" s="1"/>
      <c r="AU158" s="1"/>
      <c r="AV158" s="1"/>
      <c r="AW158" s="1"/>
      <c r="AX158" s="1"/>
      <c r="AY158" s="1"/>
      <c r="AZ158" s="1"/>
      <c r="BA158" s="1"/>
      <c r="BB158" s="1"/>
      <c r="BC158" s="1"/>
      <c r="BD158" s="1"/>
      <c r="BE158" s="1"/>
      <c r="BF158" s="1"/>
      <c r="BG158" s="1"/>
      <c r="BH158" s="1"/>
      <c r="BI158" s="1"/>
      <c r="BJ158" s="1"/>
      <c r="BK158" s="1"/>
      <c r="BL158" s="1"/>
      <c r="BM158" s="1"/>
      <c r="BN158" s="1"/>
      <c r="BO158" s="1"/>
      <c r="BP158" s="1"/>
      <c r="BQ158" s="1"/>
      <c r="BR158" s="1"/>
    </row>
    <row r="159" spans="1:70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  <c r="AU159" s="1"/>
      <c r="AV159" s="1"/>
      <c r="AW159" s="1"/>
      <c r="AX159" s="1"/>
      <c r="AY159" s="1"/>
      <c r="AZ159" s="1"/>
      <c r="BA159" s="1"/>
      <c r="BB159" s="1"/>
      <c r="BC159" s="1"/>
      <c r="BD159" s="1"/>
      <c r="BE159" s="1"/>
      <c r="BF159" s="1"/>
      <c r="BG159" s="1"/>
      <c r="BH159" s="1"/>
      <c r="BI159" s="1"/>
      <c r="BJ159" s="1"/>
      <c r="BK159" s="1"/>
      <c r="BL159" s="1"/>
      <c r="BM159" s="1"/>
      <c r="BN159" s="1"/>
      <c r="BO159" s="1"/>
      <c r="BP159" s="1"/>
      <c r="BQ159" s="1"/>
      <c r="BR159" s="1"/>
    </row>
    <row r="160" spans="1:70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  <c r="AT160" s="1"/>
      <c r="AU160" s="1"/>
      <c r="AV160" s="1"/>
      <c r="AW160" s="1"/>
      <c r="AX160" s="1"/>
      <c r="AY160" s="1"/>
      <c r="AZ160" s="1"/>
      <c r="BA160" s="1"/>
      <c r="BB160" s="1"/>
      <c r="BC160" s="1"/>
      <c r="BD160" s="1"/>
      <c r="BE160" s="1"/>
      <c r="BF160" s="1"/>
      <c r="BG160" s="1"/>
      <c r="BH160" s="1"/>
      <c r="BI160" s="1"/>
      <c r="BJ160" s="1"/>
      <c r="BK160" s="1"/>
      <c r="BL160" s="1"/>
      <c r="BM160" s="1"/>
      <c r="BN160" s="1"/>
      <c r="BO160" s="1"/>
      <c r="BP160" s="1"/>
      <c r="BQ160" s="1"/>
      <c r="BR160" s="1"/>
    </row>
    <row r="161" spans="1:70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  <c r="AT161" s="1"/>
      <c r="AU161" s="1"/>
      <c r="AV161" s="1"/>
      <c r="AW161" s="1"/>
      <c r="AX161" s="1"/>
      <c r="AY161" s="1"/>
      <c r="AZ161" s="1"/>
      <c r="BA161" s="1"/>
      <c r="BB161" s="1"/>
      <c r="BC161" s="1"/>
      <c r="BD161" s="1"/>
      <c r="BE161" s="1"/>
      <c r="BF161" s="1"/>
      <c r="BG161" s="1"/>
      <c r="BH161" s="1"/>
      <c r="BI161" s="1"/>
      <c r="BJ161" s="1"/>
      <c r="BK161" s="1"/>
      <c r="BL161" s="1"/>
      <c r="BM161" s="1"/>
      <c r="BN161" s="1"/>
      <c r="BO161" s="1"/>
      <c r="BP161" s="1"/>
      <c r="BQ161" s="1"/>
      <c r="BR161" s="1"/>
    </row>
    <row r="162" spans="1:70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S162" s="1"/>
      <c r="AT162" s="1"/>
      <c r="AU162" s="1"/>
      <c r="AV162" s="1"/>
      <c r="AW162" s="1"/>
      <c r="AX162" s="1"/>
      <c r="AY162" s="1"/>
      <c r="AZ162" s="1"/>
      <c r="BA162" s="1"/>
      <c r="BB162" s="1"/>
      <c r="BC162" s="1"/>
      <c r="BD162" s="1"/>
      <c r="BE162" s="1"/>
      <c r="BF162" s="1"/>
      <c r="BG162" s="1"/>
      <c r="BH162" s="1"/>
      <c r="BI162" s="1"/>
      <c r="BJ162" s="1"/>
      <c r="BK162" s="1"/>
      <c r="BL162" s="1"/>
      <c r="BM162" s="1"/>
      <c r="BN162" s="1"/>
      <c r="BO162" s="1"/>
      <c r="BP162" s="1"/>
      <c r="BQ162" s="1"/>
      <c r="BR162" s="1"/>
    </row>
    <row r="163" spans="1:70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  <c r="AT163" s="1"/>
      <c r="AU163" s="1"/>
      <c r="AV163" s="1"/>
      <c r="AW163" s="1"/>
      <c r="AX163" s="1"/>
      <c r="AY163" s="1"/>
      <c r="AZ163" s="1"/>
      <c r="BA163" s="1"/>
      <c r="BB163" s="1"/>
      <c r="BC163" s="1"/>
      <c r="BD163" s="1"/>
      <c r="BE163" s="1"/>
      <c r="BF163" s="1"/>
      <c r="BG163" s="1"/>
      <c r="BH163" s="1"/>
      <c r="BI163" s="1"/>
      <c r="BJ163" s="1"/>
      <c r="BK163" s="1"/>
      <c r="BL163" s="1"/>
      <c r="BM163" s="1"/>
      <c r="BN163" s="1"/>
      <c r="BO163" s="1"/>
      <c r="BP163" s="1"/>
      <c r="BQ163" s="1"/>
      <c r="BR163" s="1"/>
    </row>
    <row r="164" spans="1:70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  <c r="AU164" s="1"/>
      <c r="AV164" s="1"/>
      <c r="AW164" s="1"/>
      <c r="AX164" s="1"/>
      <c r="AY164" s="1"/>
      <c r="AZ164" s="1"/>
      <c r="BA164" s="1"/>
      <c r="BB164" s="1"/>
      <c r="BC164" s="1"/>
      <c r="BD164" s="1"/>
      <c r="BE164" s="1"/>
      <c r="BF164" s="1"/>
      <c r="BG164" s="1"/>
      <c r="BH164" s="1"/>
      <c r="BI164" s="1"/>
      <c r="BJ164" s="1"/>
      <c r="BK164" s="1"/>
      <c r="BL164" s="1"/>
      <c r="BM164" s="1"/>
      <c r="BN164" s="1"/>
      <c r="BO164" s="1"/>
      <c r="BP164" s="1"/>
      <c r="BQ164" s="1"/>
      <c r="BR164" s="1"/>
    </row>
    <row r="165" spans="1:70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  <c r="AR165" s="1"/>
      <c r="AS165" s="1"/>
      <c r="AT165" s="1"/>
      <c r="AU165" s="1"/>
      <c r="AV165" s="1"/>
      <c r="AW165" s="1"/>
      <c r="AX165" s="1"/>
      <c r="AY165" s="1"/>
      <c r="AZ165" s="1"/>
      <c r="BA165" s="1"/>
      <c r="BB165" s="1"/>
      <c r="BC165" s="1"/>
      <c r="BD165" s="1"/>
      <c r="BE165" s="1"/>
      <c r="BF165" s="1"/>
      <c r="BG165" s="1"/>
      <c r="BH165" s="1"/>
      <c r="BI165" s="1"/>
      <c r="BJ165" s="1"/>
      <c r="BK165" s="1"/>
      <c r="BL165" s="1"/>
      <c r="BM165" s="1"/>
      <c r="BN165" s="1"/>
      <c r="BO165" s="1"/>
      <c r="BP165" s="1"/>
      <c r="BQ165" s="1"/>
      <c r="BR165" s="1"/>
    </row>
    <row r="166" spans="1:70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  <c r="AS166" s="1"/>
      <c r="AT166" s="1"/>
      <c r="AU166" s="1"/>
      <c r="AV166" s="1"/>
      <c r="AW166" s="1"/>
      <c r="AX166" s="1"/>
      <c r="AY166" s="1"/>
      <c r="AZ166" s="1"/>
      <c r="BA166" s="1"/>
      <c r="BB166" s="1"/>
      <c r="BC166" s="1"/>
      <c r="BD166" s="1"/>
      <c r="BE166" s="1"/>
      <c r="BF166" s="1"/>
      <c r="BG166" s="1"/>
      <c r="BH166" s="1"/>
      <c r="BI166" s="1"/>
      <c r="BJ166" s="1"/>
      <c r="BK166" s="1"/>
      <c r="BL166" s="1"/>
      <c r="BM166" s="1"/>
      <c r="BN166" s="1"/>
      <c r="BO166" s="1"/>
      <c r="BP166" s="1"/>
      <c r="BQ166" s="1"/>
      <c r="BR166" s="1"/>
    </row>
    <row r="167" spans="1:70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  <c r="AT167" s="1"/>
      <c r="AU167" s="1"/>
      <c r="AV167" s="1"/>
      <c r="AW167" s="1"/>
      <c r="AX167" s="1"/>
      <c r="AY167" s="1"/>
      <c r="AZ167" s="1"/>
      <c r="BA167" s="1"/>
      <c r="BB167" s="1"/>
      <c r="BC167" s="1"/>
      <c r="BD167" s="1"/>
      <c r="BE167" s="1"/>
      <c r="BF167" s="1"/>
      <c r="BG167" s="1"/>
      <c r="BH167" s="1"/>
      <c r="BI167" s="1"/>
      <c r="BJ167" s="1"/>
      <c r="BK167" s="1"/>
      <c r="BL167" s="1"/>
      <c r="BM167" s="1"/>
      <c r="BN167" s="1"/>
      <c r="BO167" s="1"/>
      <c r="BP167" s="1"/>
      <c r="BQ167" s="1"/>
      <c r="BR167" s="1"/>
    </row>
    <row r="168" spans="1:70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  <c r="AS168" s="1"/>
      <c r="AT168" s="1"/>
      <c r="AU168" s="1"/>
      <c r="AV168" s="1"/>
      <c r="AW168" s="1"/>
      <c r="AX168" s="1"/>
      <c r="AY168" s="1"/>
      <c r="AZ168" s="1"/>
      <c r="BA168" s="1"/>
      <c r="BB168" s="1"/>
      <c r="BC168" s="1"/>
      <c r="BD168" s="1"/>
      <c r="BE168" s="1"/>
      <c r="BF168" s="1"/>
      <c r="BG168" s="1"/>
      <c r="BH168" s="1"/>
      <c r="BI168" s="1"/>
      <c r="BJ168" s="1"/>
      <c r="BK168" s="1"/>
      <c r="BL168" s="1"/>
      <c r="BM168" s="1"/>
      <c r="BN168" s="1"/>
      <c r="BO168" s="1"/>
      <c r="BP168" s="1"/>
      <c r="BQ168" s="1"/>
      <c r="BR168" s="1"/>
    </row>
    <row r="169" spans="1:70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  <c r="AR169" s="1"/>
      <c r="AS169" s="1"/>
      <c r="AT169" s="1"/>
      <c r="AU169" s="1"/>
      <c r="AV169" s="1"/>
      <c r="AW169" s="1"/>
      <c r="AX169" s="1"/>
      <c r="AY169" s="1"/>
      <c r="AZ169" s="1"/>
      <c r="BA169" s="1"/>
      <c r="BB169" s="1"/>
      <c r="BC169" s="1"/>
      <c r="BD169" s="1"/>
      <c r="BE169" s="1"/>
      <c r="BF169" s="1"/>
      <c r="BG169" s="1"/>
      <c r="BH169" s="1"/>
      <c r="BI169" s="1"/>
      <c r="BJ169" s="1"/>
      <c r="BK169" s="1"/>
      <c r="BL169" s="1"/>
      <c r="BM169" s="1"/>
      <c r="BN169" s="1"/>
      <c r="BO169" s="1"/>
      <c r="BP169" s="1"/>
      <c r="BQ169" s="1"/>
      <c r="BR169" s="1"/>
    </row>
    <row r="170" spans="1:70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  <c r="AT170" s="1"/>
      <c r="AU170" s="1"/>
      <c r="AV170" s="1"/>
      <c r="AW170" s="1"/>
      <c r="AX170" s="1"/>
      <c r="AY170" s="1"/>
      <c r="AZ170" s="1"/>
      <c r="BA170" s="1"/>
      <c r="BB170" s="1"/>
      <c r="BC170" s="1"/>
      <c r="BD170" s="1"/>
      <c r="BE170" s="1"/>
      <c r="BF170" s="1"/>
      <c r="BG170" s="1"/>
      <c r="BH170" s="1"/>
      <c r="BI170" s="1"/>
      <c r="BJ170" s="1"/>
      <c r="BK170" s="1"/>
      <c r="BL170" s="1"/>
      <c r="BM170" s="1"/>
      <c r="BN170" s="1"/>
      <c r="BO170" s="1"/>
      <c r="BP170" s="1"/>
      <c r="BQ170" s="1"/>
      <c r="BR170" s="1"/>
    </row>
    <row r="171" spans="1:70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  <c r="AS171" s="1"/>
      <c r="AT171" s="1"/>
      <c r="AU171" s="1"/>
      <c r="AV171" s="1"/>
      <c r="AW171" s="1"/>
      <c r="AX171" s="1"/>
      <c r="AY171" s="1"/>
      <c r="AZ171" s="1"/>
      <c r="BA171" s="1"/>
      <c r="BB171" s="1"/>
      <c r="BC171" s="1"/>
      <c r="BD171" s="1"/>
      <c r="BE171" s="1"/>
      <c r="BF171" s="1"/>
      <c r="BG171" s="1"/>
      <c r="BH171" s="1"/>
      <c r="BI171" s="1"/>
      <c r="BJ171" s="1"/>
      <c r="BK171" s="1"/>
      <c r="BL171" s="1"/>
      <c r="BM171" s="1"/>
      <c r="BN171" s="1"/>
      <c r="BO171" s="1"/>
      <c r="BP171" s="1"/>
      <c r="BQ171" s="1"/>
      <c r="BR171" s="1"/>
    </row>
    <row r="172" spans="1:70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  <c r="AS172" s="1"/>
      <c r="AT172" s="1"/>
      <c r="AU172" s="1"/>
      <c r="AV172" s="1"/>
      <c r="AW172" s="1"/>
      <c r="AX172" s="1"/>
      <c r="AY172" s="1"/>
      <c r="AZ172" s="1"/>
      <c r="BA172" s="1"/>
      <c r="BB172" s="1"/>
      <c r="BC172" s="1"/>
      <c r="BD172" s="1"/>
      <c r="BE172" s="1"/>
      <c r="BF172" s="1"/>
      <c r="BG172" s="1"/>
      <c r="BH172" s="1"/>
      <c r="BI172" s="1"/>
      <c r="BJ172" s="1"/>
      <c r="BK172" s="1"/>
      <c r="BL172" s="1"/>
      <c r="BM172" s="1"/>
      <c r="BN172" s="1"/>
      <c r="BO172" s="1"/>
      <c r="BP172" s="1"/>
      <c r="BQ172" s="1"/>
      <c r="BR172" s="1"/>
    </row>
    <row r="173" spans="1:70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  <c r="AS173" s="1"/>
      <c r="AT173" s="1"/>
      <c r="AU173" s="1"/>
      <c r="AV173" s="1"/>
      <c r="AW173" s="1"/>
      <c r="AX173" s="1"/>
      <c r="AY173" s="1"/>
      <c r="AZ173" s="1"/>
      <c r="BA173" s="1"/>
      <c r="BB173" s="1"/>
      <c r="BC173" s="1"/>
      <c r="BD173" s="1"/>
      <c r="BE173" s="1"/>
      <c r="BF173" s="1"/>
      <c r="BG173" s="1"/>
      <c r="BH173" s="1"/>
      <c r="BI173" s="1"/>
      <c r="BJ173" s="1"/>
      <c r="BK173" s="1"/>
      <c r="BL173" s="1"/>
      <c r="BM173" s="1"/>
      <c r="BN173" s="1"/>
      <c r="BO173" s="1"/>
      <c r="BP173" s="1"/>
      <c r="BQ173" s="1"/>
      <c r="BR173" s="1"/>
    </row>
    <row r="174" spans="1:70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  <c r="AS174" s="1"/>
      <c r="AT174" s="1"/>
      <c r="AU174" s="1"/>
      <c r="AV174" s="1"/>
      <c r="AW174" s="1"/>
      <c r="AX174" s="1"/>
      <c r="AY174" s="1"/>
      <c r="AZ174" s="1"/>
      <c r="BA174" s="1"/>
      <c r="BB174" s="1"/>
      <c r="BC174" s="1"/>
      <c r="BD174" s="1"/>
      <c r="BE174" s="1"/>
      <c r="BF174" s="1"/>
      <c r="BG174" s="1"/>
      <c r="BH174" s="1"/>
      <c r="BI174" s="1"/>
      <c r="BJ174" s="1"/>
      <c r="BK174" s="1"/>
      <c r="BL174" s="1"/>
      <c r="BM174" s="1"/>
      <c r="BN174" s="1"/>
      <c r="BO174" s="1"/>
      <c r="BP174" s="1"/>
      <c r="BQ174" s="1"/>
      <c r="BR174" s="1"/>
    </row>
    <row r="175" spans="1:70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  <c r="AR175" s="1"/>
      <c r="AS175" s="1"/>
      <c r="AT175" s="1"/>
      <c r="AU175" s="1"/>
      <c r="AV175" s="1"/>
      <c r="AW175" s="1"/>
      <c r="AX175" s="1"/>
      <c r="AY175" s="1"/>
      <c r="AZ175" s="1"/>
      <c r="BA175" s="1"/>
      <c r="BB175" s="1"/>
      <c r="BC175" s="1"/>
      <c r="BD175" s="1"/>
      <c r="BE175" s="1"/>
      <c r="BF175" s="1"/>
      <c r="BG175" s="1"/>
      <c r="BH175" s="1"/>
      <c r="BI175" s="1"/>
      <c r="BJ175" s="1"/>
      <c r="BK175" s="1"/>
      <c r="BL175" s="1"/>
      <c r="BM175" s="1"/>
      <c r="BN175" s="1"/>
      <c r="BO175" s="1"/>
      <c r="BP175" s="1"/>
      <c r="BQ175" s="1"/>
      <c r="BR175" s="1"/>
    </row>
    <row r="176" spans="1:70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1"/>
      <c r="AT176" s="1"/>
      <c r="AU176" s="1"/>
      <c r="AV176" s="1"/>
      <c r="AW176" s="1"/>
      <c r="AX176" s="1"/>
      <c r="AY176" s="1"/>
      <c r="AZ176" s="1"/>
      <c r="BA176" s="1"/>
      <c r="BB176" s="1"/>
      <c r="BC176" s="1"/>
      <c r="BD176" s="1"/>
      <c r="BE176" s="1"/>
      <c r="BF176" s="1"/>
      <c r="BG176" s="1"/>
      <c r="BH176" s="1"/>
      <c r="BI176" s="1"/>
      <c r="BJ176" s="1"/>
      <c r="BK176" s="1"/>
      <c r="BL176" s="1"/>
      <c r="BM176" s="1"/>
      <c r="BN176" s="1"/>
      <c r="BO176" s="1"/>
      <c r="BP176" s="1"/>
      <c r="BQ176" s="1"/>
      <c r="BR176" s="1"/>
    </row>
    <row r="177" spans="1:70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  <c r="AR177" s="1"/>
      <c r="AS177" s="1"/>
      <c r="AT177" s="1"/>
      <c r="AU177" s="1"/>
      <c r="AV177" s="1"/>
      <c r="AW177" s="1"/>
      <c r="AX177" s="1"/>
      <c r="AY177" s="1"/>
      <c r="AZ177" s="1"/>
      <c r="BA177" s="1"/>
      <c r="BB177" s="1"/>
      <c r="BC177" s="1"/>
      <c r="BD177" s="1"/>
      <c r="BE177" s="1"/>
      <c r="BF177" s="1"/>
      <c r="BG177" s="1"/>
      <c r="BH177" s="1"/>
      <c r="BI177" s="1"/>
      <c r="BJ177" s="1"/>
      <c r="BK177" s="1"/>
      <c r="BL177" s="1"/>
      <c r="BM177" s="1"/>
      <c r="BN177" s="1"/>
      <c r="BO177" s="1"/>
      <c r="BP177" s="1"/>
      <c r="BQ177" s="1"/>
      <c r="BR177" s="1"/>
    </row>
    <row r="178" spans="1:70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  <c r="AR178" s="1"/>
      <c r="AS178" s="1"/>
      <c r="AT178" s="1"/>
      <c r="AU178" s="1"/>
      <c r="AV178" s="1"/>
      <c r="AW178" s="1"/>
      <c r="AX178" s="1"/>
      <c r="AY178" s="1"/>
      <c r="AZ178" s="1"/>
      <c r="BA178" s="1"/>
      <c r="BB178" s="1"/>
      <c r="BC178" s="1"/>
      <c r="BD178" s="1"/>
      <c r="BE178" s="1"/>
      <c r="BF178" s="1"/>
      <c r="BG178" s="1"/>
      <c r="BH178" s="1"/>
      <c r="BI178" s="1"/>
      <c r="BJ178" s="1"/>
      <c r="BK178" s="1"/>
      <c r="BL178" s="1"/>
      <c r="BM178" s="1"/>
      <c r="BN178" s="1"/>
      <c r="BO178" s="1"/>
      <c r="BP178" s="1"/>
      <c r="BQ178" s="1"/>
      <c r="BR178" s="1"/>
    </row>
    <row r="179" spans="1:70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  <c r="AT179" s="1"/>
      <c r="AU179" s="1"/>
      <c r="AV179" s="1"/>
      <c r="AW179" s="1"/>
      <c r="AX179" s="1"/>
      <c r="AY179" s="1"/>
      <c r="AZ179" s="1"/>
      <c r="BA179" s="1"/>
      <c r="BB179" s="1"/>
      <c r="BC179" s="1"/>
      <c r="BD179" s="1"/>
      <c r="BE179" s="1"/>
      <c r="BF179" s="1"/>
      <c r="BG179" s="1"/>
      <c r="BH179" s="1"/>
      <c r="BI179" s="1"/>
      <c r="BJ179" s="1"/>
      <c r="BK179" s="1"/>
      <c r="BL179" s="1"/>
      <c r="BM179" s="1"/>
      <c r="BN179" s="1"/>
      <c r="BO179" s="1"/>
      <c r="BP179" s="1"/>
      <c r="BQ179" s="1"/>
      <c r="BR179" s="1"/>
    </row>
    <row r="180" spans="1:70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  <c r="AR180" s="1"/>
      <c r="AS180" s="1"/>
      <c r="AT180" s="1"/>
      <c r="AU180" s="1"/>
      <c r="AV180" s="1"/>
      <c r="AW180" s="1"/>
      <c r="AX180" s="1"/>
      <c r="AY180" s="1"/>
      <c r="AZ180" s="1"/>
      <c r="BA180" s="1"/>
      <c r="BB180" s="1"/>
      <c r="BC180" s="1"/>
      <c r="BD180" s="1"/>
      <c r="BE180" s="1"/>
      <c r="BF180" s="1"/>
      <c r="BG180" s="1"/>
      <c r="BH180" s="1"/>
      <c r="BI180" s="1"/>
      <c r="BJ180" s="1"/>
      <c r="BK180" s="1"/>
      <c r="BL180" s="1"/>
      <c r="BM180" s="1"/>
      <c r="BN180" s="1"/>
      <c r="BO180" s="1"/>
      <c r="BP180" s="1"/>
      <c r="BQ180" s="1"/>
      <c r="BR180" s="1"/>
    </row>
    <row r="181" spans="1:70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  <c r="AS181" s="1"/>
      <c r="AT181" s="1"/>
      <c r="AU181" s="1"/>
      <c r="AV181" s="1"/>
      <c r="AW181" s="1"/>
      <c r="AX181" s="1"/>
      <c r="AY181" s="1"/>
      <c r="AZ181" s="1"/>
      <c r="BA181" s="1"/>
      <c r="BB181" s="1"/>
      <c r="BC181" s="1"/>
      <c r="BD181" s="1"/>
      <c r="BE181" s="1"/>
      <c r="BF181" s="1"/>
      <c r="BG181" s="1"/>
      <c r="BH181" s="1"/>
      <c r="BI181" s="1"/>
      <c r="BJ181" s="1"/>
      <c r="BK181" s="1"/>
      <c r="BL181" s="1"/>
      <c r="BM181" s="1"/>
      <c r="BN181" s="1"/>
      <c r="BO181" s="1"/>
      <c r="BP181" s="1"/>
      <c r="BQ181" s="1"/>
      <c r="BR181" s="1"/>
    </row>
    <row r="182" spans="1:70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"/>
      <c r="AT182" s="1"/>
      <c r="AU182" s="1"/>
      <c r="AV182" s="1"/>
      <c r="AW182" s="1"/>
      <c r="AX182" s="1"/>
      <c r="AY182" s="1"/>
      <c r="AZ182" s="1"/>
      <c r="BA182" s="1"/>
      <c r="BB182" s="1"/>
      <c r="BC182" s="1"/>
      <c r="BD182" s="1"/>
      <c r="BE182" s="1"/>
      <c r="BF182" s="1"/>
      <c r="BG182" s="1"/>
      <c r="BH182" s="1"/>
      <c r="BI182" s="1"/>
      <c r="BJ182" s="1"/>
      <c r="BK182" s="1"/>
      <c r="BL182" s="1"/>
      <c r="BM182" s="1"/>
      <c r="BN182" s="1"/>
      <c r="BO182" s="1"/>
      <c r="BP182" s="1"/>
      <c r="BQ182" s="1"/>
      <c r="BR182" s="1"/>
    </row>
    <row r="183" spans="1:70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Q183" s="1"/>
      <c r="AR183" s="1"/>
      <c r="AS183" s="1"/>
      <c r="AT183" s="1"/>
      <c r="AU183" s="1"/>
      <c r="AV183" s="1"/>
      <c r="AW183" s="1"/>
      <c r="AX183" s="1"/>
      <c r="AY183" s="1"/>
      <c r="AZ183" s="1"/>
      <c r="BA183" s="1"/>
      <c r="BB183" s="1"/>
      <c r="BC183" s="1"/>
      <c r="BD183" s="1"/>
      <c r="BE183" s="1"/>
      <c r="BF183" s="1"/>
      <c r="BG183" s="1"/>
      <c r="BH183" s="1"/>
      <c r="BI183" s="1"/>
      <c r="BJ183" s="1"/>
      <c r="BK183" s="1"/>
      <c r="BL183" s="1"/>
      <c r="BM183" s="1"/>
      <c r="BN183" s="1"/>
      <c r="BO183" s="1"/>
      <c r="BP183" s="1"/>
      <c r="BQ183" s="1"/>
      <c r="BR183" s="1"/>
    </row>
    <row r="184" spans="1:70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  <c r="AS184" s="1"/>
      <c r="AT184" s="1"/>
      <c r="AU184" s="1"/>
      <c r="AV184" s="1"/>
      <c r="AW184" s="1"/>
      <c r="AX184" s="1"/>
      <c r="AY184" s="1"/>
      <c r="AZ184" s="1"/>
      <c r="BA184" s="1"/>
      <c r="BB184" s="1"/>
      <c r="BC184" s="1"/>
      <c r="BD184" s="1"/>
      <c r="BE184" s="1"/>
      <c r="BF184" s="1"/>
      <c r="BG184" s="1"/>
      <c r="BH184" s="1"/>
      <c r="BI184" s="1"/>
      <c r="BJ184" s="1"/>
      <c r="BK184" s="1"/>
      <c r="BL184" s="1"/>
      <c r="BM184" s="1"/>
      <c r="BN184" s="1"/>
      <c r="BO184" s="1"/>
      <c r="BP184" s="1"/>
      <c r="BQ184" s="1"/>
      <c r="BR184" s="1"/>
    </row>
    <row r="185" spans="1:70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1"/>
      <c r="AT185" s="1"/>
      <c r="AU185" s="1"/>
      <c r="AV185" s="1"/>
      <c r="AW185" s="1"/>
      <c r="AX185" s="1"/>
      <c r="AY185" s="1"/>
      <c r="AZ185" s="1"/>
      <c r="BA185" s="1"/>
      <c r="BB185" s="1"/>
      <c r="BC185" s="1"/>
      <c r="BD185" s="1"/>
      <c r="BE185" s="1"/>
      <c r="BF185" s="1"/>
      <c r="BG185" s="1"/>
      <c r="BH185" s="1"/>
      <c r="BI185" s="1"/>
      <c r="BJ185" s="1"/>
      <c r="BK185" s="1"/>
      <c r="BL185" s="1"/>
      <c r="BM185" s="1"/>
      <c r="BN185" s="1"/>
      <c r="BO185" s="1"/>
      <c r="BP185" s="1"/>
      <c r="BQ185" s="1"/>
      <c r="BR185" s="1"/>
    </row>
    <row r="186" spans="1:70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  <c r="AR186" s="1"/>
      <c r="AS186" s="1"/>
      <c r="AT186" s="1"/>
      <c r="AU186" s="1"/>
      <c r="AV186" s="1"/>
      <c r="AW186" s="1"/>
      <c r="AX186" s="1"/>
      <c r="AY186" s="1"/>
      <c r="AZ186" s="1"/>
      <c r="BA186" s="1"/>
      <c r="BB186" s="1"/>
      <c r="BC186" s="1"/>
      <c r="BD186" s="1"/>
      <c r="BE186" s="1"/>
      <c r="BF186" s="1"/>
      <c r="BG186" s="1"/>
      <c r="BH186" s="1"/>
      <c r="BI186" s="1"/>
      <c r="BJ186" s="1"/>
      <c r="BK186" s="1"/>
      <c r="BL186" s="1"/>
      <c r="BM186" s="1"/>
      <c r="BN186" s="1"/>
      <c r="BO186" s="1"/>
      <c r="BP186" s="1"/>
      <c r="BQ186" s="1"/>
      <c r="BR186" s="1"/>
    </row>
    <row r="187" spans="1:70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  <c r="AQ187" s="1"/>
      <c r="AR187" s="1"/>
      <c r="AS187" s="1"/>
      <c r="AT187" s="1"/>
      <c r="AU187" s="1"/>
      <c r="AV187" s="1"/>
      <c r="AW187" s="1"/>
      <c r="AX187" s="1"/>
      <c r="AY187" s="1"/>
      <c r="AZ187" s="1"/>
      <c r="BA187" s="1"/>
      <c r="BB187" s="1"/>
      <c r="BC187" s="1"/>
      <c r="BD187" s="1"/>
      <c r="BE187" s="1"/>
      <c r="BF187" s="1"/>
      <c r="BG187" s="1"/>
      <c r="BH187" s="1"/>
      <c r="BI187" s="1"/>
      <c r="BJ187" s="1"/>
      <c r="BK187" s="1"/>
      <c r="BL187" s="1"/>
      <c r="BM187" s="1"/>
      <c r="BN187" s="1"/>
      <c r="BO187" s="1"/>
      <c r="BP187" s="1"/>
      <c r="BQ187" s="1"/>
      <c r="BR187" s="1"/>
    </row>
    <row r="188" spans="1:70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/>
      <c r="AS188" s="1"/>
      <c r="AT188" s="1"/>
      <c r="AU188" s="1"/>
      <c r="AV188" s="1"/>
      <c r="AW188" s="1"/>
      <c r="AX188" s="1"/>
      <c r="AY188" s="1"/>
      <c r="AZ188" s="1"/>
      <c r="BA188" s="1"/>
      <c r="BB188" s="1"/>
      <c r="BC188" s="1"/>
      <c r="BD188" s="1"/>
      <c r="BE188" s="1"/>
      <c r="BF188" s="1"/>
      <c r="BG188" s="1"/>
      <c r="BH188" s="1"/>
      <c r="BI188" s="1"/>
      <c r="BJ188" s="1"/>
      <c r="BK188" s="1"/>
      <c r="BL188" s="1"/>
      <c r="BM188" s="1"/>
      <c r="BN188" s="1"/>
      <c r="BO188" s="1"/>
      <c r="BP188" s="1"/>
      <c r="BQ188" s="1"/>
      <c r="BR188" s="1"/>
    </row>
    <row r="189" spans="1:70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/>
      <c r="AS189" s="1"/>
      <c r="AT189" s="1"/>
      <c r="AU189" s="1"/>
      <c r="AV189" s="1"/>
      <c r="AW189" s="1"/>
      <c r="AX189" s="1"/>
      <c r="AY189" s="1"/>
      <c r="AZ189" s="1"/>
      <c r="BA189" s="1"/>
      <c r="BB189" s="1"/>
      <c r="BC189" s="1"/>
      <c r="BD189" s="1"/>
      <c r="BE189" s="1"/>
      <c r="BF189" s="1"/>
      <c r="BG189" s="1"/>
      <c r="BH189" s="1"/>
      <c r="BI189" s="1"/>
      <c r="BJ189" s="1"/>
      <c r="BK189" s="1"/>
      <c r="BL189" s="1"/>
      <c r="BM189" s="1"/>
      <c r="BN189" s="1"/>
      <c r="BO189" s="1"/>
      <c r="BP189" s="1"/>
      <c r="BQ189" s="1"/>
      <c r="BR189" s="1"/>
    </row>
    <row r="190" spans="1:70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  <c r="AQ190" s="1"/>
      <c r="AR190" s="1"/>
      <c r="AS190" s="1"/>
      <c r="AT190" s="1"/>
      <c r="AU190" s="1"/>
      <c r="AV190" s="1"/>
      <c r="AW190" s="1"/>
      <c r="AX190" s="1"/>
      <c r="AY190" s="1"/>
      <c r="AZ190" s="1"/>
      <c r="BA190" s="1"/>
      <c r="BB190" s="1"/>
      <c r="BC190" s="1"/>
      <c r="BD190" s="1"/>
      <c r="BE190" s="1"/>
      <c r="BF190" s="1"/>
      <c r="BG190" s="1"/>
      <c r="BH190" s="1"/>
      <c r="BI190" s="1"/>
      <c r="BJ190" s="1"/>
      <c r="BK190" s="1"/>
      <c r="BL190" s="1"/>
      <c r="BM190" s="1"/>
      <c r="BN190" s="1"/>
      <c r="BO190" s="1"/>
      <c r="BP190" s="1"/>
      <c r="BQ190" s="1"/>
      <c r="BR190" s="1"/>
    </row>
    <row r="191" spans="1:70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  <c r="AQ191" s="1"/>
      <c r="AR191" s="1"/>
      <c r="AS191" s="1"/>
      <c r="AT191" s="1"/>
      <c r="AU191" s="1"/>
      <c r="AV191" s="1"/>
      <c r="AW191" s="1"/>
      <c r="AX191" s="1"/>
      <c r="AY191" s="1"/>
      <c r="AZ191" s="1"/>
      <c r="BA191" s="1"/>
      <c r="BB191" s="1"/>
      <c r="BC191" s="1"/>
      <c r="BD191" s="1"/>
      <c r="BE191" s="1"/>
      <c r="BF191" s="1"/>
      <c r="BG191" s="1"/>
      <c r="BH191" s="1"/>
      <c r="BI191" s="1"/>
      <c r="BJ191" s="1"/>
      <c r="BK191" s="1"/>
      <c r="BL191" s="1"/>
      <c r="BM191" s="1"/>
      <c r="BN191" s="1"/>
      <c r="BO191" s="1"/>
      <c r="BP191" s="1"/>
      <c r="BQ191" s="1"/>
      <c r="BR191" s="1"/>
    </row>
    <row r="192" spans="1:70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  <c r="AS192" s="1"/>
      <c r="AT192" s="1"/>
      <c r="AU192" s="1"/>
      <c r="AV192" s="1"/>
      <c r="AW192" s="1"/>
      <c r="AX192" s="1"/>
      <c r="AY192" s="1"/>
      <c r="AZ192" s="1"/>
      <c r="BA192" s="1"/>
      <c r="BB192" s="1"/>
      <c r="BC192" s="1"/>
      <c r="BD192" s="1"/>
      <c r="BE192" s="1"/>
      <c r="BF192" s="1"/>
      <c r="BG192" s="1"/>
      <c r="BH192" s="1"/>
      <c r="BI192" s="1"/>
      <c r="BJ192" s="1"/>
      <c r="BK192" s="1"/>
      <c r="BL192" s="1"/>
      <c r="BM192" s="1"/>
      <c r="BN192" s="1"/>
      <c r="BO192" s="1"/>
      <c r="BP192" s="1"/>
      <c r="BQ192" s="1"/>
      <c r="BR192" s="1"/>
    </row>
    <row r="193" spans="1:70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  <c r="AR193" s="1"/>
      <c r="AS193" s="1"/>
      <c r="AT193" s="1"/>
      <c r="AU193" s="1"/>
      <c r="AV193" s="1"/>
      <c r="AW193" s="1"/>
      <c r="AX193" s="1"/>
      <c r="AY193" s="1"/>
      <c r="AZ193" s="1"/>
      <c r="BA193" s="1"/>
      <c r="BB193" s="1"/>
      <c r="BC193" s="1"/>
      <c r="BD193" s="1"/>
      <c r="BE193" s="1"/>
      <c r="BF193" s="1"/>
      <c r="BG193" s="1"/>
      <c r="BH193" s="1"/>
      <c r="BI193" s="1"/>
      <c r="BJ193" s="1"/>
      <c r="BK193" s="1"/>
      <c r="BL193" s="1"/>
      <c r="BM193" s="1"/>
      <c r="BN193" s="1"/>
      <c r="BO193" s="1"/>
      <c r="BP193" s="1"/>
      <c r="BQ193" s="1"/>
      <c r="BR193" s="1"/>
    </row>
    <row r="194" spans="1:70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  <c r="AR194" s="1"/>
      <c r="AS194" s="1"/>
      <c r="AT194" s="1"/>
      <c r="AU194" s="1"/>
      <c r="AV194" s="1"/>
      <c r="AW194" s="1"/>
      <c r="AX194" s="1"/>
      <c r="AY194" s="1"/>
      <c r="AZ194" s="1"/>
      <c r="BA194" s="1"/>
      <c r="BB194" s="1"/>
      <c r="BC194" s="1"/>
      <c r="BD194" s="1"/>
      <c r="BE194" s="1"/>
      <c r="BF194" s="1"/>
      <c r="BG194" s="1"/>
      <c r="BH194" s="1"/>
      <c r="BI194" s="1"/>
      <c r="BJ194" s="1"/>
      <c r="BK194" s="1"/>
      <c r="BL194" s="1"/>
      <c r="BM194" s="1"/>
      <c r="BN194" s="1"/>
      <c r="BO194" s="1"/>
      <c r="BP194" s="1"/>
      <c r="BQ194" s="1"/>
      <c r="BR194" s="1"/>
    </row>
    <row r="195" spans="1:70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  <c r="AS195" s="1"/>
      <c r="AT195" s="1"/>
      <c r="AU195" s="1"/>
      <c r="AV195" s="1"/>
      <c r="AW195" s="1"/>
      <c r="AX195" s="1"/>
      <c r="AY195" s="1"/>
      <c r="AZ195" s="1"/>
      <c r="BA195" s="1"/>
      <c r="BB195" s="1"/>
      <c r="BC195" s="1"/>
      <c r="BD195" s="1"/>
      <c r="BE195" s="1"/>
      <c r="BF195" s="1"/>
      <c r="BG195" s="1"/>
      <c r="BH195" s="1"/>
      <c r="BI195" s="1"/>
      <c r="BJ195" s="1"/>
      <c r="BK195" s="1"/>
      <c r="BL195" s="1"/>
      <c r="BM195" s="1"/>
      <c r="BN195" s="1"/>
      <c r="BO195" s="1"/>
      <c r="BP195" s="1"/>
      <c r="BQ195" s="1"/>
      <c r="BR195" s="1"/>
    </row>
    <row r="196" spans="1:70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  <c r="AR196" s="1"/>
      <c r="AS196" s="1"/>
      <c r="AT196" s="1"/>
      <c r="AU196" s="1"/>
      <c r="AV196" s="1"/>
      <c r="AW196" s="1"/>
      <c r="AX196" s="1"/>
      <c r="AY196" s="1"/>
      <c r="AZ196" s="1"/>
      <c r="BA196" s="1"/>
      <c r="BB196" s="1"/>
      <c r="BC196" s="1"/>
      <c r="BD196" s="1"/>
      <c r="BE196" s="1"/>
      <c r="BF196" s="1"/>
      <c r="BG196" s="1"/>
      <c r="BH196" s="1"/>
      <c r="BI196" s="1"/>
      <c r="BJ196" s="1"/>
      <c r="BK196" s="1"/>
      <c r="BL196" s="1"/>
      <c r="BM196" s="1"/>
      <c r="BN196" s="1"/>
      <c r="BO196" s="1"/>
      <c r="BP196" s="1"/>
      <c r="BQ196" s="1"/>
      <c r="BR196" s="1"/>
    </row>
    <row r="197" spans="1:70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  <c r="AR197" s="1"/>
      <c r="AS197" s="1"/>
      <c r="AT197" s="1"/>
      <c r="AU197" s="1"/>
      <c r="AV197" s="1"/>
      <c r="AW197" s="1"/>
      <c r="AX197" s="1"/>
      <c r="AY197" s="1"/>
      <c r="AZ197" s="1"/>
      <c r="BA197" s="1"/>
      <c r="BB197" s="1"/>
      <c r="BC197" s="1"/>
      <c r="BD197" s="1"/>
      <c r="BE197" s="1"/>
      <c r="BF197" s="1"/>
      <c r="BG197" s="1"/>
      <c r="BH197" s="1"/>
      <c r="BI197" s="1"/>
      <c r="BJ197" s="1"/>
      <c r="BK197" s="1"/>
      <c r="BL197" s="1"/>
      <c r="BM197" s="1"/>
      <c r="BN197" s="1"/>
      <c r="BO197" s="1"/>
      <c r="BP197" s="1"/>
      <c r="BQ197" s="1"/>
      <c r="BR197" s="1"/>
    </row>
    <row r="198" spans="1:70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  <c r="AS198" s="1"/>
      <c r="AT198" s="1"/>
      <c r="AU198" s="1"/>
      <c r="AV198" s="1"/>
      <c r="AW198" s="1"/>
      <c r="AX198" s="1"/>
      <c r="AY198" s="1"/>
      <c r="AZ198" s="1"/>
      <c r="BA198" s="1"/>
      <c r="BB198" s="1"/>
      <c r="BC198" s="1"/>
      <c r="BD198" s="1"/>
      <c r="BE198" s="1"/>
      <c r="BF198" s="1"/>
      <c r="BG198" s="1"/>
      <c r="BH198" s="1"/>
      <c r="BI198" s="1"/>
      <c r="BJ198" s="1"/>
      <c r="BK198" s="1"/>
      <c r="BL198" s="1"/>
      <c r="BM198" s="1"/>
      <c r="BN198" s="1"/>
      <c r="BO198" s="1"/>
      <c r="BP198" s="1"/>
      <c r="BQ198" s="1"/>
      <c r="BR198" s="1"/>
    </row>
    <row r="199" spans="1:70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  <c r="AQ199" s="1"/>
      <c r="AR199" s="1"/>
      <c r="AS199" s="1"/>
      <c r="AT199" s="1"/>
      <c r="AU199" s="1"/>
      <c r="AV199" s="1"/>
      <c r="AW199" s="1"/>
      <c r="AX199" s="1"/>
      <c r="AY199" s="1"/>
      <c r="AZ199" s="1"/>
      <c r="BA199" s="1"/>
      <c r="BB199" s="1"/>
      <c r="BC199" s="1"/>
      <c r="BD199" s="1"/>
      <c r="BE199" s="1"/>
      <c r="BF199" s="1"/>
      <c r="BG199" s="1"/>
      <c r="BH199" s="1"/>
      <c r="BI199" s="1"/>
      <c r="BJ199" s="1"/>
      <c r="BK199" s="1"/>
      <c r="BL199" s="1"/>
      <c r="BM199" s="1"/>
      <c r="BN199" s="1"/>
      <c r="BO199" s="1"/>
      <c r="BP199" s="1"/>
      <c r="BQ199" s="1"/>
      <c r="BR199" s="1"/>
    </row>
    <row r="200" spans="1:70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  <c r="AR200" s="1"/>
      <c r="AS200" s="1"/>
      <c r="AT200" s="1"/>
      <c r="AU200" s="1"/>
      <c r="AV200" s="1"/>
      <c r="AW200" s="1"/>
      <c r="AX200" s="1"/>
      <c r="AY200" s="1"/>
      <c r="AZ200" s="1"/>
      <c r="BA200" s="1"/>
      <c r="BB200" s="1"/>
      <c r="BC200" s="1"/>
      <c r="BD200" s="1"/>
      <c r="BE200" s="1"/>
      <c r="BF200" s="1"/>
      <c r="BG200" s="1"/>
      <c r="BH200" s="1"/>
      <c r="BI200" s="1"/>
      <c r="BJ200" s="1"/>
      <c r="BK200" s="1"/>
      <c r="BL200" s="1"/>
      <c r="BM200" s="1"/>
      <c r="BN200" s="1"/>
      <c r="BO200" s="1"/>
      <c r="BP200" s="1"/>
      <c r="BQ200" s="1"/>
      <c r="BR200" s="1"/>
    </row>
    <row r="201" spans="1:70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  <c r="AP201" s="1"/>
      <c r="AQ201" s="1"/>
      <c r="AR201" s="1"/>
      <c r="AS201" s="1"/>
      <c r="AT201" s="1"/>
      <c r="AU201" s="1"/>
      <c r="AV201" s="1"/>
      <c r="AW201" s="1"/>
      <c r="AX201" s="1"/>
      <c r="AY201" s="1"/>
      <c r="AZ201" s="1"/>
      <c r="BA201" s="1"/>
      <c r="BB201" s="1"/>
      <c r="BC201" s="1"/>
      <c r="BD201" s="1"/>
      <c r="BE201" s="1"/>
      <c r="BF201" s="1"/>
      <c r="BG201" s="1"/>
      <c r="BH201" s="1"/>
      <c r="BI201" s="1"/>
      <c r="BJ201" s="1"/>
      <c r="BK201" s="1"/>
      <c r="BL201" s="1"/>
      <c r="BM201" s="1"/>
      <c r="BN201" s="1"/>
      <c r="BO201" s="1"/>
      <c r="BP201" s="1"/>
      <c r="BQ201" s="1"/>
      <c r="BR201" s="1"/>
    </row>
    <row r="202" spans="1:70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  <c r="AQ202" s="1"/>
      <c r="AR202" s="1"/>
      <c r="AS202" s="1"/>
      <c r="AT202" s="1"/>
      <c r="AU202" s="1"/>
      <c r="AV202" s="1"/>
      <c r="AW202" s="1"/>
      <c r="AX202" s="1"/>
      <c r="AY202" s="1"/>
      <c r="AZ202" s="1"/>
      <c r="BA202" s="1"/>
      <c r="BB202" s="1"/>
      <c r="BC202" s="1"/>
      <c r="BD202" s="1"/>
      <c r="BE202" s="1"/>
      <c r="BF202" s="1"/>
      <c r="BG202" s="1"/>
      <c r="BH202" s="1"/>
      <c r="BI202" s="1"/>
      <c r="BJ202" s="1"/>
      <c r="BK202" s="1"/>
      <c r="BL202" s="1"/>
      <c r="BM202" s="1"/>
      <c r="BN202" s="1"/>
      <c r="BO202" s="1"/>
      <c r="BP202" s="1"/>
      <c r="BQ202" s="1"/>
      <c r="BR202" s="1"/>
    </row>
    <row r="203" spans="1:70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  <c r="AR203" s="1"/>
      <c r="AS203" s="1"/>
      <c r="AT203" s="1"/>
      <c r="AU203" s="1"/>
      <c r="AV203" s="1"/>
      <c r="AW203" s="1"/>
      <c r="AX203" s="1"/>
      <c r="AY203" s="1"/>
      <c r="AZ203" s="1"/>
      <c r="BA203" s="1"/>
      <c r="BB203" s="1"/>
      <c r="BC203" s="1"/>
      <c r="BD203" s="1"/>
      <c r="BE203" s="1"/>
      <c r="BF203" s="1"/>
      <c r="BG203" s="1"/>
      <c r="BH203" s="1"/>
      <c r="BI203" s="1"/>
      <c r="BJ203" s="1"/>
      <c r="BK203" s="1"/>
      <c r="BL203" s="1"/>
      <c r="BM203" s="1"/>
      <c r="BN203" s="1"/>
      <c r="BO203" s="1"/>
      <c r="BP203" s="1"/>
      <c r="BQ203" s="1"/>
      <c r="BR203" s="1"/>
    </row>
    <row r="204" spans="1:70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  <c r="AQ204" s="1"/>
      <c r="AR204" s="1"/>
      <c r="AS204" s="1"/>
      <c r="AT204" s="1"/>
      <c r="AU204" s="1"/>
      <c r="AV204" s="1"/>
      <c r="AW204" s="1"/>
      <c r="AX204" s="1"/>
      <c r="AY204" s="1"/>
      <c r="AZ204" s="1"/>
      <c r="BA204" s="1"/>
      <c r="BB204" s="1"/>
      <c r="BC204" s="1"/>
      <c r="BD204" s="1"/>
      <c r="BE204" s="1"/>
      <c r="BF204" s="1"/>
      <c r="BG204" s="1"/>
      <c r="BH204" s="1"/>
      <c r="BI204" s="1"/>
      <c r="BJ204" s="1"/>
      <c r="BK204" s="1"/>
      <c r="BL204" s="1"/>
      <c r="BM204" s="1"/>
      <c r="BN204" s="1"/>
      <c r="BO204" s="1"/>
      <c r="BP204" s="1"/>
      <c r="BQ204" s="1"/>
      <c r="BR204" s="1"/>
    </row>
    <row r="205" spans="1:70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  <c r="AQ205" s="1"/>
      <c r="AR205" s="1"/>
      <c r="AS205" s="1"/>
      <c r="AT205" s="1"/>
      <c r="AU205" s="1"/>
      <c r="AV205" s="1"/>
      <c r="AW205" s="1"/>
      <c r="AX205" s="1"/>
      <c r="AY205" s="1"/>
      <c r="AZ205" s="1"/>
      <c r="BA205" s="1"/>
      <c r="BB205" s="1"/>
      <c r="BC205" s="1"/>
      <c r="BD205" s="1"/>
      <c r="BE205" s="1"/>
      <c r="BF205" s="1"/>
      <c r="BG205" s="1"/>
      <c r="BH205" s="1"/>
      <c r="BI205" s="1"/>
      <c r="BJ205" s="1"/>
      <c r="BK205" s="1"/>
      <c r="BL205" s="1"/>
      <c r="BM205" s="1"/>
      <c r="BN205" s="1"/>
      <c r="BO205" s="1"/>
      <c r="BP205" s="1"/>
      <c r="BQ205" s="1"/>
      <c r="BR205" s="1"/>
    </row>
    <row r="206" spans="1:70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  <c r="AP206" s="1"/>
      <c r="AQ206" s="1"/>
      <c r="AR206" s="1"/>
      <c r="AS206" s="1"/>
      <c r="AT206" s="1"/>
      <c r="AU206" s="1"/>
      <c r="AV206" s="1"/>
      <c r="AW206" s="1"/>
      <c r="AX206" s="1"/>
      <c r="AY206" s="1"/>
      <c r="AZ206" s="1"/>
      <c r="BA206" s="1"/>
      <c r="BB206" s="1"/>
      <c r="BC206" s="1"/>
      <c r="BD206" s="1"/>
      <c r="BE206" s="1"/>
      <c r="BF206" s="1"/>
      <c r="BG206" s="1"/>
      <c r="BH206" s="1"/>
      <c r="BI206" s="1"/>
      <c r="BJ206" s="1"/>
      <c r="BK206" s="1"/>
      <c r="BL206" s="1"/>
      <c r="BM206" s="1"/>
      <c r="BN206" s="1"/>
      <c r="BO206" s="1"/>
      <c r="BP206" s="1"/>
      <c r="BQ206" s="1"/>
      <c r="BR206" s="1"/>
    </row>
    <row r="207" spans="1:70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  <c r="AP207" s="1"/>
      <c r="AQ207" s="1"/>
      <c r="AR207" s="1"/>
      <c r="AS207" s="1"/>
      <c r="AT207" s="1"/>
      <c r="AU207" s="1"/>
      <c r="AV207" s="1"/>
      <c r="AW207" s="1"/>
      <c r="AX207" s="1"/>
      <c r="AY207" s="1"/>
      <c r="AZ207" s="1"/>
      <c r="BA207" s="1"/>
      <c r="BB207" s="1"/>
      <c r="BC207" s="1"/>
      <c r="BD207" s="1"/>
      <c r="BE207" s="1"/>
      <c r="BF207" s="1"/>
      <c r="BG207" s="1"/>
      <c r="BH207" s="1"/>
      <c r="BI207" s="1"/>
      <c r="BJ207" s="1"/>
      <c r="BK207" s="1"/>
      <c r="BL207" s="1"/>
      <c r="BM207" s="1"/>
      <c r="BN207" s="1"/>
      <c r="BO207" s="1"/>
      <c r="BP207" s="1"/>
      <c r="BQ207" s="1"/>
      <c r="BR207" s="1"/>
    </row>
    <row r="208" spans="1:70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  <c r="AR208" s="1"/>
      <c r="AS208" s="1"/>
      <c r="AT208" s="1"/>
      <c r="AU208" s="1"/>
      <c r="AV208" s="1"/>
      <c r="AW208" s="1"/>
      <c r="AX208" s="1"/>
      <c r="AY208" s="1"/>
      <c r="AZ208" s="1"/>
      <c r="BA208" s="1"/>
      <c r="BB208" s="1"/>
      <c r="BC208" s="1"/>
      <c r="BD208" s="1"/>
      <c r="BE208" s="1"/>
      <c r="BF208" s="1"/>
      <c r="BG208" s="1"/>
      <c r="BH208" s="1"/>
      <c r="BI208" s="1"/>
      <c r="BJ208" s="1"/>
      <c r="BK208" s="1"/>
      <c r="BL208" s="1"/>
      <c r="BM208" s="1"/>
      <c r="BN208" s="1"/>
      <c r="BO208" s="1"/>
      <c r="BP208" s="1"/>
      <c r="BQ208" s="1"/>
      <c r="BR208" s="1"/>
    </row>
    <row r="209" spans="1:70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1"/>
      <c r="AR209" s="1"/>
      <c r="AS209" s="1"/>
      <c r="AT209" s="1"/>
      <c r="AU209" s="1"/>
      <c r="AV209" s="1"/>
      <c r="AW209" s="1"/>
      <c r="AX209" s="1"/>
      <c r="AY209" s="1"/>
      <c r="AZ209" s="1"/>
      <c r="BA209" s="1"/>
      <c r="BB209" s="1"/>
      <c r="BC209" s="1"/>
      <c r="BD209" s="1"/>
      <c r="BE209" s="1"/>
      <c r="BF209" s="1"/>
      <c r="BG209" s="1"/>
      <c r="BH209" s="1"/>
      <c r="BI209" s="1"/>
      <c r="BJ209" s="1"/>
      <c r="BK209" s="1"/>
      <c r="BL209" s="1"/>
      <c r="BM209" s="1"/>
      <c r="BN209" s="1"/>
      <c r="BO209" s="1"/>
      <c r="BP209" s="1"/>
      <c r="BQ209" s="1"/>
      <c r="BR209" s="1"/>
    </row>
    <row r="210" spans="1:70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"/>
      <c r="AQ210" s="1"/>
      <c r="AR210" s="1"/>
      <c r="AS210" s="1"/>
      <c r="AT210" s="1"/>
      <c r="AU210" s="1"/>
      <c r="AV210" s="1"/>
      <c r="AW210" s="1"/>
      <c r="AX210" s="1"/>
      <c r="AY210" s="1"/>
      <c r="AZ210" s="1"/>
      <c r="BA210" s="1"/>
      <c r="BB210" s="1"/>
      <c r="BC210" s="1"/>
      <c r="BD210" s="1"/>
      <c r="BE210" s="1"/>
      <c r="BF210" s="1"/>
      <c r="BG210" s="1"/>
      <c r="BH210" s="1"/>
      <c r="BI210" s="1"/>
      <c r="BJ210" s="1"/>
      <c r="BK210" s="1"/>
      <c r="BL210" s="1"/>
      <c r="BM210" s="1"/>
      <c r="BN210" s="1"/>
      <c r="BO210" s="1"/>
      <c r="BP210" s="1"/>
      <c r="BQ210" s="1"/>
      <c r="BR210" s="1"/>
    </row>
    <row r="211" spans="1:70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  <c r="AR211" s="1"/>
      <c r="AS211" s="1"/>
      <c r="AT211" s="1"/>
      <c r="AU211" s="1"/>
      <c r="AV211" s="1"/>
      <c r="AW211" s="1"/>
      <c r="AX211" s="1"/>
      <c r="AY211" s="1"/>
      <c r="AZ211" s="1"/>
      <c r="BA211" s="1"/>
      <c r="BB211" s="1"/>
      <c r="BC211" s="1"/>
      <c r="BD211" s="1"/>
      <c r="BE211" s="1"/>
      <c r="BF211" s="1"/>
      <c r="BG211" s="1"/>
      <c r="BH211" s="1"/>
      <c r="BI211" s="1"/>
      <c r="BJ211" s="1"/>
      <c r="BK211" s="1"/>
      <c r="BL211" s="1"/>
      <c r="BM211" s="1"/>
      <c r="BN211" s="1"/>
      <c r="BO211" s="1"/>
      <c r="BP211" s="1"/>
      <c r="BQ211" s="1"/>
      <c r="BR211" s="1"/>
    </row>
    <row r="212" spans="1:70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  <c r="AQ212" s="1"/>
      <c r="AR212" s="1"/>
      <c r="AS212" s="1"/>
      <c r="AT212" s="1"/>
      <c r="AU212" s="1"/>
      <c r="AV212" s="1"/>
      <c r="AW212" s="1"/>
      <c r="AX212" s="1"/>
      <c r="AY212" s="1"/>
      <c r="AZ212" s="1"/>
      <c r="BA212" s="1"/>
      <c r="BB212" s="1"/>
      <c r="BC212" s="1"/>
      <c r="BD212" s="1"/>
      <c r="BE212" s="1"/>
      <c r="BF212" s="1"/>
      <c r="BG212" s="1"/>
      <c r="BH212" s="1"/>
      <c r="BI212" s="1"/>
      <c r="BJ212" s="1"/>
      <c r="BK212" s="1"/>
      <c r="BL212" s="1"/>
      <c r="BM212" s="1"/>
      <c r="BN212" s="1"/>
      <c r="BO212" s="1"/>
      <c r="BP212" s="1"/>
      <c r="BQ212" s="1"/>
      <c r="BR212" s="1"/>
    </row>
    <row r="213" spans="1:70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  <c r="AQ213" s="1"/>
      <c r="AR213" s="1"/>
      <c r="AS213" s="1"/>
      <c r="AT213" s="1"/>
      <c r="AU213" s="1"/>
      <c r="AV213" s="1"/>
      <c r="AW213" s="1"/>
      <c r="AX213" s="1"/>
      <c r="AY213" s="1"/>
      <c r="AZ213" s="1"/>
      <c r="BA213" s="1"/>
      <c r="BB213" s="1"/>
      <c r="BC213" s="1"/>
      <c r="BD213" s="1"/>
      <c r="BE213" s="1"/>
      <c r="BF213" s="1"/>
      <c r="BG213" s="1"/>
      <c r="BH213" s="1"/>
      <c r="BI213" s="1"/>
      <c r="BJ213" s="1"/>
      <c r="BK213" s="1"/>
      <c r="BL213" s="1"/>
      <c r="BM213" s="1"/>
      <c r="BN213" s="1"/>
      <c r="BO213" s="1"/>
      <c r="BP213" s="1"/>
      <c r="BQ213" s="1"/>
      <c r="BR213" s="1"/>
    </row>
    <row r="214" spans="1:70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"/>
      <c r="AQ214" s="1"/>
      <c r="AR214" s="1"/>
      <c r="AS214" s="1"/>
      <c r="AT214" s="1"/>
      <c r="AU214" s="1"/>
      <c r="AV214" s="1"/>
      <c r="AW214" s="1"/>
      <c r="AX214" s="1"/>
      <c r="AY214" s="1"/>
      <c r="AZ214" s="1"/>
      <c r="BA214" s="1"/>
      <c r="BB214" s="1"/>
      <c r="BC214" s="1"/>
      <c r="BD214" s="1"/>
      <c r="BE214" s="1"/>
      <c r="BF214" s="1"/>
      <c r="BG214" s="1"/>
      <c r="BH214" s="1"/>
      <c r="BI214" s="1"/>
      <c r="BJ214" s="1"/>
      <c r="BK214" s="1"/>
      <c r="BL214" s="1"/>
      <c r="BM214" s="1"/>
      <c r="BN214" s="1"/>
      <c r="BO214" s="1"/>
      <c r="BP214" s="1"/>
      <c r="BQ214" s="1"/>
      <c r="BR214" s="1"/>
    </row>
    <row r="215" spans="1:70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  <c r="AQ215" s="1"/>
      <c r="AR215" s="1"/>
      <c r="AS215" s="1"/>
      <c r="AT215" s="1"/>
      <c r="AU215" s="1"/>
      <c r="AV215" s="1"/>
      <c r="AW215" s="1"/>
      <c r="AX215" s="1"/>
      <c r="AY215" s="1"/>
      <c r="AZ215" s="1"/>
      <c r="BA215" s="1"/>
      <c r="BB215" s="1"/>
      <c r="BC215" s="1"/>
      <c r="BD215" s="1"/>
      <c r="BE215" s="1"/>
      <c r="BF215" s="1"/>
      <c r="BG215" s="1"/>
      <c r="BH215" s="1"/>
      <c r="BI215" s="1"/>
      <c r="BJ215" s="1"/>
      <c r="BK215" s="1"/>
      <c r="BL215" s="1"/>
      <c r="BM215" s="1"/>
      <c r="BN215" s="1"/>
      <c r="BO215" s="1"/>
      <c r="BP215" s="1"/>
      <c r="BQ215" s="1"/>
      <c r="BR215" s="1"/>
    </row>
    <row r="216" spans="1:70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  <c r="AP216" s="1"/>
      <c r="AQ216" s="1"/>
      <c r="AR216" s="1"/>
      <c r="AS216" s="1"/>
      <c r="AT216" s="1"/>
      <c r="AU216" s="1"/>
      <c r="AV216" s="1"/>
      <c r="AW216" s="1"/>
      <c r="AX216" s="1"/>
      <c r="AY216" s="1"/>
      <c r="AZ216" s="1"/>
      <c r="BA216" s="1"/>
      <c r="BB216" s="1"/>
      <c r="BC216" s="1"/>
      <c r="BD216" s="1"/>
      <c r="BE216" s="1"/>
      <c r="BF216" s="1"/>
      <c r="BG216" s="1"/>
      <c r="BH216" s="1"/>
      <c r="BI216" s="1"/>
      <c r="BJ216" s="1"/>
      <c r="BK216" s="1"/>
      <c r="BL216" s="1"/>
      <c r="BM216" s="1"/>
      <c r="BN216" s="1"/>
      <c r="BO216" s="1"/>
      <c r="BP216" s="1"/>
      <c r="BQ216" s="1"/>
      <c r="BR216" s="1"/>
    </row>
    <row r="217" spans="1:70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  <c r="AQ217" s="1"/>
      <c r="AR217" s="1"/>
      <c r="AS217" s="1"/>
      <c r="AT217" s="1"/>
      <c r="AU217" s="1"/>
      <c r="AV217" s="1"/>
      <c r="AW217" s="1"/>
      <c r="AX217" s="1"/>
      <c r="AY217" s="1"/>
      <c r="AZ217" s="1"/>
      <c r="BA217" s="1"/>
      <c r="BB217" s="1"/>
      <c r="BC217" s="1"/>
      <c r="BD217" s="1"/>
      <c r="BE217" s="1"/>
      <c r="BF217" s="1"/>
      <c r="BG217" s="1"/>
      <c r="BH217" s="1"/>
      <c r="BI217" s="1"/>
      <c r="BJ217" s="1"/>
      <c r="BK217" s="1"/>
      <c r="BL217" s="1"/>
      <c r="BM217" s="1"/>
      <c r="BN217" s="1"/>
      <c r="BO217" s="1"/>
      <c r="BP217" s="1"/>
      <c r="BQ217" s="1"/>
      <c r="BR217" s="1"/>
    </row>
    <row r="218" spans="1:70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  <c r="AP218" s="1"/>
      <c r="AQ218" s="1"/>
      <c r="AR218" s="1"/>
      <c r="AS218" s="1"/>
      <c r="AT218" s="1"/>
      <c r="AU218" s="1"/>
      <c r="AV218" s="1"/>
      <c r="AW218" s="1"/>
      <c r="AX218" s="1"/>
      <c r="AY218" s="1"/>
      <c r="AZ218" s="1"/>
      <c r="BA218" s="1"/>
      <c r="BB218" s="1"/>
      <c r="BC218" s="1"/>
      <c r="BD218" s="1"/>
      <c r="BE218" s="1"/>
      <c r="BF218" s="1"/>
      <c r="BG218" s="1"/>
      <c r="BH218" s="1"/>
      <c r="BI218" s="1"/>
      <c r="BJ218" s="1"/>
      <c r="BK218" s="1"/>
      <c r="BL218" s="1"/>
      <c r="BM218" s="1"/>
      <c r="BN218" s="1"/>
      <c r="BO218" s="1"/>
      <c r="BP218" s="1"/>
      <c r="BQ218" s="1"/>
      <c r="BR218" s="1"/>
    </row>
    <row r="219" spans="1:70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  <c r="AR219" s="1"/>
      <c r="AS219" s="1"/>
      <c r="AT219" s="1"/>
      <c r="AU219" s="1"/>
      <c r="AV219" s="1"/>
      <c r="AW219" s="1"/>
      <c r="AX219" s="1"/>
      <c r="AY219" s="1"/>
      <c r="AZ219" s="1"/>
      <c r="BA219" s="1"/>
      <c r="BB219" s="1"/>
      <c r="BC219" s="1"/>
      <c r="BD219" s="1"/>
      <c r="BE219" s="1"/>
      <c r="BF219" s="1"/>
      <c r="BG219" s="1"/>
      <c r="BH219" s="1"/>
      <c r="BI219" s="1"/>
      <c r="BJ219" s="1"/>
      <c r="BK219" s="1"/>
      <c r="BL219" s="1"/>
      <c r="BM219" s="1"/>
      <c r="BN219" s="1"/>
      <c r="BO219" s="1"/>
      <c r="BP219" s="1"/>
      <c r="BQ219" s="1"/>
      <c r="BR219" s="1"/>
    </row>
    <row r="220" spans="1:70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1"/>
      <c r="AR220" s="1"/>
      <c r="AS220" s="1"/>
      <c r="AT220" s="1"/>
      <c r="AU220" s="1"/>
      <c r="AV220" s="1"/>
      <c r="AW220" s="1"/>
      <c r="AX220" s="1"/>
      <c r="AY220" s="1"/>
      <c r="AZ220" s="1"/>
      <c r="BA220" s="1"/>
      <c r="BB220" s="1"/>
      <c r="BC220" s="1"/>
      <c r="BD220" s="1"/>
      <c r="BE220" s="1"/>
      <c r="BF220" s="1"/>
      <c r="BG220" s="1"/>
      <c r="BH220" s="1"/>
      <c r="BI220" s="1"/>
      <c r="BJ220" s="1"/>
      <c r="BK220" s="1"/>
      <c r="BL220" s="1"/>
      <c r="BM220" s="1"/>
      <c r="BN220" s="1"/>
      <c r="BO220" s="1"/>
      <c r="BP220" s="1"/>
      <c r="BQ220" s="1"/>
      <c r="BR220" s="1"/>
    </row>
    <row r="221" spans="1:70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1"/>
      <c r="AR221" s="1"/>
      <c r="AS221" s="1"/>
      <c r="AT221" s="1"/>
      <c r="AU221" s="1"/>
      <c r="AV221" s="1"/>
      <c r="AW221" s="1"/>
      <c r="AX221" s="1"/>
      <c r="AY221" s="1"/>
      <c r="AZ221" s="1"/>
      <c r="BA221" s="1"/>
      <c r="BB221" s="1"/>
      <c r="BC221" s="1"/>
      <c r="BD221" s="1"/>
      <c r="BE221" s="1"/>
      <c r="BF221" s="1"/>
      <c r="BG221" s="1"/>
      <c r="BH221" s="1"/>
      <c r="BI221" s="1"/>
      <c r="BJ221" s="1"/>
      <c r="BK221" s="1"/>
      <c r="BL221" s="1"/>
      <c r="BM221" s="1"/>
      <c r="BN221" s="1"/>
      <c r="BO221" s="1"/>
      <c r="BP221" s="1"/>
      <c r="BQ221" s="1"/>
      <c r="BR221" s="1"/>
    </row>
    <row r="222" spans="1:70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  <c r="AP222" s="1"/>
      <c r="AQ222" s="1"/>
      <c r="AR222" s="1"/>
      <c r="AS222" s="1"/>
      <c r="AT222" s="1"/>
      <c r="AU222" s="1"/>
      <c r="AV222" s="1"/>
      <c r="AW222" s="1"/>
      <c r="AX222" s="1"/>
      <c r="AY222" s="1"/>
      <c r="AZ222" s="1"/>
      <c r="BA222" s="1"/>
      <c r="BB222" s="1"/>
      <c r="BC222" s="1"/>
      <c r="BD222" s="1"/>
      <c r="BE222" s="1"/>
      <c r="BF222" s="1"/>
      <c r="BG222" s="1"/>
      <c r="BH222" s="1"/>
      <c r="BI222" s="1"/>
      <c r="BJ222" s="1"/>
      <c r="BK222" s="1"/>
      <c r="BL222" s="1"/>
      <c r="BM222" s="1"/>
      <c r="BN222" s="1"/>
      <c r="BO222" s="1"/>
      <c r="BP222" s="1"/>
      <c r="BQ222" s="1"/>
      <c r="BR222" s="1"/>
    </row>
    <row r="223" spans="1:70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1"/>
      <c r="AR223" s="1"/>
      <c r="AS223" s="1"/>
      <c r="AT223" s="1"/>
      <c r="AU223" s="1"/>
      <c r="AV223" s="1"/>
      <c r="AW223" s="1"/>
      <c r="AX223" s="1"/>
      <c r="AY223" s="1"/>
      <c r="AZ223" s="1"/>
      <c r="BA223" s="1"/>
      <c r="BB223" s="1"/>
      <c r="BC223" s="1"/>
      <c r="BD223" s="1"/>
      <c r="BE223" s="1"/>
      <c r="BF223" s="1"/>
      <c r="BG223" s="1"/>
      <c r="BH223" s="1"/>
      <c r="BI223" s="1"/>
      <c r="BJ223" s="1"/>
      <c r="BK223" s="1"/>
      <c r="BL223" s="1"/>
      <c r="BM223" s="1"/>
      <c r="BN223" s="1"/>
      <c r="BO223" s="1"/>
      <c r="BP223" s="1"/>
      <c r="BQ223" s="1"/>
      <c r="BR223" s="1"/>
    </row>
    <row r="224" spans="1:70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  <c r="AQ224" s="1"/>
      <c r="AR224" s="1"/>
      <c r="AS224" s="1"/>
      <c r="AT224" s="1"/>
      <c r="AU224" s="1"/>
      <c r="AV224" s="1"/>
      <c r="AW224" s="1"/>
      <c r="AX224" s="1"/>
      <c r="AY224" s="1"/>
      <c r="AZ224" s="1"/>
      <c r="BA224" s="1"/>
      <c r="BB224" s="1"/>
      <c r="BC224" s="1"/>
      <c r="BD224" s="1"/>
      <c r="BE224" s="1"/>
      <c r="BF224" s="1"/>
      <c r="BG224" s="1"/>
      <c r="BH224" s="1"/>
      <c r="BI224" s="1"/>
      <c r="BJ224" s="1"/>
      <c r="BK224" s="1"/>
      <c r="BL224" s="1"/>
      <c r="BM224" s="1"/>
      <c r="BN224" s="1"/>
      <c r="BO224" s="1"/>
      <c r="BP224" s="1"/>
      <c r="BQ224" s="1"/>
      <c r="BR224" s="1"/>
    </row>
    <row r="225" spans="1:70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  <c r="AP225" s="1"/>
      <c r="AQ225" s="1"/>
      <c r="AR225" s="1"/>
      <c r="AS225" s="1"/>
      <c r="AT225" s="1"/>
      <c r="AU225" s="1"/>
      <c r="AV225" s="1"/>
      <c r="AW225" s="1"/>
      <c r="AX225" s="1"/>
      <c r="AY225" s="1"/>
      <c r="AZ225" s="1"/>
      <c r="BA225" s="1"/>
      <c r="BB225" s="1"/>
      <c r="BC225" s="1"/>
      <c r="BD225" s="1"/>
      <c r="BE225" s="1"/>
      <c r="BF225" s="1"/>
      <c r="BG225" s="1"/>
      <c r="BH225" s="1"/>
      <c r="BI225" s="1"/>
      <c r="BJ225" s="1"/>
      <c r="BK225" s="1"/>
      <c r="BL225" s="1"/>
      <c r="BM225" s="1"/>
      <c r="BN225" s="1"/>
      <c r="BO225" s="1"/>
      <c r="BP225" s="1"/>
      <c r="BQ225" s="1"/>
      <c r="BR225" s="1"/>
    </row>
    <row r="226" spans="1:70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  <c r="AP226" s="1"/>
      <c r="AQ226" s="1"/>
      <c r="AR226" s="1"/>
      <c r="AS226" s="1"/>
      <c r="AT226" s="1"/>
      <c r="AU226" s="1"/>
      <c r="AV226" s="1"/>
      <c r="AW226" s="1"/>
      <c r="AX226" s="1"/>
      <c r="AY226" s="1"/>
      <c r="AZ226" s="1"/>
      <c r="BA226" s="1"/>
      <c r="BB226" s="1"/>
      <c r="BC226" s="1"/>
      <c r="BD226" s="1"/>
      <c r="BE226" s="1"/>
      <c r="BF226" s="1"/>
      <c r="BG226" s="1"/>
      <c r="BH226" s="1"/>
      <c r="BI226" s="1"/>
      <c r="BJ226" s="1"/>
      <c r="BK226" s="1"/>
      <c r="BL226" s="1"/>
      <c r="BM226" s="1"/>
      <c r="BN226" s="1"/>
      <c r="BO226" s="1"/>
      <c r="BP226" s="1"/>
      <c r="BQ226" s="1"/>
      <c r="BR226" s="1"/>
    </row>
    <row r="227" spans="1:70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  <c r="AQ227" s="1"/>
      <c r="AR227" s="1"/>
      <c r="AS227" s="1"/>
      <c r="AT227" s="1"/>
      <c r="AU227" s="1"/>
      <c r="AV227" s="1"/>
      <c r="AW227" s="1"/>
      <c r="AX227" s="1"/>
      <c r="AY227" s="1"/>
      <c r="AZ227" s="1"/>
      <c r="BA227" s="1"/>
      <c r="BB227" s="1"/>
      <c r="BC227" s="1"/>
      <c r="BD227" s="1"/>
      <c r="BE227" s="1"/>
      <c r="BF227" s="1"/>
      <c r="BG227" s="1"/>
      <c r="BH227" s="1"/>
      <c r="BI227" s="1"/>
      <c r="BJ227" s="1"/>
      <c r="BK227" s="1"/>
      <c r="BL227" s="1"/>
      <c r="BM227" s="1"/>
      <c r="BN227" s="1"/>
      <c r="BO227" s="1"/>
      <c r="BP227" s="1"/>
      <c r="BQ227" s="1"/>
      <c r="BR227" s="1"/>
    </row>
    <row r="228" spans="1:70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  <c r="AP228" s="1"/>
      <c r="AQ228" s="1"/>
      <c r="AR228" s="1"/>
      <c r="AS228" s="1"/>
      <c r="AT228" s="1"/>
      <c r="AU228" s="1"/>
      <c r="AV228" s="1"/>
      <c r="AW228" s="1"/>
      <c r="AX228" s="1"/>
      <c r="AY228" s="1"/>
      <c r="AZ228" s="1"/>
      <c r="BA228" s="1"/>
      <c r="BB228" s="1"/>
      <c r="BC228" s="1"/>
      <c r="BD228" s="1"/>
      <c r="BE228" s="1"/>
      <c r="BF228" s="1"/>
      <c r="BG228" s="1"/>
      <c r="BH228" s="1"/>
      <c r="BI228" s="1"/>
      <c r="BJ228" s="1"/>
      <c r="BK228" s="1"/>
      <c r="BL228" s="1"/>
      <c r="BM228" s="1"/>
      <c r="BN228" s="1"/>
      <c r="BO228" s="1"/>
      <c r="BP228" s="1"/>
      <c r="BQ228" s="1"/>
      <c r="BR228" s="1"/>
    </row>
    <row r="229" spans="1:70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  <c r="AP229" s="1"/>
      <c r="AQ229" s="1"/>
      <c r="AR229" s="1"/>
      <c r="AS229" s="1"/>
      <c r="AT229" s="1"/>
      <c r="AU229" s="1"/>
      <c r="AV229" s="1"/>
      <c r="AW229" s="1"/>
      <c r="AX229" s="1"/>
      <c r="AY229" s="1"/>
      <c r="AZ229" s="1"/>
      <c r="BA229" s="1"/>
      <c r="BB229" s="1"/>
      <c r="BC229" s="1"/>
      <c r="BD229" s="1"/>
      <c r="BE229" s="1"/>
      <c r="BF229" s="1"/>
      <c r="BG229" s="1"/>
      <c r="BH229" s="1"/>
      <c r="BI229" s="1"/>
      <c r="BJ229" s="1"/>
      <c r="BK229" s="1"/>
      <c r="BL229" s="1"/>
      <c r="BM229" s="1"/>
      <c r="BN229" s="1"/>
      <c r="BO229" s="1"/>
      <c r="BP229" s="1"/>
      <c r="BQ229" s="1"/>
      <c r="BR229" s="1"/>
    </row>
    <row r="230" spans="1:70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  <c r="AQ230" s="1"/>
      <c r="AR230" s="1"/>
      <c r="AS230" s="1"/>
      <c r="AT230" s="1"/>
      <c r="AU230" s="1"/>
      <c r="AV230" s="1"/>
      <c r="AW230" s="1"/>
      <c r="AX230" s="1"/>
      <c r="AY230" s="1"/>
      <c r="AZ230" s="1"/>
      <c r="BA230" s="1"/>
      <c r="BB230" s="1"/>
      <c r="BC230" s="1"/>
      <c r="BD230" s="1"/>
      <c r="BE230" s="1"/>
      <c r="BF230" s="1"/>
      <c r="BG230" s="1"/>
      <c r="BH230" s="1"/>
      <c r="BI230" s="1"/>
      <c r="BJ230" s="1"/>
      <c r="BK230" s="1"/>
      <c r="BL230" s="1"/>
      <c r="BM230" s="1"/>
      <c r="BN230" s="1"/>
      <c r="BO230" s="1"/>
      <c r="BP230" s="1"/>
      <c r="BQ230" s="1"/>
      <c r="BR230" s="1"/>
    </row>
    <row r="231" spans="1:70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  <c r="AP231" s="1"/>
      <c r="AQ231" s="1"/>
      <c r="AR231" s="1"/>
      <c r="AS231" s="1"/>
      <c r="AT231" s="1"/>
      <c r="AU231" s="1"/>
      <c r="AV231" s="1"/>
      <c r="AW231" s="1"/>
      <c r="AX231" s="1"/>
      <c r="AY231" s="1"/>
      <c r="AZ231" s="1"/>
      <c r="BA231" s="1"/>
      <c r="BB231" s="1"/>
      <c r="BC231" s="1"/>
      <c r="BD231" s="1"/>
      <c r="BE231" s="1"/>
      <c r="BF231" s="1"/>
      <c r="BG231" s="1"/>
      <c r="BH231" s="1"/>
      <c r="BI231" s="1"/>
      <c r="BJ231" s="1"/>
      <c r="BK231" s="1"/>
      <c r="BL231" s="1"/>
      <c r="BM231" s="1"/>
      <c r="BN231" s="1"/>
      <c r="BO231" s="1"/>
      <c r="BP231" s="1"/>
      <c r="BQ231" s="1"/>
      <c r="BR231" s="1"/>
    </row>
    <row r="232" spans="1:70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  <c r="AP232" s="1"/>
      <c r="AQ232" s="1"/>
      <c r="AR232" s="1"/>
      <c r="AS232" s="1"/>
      <c r="AT232" s="1"/>
      <c r="AU232" s="1"/>
      <c r="AV232" s="1"/>
      <c r="AW232" s="1"/>
      <c r="AX232" s="1"/>
      <c r="AY232" s="1"/>
      <c r="AZ232" s="1"/>
      <c r="BA232" s="1"/>
      <c r="BB232" s="1"/>
      <c r="BC232" s="1"/>
      <c r="BD232" s="1"/>
      <c r="BE232" s="1"/>
      <c r="BF232" s="1"/>
      <c r="BG232" s="1"/>
      <c r="BH232" s="1"/>
      <c r="BI232" s="1"/>
      <c r="BJ232" s="1"/>
      <c r="BK232" s="1"/>
      <c r="BL232" s="1"/>
      <c r="BM232" s="1"/>
      <c r="BN232" s="1"/>
      <c r="BO232" s="1"/>
      <c r="BP232" s="1"/>
      <c r="BQ232" s="1"/>
      <c r="BR232" s="1"/>
    </row>
    <row r="233" spans="1:70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  <c r="AP233" s="1"/>
      <c r="AQ233" s="1"/>
      <c r="AR233" s="1"/>
      <c r="AS233" s="1"/>
      <c r="AT233" s="1"/>
      <c r="AU233" s="1"/>
      <c r="AV233" s="1"/>
      <c r="AW233" s="1"/>
      <c r="AX233" s="1"/>
      <c r="AY233" s="1"/>
      <c r="AZ233" s="1"/>
      <c r="BA233" s="1"/>
      <c r="BB233" s="1"/>
      <c r="BC233" s="1"/>
      <c r="BD233" s="1"/>
      <c r="BE233" s="1"/>
      <c r="BF233" s="1"/>
      <c r="BG233" s="1"/>
      <c r="BH233" s="1"/>
      <c r="BI233" s="1"/>
      <c r="BJ233" s="1"/>
      <c r="BK233" s="1"/>
      <c r="BL233" s="1"/>
      <c r="BM233" s="1"/>
      <c r="BN233" s="1"/>
      <c r="BO233" s="1"/>
      <c r="BP233" s="1"/>
      <c r="BQ233" s="1"/>
      <c r="BR233" s="1"/>
    </row>
    <row r="234" spans="1:70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  <c r="AQ234" s="1"/>
      <c r="AR234" s="1"/>
      <c r="AS234" s="1"/>
      <c r="AT234" s="1"/>
      <c r="AU234" s="1"/>
      <c r="AV234" s="1"/>
      <c r="AW234" s="1"/>
      <c r="AX234" s="1"/>
      <c r="AY234" s="1"/>
      <c r="AZ234" s="1"/>
      <c r="BA234" s="1"/>
      <c r="BB234" s="1"/>
      <c r="BC234" s="1"/>
      <c r="BD234" s="1"/>
      <c r="BE234" s="1"/>
      <c r="BF234" s="1"/>
      <c r="BG234" s="1"/>
      <c r="BH234" s="1"/>
      <c r="BI234" s="1"/>
      <c r="BJ234" s="1"/>
      <c r="BK234" s="1"/>
      <c r="BL234" s="1"/>
      <c r="BM234" s="1"/>
      <c r="BN234" s="1"/>
      <c r="BO234" s="1"/>
      <c r="BP234" s="1"/>
      <c r="BQ234" s="1"/>
      <c r="BR234" s="1"/>
    </row>
    <row r="235" spans="1:70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  <c r="AP235" s="1"/>
      <c r="AQ235" s="1"/>
      <c r="AR235" s="1"/>
      <c r="AS235" s="1"/>
      <c r="AT235" s="1"/>
      <c r="AU235" s="1"/>
      <c r="AV235" s="1"/>
      <c r="AW235" s="1"/>
      <c r="AX235" s="1"/>
      <c r="AY235" s="1"/>
      <c r="AZ235" s="1"/>
      <c r="BA235" s="1"/>
      <c r="BB235" s="1"/>
      <c r="BC235" s="1"/>
      <c r="BD235" s="1"/>
      <c r="BE235" s="1"/>
      <c r="BF235" s="1"/>
      <c r="BG235" s="1"/>
      <c r="BH235" s="1"/>
      <c r="BI235" s="1"/>
      <c r="BJ235" s="1"/>
      <c r="BK235" s="1"/>
      <c r="BL235" s="1"/>
      <c r="BM235" s="1"/>
      <c r="BN235" s="1"/>
      <c r="BO235" s="1"/>
      <c r="BP235" s="1"/>
      <c r="BQ235" s="1"/>
      <c r="BR235" s="1"/>
    </row>
    <row r="236" spans="1:70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  <c r="AQ236" s="1"/>
      <c r="AR236" s="1"/>
      <c r="AS236" s="1"/>
      <c r="AT236" s="1"/>
      <c r="AU236" s="1"/>
      <c r="AV236" s="1"/>
      <c r="AW236" s="1"/>
      <c r="AX236" s="1"/>
      <c r="AY236" s="1"/>
      <c r="AZ236" s="1"/>
      <c r="BA236" s="1"/>
      <c r="BB236" s="1"/>
      <c r="BC236" s="1"/>
      <c r="BD236" s="1"/>
      <c r="BE236" s="1"/>
      <c r="BF236" s="1"/>
      <c r="BG236" s="1"/>
      <c r="BH236" s="1"/>
      <c r="BI236" s="1"/>
      <c r="BJ236" s="1"/>
      <c r="BK236" s="1"/>
      <c r="BL236" s="1"/>
      <c r="BM236" s="1"/>
      <c r="BN236" s="1"/>
      <c r="BO236" s="1"/>
      <c r="BP236" s="1"/>
      <c r="BQ236" s="1"/>
      <c r="BR236" s="1"/>
    </row>
    <row r="237" spans="1:70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  <c r="AP237" s="1"/>
      <c r="AQ237" s="1"/>
      <c r="AR237" s="1"/>
      <c r="AS237" s="1"/>
      <c r="AT237" s="1"/>
      <c r="AU237" s="1"/>
      <c r="AV237" s="1"/>
      <c r="AW237" s="1"/>
      <c r="AX237" s="1"/>
      <c r="AY237" s="1"/>
      <c r="AZ237" s="1"/>
      <c r="BA237" s="1"/>
      <c r="BB237" s="1"/>
      <c r="BC237" s="1"/>
      <c r="BD237" s="1"/>
      <c r="BE237" s="1"/>
      <c r="BF237" s="1"/>
      <c r="BG237" s="1"/>
      <c r="BH237" s="1"/>
      <c r="BI237" s="1"/>
      <c r="BJ237" s="1"/>
      <c r="BK237" s="1"/>
      <c r="BL237" s="1"/>
      <c r="BM237" s="1"/>
      <c r="BN237" s="1"/>
      <c r="BO237" s="1"/>
      <c r="BP237" s="1"/>
      <c r="BQ237" s="1"/>
      <c r="BR237" s="1"/>
    </row>
    <row r="238" spans="1:70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  <c r="AQ238" s="1"/>
      <c r="AR238" s="1"/>
      <c r="AS238" s="1"/>
      <c r="AT238" s="1"/>
      <c r="AU238" s="1"/>
      <c r="AV238" s="1"/>
      <c r="AW238" s="1"/>
      <c r="AX238" s="1"/>
      <c r="AY238" s="1"/>
      <c r="AZ238" s="1"/>
      <c r="BA238" s="1"/>
      <c r="BB238" s="1"/>
      <c r="BC238" s="1"/>
      <c r="BD238" s="1"/>
      <c r="BE238" s="1"/>
      <c r="BF238" s="1"/>
      <c r="BG238" s="1"/>
      <c r="BH238" s="1"/>
      <c r="BI238" s="1"/>
      <c r="BJ238" s="1"/>
      <c r="BK238" s="1"/>
      <c r="BL238" s="1"/>
      <c r="BM238" s="1"/>
      <c r="BN238" s="1"/>
      <c r="BO238" s="1"/>
      <c r="BP238" s="1"/>
      <c r="BQ238" s="1"/>
      <c r="BR238" s="1"/>
    </row>
    <row r="239" spans="1:70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  <c r="AP239" s="1"/>
      <c r="AQ239" s="1"/>
      <c r="AR239" s="1"/>
      <c r="AS239" s="1"/>
      <c r="AT239" s="1"/>
      <c r="AU239" s="1"/>
      <c r="AV239" s="1"/>
      <c r="AW239" s="1"/>
      <c r="AX239" s="1"/>
      <c r="AY239" s="1"/>
      <c r="AZ239" s="1"/>
      <c r="BA239" s="1"/>
      <c r="BB239" s="1"/>
      <c r="BC239" s="1"/>
      <c r="BD239" s="1"/>
      <c r="BE239" s="1"/>
      <c r="BF239" s="1"/>
      <c r="BG239" s="1"/>
      <c r="BH239" s="1"/>
      <c r="BI239" s="1"/>
      <c r="BJ239" s="1"/>
      <c r="BK239" s="1"/>
      <c r="BL239" s="1"/>
      <c r="BM239" s="1"/>
      <c r="BN239" s="1"/>
      <c r="BO239" s="1"/>
      <c r="BP239" s="1"/>
      <c r="BQ239" s="1"/>
      <c r="BR239" s="1"/>
    </row>
    <row r="240" spans="1:70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  <c r="AQ240" s="1"/>
      <c r="AR240" s="1"/>
      <c r="AS240" s="1"/>
      <c r="AT240" s="1"/>
      <c r="AU240" s="1"/>
      <c r="AV240" s="1"/>
      <c r="AW240" s="1"/>
      <c r="AX240" s="1"/>
      <c r="AY240" s="1"/>
      <c r="AZ240" s="1"/>
      <c r="BA240" s="1"/>
      <c r="BB240" s="1"/>
      <c r="BC240" s="1"/>
      <c r="BD240" s="1"/>
      <c r="BE240" s="1"/>
      <c r="BF240" s="1"/>
      <c r="BG240" s="1"/>
      <c r="BH240" s="1"/>
      <c r="BI240" s="1"/>
      <c r="BJ240" s="1"/>
      <c r="BK240" s="1"/>
      <c r="BL240" s="1"/>
      <c r="BM240" s="1"/>
      <c r="BN240" s="1"/>
      <c r="BO240" s="1"/>
      <c r="BP240" s="1"/>
      <c r="BQ240" s="1"/>
      <c r="BR240" s="1"/>
    </row>
    <row r="241" spans="1:70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  <c r="AP241" s="1"/>
      <c r="AQ241" s="1"/>
      <c r="AR241" s="1"/>
      <c r="AS241" s="1"/>
      <c r="AT241" s="1"/>
      <c r="AU241" s="1"/>
      <c r="AV241" s="1"/>
      <c r="AW241" s="1"/>
      <c r="AX241" s="1"/>
      <c r="AY241" s="1"/>
      <c r="AZ241" s="1"/>
      <c r="BA241" s="1"/>
      <c r="BB241" s="1"/>
      <c r="BC241" s="1"/>
      <c r="BD241" s="1"/>
      <c r="BE241" s="1"/>
      <c r="BF241" s="1"/>
      <c r="BG241" s="1"/>
      <c r="BH241" s="1"/>
      <c r="BI241" s="1"/>
      <c r="BJ241" s="1"/>
      <c r="BK241" s="1"/>
      <c r="BL241" s="1"/>
      <c r="BM241" s="1"/>
      <c r="BN241" s="1"/>
      <c r="BO241" s="1"/>
      <c r="BP241" s="1"/>
      <c r="BQ241" s="1"/>
      <c r="BR241" s="1"/>
    </row>
    <row r="242" spans="1:70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  <c r="AQ242" s="1"/>
      <c r="AR242" s="1"/>
      <c r="AS242" s="1"/>
      <c r="AT242" s="1"/>
      <c r="AU242" s="1"/>
      <c r="AV242" s="1"/>
      <c r="AW242" s="1"/>
      <c r="AX242" s="1"/>
      <c r="AY242" s="1"/>
      <c r="AZ242" s="1"/>
      <c r="BA242" s="1"/>
      <c r="BB242" s="1"/>
      <c r="BC242" s="1"/>
      <c r="BD242" s="1"/>
      <c r="BE242" s="1"/>
      <c r="BF242" s="1"/>
      <c r="BG242" s="1"/>
      <c r="BH242" s="1"/>
      <c r="BI242" s="1"/>
      <c r="BJ242" s="1"/>
      <c r="BK242" s="1"/>
      <c r="BL242" s="1"/>
      <c r="BM242" s="1"/>
      <c r="BN242" s="1"/>
      <c r="BO242" s="1"/>
      <c r="BP242" s="1"/>
      <c r="BQ242" s="1"/>
      <c r="BR242" s="1"/>
    </row>
    <row r="243" spans="1:70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  <c r="AP243" s="1"/>
      <c r="AQ243" s="1"/>
      <c r="AR243" s="1"/>
      <c r="AS243" s="1"/>
      <c r="AT243" s="1"/>
      <c r="AU243" s="1"/>
      <c r="AV243" s="1"/>
      <c r="AW243" s="1"/>
      <c r="AX243" s="1"/>
      <c r="AY243" s="1"/>
      <c r="AZ243" s="1"/>
      <c r="BA243" s="1"/>
      <c r="BB243" s="1"/>
      <c r="BC243" s="1"/>
      <c r="BD243" s="1"/>
      <c r="BE243" s="1"/>
      <c r="BF243" s="1"/>
      <c r="BG243" s="1"/>
      <c r="BH243" s="1"/>
      <c r="BI243" s="1"/>
      <c r="BJ243" s="1"/>
      <c r="BK243" s="1"/>
      <c r="BL243" s="1"/>
      <c r="BM243" s="1"/>
      <c r="BN243" s="1"/>
      <c r="BO243" s="1"/>
      <c r="BP243" s="1"/>
      <c r="BQ243" s="1"/>
      <c r="BR243" s="1"/>
    </row>
    <row r="244" spans="1:70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"/>
      <c r="AQ244" s="1"/>
      <c r="AR244" s="1"/>
      <c r="AS244" s="1"/>
      <c r="AT244" s="1"/>
      <c r="AU244" s="1"/>
      <c r="AV244" s="1"/>
      <c r="AW244" s="1"/>
      <c r="AX244" s="1"/>
      <c r="AY244" s="1"/>
      <c r="AZ244" s="1"/>
      <c r="BA244" s="1"/>
      <c r="BB244" s="1"/>
      <c r="BC244" s="1"/>
      <c r="BD244" s="1"/>
      <c r="BE244" s="1"/>
      <c r="BF244" s="1"/>
      <c r="BG244" s="1"/>
      <c r="BH244" s="1"/>
      <c r="BI244" s="1"/>
      <c r="BJ244" s="1"/>
      <c r="BK244" s="1"/>
      <c r="BL244" s="1"/>
      <c r="BM244" s="1"/>
      <c r="BN244" s="1"/>
      <c r="BO244" s="1"/>
      <c r="BP244" s="1"/>
      <c r="BQ244" s="1"/>
      <c r="BR244" s="1"/>
    </row>
    <row r="245" spans="1:70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"/>
      <c r="AQ245" s="1"/>
      <c r="AR245" s="1"/>
      <c r="AS245" s="1"/>
      <c r="AT245" s="1"/>
      <c r="AU245" s="1"/>
      <c r="AV245" s="1"/>
      <c r="AW245" s="1"/>
      <c r="AX245" s="1"/>
      <c r="AY245" s="1"/>
      <c r="AZ245" s="1"/>
      <c r="BA245" s="1"/>
      <c r="BB245" s="1"/>
      <c r="BC245" s="1"/>
      <c r="BD245" s="1"/>
      <c r="BE245" s="1"/>
      <c r="BF245" s="1"/>
      <c r="BG245" s="1"/>
      <c r="BH245" s="1"/>
      <c r="BI245" s="1"/>
      <c r="BJ245" s="1"/>
      <c r="BK245" s="1"/>
      <c r="BL245" s="1"/>
      <c r="BM245" s="1"/>
      <c r="BN245" s="1"/>
      <c r="BO245" s="1"/>
      <c r="BP245" s="1"/>
      <c r="BQ245" s="1"/>
      <c r="BR245" s="1"/>
    </row>
    <row r="246" spans="1:70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  <c r="AP246" s="1"/>
      <c r="AQ246" s="1"/>
      <c r="AR246" s="1"/>
      <c r="AS246" s="1"/>
      <c r="AT246" s="1"/>
      <c r="AU246" s="1"/>
      <c r="AV246" s="1"/>
      <c r="AW246" s="1"/>
      <c r="AX246" s="1"/>
      <c r="AY246" s="1"/>
      <c r="AZ246" s="1"/>
      <c r="BA246" s="1"/>
      <c r="BB246" s="1"/>
      <c r="BC246" s="1"/>
      <c r="BD246" s="1"/>
      <c r="BE246" s="1"/>
      <c r="BF246" s="1"/>
      <c r="BG246" s="1"/>
      <c r="BH246" s="1"/>
      <c r="BI246" s="1"/>
      <c r="BJ246" s="1"/>
      <c r="BK246" s="1"/>
      <c r="BL246" s="1"/>
      <c r="BM246" s="1"/>
      <c r="BN246" s="1"/>
      <c r="BO246" s="1"/>
      <c r="BP246" s="1"/>
      <c r="BQ246" s="1"/>
      <c r="BR246" s="1"/>
    </row>
    <row r="247" spans="1:70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  <c r="AP247" s="1"/>
      <c r="AQ247" s="1"/>
      <c r="AR247" s="1"/>
      <c r="AS247" s="1"/>
      <c r="AT247" s="1"/>
      <c r="AU247" s="1"/>
      <c r="AV247" s="1"/>
      <c r="AW247" s="1"/>
      <c r="AX247" s="1"/>
      <c r="AY247" s="1"/>
      <c r="AZ247" s="1"/>
      <c r="BA247" s="1"/>
      <c r="BB247" s="1"/>
      <c r="BC247" s="1"/>
      <c r="BD247" s="1"/>
      <c r="BE247" s="1"/>
      <c r="BF247" s="1"/>
      <c r="BG247" s="1"/>
      <c r="BH247" s="1"/>
      <c r="BI247" s="1"/>
      <c r="BJ247" s="1"/>
      <c r="BK247" s="1"/>
      <c r="BL247" s="1"/>
      <c r="BM247" s="1"/>
      <c r="BN247" s="1"/>
      <c r="BO247" s="1"/>
      <c r="BP247" s="1"/>
      <c r="BQ247" s="1"/>
      <c r="BR247" s="1"/>
    </row>
    <row r="248" spans="1:70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  <c r="AQ248" s="1"/>
      <c r="AR248" s="1"/>
      <c r="AS248" s="1"/>
      <c r="AT248" s="1"/>
      <c r="AU248" s="1"/>
      <c r="AV248" s="1"/>
      <c r="AW248" s="1"/>
      <c r="AX248" s="1"/>
      <c r="AY248" s="1"/>
      <c r="AZ248" s="1"/>
      <c r="BA248" s="1"/>
      <c r="BB248" s="1"/>
      <c r="BC248" s="1"/>
      <c r="BD248" s="1"/>
      <c r="BE248" s="1"/>
      <c r="BF248" s="1"/>
      <c r="BG248" s="1"/>
      <c r="BH248" s="1"/>
      <c r="BI248" s="1"/>
      <c r="BJ248" s="1"/>
      <c r="BK248" s="1"/>
      <c r="BL248" s="1"/>
      <c r="BM248" s="1"/>
      <c r="BN248" s="1"/>
      <c r="BO248" s="1"/>
      <c r="BP248" s="1"/>
      <c r="BQ248" s="1"/>
      <c r="BR248" s="1"/>
    </row>
    <row r="249" spans="1:70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"/>
      <c r="AQ249" s="1"/>
      <c r="AR249" s="1"/>
      <c r="AS249" s="1"/>
      <c r="AT249" s="1"/>
      <c r="AU249" s="1"/>
      <c r="AV249" s="1"/>
      <c r="AW249" s="1"/>
      <c r="AX249" s="1"/>
      <c r="AY249" s="1"/>
      <c r="AZ249" s="1"/>
      <c r="BA249" s="1"/>
      <c r="BB249" s="1"/>
      <c r="BC249" s="1"/>
      <c r="BD249" s="1"/>
      <c r="BE249" s="1"/>
      <c r="BF249" s="1"/>
      <c r="BG249" s="1"/>
      <c r="BH249" s="1"/>
      <c r="BI249" s="1"/>
      <c r="BJ249" s="1"/>
      <c r="BK249" s="1"/>
      <c r="BL249" s="1"/>
      <c r="BM249" s="1"/>
      <c r="BN249" s="1"/>
      <c r="BO249" s="1"/>
      <c r="BP249" s="1"/>
      <c r="BQ249" s="1"/>
      <c r="BR249" s="1"/>
    </row>
    <row r="250" spans="1:70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  <c r="AQ250" s="1"/>
      <c r="AR250" s="1"/>
      <c r="AS250" s="1"/>
      <c r="AT250" s="1"/>
      <c r="AU250" s="1"/>
      <c r="AV250" s="1"/>
      <c r="AW250" s="1"/>
      <c r="AX250" s="1"/>
      <c r="AY250" s="1"/>
      <c r="AZ250" s="1"/>
      <c r="BA250" s="1"/>
      <c r="BB250" s="1"/>
      <c r="BC250" s="1"/>
      <c r="BD250" s="1"/>
      <c r="BE250" s="1"/>
      <c r="BF250" s="1"/>
      <c r="BG250" s="1"/>
      <c r="BH250" s="1"/>
      <c r="BI250" s="1"/>
      <c r="BJ250" s="1"/>
      <c r="BK250" s="1"/>
      <c r="BL250" s="1"/>
      <c r="BM250" s="1"/>
      <c r="BN250" s="1"/>
      <c r="BO250" s="1"/>
      <c r="BP250" s="1"/>
      <c r="BQ250" s="1"/>
      <c r="BR250" s="1"/>
    </row>
    <row r="251" spans="1:70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"/>
      <c r="AQ251" s="1"/>
      <c r="AR251" s="1"/>
      <c r="AS251" s="1"/>
      <c r="AT251" s="1"/>
      <c r="AU251" s="1"/>
      <c r="AV251" s="1"/>
      <c r="AW251" s="1"/>
      <c r="AX251" s="1"/>
      <c r="AY251" s="1"/>
      <c r="AZ251" s="1"/>
      <c r="BA251" s="1"/>
      <c r="BB251" s="1"/>
      <c r="BC251" s="1"/>
      <c r="BD251" s="1"/>
      <c r="BE251" s="1"/>
      <c r="BF251" s="1"/>
      <c r="BG251" s="1"/>
      <c r="BH251" s="1"/>
      <c r="BI251" s="1"/>
      <c r="BJ251" s="1"/>
      <c r="BK251" s="1"/>
      <c r="BL251" s="1"/>
      <c r="BM251" s="1"/>
      <c r="BN251" s="1"/>
      <c r="BO251" s="1"/>
      <c r="BP251" s="1"/>
      <c r="BQ251" s="1"/>
      <c r="BR251" s="1"/>
    </row>
    <row r="252" spans="1:70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  <c r="AP252" s="1"/>
      <c r="AQ252" s="1"/>
      <c r="AR252" s="1"/>
      <c r="AS252" s="1"/>
      <c r="AT252" s="1"/>
      <c r="AU252" s="1"/>
      <c r="AV252" s="1"/>
      <c r="AW252" s="1"/>
      <c r="AX252" s="1"/>
      <c r="AY252" s="1"/>
      <c r="AZ252" s="1"/>
      <c r="BA252" s="1"/>
      <c r="BB252" s="1"/>
      <c r="BC252" s="1"/>
      <c r="BD252" s="1"/>
      <c r="BE252" s="1"/>
      <c r="BF252" s="1"/>
      <c r="BG252" s="1"/>
      <c r="BH252" s="1"/>
      <c r="BI252" s="1"/>
      <c r="BJ252" s="1"/>
      <c r="BK252" s="1"/>
      <c r="BL252" s="1"/>
      <c r="BM252" s="1"/>
      <c r="BN252" s="1"/>
      <c r="BO252" s="1"/>
      <c r="BP252" s="1"/>
      <c r="BQ252" s="1"/>
      <c r="BR252" s="1"/>
    </row>
    <row r="253" spans="1:70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  <c r="AP253" s="1"/>
      <c r="AQ253" s="1"/>
      <c r="AR253" s="1"/>
      <c r="AS253" s="1"/>
      <c r="AT253" s="1"/>
      <c r="AU253" s="1"/>
      <c r="AV253" s="1"/>
      <c r="AW253" s="1"/>
      <c r="AX253" s="1"/>
      <c r="AY253" s="1"/>
      <c r="AZ253" s="1"/>
      <c r="BA253" s="1"/>
      <c r="BB253" s="1"/>
      <c r="BC253" s="1"/>
      <c r="BD253" s="1"/>
      <c r="BE253" s="1"/>
      <c r="BF253" s="1"/>
      <c r="BG253" s="1"/>
      <c r="BH253" s="1"/>
      <c r="BI253" s="1"/>
      <c r="BJ253" s="1"/>
      <c r="BK253" s="1"/>
      <c r="BL253" s="1"/>
      <c r="BM253" s="1"/>
      <c r="BN253" s="1"/>
      <c r="BO253" s="1"/>
      <c r="BP253" s="1"/>
      <c r="BQ253" s="1"/>
      <c r="BR253" s="1"/>
    </row>
    <row r="254" spans="1:70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1"/>
      <c r="AP254" s="1"/>
      <c r="AQ254" s="1"/>
      <c r="AR254" s="1"/>
      <c r="AS254" s="1"/>
      <c r="AT254" s="1"/>
      <c r="AU254" s="1"/>
      <c r="AV254" s="1"/>
      <c r="AW254" s="1"/>
      <c r="AX254" s="1"/>
      <c r="AY254" s="1"/>
      <c r="AZ254" s="1"/>
      <c r="BA254" s="1"/>
      <c r="BB254" s="1"/>
      <c r="BC254" s="1"/>
      <c r="BD254" s="1"/>
      <c r="BE254" s="1"/>
      <c r="BF254" s="1"/>
      <c r="BG254" s="1"/>
      <c r="BH254" s="1"/>
      <c r="BI254" s="1"/>
      <c r="BJ254" s="1"/>
      <c r="BK254" s="1"/>
      <c r="BL254" s="1"/>
      <c r="BM254" s="1"/>
      <c r="BN254" s="1"/>
      <c r="BO254" s="1"/>
      <c r="BP254" s="1"/>
      <c r="BQ254" s="1"/>
      <c r="BR254" s="1"/>
    </row>
    <row r="255" spans="1:70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  <c r="AP255" s="1"/>
      <c r="AQ255" s="1"/>
      <c r="AR255" s="1"/>
      <c r="AS255" s="1"/>
      <c r="AT255" s="1"/>
      <c r="AU255" s="1"/>
      <c r="AV255" s="1"/>
      <c r="AW255" s="1"/>
      <c r="AX255" s="1"/>
      <c r="AY255" s="1"/>
      <c r="AZ255" s="1"/>
      <c r="BA255" s="1"/>
      <c r="BB255" s="1"/>
      <c r="BC255" s="1"/>
      <c r="BD255" s="1"/>
      <c r="BE255" s="1"/>
      <c r="BF255" s="1"/>
      <c r="BG255" s="1"/>
      <c r="BH255" s="1"/>
      <c r="BI255" s="1"/>
      <c r="BJ255" s="1"/>
      <c r="BK255" s="1"/>
      <c r="BL255" s="1"/>
      <c r="BM255" s="1"/>
      <c r="BN255" s="1"/>
      <c r="BO255" s="1"/>
      <c r="BP255" s="1"/>
      <c r="BQ255" s="1"/>
      <c r="BR255" s="1"/>
    </row>
    <row r="256" spans="1:70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  <c r="AP256" s="1"/>
      <c r="AQ256" s="1"/>
      <c r="AR256" s="1"/>
      <c r="AS256" s="1"/>
      <c r="AT256" s="1"/>
      <c r="AU256" s="1"/>
      <c r="AV256" s="1"/>
      <c r="AW256" s="1"/>
      <c r="AX256" s="1"/>
      <c r="AY256" s="1"/>
      <c r="AZ256" s="1"/>
      <c r="BA256" s="1"/>
      <c r="BB256" s="1"/>
      <c r="BC256" s="1"/>
      <c r="BD256" s="1"/>
      <c r="BE256" s="1"/>
      <c r="BF256" s="1"/>
      <c r="BG256" s="1"/>
      <c r="BH256" s="1"/>
      <c r="BI256" s="1"/>
      <c r="BJ256" s="1"/>
      <c r="BK256" s="1"/>
      <c r="BL256" s="1"/>
      <c r="BM256" s="1"/>
      <c r="BN256" s="1"/>
      <c r="BO256" s="1"/>
      <c r="BP256" s="1"/>
      <c r="BQ256" s="1"/>
      <c r="BR256" s="1"/>
    </row>
    <row r="257" spans="1:70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1"/>
      <c r="AP257" s="1"/>
      <c r="AQ257" s="1"/>
      <c r="AR257" s="1"/>
      <c r="AS257" s="1"/>
      <c r="AT257" s="1"/>
      <c r="AU257" s="1"/>
      <c r="AV257" s="1"/>
      <c r="AW257" s="1"/>
      <c r="AX257" s="1"/>
      <c r="AY257" s="1"/>
      <c r="AZ257" s="1"/>
      <c r="BA257" s="1"/>
      <c r="BB257" s="1"/>
      <c r="BC257" s="1"/>
      <c r="BD257" s="1"/>
      <c r="BE257" s="1"/>
      <c r="BF257" s="1"/>
      <c r="BG257" s="1"/>
      <c r="BH257" s="1"/>
      <c r="BI257" s="1"/>
      <c r="BJ257" s="1"/>
      <c r="BK257" s="1"/>
      <c r="BL257" s="1"/>
      <c r="BM257" s="1"/>
      <c r="BN257" s="1"/>
      <c r="BO257" s="1"/>
      <c r="BP257" s="1"/>
      <c r="BQ257" s="1"/>
      <c r="BR257" s="1"/>
    </row>
    <row r="258" spans="1:70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  <c r="AP258" s="1"/>
      <c r="AQ258" s="1"/>
      <c r="AR258" s="1"/>
      <c r="AS258" s="1"/>
      <c r="AT258" s="1"/>
      <c r="AU258" s="1"/>
      <c r="AV258" s="1"/>
      <c r="AW258" s="1"/>
      <c r="AX258" s="1"/>
      <c r="AY258" s="1"/>
      <c r="AZ258" s="1"/>
      <c r="BA258" s="1"/>
      <c r="BB258" s="1"/>
      <c r="BC258" s="1"/>
      <c r="BD258" s="1"/>
      <c r="BE258" s="1"/>
      <c r="BF258" s="1"/>
      <c r="BG258" s="1"/>
      <c r="BH258" s="1"/>
      <c r="BI258" s="1"/>
      <c r="BJ258" s="1"/>
      <c r="BK258" s="1"/>
      <c r="BL258" s="1"/>
      <c r="BM258" s="1"/>
      <c r="BN258" s="1"/>
      <c r="BO258" s="1"/>
      <c r="BP258" s="1"/>
      <c r="BQ258" s="1"/>
      <c r="BR258" s="1"/>
    </row>
    <row r="259" spans="1:70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1"/>
      <c r="AP259" s="1"/>
      <c r="AQ259" s="1"/>
      <c r="AR259" s="1"/>
      <c r="AS259" s="1"/>
      <c r="AT259" s="1"/>
      <c r="AU259" s="1"/>
      <c r="AV259" s="1"/>
      <c r="AW259" s="1"/>
      <c r="AX259" s="1"/>
      <c r="AY259" s="1"/>
      <c r="AZ259" s="1"/>
      <c r="BA259" s="1"/>
      <c r="BB259" s="1"/>
      <c r="BC259" s="1"/>
      <c r="BD259" s="1"/>
      <c r="BE259" s="1"/>
      <c r="BF259" s="1"/>
      <c r="BG259" s="1"/>
      <c r="BH259" s="1"/>
      <c r="BI259" s="1"/>
      <c r="BJ259" s="1"/>
      <c r="BK259" s="1"/>
      <c r="BL259" s="1"/>
      <c r="BM259" s="1"/>
      <c r="BN259" s="1"/>
      <c r="BO259" s="1"/>
      <c r="BP259" s="1"/>
      <c r="BQ259" s="1"/>
      <c r="BR259" s="1"/>
    </row>
    <row r="260" spans="1:70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1"/>
      <c r="AP260" s="1"/>
      <c r="AQ260" s="1"/>
      <c r="AR260" s="1"/>
      <c r="AS260" s="1"/>
      <c r="AT260" s="1"/>
      <c r="AU260" s="1"/>
      <c r="AV260" s="1"/>
      <c r="AW260" s="1"/>
      <c r="AX260" s="1"/>
      <c r="AY260" s="1"/>
      <c r="AZ260" s="1"/>
      <c r="BA260" s="1"/>
      <c r="BB260" s="1"/>
      <c r="BC260" s="1"/>
      <c r="BD260" s="1"/>
      <c r="BE260" s="1"/>
      <c r="BF260" s="1"/>
      <c r="BG260" s="1"/>
      <c r="BH260" s="1"/>
      <c r="BI260" s="1"/>
      <c r="BJ260" s="1"/>
      <c r="BK260" s="1"/>
      <c r="BL260" s="1"/>
      <c r="BM260" s="1"/>
      <c r="BN260" s="1"/>
      <c r="BO260" s="1"/>
      <c r="BP260" s="1"/>
      <c r="BQ260" s="1"/>
      <c r="BR260" s="1"/>
    </row>
    <row r="261" spans="1:70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  <c r="AP261" s="1"/>
      <c r="AQ261" s="1"/>
      <c r="AR261" s="1"/>
      <c r="AS261" s="1"/>
      <c r="AT261" s="1"/>
      <c r="AU261" s="1"/>
      <c r="AV261" s="1"/>
      <c r="AW261" s="1"/>
      <c r="AX261" s="1"/>
      <c r="AY261" s="1"/>
      <c r="AZ261" s="1"/>
      <c r="BA261" s="1"/>
      <c r="BB261" s="1"/>
      <c r="BC261" s="1"/>
      <c r="BD261" s="1"/>
      <c r="BE261" s="1"/>
      <c r="BF261" s="1"/>
      <c r="BG261" s="1"/>
      <c r="BH261" s="1"/>
      <c r="BI261" s="1"/>
      <c r="BJ261" s="1"/>
      <c r="BK261" s="1"/>
      <c r="BL261" s="1"/>
      <c r="BM261" s="1"/>
      <c r="BN261" s="1"/>
      <c r="BO261" s="1"/>
      <c r="BP261" s="1"/>
      <c r="BQ261" s="1"/>
      <c r="BR261" s="1"/>
    </row>
    <row r="262" spans="1:70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  <c r="AP262" s="1"/>
      <c r="AQ262" s="1"/>
      <c r="AR262" s="1"/>
      <c r="AS262" s="1"/>
      <c r="AT262" s="1"/>
      <c r="AU262" s="1"/>
      <c r="AV262" s="1"/>
      <c r="AW262" s="1"/>
      <c r="AX262" s="1"/>
      <c r="AY262" s="1"/>
      <c r="AZ262" s="1"/>
      <c r="BA262" s="1"/>
      <c r="BB262" s="1"/>
      <c r="BC262" s="1"/>
      <c r="BD262" s="1"/>
      <c r="BE262" s="1"/>
      <c r="BF262" s="1"/>
      <c r="BG262" s="1"/>
      <c r="BH262" s="1"/>
      <c r="BI262" s="1"/>
      <c r="BJ262" s="1"/>
      <c r="BK262" s="1"/>
      <c r="BL262" s="1"/>
      <c r="BM262" s="1"/>
      <c r="BN262" s="1"/>
      <c r="BO262" s="1"/>
      <c r="BP262" s="1"/>
      <c r="BQ262" s="1"/>
      <c r="BR262" s="1"/>
    </row>
    <row r="263" spans="1:70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  <c r="AP263" s="1"/>
      <c r="AQ263" s="1"/>
      <c r="AR263" s="1"/>
      <c r="AS263" s="1"/>
      <c r="AT263" s="1"/>
      <c r="AU263" s="1"/>
      <c r="AV263" s="1"/>
      <c r="AW263" s="1"/>
      <c r="AX263" s="1"/>
      <c r="AY263" s="1"/>
      <c r="AZ263" s="1"/>
      <c r="BA263" s="1"/>
      <c r="BB263" s="1"/>
      <c r="BC263" s="1"/>
      <c r="BD263" s="1"/>
      <c r="BE263" s="1"/>
      <c r="BF263" s="1"/>
      <c r="BG263" s="1"/>
      <c r="BH263" s="1"/>
      <c r="BI263" s="1"/>
      <c r="BJ263" s="1"/>
      <c r="BK263" s="1"/>
      <c r="BL263" s="1"/>
      <c r="BM263" s="1"/>
      <c r="BN263" s="1"/>
      <c r="BO263" s="1"/>
      <c r="BP263" s="1"/>
      <c r="BQ263" s="1"/>
      <c r="BR263" s="1"/>
    </row>
    <row r="264" spans="1:70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1"/>
      <c r="AP264" s="1"/>
      <c r="AQ264" s="1"/>
      <c r="AR264" s="1"/>
      <c r="AS264" s="1"/>
      <c r="AT264" s="1"/>
      <c r="AU264" s="1"/>
      <c r="AV264" s="1"/>
      <c r="AW264" s="1"/>
      <c r="AX264" s="1"/>
      <c r="AY264" s="1"/>
      <c r="AZ264" s="1"/>
      <c r="BA264" s="1"/>
      <c r="BB264" s="1"/>
      <c r="BC264" s="1"/>
      <c r="BD264" s="1"/>
      <c r="BE264" s="1"/>
      <c r="BF264" s="1"/>
      <c r="BG264" s="1"/>
      <c r="BH264" s="1"/>
      <c r="BI264" s="1"/>
      <c r="BJ264" s="1"/>
      <c r="BK264" s="1"/>
      <c r="BL264" s="1"/>
      <c r="BM264" s="1"/>
      <c r="BN264" s="1"/>
      <c r="BO264" s="1"/>
      <c r="BP264" s="1"/>
      <c r="BQ264" s="1"/>
      <c r="BR264" s="1"/>
    </row>
    <row r="265" spans="1:70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1"/>
      <c r="AP265" s="1"/>
      <c r="AQ265" s="1"/>
      <c r="AR265" s="1"/>
      <c r="AS265" s="1"/>
      <c r="AT265" s="1"/>
      <c r="AU265" s="1"/>
      <c r="AV265" s="1"/>
      <c r="AW265" s="1"/>
      <c r="AX265" s="1"/>
      <c r="AY265" s="1"/>
      <c r="AZ265" s="1"/>
      <c r="BA265" s="1"/>
      <c r="BB265" s="1"/>
      <c r="BC265" s="1"/>
      <c r="BD265" s="1"/>
      <c r="BE265" s="1"/>
      <c r="BF265" s="1"/>
      <c r="BG265" s="1"/>
      <c r="BH265" s="1"/>
      <c r="BI265" s="1"/>
      <c r="BJ265" s="1"/>
      <c r="BK265" s="1"/>
      <c r="BL265" s="1"/>
      <c r="BM265" s="1"/>
      <c r="BN265" s="1"/>
      <c r="BO265" s="1"/>
      <c r="BP265" s="1"/>
      <c r="BQ265" s="1"/>
      <c r="BR265" s="1"/>
    </row>
    <row r="266" spans="1:70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  <c r="AP266" s="1"/>
      <c r="AQ266" s="1"/>
      <c r="AR266" s="1"/>
      <c r="AS266" s="1"/>
      <c r="AT266" s="1"/>
      <c r="AU266" s="1"/>
      <c r="AV266" s="1"/>
      <c r="AW266" s="1"/>
      <c r="AX266" s="1"/>
      <c r="AY266" s="1"/>
      <c r="AZ266" s="1"/>
      <c r="BA266" s="1"/>
      <c r="BB266" s="1"/>
      <c r="BC266" s="1"/>
      <c r="BD266" s="1"/>
      <c r="BE266" s="1"/>
      <c r="BF266" s="1"/>
      <c r="BG266" s="1"/>
      <c r="BH266" s="1"/>
      <c r="BI266" s="1"/>
      <c r="BJ266" s="1"/>
      <c r="BK266" s="1"/>
      <c r="BL266" s="1"/>
      <c r="BM266" s="1"/>
      <c r="BN266" s="1"/>
      <c r="BO266" s="1"/>
      <c r="BP266" s="1"/>
      <c r="BQ266" s="1"/>
      <c r="BR266" s="1"/>
    </row>
    <row r="267" spans="1:70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  <c r="AP267" s="1"/>
      <c r="AQ267" s="1"/>
      <c r="AR267" s="1"/>
      <c r="AS267" s="1"/>
      <c r="AT267" s="1"/>
      <c r="AU267" s="1"/>
      <c r="AV267" s="1"/>
      <c r="AW267" s="1"/>
      <c r="AX267" s="1"/>
      <c r="AY267" s="1"/>
      <c r="AZ267" s="1"/>
      <c r="BA267" s="1"/>
      <c r="BB267" s="1"/>
      <c r="BC267" s="1"/>
      <c r="BD267" s="1"/>
      <c r="BE267" s="1"/>
      <c r="BF267" s="1"/>
      <c r="BG267" s="1"/>
      <c r="BH267" s="1"/>
      <c r="BI267" s="1"/>
      <c r="BJ267" s="1"/>
      <c r="BK267" s="1"/>
      <c r="BL267" s="1"/>
      <c r="BM267" s="1"/>
      <c r="BN267" s="1"/>
      <c r="BO267" s="1"/>
      <c r="BP267" s="1"/>
      <c r="BQ267" s="1"/>
      <c r="BR267" s="1"/>
    </row>
    <row r="268" spans="1:70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1"/>
      <c r="AP268" s="1"/>
      <c r="AQ268" s="1"/>
      <c r="AR268" s="1"/>
      <c r="AS268" s="1"/>
      <c r="AT268" s="1"/>
      <c r="AU268" s="1"/>
      <c r="AV268" s="1"/>
      <c r="AW268" s="1"/>
      <c r="AX268" s="1"/>
      <c r="AY268" s="1"/>
      <c r="AZ268" s="1"/>
      <c r="BA268" s="1"/>
      <c r="BB268" s="1"/>
      <c r="BC268" s="1"/>
      <c r="BD268" s="1"/>
      <c r="BE268" s="1"/>
      <c r="BF268" s="1"/>
      <c r="BG268" s="1"/>
      <c r="BH268" s="1"/>
      <c r="BI268" s="1"/>
      <c r="BJ268" s="1"/>
      <c r="BK268" s="1"/>
      <c r="BL268" s="1"/>
      <c r="BM268" s="1"/>
      <c r="BN268" s="1"/>
      <c r="BO268" s="1"/>
      <c r="BP268" s="1"/>
      <c r="BQ268" s="1"/>
      <c r="BR268" s="1"/>
    </row>
    <row r="269" spans="1:70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  <c r="AO269" s="1"/>
      <c r="AP269" s="1"/>
      <c r="AQ269" s="1"/>
      <c r="AR269" s="1"/>
      <c r="AS269" s="1"/>
      <c r="AT269" s="1"/>
      <c r="AU269" s="1"/>
      <c r="AV269" s="1"/>
      <c r="AW269" s="1"/>
      <c r="AX269" s="1"/>
      <c r="AY269" s="1"/>
      <c r="AZ269" s="1"/>
      <c r="BA269" s="1"/>
      <c r="BB269" s="1"/>
      <c r="BC269" s="1"/>
      <c r="BD269" s="1"/>
      <c r="BE269" s="1"/>
      <c r="BF269" s="1"/>
      <c r="BG269" s="1"/>
      <c r="BH269" s="1"/>
      <c r="BI269" s="1"/>
      <c r="BJ269" s="1"/>
      <c r="BK269" s="1"/>
      <c r="BL269" s="1"/>
      <c r="BM269" s="1"/>
      <c r="BN269" s="1"/>
      <c r="BO269" s="1"/>
      <c r="BP269" s="1"/>
      <c r="BQ269" s="1"/>
      <c r="BR269" s="1"/>
    </row>
    <row r="270" spans="1:70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  <c r="AP270" s="1"/>
      <c r="AQ270" s="1"/>
      <c r="AR270" s="1"/>
      <c r="AS270" s="1"/>
      <c r="AT270" s="1"/>
      <c r="AU270" s="1"/>
      <c r="AV270" s="1"/>
      <c r="AW270" s="1"/>
      <c r="AX270" s="1"/>
      <c r="AY270" s="1"/>
      <c r="AZ270" s="1"/>
      <c r="BA270" s="1"/>
      <c r="BB270" s="1"/>
      <c r="BC270" s="1"/>
      <c r="BD270" s="1"/>
      <c r="BE270" s="1"/>
      <c r="BF270" s="1"/>
      <c r="BG270" s="1"/>
      <c r="BH270" s="1"/>
      <c r="BI270" s="1"/>
      <c r="BJ270" s="1"/>
      <c r="BK270" s="1"/>
      <c r="BL270" s="1"/>
      <c r="BM270" s="1"/>
      <c r="BN270" s="1"/>
      <c r="BO270" s="1"/>
      <c r="BP270" s="1"/>
      <c r="BQ270" s="1"/>
      <c r="BR270" s="1"/>
    </row>
    <row r="271" spans="1:70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  <c r="AO271" s="1"/>
      <c r="AP271" s="1"/>
      <c r="AQ271" s="1"/>
      <c r="AR271" s="1"/>
      <c r="AS271" s="1"/>
      <c r="AT271" s="1"/>
      <c r="AU271" s="1"/>
      <c r="AV271" s="1"/>
      <c r="AW271" s="1"/>
      <c r="AX271" s="1"/>
      <c r="AY271" s="1"/>
      <c r="AZ271" s="1"/>
      <c r="BA271" s="1"/>
      <c r="BB271" s="1"/>
      <c r="BC271" s="1"/>
      <c r="BD271" s="1"/>
      <c r="BE271" s="1"/>
      <c r="BF271" s="1"/>
      <c r="BG271" s="1"/>
      <c r="BH271" s="1"/>
      <c r="BI271" s="1"/>
      <c r="BJ271" s="1"/>
      <c r="BK271" s="1"/>
      <c r="BL271" s="1"/>
      <c r="BM271" s="1"/>
      <c r="BN271" s="1"/>
      <c r="BO271" s="1"/>
      <c r="BP271" s="1"/>
      <c r="BQ271" s="1"/>
      <c r="BR271" s="1"/>
    </row>
    <row r="272" spans="1:70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  <c r="AO272" s="1"/>
      <c r="AP272" s="1"/>
      <c r="AQ272" s="1"/>
      <c r="AR272" s="1"/>
      <c r="AS272" s="1"/>
      <c r="AT272" s="1"/>
      <c r="AU272" s="1"/>
      <c r="AV272" s="1"/>
      <c r="AW272" s="1"/>
      <c r="AX272" s="1"/>
      <c r="AY272" s="1"/>
      <c r="AZ272" s="1"/>
      <c r="BA272" s="1"/>
      <c r="BB272" s="1"/>
      <c r="BC272" s="1"/>
      <c r="BD272" s="1"/>
      <c r="BE272" s="1"/>
      <c r="BF272" s="1"/>
      <c r="BG272" s="1"/>
      <c r="BH272" s="1"/>
      <c r="BI272" s="1"/>
      <c r="BJ272" s="1"/>
      <c r="BK272" s="1"/>
      <c r="BL272" s="1"/>
      <c r="BM272" s="1"/>
      <c r="BN272" s="1"/>
      <c r="BO272" s="1"/>
      <c r="BP272" s="1"/>
      <c r="BQ272" s="1"/>
      <c r="BR272" s="1"/>
    </row>
    <row r="273" spans="1:70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  <c r="AO273" s="1"/>
      <c r="AP273" s="1"/>
      <c r="AQ273" s="1"/>
      <c r="AR273" s="1"/>
      <c r="AS273" s="1"/>
      <c r="AT273" s="1"/>
      <c r="AU273" s="1"/>
      <c r="AV273" s="1"/>
      <c r="AW273" s="1"/>
      <c r="AX273" s="1"/>
      <c r="AY273" s="1"/>
      <c r="AZ273" s="1"/>
      <c r="BA273" s="1"/>
      <c r="BB273" s="1"/>
      <c r="BC273" s="1"/>
      <c r="BD273" s="1"/>
      <c r="BE273" s="1"/>
      <c r="BF273" s="1"/>
      <c r="BG273" s="1"/>
      <c r="BH273" s="1"/>
      <c r="BI273" s="1"/>
      <c r="BJ273" s="1"/>
      <c r="BK273" s="1"/>
      <c r="BL273" s="1"/>
      <c r="BM273" s="1"/>
      <c r="BN273" s="1"/>
      <c r="BO273" s="1"/>
      <c r="BP273" s="1"/>
      <c r="BQ273" s="1"/>
      <c r="BR273" s="1"/>
    </row>
    <row r="274" spans="1:70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  <c r="AO274" s="1"/>
      <c r="AP274" s="1"/>
      <c r="AQ274" s="1"/>
      <c r="AR274" s="1"/>
      <c r="AS274" s="1"/>
      <c r="AT274" s="1"/>
      <c r="AU274" s="1"/>
      <c r="AV274" s="1"/>
      <c r="AW274" s="1"/>
      <c r="AX274" s="1"/>
      <c r="AY274" s="1"/>
      <c r="AZ274" s="1"/>
      <c r="BA274" s="1"/>
      <c r="BB274" s="1"/>
      <c r="BC274" s="1"/>
      <c r="BD274" s="1"/>
      <c r="BE274" s="1"/>
      <c r="BF274" s="1"/>
      <c r="BG274" s="1"/>
      <c r="BH274" s="1"/>
      <c r="BI274" s="1"/>
      <c r="BJ274" s="1"/>
      <c r="BK274" s="1"/>
      <c r="BL274" s="1"/>
      <c r="BM274" s="1"/>
      <c r="BN274" s="1"/>
      <c r="BO274" s="1"/>
      <c r="BP274" s="1"/>
      <c r="BQ274" s="1"/>
      <c r="BR274" s="1"/>
    </row>
    <row r="275" spans="1:70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1"/>
      <c r="AP275" s="1"/>
      <c r="AQ275" s="1"/>
      <c r="AR275" s="1"/>
      <c r="AS275" s="1"/>
      <c r="AT275" s="1"/>
      <c r="AU275" s="1"/>
      <c r="AV275" s="1"/>
      <c r="AW275" s="1"/>
      <c r="AX275" s="1"/>
      <c r="AY275" s="1"/>
      <c r="AZ275" s="1"/>
      <c r="BA275" s="1"/>
      <c r="BB275" s="1"/>
      <c r="BC275" s="1"/>
      <c r="BD275" s="1"/>
      <c r="BE275" s="1"/>
      <c r="BF275" s="1"/>
      <c r="BG275" s="1"/>
      <c r="BH275" s="1"/>
      <c r="BI275" s="1"/>
      <c r="BJ275" s="1"/>
      <c r="BK275" s="1"/>
      <c r="BL275" s="1"/>
      <c r="BM275" s="1"/>
      <c r="BN275" s="1"/>
      <c r="BO275" s="1"/>
      <c r="BP275" s="1"/>
      <c r="BQ275" s="1"/>
      <c r="BR275" s="1"/>
    </row>
    <row r="276" spans="1:70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  <c r="AO276" s="1"/>
      <c r="AP276" s="1"/>
      <c r="AQ276" s="1"/>
      <c r="AR276" s="1"/>
      <c r="AS276" s="1"/>
      <c r="AT276" s="1"/>
      <c r="AU276" s="1"/>
      <c r="AV276" s="1"/>
      <c r="AW276" s="1"/>
      <c r="AX276" s="1"/>
      <c r="AY276" s="1"/>
      <c r="AZ276" s="1"/>
      <c r="BA276" s="1"/>
      <c r="BB276" s="1"/>
      <c r="BC276" s="1"/>
      <c r="BD276" s="1"/>
      <c r="BE276" s="1"/>
      <c r="BF276" s="1"/>
      <c r="BG276" s="1"/>
      <c r="BH276" s="1"/>
      <c r="BI276" s="1"/>
      <c r="BJ276" s="1"/>
      <c r="BK276" s="1"/>
      <c r="BL276" s="1"/>
      <c r="BM276" s="1"/>
      <c r="BN276" s="1"/>
      <c r="BO276" s="1"/>
      <c r="BP276" s="1"/>
      <c r="BQ276" s="1"/>
      <c r="BR276" s="1"/>
    </row>
    <row r="277" spans="1:70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  <c r="AO277" s="1"/>
      <c r="AP277" s="1"/>
      <c r="AQ277" s="1"/>
      <c r="AR277" s="1"/>
      <c r="AS277" s="1"/>
      <c r="AT277" s="1"/>
      <c r="AU277" s="1"/>
      <c r="AV277" s="1"/>
      <c r="AW277" s="1"/>
      <c r="AX277" s="1"/>
      <c r="AY277" s="1"/>
      <c r="AZ277" s="1"/>
      <c r="BA277" s="1"/>
      <c r="BB277" s="1"/>
      <c r="BC277" s="1"/>
      <c r="BD277" s="1"/>
      <c r="BE277" s="1"/>
      <c r="BF277" s="1"/>
      <c r="BG277" s="1"/>
      <c r="BH277" s="1"/>
      <c r="BI277" s="1"/>
      <c r="BJ277" s="1"/>
      <c r="BK277" s="1"/>
      <c r="BL277" s="1"/>
      <c r="BM277" s="1"/>
      <c r="BN277" s="1"/>
      <c r="BO277" s="1"/>
      <c r="BP277" s="1"/>
      <c r="BQ277" s="1"/>
      <c r="BR277" s="1"/>
    </row>
    <row r="278" spans="1:70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O278" s="1"/>
      <c r="AP278" s="1"/>
      <c r="AQ278" s="1"/>
      <c r="AR278" s="1"/>
      <c r="AS278" s="1"/>
      <c r="AT278" s="1"/>
      <c r="AU278" s="1"/>
      <c r="AV278" s="1"/>
      <c r="AW278" s="1"/>
      <c r="AX278" s="1"/>
      <c r="AY278" s="1"/>
      <c r="AZ278" s="1"/>
      <c r="BA278" s="1"/>
      <c r="BB278" s="1"/>
      <c r="BC278" s="1"/>
      <c r="BD278" s="1"/>
      <c r="BE278" s="1"/>
      <c r="BF278" s="1"/>
      <c r="BG278" s="1"/>
      <c r="BH278" s="1"/>
      <c r="BI278" s="1"/>
      <c r="BJ278" s="1"/>
      <c r="BK278" s="1"/>
      <c r="BL278" s="1"/>
      <c r="BM278" s="1"/>
      <c r="BN278" s="1"/>
      <c r="BO278" s="1"/>
      <c r="BP278" s="1"/>
      <c r="BQ278" s="1"/>
      <c r="BR278" s="1"/>
    </row>
    <row r="279" spans="1:70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  <c r="AO279" s="1"/>
      <c r="AP279" s="1"/>
      <c r="AQ279" s="1"/>
      <c r="AR279" s="1"/>
      <c r="AS279" s="1"/>
      <c r="AT279" s="1"/>
      <c r="AU279" s="1"/>
      <c r="AV279" s="1"/>
      <c r="AW279" s="1"/>
      <c r="AX279" s="1"/>
      <c r="AY279" s="1"/>
      <c r="AZ279" s="1"/>
      <c r="BA279" s="1"/>
      <c r="BB279" s="1"/>
      <c r="BC279" s="1"/>
      <c r="BD279" s="1"/>
      <c r="BE279" s="1"/>
      <c r="BF279" s="1"/>
      <c r="BG279" s="1"/>
      <c r="BH279" s="1"/>
      <c r="BI279" s="1"/>
      <c r="BJ279" s="1"/>
      <c r="BK279" s="1"/>
      <c r="BL279" s="1"/>
      <c r="BM279" s="1"/>
      <c r="BN279" s="1"/>
      <c r="BO279" s="1"/>
      <c r="BP279" s="1"/>
      <c r="BQ279" s="1"/>
      <c r="BR279" s="1"/>
    </row>
    <row r="280" spans="1:70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  <c r="AO280" s="1"/>
      <c r="AP280" s="1"/>
      <c r="AQ280" s="1"/>
      <c r="AR280" s="1"/>
      <c r="AS280" s="1"/>
      <c r="AT280" s="1"/>
      <c r="AU280" s="1"/>
      <c r="AV280" s="1"/>
      <c r="AW280" s="1"/>
      <c r="AX280" s="1"/>
      <c r="AY280" s="1"/>
      <c r="AZ280" s="1"/>
      <c r="BA280" s="1"/>
      <c r="BB280" s="1"/>
      <c r="BC280" s="1"/>
      <c r="BD280" s="1"/>
      <c r="BE280" s="1"/>
      <c r="BF280" s="1"/>
      <c r="BG280" s="1"/>
      <c r="BH280" s="1"/>
      <c r="BI280" s="1"/>
      <c r="BJ280" s="1"/>
      <c r="BK280" s="1"/>
      <c r="BL280" s="1"/>
      <c r="BM280" s="1"/>
      <c r="BN280" s="1"/>
      <c r="BO280" s="1"/>
      <c r="BP280" s="1"/>
      <c r="BQ280" s="1"/>
      <c r="BR280" s="1"/>
    </row>
    <row r="281" spans="1:70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  <c r="AO281" s="1"/>
      <c r="AP281" s="1"/>
      <c r="AQ281" s="1"/>
      <c r="AR281" s="1"/>
      <c r="AS281" s="1"/>
      <c r="AT281" s="1"/>
      <c r="AU281" s="1"/>
      <c r="AV281" s="1"/>
      <c r="AW281" s="1"/>
      <c r="AX281" s="1"/>
      <c r="AY281" s="1"/>
      <c r="AZ281" s="1"/>
      <c r="BA281" s="1"/>
      <c r="BB281" s="1"/>
      <c r="BC281" s="1"/>
      <c r="BD281" s="1"/>
      <c r="BE281" s="1"/>
      <c r="BF281" s="1"/>
      <c r="BG281" s="1"/>
      <c r="BH281" s="1"/>
      <c r="BI281" s="1"/>
      <c r="BJ281" s="1"/>
      <c r="BK281" s="1"/>
      <c r="BL281" s="1"/>
      <c r="BM281" s="1"/>
      <c r="BN281" s="1"/>
      <c r="BO281" s="1"/>
      <c r="BP281" s="1"/>
      <c r="BQ281" s="1"/>
      <c r="BR281" s="1"/>
    </row>
    <row r="282" spans="1:70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  <c r="AO282" s="1"/>
      <c r="AP282" s="1"/>
      <c r="AQ282" s="1"/>
      <c r="AR282" s="1"/>
      <c r="AS282" s="1"/>
      <c r="AT282" s="1"/>
      <c r="AU282" s="1"/>
      <c r="AV282" s="1"/>
      <c r="AW282" s="1"/>
      <c r="AX282" s="1"/>
      <c r="AY282" s="1"/>
      <c r="AZ282" s="1"/>
      <c r="BA282" s="1"/>
      <c r="BB282" s="1"/>
      <c r="BC282" s="1"/>
      <c r="BD282" s="1"/>
      <c r="BE282" s="1"/>
      <c r="BF282" s="1"/>
      <c r="BG282" s="1"/>
      <c r="BH282" s="1"/>
      <c r="BI282" s="1"/>
      <c r="BJ282" s="1"/>
      <c r="BK282" s="1"/>
      <c r="BL282" s="1"/>
      <c r="BM282" s="1"/>
      <c r="BN282" s="1"/>
      <c r="BO282" s="1"/>
      <c r="BP282" s="1"/>
      <c r="BQ282" s="1"/>
      <c r="BR282" s="1"/>
    </row>
    <row r="283" spans="1:70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  <c r="AO283" s="1"/>
      <c r="AP283" s="1"/>
      <c r="AQ283" s="1"/>
      <c r="AR283" s="1"/>
      <c r="AS283" s="1"/>
      <c r="AT283" s="1"/>
      <c r="AU283" s="1"/>
      <c r="AV283" s="1"/>
      <c r="AW283" s="1"/>
      <c r="AX283" s="1"/>
      <c r="AY283" s="1"/>
      <c r="AZ283" s="1"/>
      <c r="BA283" s="1"/>
      <c r="BB283" s="1"/>
      <c r="BC283" s="1"/>
      <c r="BD283" s="1"/>
      <c r="BE283" s="1"/>
      <c r="BF283" s="1"/>
      <c r="BG283" s="1"/>
      <c r="BH283" s="1"/>
      <c r="BI283" s="1"/>
      <c r="BJ283" s="1"/>
      <c r="BK283" s="1"/>
      <c r="BL283" s="1"/>
      <c r="BM283" s="1"/>
      <c r="BN283" s="1"/>
      <c r="BO283" s="1"/>
      <c r="BP283" s="1"/>
      <c r="BQ283" s="1"/>
      <c r="BR283" s="1"/>
    </row>
    <row r="284" spans="1:70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  <c r="AO284" s="1"/>
      <c r="AP284" s="1"/>
      <c r="AQ284" s="1"/>
      <c r="AR284" s="1"/>
      <c r="AS284" s="1"/>
      <c r="AT284" s="1"/>
      <c r="AU284" s="1"/>
      <c r="AV284" s="1"/>
      <c r="AW284" s="1"/>
      <c r="AX284" s="1"/>
      <c r="AY284" s="1"/>
      <c r="AZ284" s="1"/>
      <c r="BA284" s="1"/>
      <c r="BB284" s="1"/>
      <c r="BC284" s="1"/>
      <c r="BD284" s="1"/>
      <c r="BE284" s="1"/>
      <c r="BF284" s="1"/>
      <c r="BG284" s="1"/>
      <c r="BH284" s="1"/>
      <c r="BI284" s="1"/>
      <c r="BJ284" s="1"/>
      <c r="BK284" s="1"/>
      <c r="BL284" s="1"/>
      <c r="BM284" s="1"/>
      <c r="BN284" s="1"/>
      <c r="BO284" s="1"/>
      <c r="BP284" s="1"/>
      <c r="BQ284" s="1"/>
      <c r="BR284" s="1"/>
    </row>
    <row r="285" spans="1:70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  <c r="AO285" s="1"/>
      <c r="AP285" s="1"/>
      <c r="AQ285" s="1"/>
      <c r="AR285" s="1"/>
      <c r="AS285" s="1"/>
      <c r="AT285" s="1"/>
      <c r="AU285" s="1"/>
      <c r="AV285" s="1"/>
      <c r="AW285" s="1"/>
      <c r="AX285" s="1"/>
      <c r="AY285" s="1"/>
      <c r="AZ285" s="1"/>
      <c r="BA285" s="1"/>
      <c r="BB285" s="1"/>
      <c r="BC285" s="1"/>
      <c r="BD285" s="1"/>
      <c r="BE285" s="1"/>
      <c r="BF285" s="1"/>
      <c r="BG285" s="1"/>
      <c r="BH285" s="1"/>
      <c r="BI285" s="1"/>
      <c r="BJ285" s="1"/>
      <c r="BK285" s="1"/>
      <c r="BL285" s="1"/>
      <c r="BM285" s="1"/>
      <c r="BN285" s="1"/>
      <c r="BO285" s="1"/>
      <c r="BP285" s="1"/>
      <c r="BQ285" s="1"/>
      <c r="BR285" s="1"/>
    </row>
    <row r="286" spans="1:70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  <c r="AO286" s="1"/>
      <c r="AP286" s="1"/>
      <c r="AQ286" s="1"/>
      <c r="AR286" s="1"/>
      <c r="AS286" s="1"/>
      <c r="AT286" s="1"/>
      <c r="AU286" s="1"/>
      <c r="AV286" s="1"/>
      <c r="AW286" s="1"/>
      <c r="AX286" s="1"/>
      <c r="AY286" s="1"/>
      <c r="AZ286" s="1"/>
      <c r="BA286" s="1"/>
      <c r="BB286" s="1"/>
      <c r="BC286" s="1"/>
      <c r="BD286" s="1"/>
      <c r="BE286" s="1"/>
      <c r="BF286" s="1"/>
      <c r="BG286" s="1"/>
      <c r="BH286" s="1"/>
      <c r="BI286" s="1"/>
      <c r="BJ286" s="1"/>
      <c r="BK286" s="1"/>
      <c r="BL286" s="1"/>
      <c r="BM286" s="1"/>
      <c r="BN286" s="1"/>
      <c r="BO286" s="1"/>
      <c r="BP286" s="1"/>
      <c r="BQ286" s="1"/>
      <c r="BR286" s="1"/>
    </row>
    <row r="287" spans="1:70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  <c r="AO287" s="1"/>
      <c r="AP287" s="1"/>
      <c r="AQ287" s="1"/>
      <c r="AR287" s="1"/>
      <c r="AS287" s="1"/>
      <c r="AT287" s="1"/>
      <c r="AU287" s="1"/>
      <c r="AV287" s="1"/>
      <c r="AW287" s="1"/>
      <c r="AX287" s="1"/>
      <c r="AY287" s="1"/>
      <c r="AZ287" s="1"/>
      <c r="BA287" s="1"/>
      <c r="BB287" s="1"/>
      <c r="BC287" s="1"/>
      <c r="BD287" s="1"/>
      <c r="BE287" s="1"/>
      <c r="BF287" s="1"/>
      <c r="BG287" s="1"/>
      <c r="BH287" s="1"/>
      <c r="BI287" s="1"/>
      <c r="BJ287" s="1"/>
      <c r="BK287" s="1"/>
      <c r="BL287" s="1"/>
      <c r="BM287" s="1"/>
      <c r="BN287" s="1"/>
      <c r="BO287" s="1"/>
      <c r="BP287" s="1"/>
      <c r="BQ287" s="1"/>
      <c r="BR287" s="1"/>
    </row>
    <row r="288" spans="1:70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1"/>
      <c r="AP288" s="1"/>
      <c r="AQ288" s="1"/>
      <c r="AR288" s="1"/>
      <c r="AS288" s="1"/>
      <c r="AT288" s="1"/>
      <c r="AU288" s="1"/>
      <c r="AV288" s="1"/>
      <c r="AW288" s="1"/>
      <c r="AX288" s="1"/>
      <c r="AY288" s="1"/>
      <c r="AZ288" s="1"/>
      <c r="BA288" s="1"/>
      <c r="BB288" s="1"/>
      <c r="BC288" s="1"/>
      <c r="BD288" s="1"/>
      <c r="BE288" s="1"/>
      <c r="BF288" s="1"/>
      <c r="BG288" s="1"/>
      <c r="BH288" s="1"/>
      <c r="BI288" s="1"/>
      <c r="BJ288" s="1"/>
      <c r="BK288" s="1"/>
      <c r="BL288" s="1"/>
      <c r="BM288" s="1"/>
      <c r="BN288" s="1"/>
      <c r="BO288" s="1"/>
      <c r="BP288" s="1"/>
      <c r="BQ288" s="1"/>
      <c r="BR288" s="1"/>
    </row>
    <row r="289" spans="1:70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  <c r="AO289" s="1"/>
      <c r="AP289" s="1"/>
      <c r="AQ289" s="1"/>
      <c r="AR289" s="1"/>
      <c r="AS289" s="1"/>
      <c r="AT289" s="1"/>
      <c r="AU289" s="1"/>
      <c r="AV289" s="1"/>
      <c r="AW289" s="1"/>
      <c r="AX289" s="1"/>
      <c r="AY289" s="1"/>
      <c r="AZ289" s="1"/>
      <c r="BA289" s="1"/>
      <c r="BB289" s="1"/>
      <c r="BC289" s="1"/>
      <c r="BD289" s="1"/>
      <c r="BE289" s="1"/>
      <c r="BF289" s="1"/>
      <c r="BG289" s="1"/>
      <c r="BH289" s="1"/>
      <c r="BI289" s="1"/>
      <c r="BJ289" s="1"/>
      <c r="BK289" s="1"/>
      <c r="BL289" s="1"/>
      <c r="BM289" s="1"/>
      <c r="BN289" s="1"/>
      <c r="BO289" s="1"/>
      <c r="BP289" s="1"/>
      <c r="BQ289" s="1"/>
      <c r="BR289" s="1"/>
    </row>
    <row r="290" spans="1:70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  <c r="AO290" s="1"/>
      <c r="AP290" s="1"/>
      <c r="AQ290" s="1"/>
      <c r="AR290" s="1"/>
      <c r="AS290" s="1"/>
      <c r="AT290" s="1"/>
      <c r="AU290" s="1"/>
      <c r="AV290" s="1"/>
      <c r="AW290" s="1"/>
      <c r="AX290" s="1"/>
      <c r="AY290" s="1"/>
      <c r="AZ290" s="1"/>
      <c r="BA290" s="1"/>
      <c r="BB290" s="1"/>
      <c r="BC290" s="1"/>
      <c r="BD290" s="1"/>
      <c r="BE290" s="1"/>
      <c r="BF290" s="1"/>
      <c r="BG290" s="1"/>
      <c r="BH290" s="1"/>
      <c r="BI290" s="1"/>
      <c r="BJ290" s="1"/>
      <c r="BK290" s="1"/>
      <c r="BL290" s="1"/>
      <c r="BM290" s="1"/>
      <c r="BN290" s="1"/>
      <c r="BO290" s="1"/>
      <c r="BP290" s="1"/>
      <c r="BQ290" s="1"/>
      <c r="BR290" s="1"/>
    </row>
    <row r="291" spans="1:70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  <c r="AO291" s="1"/>
      <c r="AP291" s="1"/>
      <c r="AQ291" s="1"/>
      <c r="AR291" s="1"/>
      <c r="AS291" s="1"/>
      <c r="AT291" s="1"/>
      <c r="AU291" s="1"/>
      <c r="AV291" s="1"/>
      <c r="AW291" s="1"/>
      <c r="AX291" s="1"/>
      <c r="AY291" s="1"/>
      <c r="AZ291" s="1"/>
      <c r="BA291" s="1"/>
      <c r="BB291" s="1"/>
      <c r="BC291" s="1"/>
      <c r="BD291" s="1"/>
      <c r="BE291" s="1"/>
      <c r="BF291" s="1"/>
      <c r="BG291" s="1"/>
      <c r="BH291" s="1"/>
      <c r="BI291" s="1"/>
      <c r="BJ291" s="1"/>
      <c r="BK291" s="1"/>
      <c r="BL291" s="1"/>
      <c r="BM291" s="1"/>
      <c r="BN291" s="1"/>
      <c r="BO291" s="1"/>
      <c r="BP291" s="1"/>
      <c r="BQ291" s="1"/>
      <c r="BR291" s="1"/>
    </row>
    <row r="292" spans="1:70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  <c r="AO292" s="1"/>
      <c r="AP292" s="1"/>
      <c r="AQ292" s="1"/>
      <c r="AR292" s="1"/>
      <c r="AS292" s="1"/>
      <c r="AT292" s="1"/>
      <c r="AU292" s="1"/>
      <c r="AV292" s="1"/>
      <c r="AW292" s="1"/>
      <c r="AX292" s="1"/>
      <c r="AY292" s="1"/>
      <c r="AZ292" s="1"/>
      <c r="BA292" s="1"/>
      <c r="BB292" s="1"/>
      <c r="BC292" s="1"/>
      <c r="BD292" s="1"/>
      <c r="BE292" s="1"/>
      <c r="BF292" s="1"/>
      <c r="BG292" s="1"/>
      <c r="BH292" s="1"/>
      <c r="BI292" s="1"/>
      <c r="BJ292" s="1"/>
      <c r="BK292" s="1"/>
      <c r="BL292" s="1"/>
      <c r="BM292" s="1"/>
      <c r="BN292" s="1"/>
      <c r="BO292" s="1"/>
      <c r="BP292" s="1"/>
      <c r="BQ292" s="1"/>
      <c r="BR292" s="1"/>
    </row>
    <row r="293" spans="1:70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  <c r="AO293" s="1"/>
      <c r="AP293" s="1"/>
      <c r="AQ293" s="1"/>
      <c r="AR293" s="1"/>
      <c r="AS293" s="1"/>
      <c r="AT293" s="1"/>
      <c r="AU293" s="1"/>
      <c r="AV293" s="1"/>
      <c r="AW293" s="1"/>
      <c r="AX293" s="1"/>
      <c r="AY293" s="1"/>
      <c r="AZ293" s="1"/>
      <c r="BA293" s="1"/>
      <c r="BB293" s="1"/>
      <c r="BC293" s="1"/>
      <c r="BD293" s="1"/>
      <c r="BE293" s="1"/>
      <c r="BF293" s="1"/>
      <c r="BG293" s="1"/>
      <c r="BH293" s="1"/>
      <c r="BI293" s="1"/>
      <c r="BJ293" s="1"/>
      <c r="BK293" s="1"/>
      <c r="BL293" s="1"/>
      <c r="BM293" s="1"/>
      <c r="BN293" s="1"/>
      <c r="BO293" s="1"/>
      <c r="BP293" s="1"/>
      <c r="BQ293" s="1"/>
      <c r="BR293" s="1"/>
    </row>
    <row r="294" spans="1:70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  <c r="AO294" s="1"/>
      <c r="AP294" s="1"/>
      <c r="AQ294" s="1"/>
      <c r="AR294" s="1"/>
      <c r="AS294" s="1"/>
      <c r="AT294" s="1"/>
      <c r="AU294" s="1"/>
      <c r="AV294" s="1"/>
      <c r="AW294" s="1"/>
      <c r="AX294" s="1"/>
      <c r="AY294" s="1"/>
      <c r="AZ294" s="1"/>
      <c r="BA294" s="1"/>
      <c r="BB294" s="1"/>
      <c r="BC294" s="1"/>
      <c r="BD294" s="1"/>
      <c r="BE294" s="1"/>
      <c r="BF294" s="1"/>
      <c r="BG294" s="1"/>
      <c r="BH294" s="1"/>
      <c r="BI294" s="1"/>
      <c r="BJ294" s="1"/>
      <c r="BK294" s="1"/>
      <c r="BL294" s="1"/>
      <c r="BM294" s="1"/>
      <c r="BN294" s="1"/>
      <c r="BO294" s="1"/>
      <c r="BP294" s="1"/>
      <c r="BQ294" s="1"/>
      <c r="BR294" s="1"/>
    </row>
    <row r="295" spans="1:70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  <c r="AO295" s="1"/>
      <c r="AP295" s="1"/>
      <c r="AQ295" s="1"/>
      <c r="AR295" s="1"/>
      <c r="AS295" s="1"/>
      <c r="AT295" s="1"/>
      <c r="AU295" s="1"/>
      <c r="AV295" s="1"/>
      <c r="AW295" s="1"/>
      <c r="AX295" s="1"/>
      <c r="AY295" s="1"/>
      <c r="AZ295" s="1"/>
      <c r="BA295" s="1"/>
      <c r="BB295" s="1"/>
      <c r="BC295" s="1"/>
      <c r="BD295" s="1"/>
      <c r="BE295" s="1"/>
      <c r="BF295" s="1"/>
      <c r="BG295" s="1"/>
      <c r="BH295" s="1"/>
      <c r="BI295" s="1"/>
      <c r="BJ295" s="1"/>
      <c r="BK295" s="1"/>
      <c r="BL295" s="1"/>
      <c r="BM295" s="1"/>
      <c r="BN295" s="1"/>
      <c r="BO295" s="1"/>
      <c r="BP295" s="1"/>
      <c r="BQ295" s="1"/>
      <c r="BR295" s="1"/>
    </row>
    <row r="296" spans="1:70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  <c r="AP296" s="1"/>
      <c r="AQ296" s="1"/>
      <c r="AR296" s="1"/>
      <c r="AS296" s="1"/>
      <c r="AT296" s="1"/>
      <c r="AU296" s="1"/>
      <c r="AV296" s="1"/>
      <c r="AW296" s="1"/>
      <c r="AX296" s="1"/>
      <c r="AY296" s="1"/>
      <c r="AZ296" s="1"/>
      <c r="BA296" s="1"/>
      <c r="BB296" s="1"/>
      <c r="BC296" s="1"/>
      <c r="BD296" s="1"/>
      <c r="BE296" s="1"/>
      <c r="BF296" s="1"/>
      <c r="BG296" s="1"/>
      <c r="BH296" s="1"/>
      <c r="BI296" s="1"/>
      <c r="BJ296" s="1"/>
      <c r="BK296" s="1"/>
      <c r="BL296" s="1"/>
      <c r="BM296" s="1"/>
      <c r="BN296" s="1"/>
      <c r="BO296" s="1"/>
      <c r="BP296" s="1"/>
      <c r="BQ296" s="1"/>
      <c r="BR296" s="1"/>
    </row>
    <row r="297" spans="1:70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  <c r="AO297" s="1"/>
      <c r="AP297" s="1"/>
      <c r="AQ297" s="1"/>
      <c r="AR297" s="1"/>
      <c r="AS297" s="1"/>
      <c r="AT297" s="1"/>
      <c r="AU297" s="1"/>
      <c r="AV297" s="1"/>
      <c r="AW297" s="1"/>
      <c r="AX297" s="1"/>
      <c r="AY297" s="1"/>
      <c r="AZ297" s="1"/>
      <c r="BA297" s="1"/>
      <c r="BB297" s="1"/>
      <c r="BC297" s="1"/>
      <c r="BD297" s="1"/>
      <c r="BE297" s="1"/>
      <c r="BF297" s="1"/>
      <c r="BG297" s="1"/>
      <c r="BH297" s="1"/>
      <c r="BI297" s="1"/>
      <c r="BJ297" s="1"/>
      <c r="BK297" s="1"/>
      <c r="BL297" s="1"/>
      <c r="BM297" s="1"/>
      <c r="BN297" s="1"/>
      <c r="BO297" s="1"/>
      <c r="BP297" s="1"/>
      <c r="BQ297" s="1"/>
      <c r="BR297" s="1"/>
    </row>
    <row r="298" spans="1:70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  <c r="AO298" s="1"/>
      <c r="AP298" s="1"/>
      <c r="AQ298" s="1"/>
      <c r="AR298" s="1"/>
      <c r="AS298" s="1"/>
      <c r="AT298" s="1"/>
      <c r="AU298" s="1"/>
      <c r="AV298" s="1"/>
      <c r="AW298" s="1"/>
      <c r="AX298" s="1"/>
      <c r="AY298" s="1"/>
      <c r="AZ298" s="1"/>
      <c r="BA298" s="1"/>
      <c r="BB298" s="1"/>
      <c r="BC298" s="1"/>
      <c r="BD298" s="1"/>
      <c r="BE298" s="1"/>
      <c r="BF298" s="1"/>
      <c r="BG298" s="1"/>
      <c r="BH298" s="1"/>
      <c r="BI298" s="1"/>
      <c r="BJ298" s="1"/>
      <c r="BK298" s="1"/>
      <c r="BL298" s="1"/>
      <c r="BM298" s="1"/>
      <c r="BN298" s="1"/>
      <c r="BO298" s="1"/>
      <c r="BP298" s="1"/>
      <c r="BQ298" s="1"/>
      <c r="BR298" s="1"/>
    </row>
    <row r="299" spans="1:70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  <c r="AO299" s="1"/>
      <c r="AP299" s="1"/>
      <c r="AQ299" s="1"/>
      <c r="AR299" s="1"/>
      <c r="AS299" s="1"/>
      <c r="AT299" s="1"/>
      <c r="AU299" s="1"/>
      <c r="AV299" s="1"/>
      <c r="AW299" s="1"/>
      <c r="AX299" s="1"/>
      <c r="AY299" s="1"/>
      <c r="AZ299" s="1"/>
      <c r="BA299" s="1"/>
      <c r="BB299" s="1"/>
      <c r="BC299" s="1"/>
      <c r="BD299" s="1"/>
      <c r="BE299" s="1"/>
      <c r="BF299" s="1"/>
      <c r="BG299" s="1"/>
      <c r="BH299" s="1"/>
      <c r="BI299" s="1"/>
      <c r="BJ299" s="1"/>
      <c r="BK299" s="1"/>
      <c r="BL299" s="1"/>
      <c r="BM299" s="1"/>
      <c r="BN299" s="1"/>
      <c r="BO299" s="1"/>
      <c r="BP299" s="1"/>
      <c r="BQ299" s="1"/>
      <c r="BR299" s="1"/>
    </row>
    <row r="300" spans="1:70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  <c r="AO300" s="1"/>
      <c r="AP300" s="1"/>
      <c r="AQ300" s="1"/>
      <c r="AR300" s="1"/>
      <c r="AS300" s="1"/>
      <c r="AT300" s="1"/>
      <c r="AU300" s="1"/>
      <c r="AV300" s="1"/>
      <c r="AW300" s="1"/>
      <c r="AX300" s="1"/>
      <c r="AY300" s="1"/>
      <c r="AZ300" s="1"/>
      <c r="BA300" s="1"/>
      <c r="BB300" s="1"/>
      <c r="BC300" s="1"/>
      <c r="BD300" s="1"/>
      <c r="BE300" s="1"/>
      <c r="BF300" s="1"/>
      <c r="BG300" s="1"/>
      <c r="BH300" s="1"/>
      <c r="BI300" s="1"/>
      <c r="BJ300" s="1"/>
      <c r="BK300" s="1"/>
      <c r="BL300" s="1"/>
      <c r="BM300" s="1"/>
      <c r="BN300" s="1"/>
      <c r="BO300" s="1"/>
      <c r="BP300" s="1"/>
      <c r="BQ300" s="1"/>
      <c r="BR300" s="1"/>
    </row>
    <row r="301" spans="1:70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  <c r="AM301" s="1"/>
      <c r="AN301" s="1"/>
      <c r="AO301" s="1"/>
      <c r="AP301" s="1"/>
      <c r="AQ301" s="1"/>
      <c r="AR301" s="1"/>
      <c r="AS301" s="1"/>
      <c r="AT301" s="1"/>
      <c r="AU301" s="1"/>
      <c r="AV301" s="1"/>
      <c r="AW301" s="1"/>
      <c r="AX301" s="1"/>
      <c r="AY301" s="1"/>
      <c r="AZ301" s="1"/>
      <c r="BA301" s="1"/>
      <c r="BB301" s="1"/>
      <c r="BC301" s="1"/>
      <c r="BD301" s="1"/>
      <c r="BE301" s="1"/>
      <c r="BF301" s="1"/>
      <c r="BG301" s="1"/>
      <c r="BH301" s="1"/>
      <c r="BI301" s="1"/>
      <c r="BJ301" s="1"/>
      <c r="BK301" s="1"/>
      <c r="BL301" s="1"/>
      <c r="BM301" s="1"/>
      <c r="BN301" s="1"/>
      <c r="BO301" s="1"/>
      <c r="BP301" s="1"/>
      <c r="BQ301" s="1"/>
      <c r="BR301" s="1"/>
    </row>
    <row r="302" spans="1:70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  <c r="AM302" s="1"/>
      <c r="AN302" s="1"/>
      <c r="AO302" s="1"/>
      <c r="AP302" s="1"/>
      <c r="AQ302" s="1"/>
      <c r="AR302" s="1"/>
      <c r="AS302" s="1"/>
      <c r="AT302" s="1"/>
      <c r="AU302" s="1"/>
      <c r="AV302" s="1"/>
      <c r="AW302" s="1"/>
      <c r="AX302" s="1"/>
      <c r="AY302" s="1"/>
      <c r="AZ302" s="1"/>
      <c r="BA302" s="1"/>
      <c r="BB302" s="1"/>
      <c r="BC302" s="1"/>
      <c r="BD302" s="1"/>
      <c r="BE302" s="1"/>
      <c r="BF302" s="1"/>
      <c r="BG302" s="1"/>
      <c r="BH302" s="1"/>
      <c r="BI302" s="1"/>
      <c r="BJ302" s="1"/>
      <c r="BK302" s="1"/>
      <c r="BL302" s="1"/>
      <c r="BM302" s="1"/>
      <c r="BN302" s="1"/>
      <c r="BO302" s="1"/>
      <c r="BP302" s="1"/>
      <c r="BQ302" s="1"/>
      <c r="BR302" s="1"/>
    </row>
    <row r="303" spans="1:70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  <c r="AM303" s="1"/>
      <c r="AN303" s="1"/>
      <c r="AO303" s="1"/>
      <c r="AP303" s="1"/>
      <c r="AQ303" s="1"/>
      <c r="AR303" s="1"/>
      <c r="AS303" s="1"/>
      <c r="AT303" s="1"/>
      <c r="AU303" s="1"/>
      <c r="AV303" s="1"/>
      <c r="AW303" s="1"/>
      <c r="AX303" s="1"/>
      <c r="AY303" s="1"/>
      <c r="AZ303" s="1"/>
      <c r="BA303" s="1"/>
      <c r="BB303" s="1"/>
      <c r="BC303" s="1"/>
      <c r="BD303" s="1"/>
      <c r="BE303" s="1"/>
      <c r="BF303" s="1"/>
      <c r="BG303" s="1"/>
      <c r="BH303" s="1"/>
      <c r="BI303" s="1"/>
      <c r="BJ303" s="1"/>
      <c r="BK303" s="1"/>
      <c r="BL303" s="1"/>
      <c r="BM303" s="1"/>
      <c r="BN303" s="1"/>
      <c r="BO303" s="1"/>
      <c r="BP303" s="1"/>
      <c r="BQ303" s="1"/>
      <c r="BR303" s="1"/>
    </row>
    <row r="304" spans="1:70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  <c r="AM304" s="1"/>
      <c r="AN304" s="1"/>
      <c r="AO304" s="1"/>
      <c r="AP304" s="1"/>
      <c r="AQ304" s="1"/>
      <c r="AR304" s="1"/>
      <c r="AS304" s="1"/>
      <c r="AT304" s="1"/>
      <c r="AU304" s="1"/>
      <c r="AV304" s="1"/>
      <c r="AW304" s="1"/>
      <c r="AX304" s="1"/>
      <c r="AY304" s="1"/>
      <c r="AZ304" s="1"/>
      <c r="BA304" s="1"/>
      <c r="BB304" s="1"/>
      <c r="BC304" s="1"/>
      <c r="BD304" s="1"/>
      <c r="BE304" s="1"/>
      <c r="BF304" s="1"/>
      <c r="BG304" s="1"/>
      <c r="BH304" s="1"/>
      <c r="BI304" s="1"/>
      <c r="BJ304" s="1"/>
      <c r="BK304" s="1"/>
      <c r="BL304" s="1"/>
      <c r="BM304" s="1"/>
      <c r="BN304" s="1"/>
      <c r="BO304" s="1"/>
      <c r="BP304" s="1"/>
      <c r="BQ304" s="1"/>
      <c r="BR304" s="1"/>
    </row>
    <row r="305" spans="1:70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  <c r="AM305" s="1"/>
      <c r="AN305" s="1"/>
      <c r="AO305" s="1"/>
      <c r="AP305" s="1"/>
      <c r="AQ305" s="1"/>
      <c r="AR305" s="1"/>
      <c r="AS305" s="1"/>
      <c r="AT305" s="1"/>
      <c r="AU305" s="1"/>
      <c r="AV305" s="1"/>
      <c r="AW305" s="1"/>
      <c r="AX305" s="1"/>
      <c r="AY305" s="1"/>
      <c r="AZ305" s="1"/>
      <c r="BA305" s="1"/>
      <c r="BB305" s="1"/>
      <c r="BC305" s="1"/>
      <c r="BD305" s="1"/>
      <c r="BE305" s="1"/>
      <c r="BF305" s="1"/>
      <c r="BG305" s="1"/>
      <c r="BH305" s="1"/>
      <c r="BI305" s="1"/>
      <c r="BJ305" s="1"/>
      <c r="BK305" s="1"/>
      <c r="BL305" s="1"/>
      <c r="BM305" s="1"/>
      <c r="BN305" s="1"/>
      <c r="BO305" s="1"/>
      <c r="BP305" s="1"/>
      <c r="BQ305" s="1"/>
      <c r="BR305" s="1"/>
    </row>
    <row r="306" spans="1:70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  <c r="AM306" s="1"/>
      <c r="AN306" s="1"/>
      <c r="AO306" s="1"/>
      <c r="AP306" s="1"/>
      <c r="AQ306" s="1"/>
      <c r="AR306" s="1"/>
      <c r="AS306" s="1"/>
      <c r="AT306" s="1"/>
      <c r="AU306" s="1"/>
      <c r="AV306" s="1"/>
      <c r="AW306" s="1"/>
      <c r="AX306" s="1"/>
      <c r="AY306" s="1"/>
      <c r="AZ306" s="1"/>
      <c r="BA306" s="1"/>
      <c r="BB306" s="1"/>
      <c r="BC306" s="1"/>
      <c r="BD306" s="1"/>
      <c r="BE306" s="1"/>
      <c r="BF306" s="1"/>
      <c r="BG306" s="1"/>
      <c r="BH306" s="1"/>
      <c r="BI306" s="1"/>
      <c r="BJ306" s="1"/>
      <c r="BK306" s="1"/>
      <c r="BL306" s="1"/>
      <c r="BM306" s="1"/>
      <c r="BN306" s="1"/>
      <c r="BO306" s="1"/>
      <c r="BP306" s="1"/>
      <c r="BQ306" s="1"/>
      <c r="BR306" s="1"/>
    </row>
    <row r="307" spans="1:70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  <c r="AM307" s="1"/>
      <c r="AN307" s="1"/>
      <c r="AO307" s="1"/>
      <c r="AP307" s="1"/>
      <c r="AQ307" s="1"/>
      <c r="AR307" s="1"/>
      <c r="AS307" s="1"/>
      <c r="AT307" s="1"/>
      <c r="AU307" s="1"/>
      <c r="AV307" s="1"/>
      <c r="AW307" s="1"/>
      <c r="AX307" s="1"/>
      <c r="AY307" s="1"/>
      <c r="AZ307" s="1"/>
      <c r="BA307" s="1"/>
      <c r="BB307" s="1"/>
      <c r="BC307" s="1"/>
      <c r="BD307" s="1"/>
      <c r="BE307" s="1"/>
      <c r="BF307" s="1"/>
      <c r="BG307" s="1"/>
      <c r="BH307" s="1"/>
      <c r="BI307" s="1"/>
      <c r="BJ307" s="1"/>
      <c r="BK307" s="1"/>
      <c r="BL307" s="1"/>
      <c r="BM307" s="1"/>
      <c r="BN307" s="1"/>
      <c r="BO307" s="1"/>
      <c r="BP307" s="1"/>
      <c r="BQ307" s="1"/>
      <c r="BR307" s="1"/>
    </row>
    <row r="308" spans="1:70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  <c r="AM308" s="1"/>
      <c r="AN308" s="1"/>
      <c r="AO308" s="1"/>
      <c r="AP308" s="1"/>
      <c r="AQ308" s="1"/>
      <c r="AR308" s="1"/>
      <c r="AS308" s="1"/>
      <c r="AT308" s="1"/>
      <c r="AU308" s="1"/>
      <c r="AV308" s="1"/>
      <c r="AW308" s="1"/>
      <c r="AX308" s="1"/>
      <c r="AY308" s="1"/>
      <c r="AZ308" s="1"/>
      <c r="BA308" s="1"/>
      <c r="BB308" s="1"/>
      <c r="BC308" s="1"/>
      <c r="BD308" s="1"/>
      <c r="BE308" s="1"/>
      <c r="BF308" s="1"/>
      <c r="BG308" s="1"/>
      <c r="BH308" s="1"/>
      <c r="BI308" s="1"/>
      <c r="BJ308" s="1"/>
      <c r="BK308" s="1"/>
      <c r="BL308" s="1"/>
      <c r="BM308" s="1"/>
      <c r="BN308" s="1"/>
      <c r="BO308" s="1"/>
      <c r="BP308" s="1"/>
      <c r="BQ308" s="1"/>
      <c r="BR308" s="1"/>
    </row>
    <row r="309" spans="1:70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  <c r="AM309" s="1"/>
      <c r="AN309" s="1"/>
      <c r="AO309" s="1"/>
      <c r="AP309" s="1"/>
      <c r="AQ309" s="1"/>
      <c r="AR309" s="1"/>
      <c r="AS309" s="1"/>
      <c r="AT309" s="1"/>
      <c r="AU309" s="1"/>
      <c r="AV309" s="1"/>
      <c r="AW309" s="1"/>
      <c r="AX309" s="1"/>
      <c r="AY309" s="1"/>
      <c r="AZ309" s="1"/>
      <c r="BA309" s="1"/>
      <c r="BB309" s="1"/>
      <c r="BC309" s="1"/>
      <c r="BD309" s="1"/>
      <c r="BE309" s="1"/>
      <c r="BF309" s="1"/>
      <c r="BG309" s="1"/>
      <c r="BH309" s="1"/>
      <c r="BI309" s="1"/>
      <c r="BJ309" s="1"/>
      <c r="BK309" s="1"/>
      <c r="BL309" s="1"/>
      <c r="BM309" s="1"/>
      <c r="BN309" s="1"/>
      <c r="BO309" s="1"/>
      <c r="BP309" s="1"/>
      <c r="BQ309" s="1"/>
      <c r="BR309" s="1"/>
    </row>
    <row r="310" spans="1:70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  <c r="AM310" s="1"/>
      <c r="AN310" s="1"/>
      <c r="AO310" s="1"/>
      <c r="AP310" s="1"/>
      <c r="AQ310" s="1"/>
      <c r="AR310" s="1"/>
      <c r="AS310" s="1"/>
      <c r="AT310" s="1"/>
      <c r="AU310" s="1"/>
      <c r="AV310" s="1"/>
      <c r="AW310" s="1"/>
      <c r="AX310" s="1"/>
      <c r="AY310" s="1"/>
      <c r="AZ310" s="1"/>
      <c r="BA310" s="1"/>
      <c r="BB310" s="1"/>
      <c r="BC310" s="1"/>
      <c r="BD310" s="1"/>
      <c r="BE310" s="1"/>
      <c r="BF310" s="1"/>
      <c r="BG310" s="1"/>
      <c r="BH310" s="1"/>
      <c r="BI310" s="1"/>
      <c r="BJ310" s="1"/>
      <c r="BK310" s="1"/>
      <c r="BL310" s="1"/>
      <c r="BM310" s="1"/>
      <c r="BN310" s="1"/>
      <c r="BO310" s="1"/>
      <c r="BP310" s="1"/>
      <c r="BQ310" s="1"/>
      <c r="BR310" s="1"/>
    </row>
    <row r="311" spans="1:70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  <c r="AM311" s="1"/>
      <c r="AN311" s="1"/>
      <c r="AO311" s="1"/>
      <c r="AP311" s="1"/>
      <c r="AQ311" s="1"/>
      <c r="AR311" s="1"/>
      <c r="AS311" s="1"/>
      <c r="AT311" s="1"/>
      <c r="AU311" s="1"/>
      <c r="AV311" s="1"/>
      <c r="AW311" s="1"/>
      <c r="AX311" s="1"/>
      <c r="AY311" s="1"/>
      <c r="AZ311" s="1"/>
      <c r="BA311" s="1"/>
      <c r="BB311" s="1"/>
      <c r="BC311" s="1"/>
      <c r="BD311" s="1"/>
      <c r="BE311" s="1"/>
      <c r="BF311" s="1"/>
      <c r="BG311" s="1"/>
      <c r="BH311" s="1"/>
      <c r="BI311" s="1"/>
      <c r="BJ311" s="1"/>
      <c r="BK311" s="1"/>
      <c r="BL311" s="1"/>
      <c r="BM311" s="1"/>
      <c r="BN311" s="1"/>
      <c r="BO311" s="1"/>
      <c r="BP311" s="1"/>
      <c r="BQ311" s="1"/>
      <c r="BR311" s="1"/>
    </row>
    <row r="312" spans="1:70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  <c r="AM312" s="1"/>
      <c r="AN312" s="1"/>
      <c r="AO312" s="1"/>
      <c r="AP312" s="1"/>
      <c r="AQ312" s="1"/>
      <c r="AR312" s="1"/>
      <c r="AS312" s="1"/>
      <c r="AT312" s="1"/>
      <c r="AU312" s="1"/>
      <c r="AV312" s="1"/>
      <c r="AW312" s="1"/>
      <c r="AX312" s="1"/>
      <c r="AY312" s="1"/>
      <c r="AZ312" s="1"/>
      <c r="BA312" s="1"/>
      <c r="BB312" s="1"/>
      <c r="BC312" s="1"/>
      <c r="BD312" s="1"/>
      <c r="BE312" s="1"/>
      <c r="BF312" s="1"/>
      <c r="BG312" s="1"/>
      <c r="BH312" s="1"/>
      <c r="BI312" s="1"/>
      <c r="BJ312" s="1"/>
      <c r="BK312" s="1"/>
      <c r="BL312" s="1"/>
      <c r="BM312" s="1"/>
      <c r="BN312" s="1"/>
      <c r="BO312" s="1"/>
      <c r="BP312" s="1"/>
      <c r="BQ312" s="1"/>
      <c r="BR312" s="1"/>
    </row>
    <row r="313" spans="1:70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  <c r="AM313" s="1"/>
      <c r="AN313" s="1"/>
      <c r="AO313" s="1"/>
      <c r="AP313" s="1"/>
      <c r="AQ313" s="1"/>
      <c r="AR313" s="1"/>
      <c r="AS313" s="1"/>
      <c r="AT313" s="1"/>
      <c r="AU313" s="1"/>
      <c r="AV313" s="1"/>
      <c r="AW313" s="1"/>
      <c r="AX313" s="1"/>
      <c r="AY313" s="1"/>
      <c r="AZ313" s="1"/>
      <c r="BA313" s="1"/>
      <c r="BB313" s="1"/>
      <c r="BC313" s="1"/>
      <c r="BD313" s="1"/>
      <c r="BE313" s="1"/>
      <c r="BF313" s="1"/>
      <c r="BG313" s="1"/>
      <c r="BH313" s="1"/>
      <c r="BI313" s="1"/>
      <c r="BJ313" s="1"/>
      <c r="BK313" s="1"/>
      <c r="BL313" s="1"/>
      <c r="BM313" s="1"/>
      <c r="BN313" s="1"/>
      <c r="BO313" s="1"/>
      <c r="BP313" s="1"/>
      <c r="BQ313" s="1"/>
      <c r="BR313" s="1"/>
    </row>
    <row r="314" spans="1:70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  <c r="AM314" s="1"/>
      <c r="AN314" s="1"/>
      <c r="AO314" s="1"/>
      <c r="AP314" s="1"/>
      <c r="AQ314" s="1"/>
      <c r="AR314" s="1"/>
      <c r="AS314" s="1"/>
      <c r="AT314" s="1"/>
      <c r="AU314" s="1"/>
      <c r="AV314" s="1"/>
      <c r="AW314" s="1"/>
      <c r="AX314" s="1"/>
      <c r="AY314" s="1"/>
      <c r="AZ314" s="1"/>
      <c r="BA314" s="1"/>
      <c r="BB314" s="1"/>
      <c r="BC314" s="1"/>
      <c r="BD314" s="1"/>
      <c r="BE314" s="1"/>
      <c r="BF314" s="1"/>
      <c r="BG314" s="1"/>
      <c r="BH314" s="1"/>
      <c r="BI314" s="1"/>
      <c r="BJ314" s="1"/>
      <c r="BK314" s="1"/>
      <c r="BL314" s="1"/>
      <c r="BM314" s="1"/>
      <c r="BN314" s="1"/>
      <c r="BO314" s="1"/>
      <c r="BP314" s="1"/>
      <c r="BQ314" s="1"/>
      <c r="BR314" s="1"/>
    </row>
    <row r="315" spans="1:70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  <c r="AM315" s="1"/>
      <c r="AN315" s="1"/>
      <c r="AO315" s="1"/>
      <c r="AP315" s="1"/>
      <c r="AQ315" s="1"/>
      <c r="AR315" s="1"/>
      <c r="AS315" s="1"/>
      <c r="AT315" s="1"/>
      <c r="AU315" s="1"/>
      <c r="AV315" s="1"/>
      <c r="AW315" s="1"/>
      <c r="AX315" s="1"/>
      <c r="AY315" s="1"/>
      <c r="AZ315" s="1"/>
      <c r="BA315" s="1"/>
      <c r="BB315" s="1"/>
      <c r="BC315" s="1"/>
      <c r="BD315" s="1"/>
      <c r="BE315" s="1"/>
      <c r="BF315" s="1"/>
      <c r="BG315" s="1"/>
      <c r="BH315" s="1"/>
      <c r="BI315" s="1"/>
      <c r="BJ315" s="1"/>
      <c r="BK315" s="1"/>
      <c r="BL315" s="1"/>
      <c r="BM315" s="1"/>
      <c r="BN315" s="1"/>
      <c r="BO315" s="1"/>
      <c r="BP315" s="1"/>
      <c r="BQ315" s="1"/>
      <c r="BR315" s="1"/>
    </row>
    <row r="316" spans="1:70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  <c r="AM316" s="1"/>
      <c r="AN316" s="1"/>
      <c r="AO316" s="1"/>
      <c r="AP316" s="1"/>
      <c r="AQ316" s="1"/>
      <c r="AR316" s="1"/>
      <c r="AS316" s="1"/>
      <c r="AT316" s="1"/>
      <c r="AU316" s="1"/>
      <c r="AV316" s="1"/>
      <c r="AW316" s="1"/>
      <c r="AX316" s="1"/>
      <c r="AY316" s="1"/>
      <c r="AZ316" s="1"/>
      <c r="BA316" s="1"/>
      <c r="BB316" s="1"/>
      <c r="BC316" s="1"/>
      <c r="BD316" s="1"/>
      <c r="BE316" s="1"/>
      <c r="BF316" s="1"/>
      <c r="BG316" s="1"/>
      <c r="BH316" s="1"/>
      <c r="BI316" s="1"/>
      <c r="BJ316" s="1"/>
      <c r="BK316" s="1"/>
      <c r="BL316" s="1"/>
      <c r="BM316" s="1"/>
      <c r="BN316" s="1"/>
      <c r="BO316" s="1"/>
      <c r="BP316" s="1"/>
      <c r="BQ316" s="1"/>
      <c r="BR316" s="1"/>
    </row>
    <row r="317" spans="1:70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  <c r="AM317" s="1"/>
      <c r="AN317" s="1"/>
      <c r="AO317" s="1"/>
      <c r="AP317" s="1"/>
      <c r="AQ317" s="1"/>
      <c r="AR317" s="1"/>
      <c r="AS317" s="1"/>
      <c r="AT317" s="1"/>
      <c r="AU317" s="1"/>
      <c r="AV317" s="1"/>
      <c r="AW317" s="1"/>
      <c r="AX317" s="1"/>
      <c r="AY317" s="1"/>
      <c r="AZ317" s="1"/>
      <c r="BA317" s="1"/>
      <c r="BB317" s="1"/>
      <c r="BC317" s="1"/>
      <c r="BD317" s="1"/>
      <c r="BE317" s="1"/>
      <c r="BF317" s="1"/>
      <c r="BG317" s="1"/>
      <c r="BH317" s="1"/>
      <c r="BI317" s="1"/>
      <c r="BJ317" s="1"/>
      <c r="BK317" s="1"/>
      <c r="BL317" s="1"/>
      <c r="BM317" s="1"/>
      <c r="BN317" s="1"/>
      <c r="BO317" s="1"/>
      <c r="BP317" s="1"/>
      <c r="BQ317" s="1"/>
      <c r="BR317" s="1"/>
    </row>
    <row r="318" spans="1:70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  <c r="AM318" s="1"/>
      <c r="AN318" s="1"/>
      <c r="AO318" s="1"/>
      <c r="AP318" s="1"/>
      <c r="AQ318" s="1"/>
      <c r="AR318" s="1"/>
      <c r="AS318" s="1"/>
      <c r="AT318" s="1"/>
      <c r="AU318" s="1"/>
      <c r="AV318" s="1"/>
      <c r="AW318" s="1"/>
      <c r="AX318" s="1"/>
      <c r="AY318" s="1"/>
      <c r="AZ318" s="1"/>
      <c r="BA318" s="1"/>
      <c r="BB318" s="1"/>
      <c r="BC318" s="1"/>
      <c r="BD318" s="1"/>
      <c r="BE318" s="1"/>
      <c r="BF318" s="1"/>
      <c r="BG318" s="1"/>
      <c r="BH318" s="1"/>
      <c r="BI318" s="1"/>
      <c r="BJ318" s="1"/>
      <c r="BK318" s="1"/>
      <c r="BL318" s="1"/>
      <c r="BM318" s="1"/>
      <c r="BN318" s="1"/>
      <c r="BO318" s="1"/>
      <c r="BP318" s="1"/>
      <c r="BQ318" s="1"/>
      <c r="BR318" s="1"/>
    </row>
    <row r="319" spans="1:70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  <c r="AM319" s="1"/>
      <c r="AN319" s="1"/>
      <c r="AO319" s="1"/>
      <c r="AP319" s="1"/>
      <c r="AQ319" s="1"/>
      <c r="AR319" s="1"/>
      <c r="AS319" s="1"/>
      <c r="AT319" s="1"/>
      <c r="AU319" s="1"/>
      <c r="AV319" s="1"/>
      <c r="AW319" s="1"/>
      <c r="AX319" s="1"/>
      <c r="AY319" s="1"/>
      <c r="AZ319" s="1"/>
      <c r="BA319" s="1"/>
      <c r="BB319" s="1"/>
      <c r="BC319" s="1"/>
      <c r="BD319" s="1"/>
      <c r="BE319" s="1"/>
      <c r="BF319" s="1"/>
      <c r="BG319" s="1"/>
      <c r="BH319" s="1"/>
      <c r="BI319" s="1"/>
      <c r="BJ319" s="1"/>
      <c r="BK319" s="1"/>
      <c r="BL319" s="1"/>
      <c r="BM319" s="1"/>
      <c r="BN319" s="1"/>
      <c r="BO319" s="1"/>
      <c r="BP319" s="1"/>
      <c r="BQ319" s="1"/>
      <c r="BR319" s="1"/>
    </row>
    <row r="320" spans="1:70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  <c r="AM320" s="1"/>
      <c r="AN320" s="1"/>
      <c r="AO320" s="1"/>
      <c r="AP320" s="1"/>
      <c r="AQ320" s="1"/>
      <c r="AR320" s="1"/>
      <c r="AS320" s="1"/>
      <c r="AT320" s="1"/>
      <c r="AU320" s="1"/>
      <c r="AV320" s="1"/>
      <c r="AW320" s="1"/>
      <c r="AX320" s="1"/>
      <c r="AY320" s="1"/>
      <c r="AZ320" s="1"/>
      <c r="BA320" s="1"/>
      <c r="BB320" s="1"/>
      <c r="BC320" s="1"/>
      <c r="BD320" s="1"/>
      <c r="BE320" s="1"/>
      <c r="BF320" s="1"/>
      <c r="BG320" s="1"/>
      <c r="BH320" s="1"/>
      <c r="BI320" s="1"/>
      <c r="BJ320" s="1"/>
      <c r="BK320" s="1"/>
      <c r="BL320" s="1"/>
      <c r="BM320" s="1"/>
      <c r="BN320" s="1"/>
      <c r="BO320" s="1"/>
      <c r="BP320" s="1"/>
      <c r="BQ320" s="1"/>
      <c r="BR320" s="1"/>
    </row>
    <row r="321" spans="1:70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  <c r="AM321" s="1"/>
      <c r="AN321" s="1"/>
      <c r="AO321" s="1"/>
      <c r="AP321" s="1"/>
      <c r="AQ321" s="1"/>
      <c r="AR321" s="1"/>
      <c r="AS321" s="1"/>
      <c r="AT321" s="1"/>
      <c r="AU321" s="1"/>
      <c r="AV321" s="1"/>
      <c r="AW321" s="1"/>
      <c r="AX321" s="1"/>
      <c r="AY321" s="1"/>
      <c r="AZ321" s="1"/>
      <c r="BA321" s="1"/>
      <c r="BB321" s="1"/>
      <c r="BC321" s="1"/>
      <c r="BD321" s="1"/>
      <c r="BE321" s="1"/>
      <c r="BF321" s="1"/>
      <c r="BG321" s="1"/>
      <c r="BH321" s="1"/>
      <c r="BI321" s="1"/>
      <c r="BJ321" s="1"/>
      <c r="BK321" s="1"/>
      <c r="BL321" s="1"/>
      <c r="BM321" s="1"/>
      <c r="BN321" s="1"/>
      <c r="BO321" s="1"/>
      <c r="BP321" s="1"/>
      <c r="BQ321" s="1"/>
      <c r="BR321" s="1"/>
    </row>
    <row r="322" spans="1:70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  <c r="AM322" s="1"/>
      <c r="AN322" s="1"/>
      <c r="AO322" s="1"/>
      <c r="AP322" s="1"/>
      <c r="AQ322" s="1"/>
      <c r="AR322" s="1"/>
      <c r="AS322" s="1"/>
      <c r="AT322" s="1"/>
      <c r="AU322" s="1"/>
      <c r="AV322" s="1"/>
      <c r="AW322" s="1"/>
      <c r="AX322" s="1"/>
      <c r="AY322" s="1"/>
      <c r="AZ322" s="1"/>
      <c r="BA322" s="1"/>
      <c r="BB322" s="1"/>
      <c r="BC322" s="1"/>
      <c r="BD322" s="1"/>
      <c r="BE322" s="1"/>
      <c r="BF322" s="1"/>
      <c r="BG322" s="1"/>
      <c r="BH322" s="1"/>
      <c r="BI322" s="1"/>
      <c r="BJ322" s="1"/>
      <c r="BK322" s="1"/>
      <c r="BL322" s="1"/>
      <c r="BM322" s="1"/>
      <c r="BN322" s="1"/>
      <c r="BO322" s="1"/>
      <c r="BP322" s="1"/>
      <c r="BQ322" s="1"/>
      <c r="BR322" s="1"/>
    </row>
    <row r="323" spans="1:70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  <c r="AM323" s="1"/>
      <c r="AN323" s="1"/>
      <c r="AO323" s="1"/>
      <c r="AP323" s="1"/>
      <c r="AQ323" s="1"/>
      <c r="AR323" s="1"/>
      <c r="AS323" s="1"/>
      <c r="AT323" s="1"/>
      <c r="AU323" s="1"/>
      <c r="AV323" s="1"/>
      <c r="AW323" s="1"/>
      <c r="AX323" s="1"/>
      <c r="AY323" s="1"/>
      <c r="AZ323" s="1"/>
      <c r="BA323" s="1"/>
      <c r="BB323" s="1"/>
      <c r="BC323" s="1"/>
      <c r="BD323" s="1"/>
      <c r="BE323" s="1"/>
      <c r="BF323" s="1"/>
      <c r="BG323" s="1"/>
      <c r="BH323" s="1"/>
      <c r="BI323" s="1"/>
      <c r="BJ323" s="1"/>
      <c r="BK323" s="1"/>
      <c r="BL323" s="1"/>
      <c r="BM323" s="1"/>
      <c r="BN323" s="1"/>
      <c r="BO323" s="1"/>
      <c r="BP323" s="1"/>
      <c r="BQ323" s="1"/>
      <c r="BR323" s="1"/>
    </row>
    <row r="324" spans="1:70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  <c r="AM324" s="1"/>
      <c r="AN324" s="1"/>
      <c r="AO324" s="1"/>
      <c r="AP324" s="1"/>
      <c r="AQ324" s="1"/>
      <c r="AR324" s="1"/>
      <c r="AS324" s="1"/>
      <c r="AT324" s="1"/>
      <c r="AU324" s="1"/>
      <c r="AV324" s="1"/>
      <c r="AW324" s="1"/>
      <c r="AX324" s="1"/>
      <c r="AY324" s="1"/>
      <c r="AZ324" s="1"/>
      <c r="BA324" s="1"/>
      <c r="BB324" s="1"/>
      <c r="BC324" s="1"/>
      <c r="BD324" s="1"/>
      <c r="BE324" s="1"/>
      <c r="BF324" s="1"/>
      <c r="BG324" s="1"/>
      <c r="BH324" s="1"/>
      <c r="BI324" s="1"/>
      <c r="BJ324" s="1"/>
      <c r="BK324" s="1"/>
      <c r="BL324" s="1"/>
      <c r="BM324" s="1"/>
      <c r="BN324" s="1"/>
      <c r="BO324" s="1"/>
      <c r="BP324" s="1"/>
      <c r="BQ324" s="1"/>
      <c r="BR324" s="1"/>
    </row>
    <row r="325" spans="1:70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  <c r="AM325" s="1"/>
      <c r="AN325" s="1"/>
      <c r="AO325" s="1"/>
      <c r="AP325" s="1"/>
      <c r="AQ325" s="1"/>
      <c r="AR325" s="1"/>
      <c r="AS325" s="1"/>
      <c r="AT325" s="1"/>
      <c r="AU325" s="1"/>
      <c r="AV325" s="1"/>
      <c r="AW325" s="1"/>
      <c r="AX325" s="1"/>
      <c r="AY325" s="1"/>
      <c r="AZ325" s="1"/>
      <c r="BA325" s="1"/>
      <c r="BB325" s="1"/>
      <c r="BC325" s="1"/>
      <c r="BD325" s="1"/>
      <c r="BE325" s="1"/>
      <c r="BF325" s="1"/>
      <c r="BG325" s="1"/>
      <c r="BH325" s="1"/>
      <c r="BI325" s="1"/>
      <c r="BJ325" s="1"/>
      <c r="BK325" s="1"/>
      <c r="BL325" s="1"/>
      <c r="BM325" s="1"/>
      <c r="BN325" s="1"/>
      <c r="BO325" s="1"/>
      <c r="BP325" s="1"/>
      <c r="BQ325" s="1"/>
      <c r="BR325" s="1"/>
    </row>
    <row r="326" spans="1:70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  <c r="AM326" s="1"/>
      <c r="AN326" s="1"/>
      <c r="AO326" s="1"/>
      <c r="AP326" s="1"/>
      <c r="AQ326" s="1"/>
      <c r="AR326" s="1"/>
      <c r="AS326" s="1"/>
      <c r="AT326" s="1"/>
      <c r="AU326" s="1"/>
      <c r="AV326" s="1"/>
      <c r="AW326" s="1"/>
      <c r="AX326" s="1"/>
      <c r="AY326" s="1"/>
      <c r="AZ326" s="1"/>
      <c r="BA326" s="1"/>
      <c r="BB326" s="1"/>
      <c r="BC326" s="1"/>
      <c r="BD326" s="1"/>
      <c r="BE326" s="1"/>
      <c r="BF326" s="1"/>
      <c r="BG326" s="1"/>
      <c r="BH326" s="1"/>
      <c r="BI326" s="1"/>
      <c r="BJ326" s="1"/>
      <c r="BK326" s="1"/>
      <c r="BL326" s="1"/>
      <c r="BM326" s="1"/>
      <c r="BN326" s="1"/>
      <c r="BO326" s="1"/>
      <c r="BP326" s="1"/>
      <c r="BQ326" s="1"/>
      <c r="BR326" s="1"/>
    </row>
    <row r="327" spans="1:70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  <c r="AM327" s="1"/>
      <c r="AN327" s="1"/>
      <c r="AO327" s="1"/>
      <c r="AP327" s="1"/>
      <c r="AQ327" s="1"/>
      <c r="AR327" s="1"/>
      <c r="AS327" s="1"/>
      <c r="AT327" s="1"/>
      <c r="AU327" s="1"/>
      <c r="AV327" s="1"/>
      <c r="AW327" s="1"/>
      <c r="AX327" s="1"/>
      <c r="AY327" s="1"/>
      <c r="AZ327" s="1"/>
      <c r="BA327" s="1"/>
      <c r="BB327" s="1"/>
      <c r="BC327" s="1"/>
      <c r="BD327" s="1"/>
      <c r="BE327" s="1"/>
      <c r="BF327" s="1"/>
      <c r="BG327" s="1"/>
      <c r="BH327" s="1"/>
      <c r="BI327" s="1"/>
      <c r="BJ327" s="1"/>
      <c r="BK327" s="1"/>
      <c r="BL327" s="1"/>
      <c r="BM327" s="1"/>
      <c r="BN327" s="1"/>
      <c r="BO327" s="1"/>
      <c r="BP327" s="1"/>
      <c r="BQ327" s="1"/>
      <c r="BR327" s="1"/>
    </row>
    <row r="328" spans="1:70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  <c r="AM328" s="1"/>
      <c r="AN328" s="1"/>
      <c r="AO328" s="1"/>
      <c r="AP328" s="1"/>
      <c r="AQ328" s="1"/>
      <c r="AR328" s="1"/>
      <c r="AS328" s="1"/>
      <c r="AT328" s="1"/>
      <c r="AU328" s="1"/>
      <c r="AV328" s="1"/>
      <c r="AW328" s="1"/>
      <c r="AX328" s="1"/>
      <c r="AY328" s="1"/>
      <c r="AZ328" s="1"/>
      <c r="BA328" s="1"/>
      <c r="BB328" s="1"/>
      <c r="BC328" s="1"/>
      <c r="BD328" s="1"/>
      <c r="BE328" s="1"/>
      <c r="BF328" s="1"/>
      <c r="BG328" s="1"/>
      <c r="BH328" s="1"/>
      <c r="BI328" s="1"/>
      <c r="BJ328" s="1"/>
      <c r="BK328" s="1"/>
      <c r="BL328" s="1"/>
      <c r="BM328" s="1"/>
      <c r="BN328" s="1"/>
      <c r="BO328" s="1"/>
      <c r="BP328" s="1"/>
      <c r="BQ328" s="1"/>
      <c r="BR328" s="1"/>
    </row>
    <row r="329" spans="1:70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  <c r="AM329" s="1"/>
      <c r="AN329" s="1"/>
      <c r="AO329" s="1"/>
      <c r="AP329" s="1"/>
      <c r="AQ329" s="1"/>
      <c r="AR329" s="1"/>
      <c r="AS329" s="1"/>
      <c r="AT329" s="1"/>
      <c r="AU329" s="1"/>
      <c r="AV329" s="1"/>
      <c r="AW329" s="1"/>
      <c r="AX329" s="1"/>
      <c r="AY329" s="1"/>
      <c r="AZ329" s="1"/>
      <c r="BA329" s="1"/>
      <c r="BB329" s="1"/>
      <c r="BC329" s="1"/>
      <c r="BD329" s="1"/>
      <c r="BE329" s="1"/>
      <c r="BF329" s="1"/>
      <c r="BG329" s="1"/>
      <c r="BH329" s="1"/>
      <c r="BI329" s="1"/>
      <c r="BJ329" s="1"/>
      <c r="BK329" s="1"/>
      <c r="BL329" s="1"/>
      <c r="BM329" s="1"/>
      <c r="BN329" s="1"/>
      <c r="BO329" s="1"/>
      <c r="BP329" s="1"/>
      <c r="BQ329" s="1"/>
      <c r="BR329" s="1"/>
    </row>
    <row r="330" spans="1:70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  <c r="AM330" s="1"/>
      <c r="AN330" s="1"/>
      <c r="AO330" s="1"/>
      <c r="AP330" s="1"/>
      <c r="AQ330" s="1"/>
      <c r="AR330" s="1"/>
      <c r="AS330" s="1"/>
      <c r="AT330" s="1"/>
      <c r="AU330" s="1"/>
      <c r="AV330" s="1"/>
      <c r="AW330" s="1"/>
      <c r="AX330" s="1"/>
      <c r="AY330" s="1"/>
      <c r="AZ330" s="1"/>
      <c r="BA330" s="1"/>
      <c r="BB330" s="1"/>
      <c r="BC330" s="1"/>
      <c r="BD330" s="1"/>
      <c r="BE330" s="1"/>
      <c r="BF330" s="1"/>
      <c r="BG330" s="1"/>
      <c r="BH330" s="1"/>
      <c r="BI330" s="1"/>
      <c r="BJ330" s="1"/>
      <c r="BK330" s="1"/>
      <c r="BL330" s="1"/>
      <c r="BM330" s="1"/>
      <c r="BN330" s="1"/>
      <c r="BO330" s="1"/>
      <c r="BP330" s="1"/>
      <c r="BQ330" s="1"/>
      <c r="BR330" s="1"/>
    </row>
    <row r="331" spans="1:70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  <c r="AM331" s="1"/>
      <c r="AN331" s="1"/>
      <c r="AO331" s="1"/>
      <c r="AP331" s="1"/>
      <c r="AQ331" s="1"/>
      <c r="AR331" s="1"/>
      <c r="AS331" s="1"/>
      <c r="AT331" s="1"/>
      <c r="AU331" s="1"/>
      <c r="AV331" s="1"/>
      <c r="AW331" s="1"/>
      <c r="AX331" s="1"/>
      <c r="AY331" s="1"/>
      <c r="AZ331" s="1"/>
      <c r="BA331" s="1"/>
      <c r="BB331" s="1"/>
      <c r="BC331" s="1"/>
      <c r="BD331" s="1"/>
      <c r="BE331" s="1"/>
      <c r="BF331" s="1"/>
      <c r="BG331" s="1"/>
      <c r="BH331" s="1"/>
      <c r="BI331" s="1"/>
      <c r="BJ331" s="1"/>
      <c r="BK331" s="1"/>
      <c r="BL331" s="1"/>
      <c r="BM331" s="1"/>
      <c r="BN331" s="1"/>
      <c r="BO331" s="1"/>
      <c r="BP331" s="1"/>
      <c r="BQ331" s="1"/>
      <c r="BR331" s="1"/>
    </row>
    <row r="332" spans="1:70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  <c r="AM332" s="1"/>
      <c r="AN332" s="1"/>
      <c r="AO332" s="1"/>
      <c r="AP332" s="1"/>
      <c r="AQ332" s="1"/>
      <c r="AR332" s="1"/>
      <c r="AS332" s="1"/>
      <c r="AT332" s="1"/>
      <c r="AU332" s="1"/>
      <c r="AV332" s="1"/>
      <c r="AW332" s="1"/>
      <c r="AX332" s="1"/>
      <c r="AY332" s="1"/>
      <c r="AZ332" s="1"/>
      <c r="BA332" s="1"/>
      <c r="BB332" s="1"/>
      <c r="BC332" s="1"/>
      <c r="BD332" s="1"/>
      <c r="BE332" s="1"/>
      <c r="BF332" s="1"/>
      <c r="BG332" s="1"/>
      <c r="BH332" s="1"/>
      <c r="BI332" s="1"/>
      <c r="BJ332" s="1"/>
      <c r="BK332" s="1"/>
      <c r="BL332" s="1"/>
      <c r="BM332" s="1"/>
      <c r="BN332" s="1"/>
      <c r="BO332" s="1"/>
      <c r="BP332" s="1"/>
      <c r="BQ332" s="1"/>
      <c r="BR332" s="1"/>
    </row>
    <row r="333" spans="1:70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  <c r="AM333" s="1"/>
      <c r="AN333" s="1"/>
      <c r="AO333" s="1"/>
      <c r="AP333" s="1"/>
      <c r="AQ333" s="1"/>
      <c r="AR333" s="1"/>
      <c r="AS333" s="1"/>
      <c r="AT333" s="1"/>
      <c r="AU333" s="1"/>
      <c r="AV333" s="1"/>
      <c r="AW333" s="1"/>
      <c r="AX333" s="1"/>
      <c r="AY333" s="1"/>
      <c r="AZ333" s="1"/>
      <c r="BA333" s="1"/>
      <c r="BB333" s="1"/>
      <c r="BC333" s="1"/>
      <c r="BD333" s="1"/>
      <c r="BE333" s="1"/>
      <c r="BF333" s="1"/>
      <c r="BG333" s="1"/>
      <c r="BH333" s="1"/>
      <c r="BI333" s="1"/>
      <c r="BJ333" s="1"/>
      <c r="BK333" s="1"/>
      <c r="BL333" s="1"/>
      <c r="BM333" s="1"/>
      <c r="BN333" s="1"/>
      <c r="BO333" s="1"/>
      <c r="BP333" s="1"/>
      <c r="BQ333" s="1"/>
      <c r="BR333" s="1"/>
    </row>
    <row r="334" spans="1:70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  <c r="AM334" s="1"/>
      <c r="AN334" s="1"/>
      <c r="AO334" s="1"/>
      <c r="AP334" s="1"/>
      <c r="AQ334" s="1"/>
      <c r="AR334" s="1"/>
      <c r="AS334" s="1"/>
      <c r="AT334" s="1"/>
      <c r="AU334" s="1"/>
      <c r="AV334" s="1"/>
      <c r="AW334" s="1"/>
      <c r="AX334" s="1"/>
      <c r="AY334" s="1"/>
      <c r="AZ334" s="1"/>
      <c r="BA334" s="1"/>
      <c r="BB334" s="1"/>
      <c r="BC334" s="1"/>
      <c r="BD334" s="1"/>
      <c r="BE334" s="1"/>
      <c r="BF334" s="1"/>
      <c r="BG334" s="1"/>
      <c r="BH334" s="1"/>
      <c r="BI334" s="1"/>
      <c r="BJ334" s="1"/>
      <c r="BK334" s="1"/>
      <c r="BL334" s="1"/>
      <c r="BM334" s="1"/>
      <c r="BN334" s="1"/>
      <c r="BO334" s="1"/>
      <c r="BP334" s="1"/>
      <c r="BQ334" s="1"/>
      <c r="BR334" s="1"/>
    </row>
    <row r="335" spans="1:70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  <c r="AM335" s="1"/>
      <c r="AN335" s="1"/>
      <c r="AO335" s="1"/>
      <c r="AP335" s="1"/>
      <c r="AQ335" s="1"/>
      <c r="AR335" s="1"/>
      <c r="AS335" s="1"/>
      <c r="AT335" s="1"/>
      <c r="AU335" s="1"/>
      <c r="AV335" s="1"/>
      <c r="AW335" s="1"/>
      <c r="AX335" s="1"/>
      <c r="AY335" s="1"/>
      <c r="AZ335" s="1"/>
      <c r="BA335" s="1"/>
      <c r="BB335" s="1"/>
      <c r="BC335" s="1"/>
      <c r="BD335" s="1"/>
      <c r="BE335" s="1"/>
      <c r="BF335" s="1"/>
      <c r="BG335" s="1"/>
      <c r="BH335" s="1"/>
      <c r="BI335" s="1"/>
      <c r="BJ335" s="1"/>
      <c r="BK335" s="1"/>
      <c r="BL335" s="1"/>
      <c r="BM335" s="1"/>
      <c r="BN335" s="1"/>
      <c r="BO335" s="1"/>
      <c r="BP335" s="1"/>
      <c r="BQ335" s="1"/>
      <c r="BR335" s="1"/>
    </row>
    <row r="336" spans="1:70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  <c r="AM336" s="1"/>
      <c r="AN336" s="1"/>
      <c r="AO336" s="1"/>
      <c r="AP336" s="1"/>
      <c r="AQ336" s="1"/>
      <c r="AR336" s="1"/>
      <c r="AS336" s="1"/>
      <c r="AT336" s="1"/>
      <c r="AU336" s="1"/>
      <c r="AV336" s="1"/>
      <c r="AW336" s="1"/>
      <c r="AX336" s="1"/>
      <c r="AY336" s="1"/>
      <c r="AZ336" s="1"/>
      <c r="BA336" s="1"/>
      <c r="BB336" s="1"/>
      <c r="BC336" s="1"/>
      <c r="BD336" s="1"/>
      <c r="BE336" s="1"/>
      <c r="BF336" s="1"/>
      <c r="BG336" s="1"/>
      <c r="BH336" s="1"/>
      <c r="BI336" s="1"/>
      <c r="BJ336" s="1"/>
      <c r="BK336" s="1"/>
      <c r="BL336" s="1"/>
      <c r="BM336" s="1"/>
      <c r="BN336" s="1"/>
      <c r="BO336" s="1"/>
      <c r="BP336" s="1"/>
      <c r="BQ336" s="1"/>
      <c r="BR336" s="1"/>
    </row>
    <row r="337" spans="1:70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  <c r="AM337" s="1"/>
      <c r="AN337" s="1"/>
      <c r="AO337" s="1"/>
      <c r="AP337" s="1"/>
      <c r="AQ337" s="1"/>
      <c r="AR337" s="1"/>
      <c r="AS337" s="1"/>
      <c r="AT337" s="1"/>
      <c r="AU337" s="1"/>
      <c r="AV337" s="1"/>
      <c r="AW337" s="1"/>
      <c r="AX337" s="1"/>
      <c r="AY337" s="1"/>
      <c r="AZ337" s="1"/>
      <c r="BA337" s="1"/>
      <c r="BB337" s="1"/>
      <c r="BC337" s="1"/>
      <c r="BD337" s="1"/>
      <c r="BE337" s="1"/>
      <c r="BF337" s="1"/>
      <c r="BG337" s="1"/>
      <c r="BH337" s="1"/>
      <c r="BI337" s="1"/>
      <c r="BJ337" s="1"/>
      <c r="BK337" s="1"/>
      <c r="BL337" s="1"/>
      <c r="BM337" s="1"/>
      <c r="BN337" s="1"/>
      <c r="BO337" s="1"/>
      <c r="BP337" s="1"/>
      <c r="BQ337" s="1"/>
      <c r="BR337" s="1"/>
    </row>
    <row r="338" spans="1:70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  <c r="AM338" s="1"/>
      <c r="AN338" s="1"/>
      <c r="AO338" s="1"/>
      <c r="AP338" s="1"/>
      <c r="AQ338" s="1"/>
      <c r="AR338" s="1"/>
      <c r="AS338" s="1"/>
      <c r="AT338" s="1"/>
      <c r="AU338" s="1"/>
      <c r="AV338" s="1"/>
      <c r="AW338" s="1"/>
      <c r="AX338" s="1"/>
      <c r="AY338" s="1"/>
      <c r="AZ338" s="1"/>
      <c r="BA338" s="1"/>
      <c r="BB338" s="1"/>
      <c r="BC338" s="1"/>
      <c r="BD338" s="1"/>
      <c r="BE338" s="1"/>
      <c r="BF338" s="1"/>
      <c r="BG338" s="1"/>
      <c r="BH338" s="1"/>
      <c r="BI338" s="1"/>
      <c r="BJ338" s="1"/>
      <c r="BK338" s="1"/>
      <c r="BL338" s="1"/>
      <c r="BM338" s="1"/>
      <c r="BN338" s="1"/>
      <c r="BO338" s="1"/>
      <c r="BP338" s="1"/>
      <c r="BQ338" s="1"/>
      <c r="BR338" s="1"/>
    </row>
    <row r="339" spans="1:70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  <c r="AM339" s="1"/>
      <c r="AN339" s="1"/>
      <c r="AO339" s="1"/>
      <c r="AP339" s="1"/>
      <c r="AQ339" s="1"/>
      <c r="AR339" s="1"/>
      <c r="AS339" s="1"/>
      <c r="AT339" s="1"/>
      <c r="AU339" s="1"/>
      <c r="AV339" s="1"/>
      <c r="AW339" s="1"/>
      <c r="AX339" s="1"/>
      <c r="AY339" s="1"/>
      <c r="AZ339" s="1"/>
      <c r="BA339" s="1"/>
      <c r="BB339" s="1"/>
      <c r="BC339" s="1"/>
      <c r="BD339" s="1"/>
      <c r="BE339" s="1"/>
      <c r="BF339" s="1"/>
      <c r="BG339" s="1"/>
      <c r="BH339" s="1"/>
      <c r="BI339" s="1"/>
      <c r="BJ339" s="1"/>
      <c r="BK339" s="1"/>
      <c r="BL339" s="1"/>
      <c r="BM339" s="1"/>
      <c r="BN339" s="1"/>
      <c r="BO339" s="1"/>
      <c r="BP339" s="1"/>
      <c r="BQ339" s="1"/>
      <c r="BR339" s="1"/>
    </row>
    <row r="340" spans="1:70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  <c r="AM340" s="1"/>
      <c r="AN340" s="1"/>
      <c r="AO340" s="1"/>
      <c r="AP340" s="1"/>
      <c r="AQ340" s="1"/>
      <c r="AR340" s="1"/>
      <c r="AS340" s="1"/>
      <c r="AT340" s="1"/>
      <c r="AU340" s="1"/>
      <c r="AV340" s="1"/>
      <c r="AW340" s="1"/>
      <c r="AX340" s="1"/>
      <c r="AY340" s="1"/>
      <c r="AZ340" s="1"/>
      <c r="BA340" s="1"/>
      <c r="BB340" s="1"/>
      <c r="BC340" s="1"/>
      <c r="BD340" s="1"/>
      <c r="BE340" s="1"/>
      <c r="BF340" s="1"/>
      <c r="BG340" s="1"/>
      <c r="BH340" s="1"/>
      <c r="BI340" s="1"/>
      <c r="BJ340" s="1"/>
      <c r="BK340" s="1"/>
      <c r="BL340" s="1"/>
      <c r="BM340" s="1"/>
      <c r="BN340" s="1"/>
      <c r="BO340" s="1"/>
      <c r="BP340" s="1"/>
      <c r="BQ340" s="1"/>
      <c r="BR340" s="1"/>
    </row>
    <row r="341" spans="1:70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  <c r="AM341" s="1"/>
      <c r="AN341" s="1"/>
      <c r="AO341" s="1"/>
      <c r="AP341" s="1"/>
      <c r="AQ341" s="1"/>
      <c r="AR341" s="1"/>
      <c r="AS341" s="1"/>
      <c r="AT341" s="1"/>
      <c r="AU341" s="1"/>
      <c r="AV341" s="1"/>
      <c r="AW341" s="1"/>
      <c r="AX341" s="1"/>
      <c r="AY341" s="1"/>
      <c r="AZ341" s="1"/>
      <c r="BA341" s="1"/>
      <c r="BB341" s="1"/>
      <c r="BC341" s="1"/>
      <c r="BD341" s="1"/>
      <c r="BE341" s="1"/>
      <c r="BF341" s="1"/>
      <c r="BG341" s="1"/>
      <c r="BH341" s="1"/>
      <c r="BI341" s="1"/>
      <c r="BJ341" s="1"/>
      <c r="BK341" s="1"/>
      <c r="BL341" s="1"/>
      <c r="BM341" s="1"/>
      <c r="BN341" s="1"/>
      <c r="BO341" s="1"/>
      <c r="BP341" s="1"/>
      <c r="BQ341" s="1"/>
      <c r="BR341" s="1"/>
    </row>
    <row r="342" spans="1:70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  <c r="AM342" s="1"/>
      <c r="AN342" s="1"/>
      <c r="AO342" s="1"/>
      <c r="AP342" s="1"/>
      <c r="AQ342" s="1"/>
      <c r="AR342" s="1"/>
      <c r="AS342" s="1"/>
      <c r="AT342" s="1"/>
      <c r="AU342" s="1"/>
      <c r="AV342" s="1"/>
      <c r="AW342" s="1"/>
      <c r="AX342" s="1"/>
      <c r="AY342" s="1"/>
      <c r="AZ342" s="1"/>
      <c r="BA342" s="1"/>
      <c r="BB342" s="1"/>
      <c r="BC342" s="1"/>
      <c r="BD342" s="1"/>
      <c r="BE342" s="1"/>
      <c r="BF342" s="1"/>
      <c r="BG342" s="1"/>
      <c r="BH342" s="1"/>
      <c r="BI342" s="1"/>
      <c r="BJ342" s="1"/>
      <c r="BK342" s="1"/>
      <c r="BL342" s="1"/>
      <c r="BM342" s="1"/>
      <c r="BN342" s="1"/>
      <c r="BO342" s="1"/>
      <c r="BP342" s="1"/>
      <c r="BQ342" s="1"/>
      <c r="BR342" s="1"/>
    </row>
    <row r="343" spans="1:70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  <c r="AM343" s="1"/>
      <c r="AN343" s="1"/>
      <c r="AO343" s="1"/>
      <c r="AP343" s="1"/>
      <c r="AQ343" s="1"/>
      <c r="AR343" s="1"/>
      <c r="AS343" s="1"/>
      <c r="AT343" s="1"/>
      <c r="AU343" s="1"/>
      <c r="AV343" s="1"/>
      <c r="AW343" s="1"/>
      <c r="AX343" s="1"/>
      <c r="AY343" s="1"/>
      <c r="AZ343" s="1"/>
      <c r="BA343" s="1"/>
      <c r="BB343" s="1"/>
      <c r="BC343" s="1"/>
      <c r="BD343" s="1"/>
      <c r="BE343" s="1"/>
      <c r="BF343" s="1"/>
      <c r="BG343" s="1"/>
      <c r="BH343" s="1"/>
      <c r="BI343" s="1"/>
      <c r="BJ343" s="1"/>
      <c r="BK343" s="1"/>
      <c r="BL343" s="1"/>
      <c r="BM343" s="1"/>
      <c r="BN343" s="1"/>
      <c r="BO343" s="1"/>
      <c r="BP343" s="1"/>
      <c r="BQ343" s="1"/>
      <c r="BR343" s="1"/>
    </row>
    <row r="344" spans="1:70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  <c r="AM344" s="1"/>
      <c r="AN344" s="1"/>
      <c r="AO344" s="1"/>
      <c r="AP344" s="1"/>
      <c r="AQ344" s="1"/>
      <c r="AR344" s="1"/>
      <c r="AS344" s="1"/>
      <c r="AT344" s="1"/>
      <c r="AU344" s="1"/>
      <c r="AV344" s="1"/>
      <c r="AW344" s="1"/>
      <c r="AX344" s="1"/>
      <c r="AY344" s="1"/>
      <c r="AZ344" s="1"/>
      <c r="BA344" s="1"/>
      <c r="BB344" s="1"/>
      <c r="BC344" s="1"/>
      <c r="BD344" s="1"/>
      <c r="BE344" s="1"/>
      <c r="BF344" s="1"/>
      <c r="BG344" s="1"/>
      <c r="BH344" s="1"/>
      <c r="BI344" s="1"/>
      <c r="BJ344" s="1"/>
      <c r="BK344" s="1"/>
      <c r="BL344" s="1"/>
      <c r="BM344" s="1"/>
      <c r="BN344" s="1"/>
      <c r="BO344" s="1"/>
      <c r="BP344" s="1"/>
      <c r="BQ344" s="1"/>
      <c r="BR344" s="1"/>
    </row>
    <row r="345" spans="1:70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  <c r="AM345" s="1"/>
      <c r="AN345" s="1"/>
      <c r="AO345" s="1"/>
      <c r="AP345" s="1"/>
      <c r="AQ345" s="1"/>
      <c r="AR345" s="1"/>
      <c r="AS345" s="1"/>
      <c r="AT345" s="1"/>
      <c r="AU345" s="1"/>
      <c r="AV345" s="1"/>
      <c r="AW345" s="1"/>
      <c r="AX345" s="1"/>
      <c r="AY345" s="1"/>
      <c r="AZ345" s="1"/>
      <c r="BA345" s="1"/>
      <c r="BB345" s="1"/>
      <c r="BC345" s="1"/>
      <c r="BD345" s="1"/>
      <c r="BE345" s="1"/>
      <c r="BF345" s="1"/>
      <c r="BG345" s="1"/>
      <c r="BH345" s="1"/>
      <c r="BI345" s="1"/>
      <c r="BJ345" s="1"/>
      <c r="BK345" s="1"/>
      <c r="BL345" s="1"/>
      <c r="BM345" s="1"/>
      <c r="BN345" s="1"/>
      <c r="BO345" s="1"/>
      <c r="BP345" s="1"/>
      <c r="BQ345" s="1"/>
      <c r="BR345" s="1"/>
    </row>
    <row r="346" spans="1:70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1"/>
      <c r="AM346" s="1"/>
      <c r="AN346" s="1"/>
      <c r="AO346" s="1"/>
      <c r="AP346" s="1"/>
      <c r="AQ346" s="1"/>
      <c r="AR346" s="1"/>
      <c r="AS346" s="1"/>
      <c r="AT346" s="1"/>
      <c r="AU346" s="1"/>
      <c r="AV346" s="1"/>
      <c r="AW346" s="1"/>
      <c r="AX346" s="1"/>
      <c r="AY346" s="1"/>
      <c r="AZ346" s="1"/>
      <c r="BA346" s="1"/>
      <c r="BB346" s="1"/>
      <c r="BC346" s="1"/>
      <c r="BD346" s="1"/>
      <c r="BE346" s="1"/>
      <c r="BF346" s="1"/>
      <c r="BG346" s="1"/>
      <c r="BH346" s="1"/>
      <c r="BI346" s="1"/>
      <c r="BJ346" s="1"/>
      <c r="BK346" s="1"/>
      <c r="BL346" s="1"/>
      <c r="BM346" s="1"/>
      <c r="BN346" s="1"/>
      <c r="BO346" s="1"/>
      <c r="BP346" s="1"/>
      <c r="BQ346" s="1"/>
      <c r="BR346" s="1"/>
    </row>
    <row r="347" spans="1:70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  <c r="AL347" s="1"/>
      <c r="AM347" s="1"/>
      <c r="AN347" s="1"/>
      <c r="AO347" s="1"/>
      <c r="AP347" s="1"/>
      <c r="AQ347" s="1"/>
      <c r="AR347" s="1"/>
      <c r="AS347" s="1"/>
      <c r="AT347" s="1"/>
      <c r="AU347" s="1"/>
      <c r="AV347" s="1"/>
      <c r="AW347" s="1"/>
      <c r="AX347" s="1"/>
      <c r="AY347" s="1"/>
      <c r="AZ347" s="1"/>
      <c r="BA347" s="1"/>
      <c r="BB347" s="1"/>
      <c r="BC347" s="1"/>
      <c r="BD347" s="1"/>
      <c r="BE347" s="1"/>
      <c r="BF347" s="1"/>
      <c r="BG347" s="1"/>
      <c r="BH347" s="1"/>
      <c r="BI347" s="1"/>
      <c r="BJ347" s="1"/>
      <c r="BK347" s="1"/>
      <c r="BL347" s="1"/>
      <c r="BM347" s="1"/>
      <c r="BN347" s="1"/>
      <c r="BO347" s="1"/>
      <c r="BP347" s="1"/>
      <c r="BQ347" s="1"/>
      <c r="BR347" s="1"/>
    </row>
    <row r="348" spans="1:70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1"/>
      <c r="AM348" s="1"/>
      <c r="AN348" s="1"/>
      <c r="AO348" s="1"/>
      <c r="AP348" s="1"/>
      <c r="AQ348" s="1"/>
      <c r="AR348" s="1"/>
      <c r="AS348" s="1"/>
      <c r="AT348" s="1"/>
      <c r="AU348" s="1"/>
      <c r="AV348" s="1"/>
      <c r="AW348" s="1"/>
      <c r="AX348" s="1"/>
      <c r="AY348" s="1"/>
      <c r="AZ348" s="1"/>
      <c r="BA348" s="1"/>
      <c r="BB348" s="1"/>
      <c r="BC348" s="1"/>
      <c r="BD348" s="1"/>
      <c r="BE348" s="1"/>
      <c r="BF348" s="1"/>
      <c r="BG348" s="1"/>
      <c r="BH348" s="1"/>
      <c r="BI348" s="1"/>
      <c r="BJ348" s="1"/>
      <c r="BK348" s="1"/>
      <c r="BL348" s="1"/>
      <c r="BM348" s="1"/>
      <c r="BN348" s="1"/>
      <c r="BO348" s="1"/>
      <c r="BP348" s="1"/>
      <c r="BQ348" s="1"/>
      <c r="BR348" s="1"/>
    </row>
    <row r="349" spans="1:70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1"/>
      <c r="AM349" s="1"/>
      <c r="AN349" s="1"/>
      <c r="AO349" s="1"/>
      <c r="AP349" s="1"/>
      <c r="AQ349" s="1"/>
      <c r="AR349" s="1"/>
      <c r="AS349" s="1"/>
      <c r="AT349" s="1"/>
      <c r="AU349" s="1"/>
      <c r="AV349" s="1"/>
      <c r="AW349" s="1"/>
      <c r="AX349" s="1"/>
      <c r="AY349" s="1"/>
      <c r="AZ349" s="1"/>
      <c r="BA349" s="1"/>
      <c r="BB349" s="1"/>
      <c r="BC349" s="1"/>
      <c r="BD349" s="1"/>
      <c r="BE349" s="1"/>
      <c r="BF349" s="1"/>
      <c r="BG349" s="1"/>
      <c r="BH349" s="1"/>
      <c r="BI349" s="1"/>
      <c r="BJ349" s="1"/>
      <c r="BK349" s="1"/>
      <c r="BL349" s="1"/>
      <c r="BM349" s="1"/>
      <c r="BN349" s="1"/>
      <c r="BO349" s="1"/>
      <c r="BP349" s="1"/>
      <c r="BQ349" s="1"/>
      <c r="BR349" s="1"/>
    </row>
    <row r="350" spans="1:70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  <c r="AM350" s="1"/>
      <c r="AN350" s="1"/>
      <c r="AO350" s="1"/>
      <c r="AP350" s="1"/>
      <c r="AQ350" s="1"/>
      <c r="AR350" s="1"/>
      <c r="AS350" s="1"/>
      <c r="AT350" s="1"/>
      <c r="AU350" s="1"/>
      <c r="AV350" s="1"/>
      <c r="AW350" s="1"/>
      <c r="AX350" s="1"/>
      <c r="AY350" s="1"/>
      <c r="AZ350" s="1"/>
      <c r="BA350" s="1"/>
      <c r="BB350" s="1"/>
      <c r="BC350" s="1"/>
      <c r="BD350" s="1"/>
      <c r="BE350" s="1"/>
      <c r="BF350" s="1"/>
      <c r="BG350" s="1"/>
      <c r="BH350" s="1"/>
      <c r="BI350" s="1"/>
      <c r="BJ350" s="1"/>
      <c r="BK350" s="1"/>
      <c r="BL350" s="1"/>
      <c r="BM350" s="1"/>
      <c r="BN350" s="1"/>
      <c r="BO350" s="1"/>
      <c r="BP350" s="1"/>
      <c r="BQ350" s="1"/>
      <c r="BR350" s="1"/>
    </row>
    <row r="351" spans="1:70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  <c r="AM351" s="1"/>
      <c r="AN351" s="1"/>
      <c r="AO351" s="1"/>
      <c r="AP351" s="1"/>
      <c r="AQ351" s="1"/>
      <c r="AR351" s="1"/>
      <c r="AS351" s="1"/>
      <c r="AT351" s="1"/>
      <c r="AU351" s="1"/>
      <c r="AV351" s="1"/>
      <c r="AW351" s="1"/>
      <c r="AX351" s="1"/>
      <c r="AY351" s="1"/>
      <c r="AZ351" s="1"/>
      <c r="BA351" s="1"/>
      <c r="BB351" s="1"/>
      <c r="BC351" s="1"/>
      <c r="BD351" s="1"/>
      <c r="BE351" s="1"/>
      <c r="BF351" s="1"/>
      <c r="BG351" s="1"/>
      <c r="BH351" s="1"/>
      <c r="BI351" s="1"/>
      <c r="BJ351" s="1"/>
      <c r="BK351" s="1"/>
      <c r="BL351" s="1"/>
      <c r="BM351" s="1"/>
      <c r="BN351" s="1"/>
      <c r="BO351" s="1"/>
      <c r="BP351" s="1"/>
      <c r="BQ351" s="1"/>
      <c r="BR351" s="1"/>
    </row>
    <row r="352" spans="1:70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L352" s="1"/>
      <c r="AM352" s="1"/>
      <c r="AN352" s="1"/>
      <c r="AO352" s="1"/>
      <c r="AP352" s="1"/>
      <c r="AQ352" s="1"/>
      <c r="AR352" s="1"/>
      <c r="AS352" s="1"/>
      <c r="AT352" s="1"/>
      <c r="AU352" s="1"/>
      <c r="AV352" s="1"/>
      <c r="AW352" s="1"/>
      <c r="AX352" s="1"/>
      <c r="AY352" s="1"/>
      <c r="AZ352" s="1"/>
      <c r="BA352" s="1"/>
      <c r="BB352" s="1"/>
      <c r="BC352" s="1"/>
      <c r="BD352" s="1"/>
      <c r="BE352" s="1"/>
      <c r="BF352" s="1"/>
      <c r="BG352" s="1"/>
      <c r="BH352" s="1"/>
      <c r="BI352" s="1"/>
      <c r="BJ352" s="1"/>
      <c r="BK352" s="1"/>
      <c r="BL352" s="1"/>
      <c r="BM352" s="1"/>
      <c r="BN352" s="1"/>
      <c r="BO352" s="1"/>
      <c r="BP352" s="1"/>
      <c r="BQ352" s="1"/>
      <c r="BR352" s="1"/>
    </row>
    <row r="353" spans="1:70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  <c r="AM353" s="1"/>
      <c r="AN353" s="1"/>
      <c r="AO353" s="1"/>
      <c r="AP353" s="1"/>
      <c r="AQ353" s="1"/>
      <c r="AR353" s="1"/>
      <c r="AS353" s="1"/>
      <c r="AT353" s="1"/>
      <c r="AU353" s="1"/>
      <c r="AV353" s="1"/>
      <c r="AW353" s="1"/>
      <c r="AX353" s="1"/>
      <c r="AY353" s="1"/>
      <c r="AZ353" s="1"/>
      <c r="BA353" s="1"/>
      <c r="BB353" s="1"/>
      <c r="BC353" s="1"/>
      <c r="BD353" s="1"/>
      <c r="BE353" s="1"/>
      <c r="BF353" s="1"/>
      <c r="BG353" s="1"/>
      <c r="BH353" s="1"/>
      <c r="BI353" s="1"/>
      <c r="BJ353" s="1"/>
      <c r="BK353" s="1"/>
      <c r="BL353" s="1"/>
      <c r="BM353" s="1"/>
      <c r="BN353" s="1"/>
      <c r="BO353" s="1"/>
      <c r="BP353" s="1"/>
      <c r="BQ353" s="1"/>
      <c r="BR353" s="1"/>
    </row>
    <row r="354" spans="1:70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L354" s="1"/>
      <c r="AM354" s="1"/>
      <c r="AN354" s="1"/>
      <c r="AO354" s="1"/>
      <c r="AP354" s="1"/>
      <c r="AQ354" s="1"/>
      <c r="AR354" s="1"/>
      <c r="AS354" s="1"/>
      <c r="AT354" s="1"/>
      <c r="AU354" s="1"/>
      <c r="AV354" s="1"/>
      <c r="AW354" s="1"/>
      <c r="AX354" s="1"/>
      <c r="AY354" s="1"/>
      <c r="AZ354" s="1"/>
      <c r="BA354" s="1"/>
      <c r="BB354" s="1"/>
      <c r="BC354" s="1"/>
      <c r="BD354" s="1"/>
      <c r="BE354" s="1"/>
      <c r="BF354" s="1"/>
      <c r="BG354" s="1"/>
      <c r="BH354" s="1"/>
      <c r="BI354" s="1"/>
      <c r="BJ354" s="1"/>
      <c r="BK354" s="1"/>
      <c r="BL354" s="1"/>
      <c r="BM354" s="1"/>
      <c r="BN354" s="1"/>
      <c r="BO354" s="1"/>
      <c r="BP354" s="1"/>
      <c r="BQ354" s="1"/>
      <c r="BR354" s="1"/>
    </row>
    <row r="355" spans="1:70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  <c r="AL355" s="1"/>
      <c r="AM355" s="1"/>
      <c r="AN355" s="1"/>
      <c r="AO355" s="1"/>
      <c r="AP355" s="1"/>
      <c r="AQ355" s="1"/>
      <c r="AR355" s="1"/>
      <c r="AS355" s="1"/>
      <c r="AT355" s="1"/>
      <c r="AU355" s="1"/>
      <c r="AV355" s="1"/>
      <c r="AW355" s="1"/>
      <c r="AX355" s="1"/>
      <c r="AY355" s="1"/>
      <c r="AZ355" s="1"/>
      <c r="BA355" s="1"/>
      <c r="BB355" s="1"/>
      <c r="BC355" s="1"/>
      <c r="BD355" s="1"/>
      <c r="BE355" s="1"/>
      <c r="BF355" s="1"/>
      <c r="BG355" s="1"/>
      <c r="BH355" s="1"/>
      <c r="BI355" s="1"/>
      <c r="BJ355" s="1"/>
      <c r="BK355" s="1"/>
      <c r="BL355" s="1"/>
      <c r="BM355" s="1"/>
      <c r="BN355" s="1"/>
      <c r="BO355" s="1"/>
      <c r="BP355" s="1"/>
      <c r="BQ355" s="1"/>
      <c r="BR355" s="1"/>
    </row>
    <row r="356" spans="1:70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  <c r="AL356" s="1"/>
      <c r="AM356" s="1"/>
      <c r="AN356" s="1"/>
      <c r="AO356" s="1"/>
      <c r="AP356" s="1"/>
      <c r="AQ356" s="1"/>
      <c r="AR356" s="1"/>
      <c r="AS356" s="1"/>
      <c r="AT356" s="1"/>
      <c r="AU356" s="1"/>
      <c r="AV356" s="1"/>
      <c r="AW356" s="1"/>
      <c r="AX356" s="1"/>
      <c r="AY356" s="1"/>
      <c r="AZ356" s="1"/>
      <c r="BA356" s="1"/>
      <c r="BB356" s="1"/>
      <c r="BC356" s="1"/>
      <c r="BD356" s="1"/>
      <c r="BE356" s="1"/>
      <c r="BF356" s="1"/>
      <c r="BG356" s="1"/>
      <c r="BH356" s="1"/>
      <c r="BI356" s="1"/>
      <c r="BJ356" s="1"/>
      <c r="BK356" s="1"/>
      <c r="BL356" s="1"/>
      <c r="BM356" s="1"/>
      <c r="BN356" s="1"/>
      <c r="BO356" s="1"/>
      <c r="BP356" s="1"/>
      <c r="BQ356" s="1"/>
      <c r="BR356" s="1"/>
    </row>
    <row r="357" spans="1:70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  <c r="AL357" s="1"/>
      <c r="AM357" s="1"/>
      <c r="AN357" s="1"/>
      <c r="AO357" s="1"/>
      <c r="AP357" s="1"/>
      <c r="AQ357" s="1"/>
      <c r="AR357" s="1"/>
      <c r="AS357" s="1"/>
      <c r="AT357" s="1"/>
      <c r="AU357" s="1"/>
      <c r="AV357" s="1"/>
      <c r="AW357" s="1"/>
      <c r="AX357" s="1"/>
      <c r="AY357" s="1"/>
      <c r="AZ357" s="1"/>
      <c r="BA357" s="1"/>
      <c r="BB357" s="1"/>
      <c r="BC357" s="1"/>
      <c r="BD357" s="1"/>
      <c r="BE357" s="1"/>
      <c r="BF357" s="1"/>
      <c r="BG357" s="1"/>
      <c r="BH357" s="1"/>
      <c r="BI357" s="1"/>
      <c r="BJ357" s="1"/>
      <c r="BK357" s="1"/>
      <c r="BL357" s="1"/>
      <c r="BM357" s="1"/>
      <c r="BN357" s="1"/>
      <c r="BO357" s="1"/>
      <c r="BP357" s="1"/>
      <c r="BQ357" s="1"/>
      <c r="BR357" s="1"/>
    </row>
    <row r="358" spans="1:70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  <c r="AL358" s="1"/>
      <c r="AM358" s="1"/>
      <c r="AN358" s="1"/>
      <c r="AO358" s="1"/>
      <c r="AP358" s="1"/>
      <c r="AQ358" s="1"/>
      <c r="AR358" s="1"/>
      <c r="AS358" s="1"/>
      <c r="AT358" s="1"/>
      <c r="AU358" s="1"/>
      <c r="AV358" s="1"/>
      <c r="AW358" s="1"/>
      <c r="AX358" s="1"/>
      <c r="AY358" s="1"/>
      <c r="AZ358" s="1"/>
      <c r="BA358" s="1"/>
      <c r="BB358" s="1"/>
      <c r="BC358" s="1"/>
      <c r="BD358" s="1"/>
      <c r="BE358" s="1"/>
      <c r="BF358" s="1"/>
      <c r="BG358" s="1"/>
      <c r="BH358" s="1"/>
      <c r="BI358" s="1"/>
      <c r="BJ358" s="1"/>
      <c r="BK358" s="1"/>
      <c r="BL358" s="1"/>
      <c r="BM358" s="1"/>
      <c r="BN358" s="1"/>
      <c r="BO358" s="1"/>
      <c r="BP358" s="1"/>
      <c r="BQ358" s="1"/>
      <c r="BR358" s="1"/>
    </row>
    <row r="359" spans="1:70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  <c r="AM359" s="1"/>
      <c r="AN359" s="1"/>
      <c r="AO359" s="1"/>
      <c r="AP359" s="1"/>
      <c r="AQ359" s="1"/>
      <c r="AR359" s="1"/>
      <c r="AS359" s="1"/>
      <c r="AT359" s="1"/>
      <c r="AU359" s="1"/>
      <c r="AV359" s="1"/>
      <c r="AW359" s="1"/>
      <c r="AX359" s="1"/>
      <c r="AY359" s="1"/>
      <c r="AZ359" s="1"/>
      <c r="BA359" s="1"/>
      <c r="BB359" s="1"/>
      <c r="BC359" s="1"/>
      <c r="BD359" s="1"/>
      <c r="BE359" s="1"/>
      <c r="BF359" s="1"/>
      <c r="BG359" s="1"/>
      <c r="BH359" s="1"/>
      <c r="BI359" s="1"/>
      <c r="BJ359" s="1"/>
      <c r="BK359" s="1"/>
      <c r="BL359" s="1"/>
      <c r="BM359" s="1"/>
      <c r="BN359" s="1"/>
      <c r="BO359" s="1"/>
      <c r="BP359" s="1"/>
      <c r="BQ359" s="1"/>
      <c r="BR359" s="1"/>
    </row>
    <row r="360" spans="1:70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  <c r="AL360" s="1"/>
      <c r="AM360" s="1"/>
      <c r="AN360" s="1"/>
      <c r="AO360" s="1"/>
      <c r="AP360" s="1"/>
      <c r="AQ360" s="1"/>
      <c r="AR360" s="1"/>
      <c r="AS360" s="1"/>
      <c r="AT360" s="1"/>
      <c r="AU360" s="1"/>
      <c r="AV360" s="1"/>
      <c r="AW360" s="1"/>
      <c r="AX360" s="1"/>
      <c r="AY360" s="1"/>
      <c r="AZ360" s="1"/>
      <c r="BA360" s="1"/>
      <c r="BB360" s="1"/>
      <c r="BC360" s="1"/>
      <c r="BD360" s="1"/>
      <c r="BE360" s="1"/>
      <c r="BF360" s="1"/>
      <c r="BG360" s="1"/>
      <c r="BH360" s="1"/>
      <c r="BI360" s="1"/>
      <c r="BJ360" s="1"/>
      <c r="BK360" s="1"/>
      <c r="BL360" s="1"/>
      <c r="BM360" s="1"/>
      <c r="BN360" s="1"/>
      <c r="BO360" s="1"/>
      <c r="BP360" s="1"/>
      <c r="BQ360" s="1"/>
      <c r="BR360" s="1"/>
    </row>
    <row r="361" spans="1:70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  <c r="AL361" s="1"/>
      <c r="AM361" s="1"/>
      <c r="AN361" s="1"/>
      <c r="AO361" s="1"/>
      <c r="AP361" s="1"/>
      <c r="AQ361" s="1"/>
      <c r="AR361" s="1"/>
      <c r="AS361" s="1"/>
      <c r="AT361" s="1"/>
      <c r="AU361" s="1"/>
      <c r="AV361" s="1"/>
      <c r="AW361" s="1"/>
      <c r="AX361" s="1"/>
      <c r="AY361" s="1"/>
      <c r="AZ361" s="1"/>
      <c r="BA361" s="1"/>
      <c r="BB361" s="1"/>
      <c r="BC361" s="1"/>
      <c r="BD361" s="1"/>
      <c r="BE361" s="1"/>
      <c r="BF361" s="1"/>
      <c r="BG361" s="1"/>
      <c r="BH361" s="1"/>
      <c r="BI361" s="1"/>
      <c r="BJ361" s="1"/>
      <c r="BK361" s="1"/>
      <c r="BL361" s="1"/>
      <c r="BM361" s="1"/>
      <c r="BN361" s="1"/>
      <c r="BO361" s="1"/>
      <c r="BP361" s="1"/>
      <c r="BQ361" s="1"/>
      <c r="BR361" s="1"/>
    </row>
    <row r="362" spans="1:70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  <c r="AL362" s="1"/>
      <c r="AM362" s="1"/>
      <c r="AN362" s="1"/>
      <c r="AO362" s="1"/>
      <c r="AP362" s="1"/>
      <c r="AQ362" s="1"/>
      <c r="AR362" s="1"/>
      <c r="AS362" s="1"/>
      <c r="AT362" s="1"/>
      <c r="AU362" s="1"/>
      <c r="AV362" s="1"/>
      <c r="AW362" s="1"/>
      <c r="AX362" s="1"/>
      <c r="AY362" s="1"/>
      <c r="AZ362" s="1"/>
      <c r="BA362" s="1"/>
      <c r="BB362" s="1"/>
      <c r="BC362" s="1"/>
      <c r="BD362" s="1"/>
      <c r="BE362" s="1"/>
      <c r="BF362" s="1"/>
      <c r="BG362" s="1"/>
      <c r="BH362" s="1"/>
      <c r="BI362" s="1"/>
      <c r="BJ362" s="1"/>
      <c r="BK362" s="1"/>
      <c r="BL362" s="1"/>
      <c r="BM362" s="1"/>
      <c r="BN362" s="1"/>
      <c r="BO362" s="1"/>
      <c r="BP362" s="1"/>
      <c r="BQ362" s="1"/>
      <c r="BR362" s="1"/>
    </row>
    <row r="363" spans="1:70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  <c r="AM363" s="1"/>
      <c r="AN363" s="1"/>
      <c r="AO363" s="1"/>
      <c r="AP363" s="1"/>
      <c r="AQ363" s="1"/>
      <c r="AR363" s="1"/>
      <c r="AS363" s="1"/>
      <c r="AT363" s="1"/>
      <c r="AU363" s="1"/>
      <c r="AV363" s="1"/>
      <c r="AW363" s="1"/>
      <c r="AX363" s="1"/>
      <c r="AY363" s="1"/>
      <c r="AZ363" s="1"/>
      <c r="BA363" s="1"/>
      <c r="BB363" s="1"/>
      <c r="BC363" s="1"/>
      <c r="BD363" s="1"/>
      <c r="BE363" s="1"/>
      <c r="BF363" s="1"/>
      <c r="BG363" s="1"/>
      <c r="BH363" s="1"/>
      <c r="BI363" s="1"/>
      <c r="BJ363" s="1"/>
      <c r="BK363" s="1"/>
      <c r="BL363" s="1"/>
      <c r="BM363" s="1"/>
      <c r="BN363" s="1"/>
      <c r="BO363" s="1"/>
      <c r="BP363" s="1"/>
      <c r="BQ363" s="1"/>
      <c r="BR363" s="1"/>
    </row>
    <row r="364" spans="1:70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  <c r="AL364" s="1"/>
      <c r="AM364" s="1"/>
      <c r="AN364" s="1"/>
      <c r="AO364" s="1"/>
      <c r="AP364" s="1"/>
      <c r="AQ364" s="1"/>
      <c r="AR364" s="1"/>
      <c r="AS364" s="1"/>
      <c r="AT364" s="1"/>
      <c r="AU364" s="1"/>
      <c r="AV364" s="1"/>
      <c r="AW364" s="1"/>
      <c r="AX364" s="1"/>
      <c r="AY364" s="1"/>
      <c r="AZ364" s="1"/>
      <c r="BA364" s="1"/>
      <c r="BB364" s="1"/>
      <c r="BC364" s="1"/>
      <c r="BD364" s="1"/>
      <c r="BE364" s="1"/>
      <c r="BF364" s="1"/>
      <c r="BG364" s="1"/>
      <c r="BH364" s="1"/>
      <c r="BI364" s="1"/>
      <c r="BJ364" s="1"/>
      <c r="BK364" s="1"/>
      <c r="BL364" s="1"/>
      <c r="BM364" s="1"/>
      <c r="BN364" s="1"/>
      <c r="BO364" s="1"/>
      <c r="BP364" s="1"/>
      <c r="BQ364" s="1"/>
      <c r="BR364" s="1"/>
    </row>
    <row r="365" spans="1:70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  <c r="AL365" s="1"/>
      <c r="AM365" s="1"/>
      <c r="AN365" s="1"/>
      <c r="AO365" s="1"/>
      <c r="AP365" s="1"/>
      <c r="AQ365" s="1"/>
      <c r="AR365" s="1"/>
      <c r="AS365" s="1"/>
      <c r="AT365" s="1"/>
      <c r="AU365" s="1"/>
      <c r="AV365" s="1"/>
      <c r="AW365" s="1"/>
      <c r="AX365" s="1"/>
      <c r="AY365" s="1"/>
      <c r="AZ365" s="1"/>
      <c r="BA365" s="1"/>
      <c r="BB365" s="1"/>
      <c r="BC365" s="1"/>
      <c r="BD365" s="1"/>
      <c r="BE365" s="1"/>
      <c r="BF365" s="1"/>
      <c r="BG365" s="1"/>
      <c r="BH365" s="1"/>
      <c r="BI365" s="1"/>
      <c r="BJ365" s="1"/>
      <c r="BK365" s="1"/>
      <c r="BL365" s="1"/>
      <c r="BM365" s="1"/>
      <c r="BN365" s="1"/>
      <c r="BO365" s="1"/>
      <c r="BP365" s="1"/>
      <c r="BQ365" s="1"/>
      <c r="BR365" s="1"/>
    </row>
    <row r="366" spans="1:70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  <c r="AL366" s="1"/>
      <c r="AM366" s="1"/>
      <c r="AN366" s="1"/>
      <c r="AO366" s="1"/>
      <c r="AP366" s="1"/>
      <c r="AQ366" s="1"/>
      <c r="AR366" s="1"/>
      <c r="AS366" s="1"/>
      <c r="AT366" s="1"/>
      <c r="AU366" s="1"/>
      <c r="AV366" s="1"/>
      <c r="AW366" s="1"/>
      <c r="AX366" s="1"/>
      <c r="AY366" s="1"/>
      <c r="AZ366" s="1"/>
      <c r="BA366" s="1"/>
      <c r="BB366" s="1"/>
      <c r="BC366" s="1"/>
      <c r="BD366" s="1"/>
      <c r="BE366" s="1"/>
      <c r="BF366" s="1"/>
      <c r="BG366" s="1"/>
      <c r="BH366" s="1"/>
      <c r="BI366" s="1"/>
      <c r="BJ366" s="1"/>
      <c r="BK366" s="1"/>
      <c r="BL366" s="1"/>
      <c r="BM366" s="1"/>
      <c r="BN366" s="1"/>
      <c r="BO366" s="1"/>
      <c r="BP366" s="1"/>
      <c r="BQ366" s="1"/>
      <c r="BR366" s="1"/>
    </row>
    <row r="367" spans="1:70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  <c r="AM367" s="1"/>
      <c r="AN367" s="1"/>
      <c r="AO367" s="1"/>
      <c r="AP367" s="1"/>
      <c r="AQ367" s="1"/>
      <c r="AR367" s="1"/>
      <c r="AS367" s="1"/>
      <c r="AT367" s="1"/>
      <c r="AU367" s="1"/>
      <c r="AV367" s="1"/>
      <c r="AW367" s="1"/>
      <c r="AX367" s="1"/>
      <c r="AY367" s="1"/>
      <c r="AZ367" s="1"/>
      <c r="BA367" s="1"/>
      <c r="BB367" s="1"/>
      <c r="BC367" s="1"/>
      <c r="BD367" s="1"/>
      <c r="BE367" s="1"/>
      <c r="BF367" s="1"/>
      <c r="BG367" s="1"/>
      <c r="BH367" s="1"/>
      <c r="BI367" s="1"/>
      <c r="BJ367" s="1"/>
      <c r="BK367" s="1"/>
      <c r="BL367" s="1"/>
      <c r="BM367" s="1"/>
      <c r="BN367" s="1"/>
      <c r="BO367" s="1"/>
      <c r="BP367" s="1"/>
      <c r="BQ367" s="1"/>
      <c r="BR367" s="1"/>
    </row>
    <row r="368" spans="1:70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  <c r="AM368" s="1"/>
      <c r="AN368" s="1"/>
      <c r="AO368" s="1"/>
      <c r="AP368" s="1"/>
      <c r="AQ368" s="1"/>
      <c r="AR368" s="1"/>
      <c r="AS368" s="1"/>
      <c r="AT368" s="1"/>
      <c r="AU368" s="1"/>
      <c r="AV368" s="1"/>
      <c r="AW368" s="1"/>
      <c r="AX368" s="1"/>
      <c r="AY368" s="1"/>
      <c r="AZ368" s="1"/>
      <c r="BA368" s="1"/>
      <c r="BB368" s="1"/>
      <c r="BC368" s="1"/>
      <c r="BD368" s="1"/>
      <c r="BE368" s="1"/>
      <c r="BF368" s="1"/>
      <c r="BG368" s="1"/>
      <c r="BH368" s="1"/>
      <c r="BI368" s="1"/>
      <c r="BJ368" s="1"/>
      <c r="BK368" s="1"/>
      <c r="BL368" s="1"/>
      <c r="BM368" s="1"/>
      <c r="BN368" s="1"/>
      <c r="BO368" s="1"/>
      <c r="BP368" s="1"/>
      <c r="BQ368" s="1"/>
      <c r="BR368" s="1"/>
    </row>
    <row r="369" spans="1:70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  <c r="AM369" s="1"/>
      <c r="AN369" s="1"/>
      <c r="AO369" s="1"/>
      <c r="AP369" s="1"/>
      <c r="AQ369" s="1"/>
      <c r="AR369" s="1"/>
      <c r="AS369" s="1"/>
      <c r="AT369" s="1"/>
      <c r="AU369" s="1"/>
      <c r="AV369" s="1"/>
      <c r="AW369" s="1"/>
      <c r="AX369" s="1"/>
      <c r="AY369" s="1"/>
      <c r="AZ369" s="1"/>
      <c r="BA369" s="1"/>
      <c r="BB369" s="1"/>
      <c r="BC369" s="1"/>
      <c r="BD369" s="1"/>
      <c r="BE369" s="1"/>
      <c r="BF369" s="1"/>
      <c r="BG369" s="1"/>
      <c r="BH369" s="1"/>
      <c r="BI369" s="1"/>
      <c r="BJ369" s="1"/>
      <c r="BK369" s="1"/>
      <c r="BL369" s="1"/>
      <c r="BM369" s="1"/>
      <c r="BN369" s="1"/>
      <c r="BO369" s="1"/>
      <c r="BP369" s="1"/>
      <c r="BQ369" s="1"/>
      <c r="BR369" s="1"/>
    </row>
    <row r="370" spans="1:70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  <c r="AM370" s="1"/>
      <c r="AN370" s="1"/>
      <c r="AO370" s="1"/>
      <c r="AP370" s="1"/>
      <c r="AQ370" s="1"/>
      <c r="AR370" s="1"/>
      <c r="AS370" s="1"/>
      <c r="AT370" s="1"/>
      <c r="AU370" s="1"/>
      <c r="AV370" s="1"/>
      <c r="AW370" s="1"/>
      <c r="AX370" s="1"/>
      <c r="AY370" s="1"/>
      <c r="AZ370" s="1"/>
      <c r="BA370" s="1"/>
      <c r="BB370" s="1"/>
      <c r="BC370" s="1"/>
      <c r="BD370" s="1"/>
      <c r="BE370" s="1"/>
      <c r="BF370" s="1"/>
      <c r="BG370" s="1"/>
      <c r="BH370" s="1"/>
      <c r="BI370" s="1"/>
      <c r="BJ370" s="1"/>
      <c r="BK370" s="1"/>
      <c r="BL370" s="1"/>
      <c r="BM370" s="1"/>
      <c r="BN370" s="1"/>
      <c r="BO370" s="1"/>
      <c r="BP370" s="1"/>
      <c r="BQ370" s="1"/>
      <c r="BR370" s="1"/>
    </row>
    <row r="371" spans="1:70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  <c r="AM371" s="1"/>
      <c r="AN371" s="1"/>
      <c r="AO371" s="1"/>
      <c r="AP371" s="1"/>
      <c r="AQ371" s="1"/>
      <c r="AR371" s="1"/>
      <c r="AS371" s="1"/>
      <c r="AT371" s="1"/>
      <c r="AU371" s="1"/>
      <c r="AV371" s="1"/>
      <c r="AW371" s="1"/>
      <c r="AX371" s="1"/>
      <c r="AY371" s="1"/>
      <c r="AZ371" s="1"/>
      <c r="BA371" s="1"/>
      <c r="BB371" s="1"/>
      <c r="BC371" s="1"/>
      <c r="BD371" s="1"/>
      <c r="BE371" s="1"/>
      <c r="BF371" s="1"/>
      <c r="BG371" s="1"/>
      <c r="BH371" s="1"/>
      <c r="BI371" s="1"/>
      <c r="BJ371" s="1"/>
      <c r="BK371" s="1"/>
      <c r="BL371" s="1"/>
      <c r="BM371" s="1"/>
      <c r="BN371" s="1"/>
      <c r="BO371" s="1"/>
      <c r="BP371" s="1"/>
      <c r="BQ371" s="1"/>
      <c r="BR371" s="1"/>
    </row>
    <row r="372" spans="1:70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  <c r="AL372" s="1"/>
      <c r="AM372" s="1"/>
      <c r="AN372" s="1"/>
      <c r="AO372" s="1"/>
      <c r="AP372" s="1"/>
      <c r="AQ372" s="1"/>
      <c r="AR372" s="1"/>
      <c r="AS372" s="1"/>
      <c r="AT372" s="1"/>
      <c r="AU372" s="1"/>
      <c r="AV372" s="1"/>
      <c r="AW372" s="1"/>
      <c r="AX372" s="1"/>
      <c r="AY372" s="1"/>
      <c r="AZ372" s="1"/>
      <c r="BA372" s="1"/>
      <c r="BB372" s="1"/>
      <c r="BC372" s="1"/>
      <c r="BD372" s="1"/>
      <c r="BE372" s="1"/>
      <c r="BF372" s="1"/>
      <c r="BG372" s="1"/>
      <c r="BH372" s="1"/>
      <c r="BI372" s="1"/>
      <c r="BJ372" s="1"/>
      <c r="BK372" s="1"/>
      <c r="BL372" s="1"/>
      <c r="BM372" s="1"/>
      <c r="BN372" s="1"/>
      <c r="BO372" s="1"/>
      <c r="BP372" s="1"/>
      <c r="BQ372" s="1"/>
      <c r="BR372" s="1"/>
    </row>
    <row r="373" spans="1:70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  <c r="AL373" s="1"/>
      <c r="AM373" s="1"/>
      <c r="AN373" s="1"/>
      <c r="AO373" s="1"/>
      <c r="AP373" s="1"/>
      <c r="AQ373" s="1"/>
      <c r="AR373" s="1"/>
      <c r="AS373" s="1"/>
      <c r="AT373" s="1"/>
      <c r="AU373" s="1"/>
      <c r="AV373" s="1"/>
      <c r="AW373" s="1"/>
      <c r="AX373" s="1"/>
      <c r="AY373" s="1"/>
      <c r="AZ373" s="1"/>
      <c r="BA373" s="1"/>
      <c r="BB373" s="1"/>
      <c r="BC373" s="1"/>
      <c r="BD373" s="1"/>
      <c r="BE373" s="1"/>
      <c r="BF373" s="1"/>
      <c r="BG373" s="1"/>
      <c r="BH373" s="1"/>
      <c r="BI373" s="1"/>
      <c r="BJ373" s="1"/>
      <c r="BK373" s="1"/>
      <c r="BL373" s="1"/>
      <c r="BM373" s="1"/>
      <c r="BN373" s="1"/>
      <c r="BO373" s="1"/>
      <c r="BP373" s="1"/>
      <c r="BQ373" s="1"/>
      <c r="BR373" s="1"/>
    </row>
    <row r="374" spans="1:70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  <c r="AL374" s="1"/>
      <c r="AM374" s="1"/>
      <c r="AN374" s="1"/>
      <c r="AO374" s="1"/>
      <c r="AP374" s="1"/>
      <c r="AQ374" s="1"/>
      <c r="AR374" s="1"/>
      <c r="AS374" s="1"/>
      <c r="AT374" s="1"/>
      <c r="AU374" s="1"/>
      <c r="AV374" s="1"/>
      <c r="AW374" s="1"/>
      <c r="AX374" s="1"/>
      <c r="AY374" s="1"/>
      <c r="AZ374" s="1"/>
      <c r="BA374" s="1"/>
      <c r="BB374" s="1"/>
      <c r="BC374" s="1"/>
      <c r="BD374" s="1"/>
      <c r="BE374" s="1"/>
      <c r="BF374" s="1"/>
      <c r="BG374" s="1"/>
      <c r="BH374" s="1"/>
      <c r="BI374" s="1"/>
      <c r="BJ374" s="1"/>
      <c r="BK374" s="1"/>
      <c r="BL374" s="1"/>
      <c r="BM374" s="1"/>
      <c r="BN374" s="1"/>
      <c r="BO374" s="1"/>
      <c r="BP374" s="1"/>
      <c r="BQ374" s="1"/>
      <c r="BR374" s="1"/>
    </row>
    <row r="375" spans="1:70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  <c r="AL375" s="1"/>
      <c r="AM375" s="1"/>
      <c r="AN375" s="1"/>
      <c r="AO375" s="1"/>
      <c r="AP375" s="1"/>
      <c r="AQ375" s="1"/>
      <c r="AR375" s="1"/>
      <c r="AS375" s="1"/>
      <c r="AT375" s="1"/>
      <c r="AU375" s="1"/>
      <c r="AV375" s="1"/>
      <c r="AW375" s="1"/>
      <c r="AX375" s="1"/>
      <c r="AY375" s="1"/>
      <c r="AZ375" s="1"/>
      <c r="BA375" s="1"/>
      <c r="BB375" s="1"/>
      <c r="BC375" s="1"/>
      <c r="BD375" s="1"/>
      <c r="BE375" s="1"/>
      <c r="BF375" s="1"/>
      <c r="BG375" s="1"/>
      <c r="BH375" s="1"/>
      <c r="BI375" s="1"/>
      <c r="BJ375" s="1"/>
      <c r="BK375" s="1"/>
      <c r="BL375" s="1"/>
      <c r="BM375" s="1"/>
      <c r="BN375" s="1"/>
      <c r="BO375" s="1"/>
      <c r="BP375" s="1"/>
      <c r="BQ375" s="1"/>
      <c r="BR375" s="1"/>
    </row>
    <row r="376" spans="1:70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  <c r="AL376" s="1"/>
      <c r="AM376" s="1"/>
      <c r="AN376" s="1"/>
      <c r="AO376" s="1"/>
      <c r="AP376" s="1"/>
      <c r="AQ376" s="1"/>
      <c r="AR376" s="1"/>
      <c r="AS376" s="1"/>
      <c r="AT376" s="1"/>
      <c r="AU376" s="1"/>
      <c r="AV376" s="1"/>
      <c r="AW376" s="1"/>
      <c r="AX376" s="1"/>
      <c r="AY376" s="1"/>
      <c r="AZ376" s="1"/>
      <c r="BA376" s="1"/>
      <c r="BB376" s="1"/>
      <c r="BC376" s="1"/>
      <c r="BD376" s="1"/>
      <c r="BE376" s="1"/>
      <c r="BF376" s="1"/>
      <c r="BG376" s="1"/>
      <c r="BH376" s="1"/>
      <c r="BI376" s="1"/>
      <c r="BJ376" s="1"/>
      <c r="BK376" s="1"/>
      <c r="BL376" s="1"/>
      <c r="BM376" s="1"/>
      <c r="BN376" s="1"/>
      <c r="BO376" s="1"/>
      <c r="BP376" s="1"/>
      <c r="BQ376" s="1"/>
      <c r="BR376" s="1"/>
    </row>
    <row r="377" spans="1:70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  <c r="AL377" s="1"/>
      <c r="AM377" s="1"/>
      <c r="AN377" s="1"/>
      <c r="AO377" s="1"/>
      <c r="AP377" s="1"/>
      <c r="AQ377" s="1"/>
      <c r="AR377" s="1"/>
      <c r="AS377" s="1"/>
      <c r="AT377" s="1"/>
      <c r="AU377" s="1"/>
      <c r="AV377" s="1"/>
      <c r="AW377" s="1"/>
      <c r="AX377" s="1"/>
      <c r="AY377" s="1"/>
      <c r="AZ377" s="1"/>
      <c r="BA377" s="1"/>
      <c r="BB377" s="1"/>
      <c r="BC377" s="1"/>
      <c r="BD377" s="1"/>
      <c r="BE377" s="1"/>
      <c r="BF377" s="1"/>
      <c r="BG377" s="1"/>
      <c r="BH377" s="1"/>
      <c r="BI377" s="1"/>
      <c r="BJ377" s="1"/>
      <c r="BK377" s="1"/>
      <c r="BL377" s="1"/>
      <c r="BM377" s="1"/>
      <c r="BN377" s="1"/>
      <c r="BO377" s="1"/>
      <c r="BP377" s="1"/>
      <c r="BQ377" s="1"/>
      <c r="BR377" s="1"/>
    </row>
    <row r="378" spans="1:70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  <c r="AL378" s="1"/>
      <c r="AM378" s="1"/>
      <c r="AN378" s="1"/>
      <c r="AO378" s="1"/>
      <c r="AP378" s="1"/>
      <c r="AQ378" s="1"/>
      <c r="AR378" s="1"/>
      <c r="AS378" s="1"/>
      <c r="AT378" s="1"/>
      <c r="AU378" s="1"/>
      <c r="AV378" s="1"/>
      <c r="AW378" s="1"/>
      <c r="AX378" s="1"/>
      <c r="AY378" s="1"/>
      <c r="AZ378" s="1"/>
      <c r="BA378" s="1"/>
      <c r="BB378" s="1"/>
      <c r="BC378" s="1"/>
      <c r="BD378" s="1"/>
      <c r="BE378" s="1"/>
      <c r="BF378" s="1"/>
      <c r="BG378" s="1"/>
      <c r="BH378" s="1"/>
      <c r="BI378" s="1"/>
      <c r="BJ378" s="1"/>
      <c r="BK378" s="1"/>
      <c r="BL378" s="1"/>
      <c r="BM378" s="1"/>
      <c r="BN378" s="1"/>
      <c r="BO378" s="1"/>
      <c r="BP378" s="1"/>
      <c r="BQ378" s="1"/>
      <c r="BR378" s="1"/>
    </row>
    <row r="379" spans="1:70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  <c r="AL379" s="1"/>
      <c r="AM379" s="1"/>
      <c r="AN379" s="1"/>
      <c r="AO379" s="1"/>
      <c r="AP379" s="1"/>
      <c r="AQ379" s="1"/>
      <c r="AR379" s="1"/>
      <c r="AS379" s="1"/>
      <c r="AT379" s="1"/>
      <c r="AU379" s="1"/>
      <c r="AV379" s="1"/>
      <c r="AW379" s="1"/>
      <c r="AX379" s="1"/>
      <c r="AY379" s="1"/>
      <c r="AZ379" s="1"/>
      <c r="BA379" s="1"/>
      <c r="BB379" s="1"/>
      <c r="BC379" s="1"/>
      <c r="BD379" s="1"/>
      <c r="BE379" s="1"/>
      <c r="BF379" s="1"/>
      <c r="BG379" s="1"/>
      <c r="BH379" s="1"/>
      <c r="BI379" s="1"/>
      <c r="BJ379" s="1"/>
      <c r="BK379" s="1"/>
      <c r="BL379" s="1"/>
      <c r="BM379" s="1"/>
      <c r="BN379" s="1"/>
      <c r="BO379" s="1"/>
      <c r="BP379" s="1"/>
      <c r="BQ379" s="1"/>
      <c r="BR379" s="1"/>
    </row>
    <row r="380" spans="1:70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  <c r="AL380" s="1"/>
      <c r="AM380" s="1"/>
      <c r="AN380" s="1"/>
      <c r="AO380" s="1"/>
      <c r="AP380" s="1"/>
      <c r="AQ380" s="1"/>
      <c r="AR380" s="1"/>
      <c r="AS380" s="1"/>
      <c r="AT380" s="1"/>
      <c r="AU380" s="1"/>
      <c r="AV380" s="1"/>
      <c r="AW380" s="1"/>
      <c r="AX380" s="1"/>
      <c r="AY380" s="1"/>
      <c r="AZ380" s="1"/>
      <c r="BA380" s="1"/>
      <c r="BB380" s="1"/>
      <c r="BC380" s="1"/>
      <c r="BD380" s="1"/>
      <c r="BE380" s="1"/>
      <c r="BF380" s="1"/>
      <c r="BG380" s="1"/>
      <c r="BH380" s="1"/>
      <c r="BI380" s="1"/>
      <c r="BJ380" s="1"/>
      <c r="BK380" s="1"/>
      <c r="BL380" s="1"/>
      <c r="BM380" s="1"/>
      <c r="BN380" s="1"/>
      <c r="BO380" s="1"/>
      <c r="BP380" s="1"/>
      <c r="BQ380" s="1"/>
      <c r="BR380" s="1"/>
    </row>
    <row r="381" spans="1:70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  <c r="AL381" s="1"/>
      <c r="AM381" s="1"/>
      <c r="AN381" s="1"/>
      <c r="AO381" s="1"/>
      <c r="AP381" s="1"/>
      <c r="AQ381" s="1"/>
      <c r="AR381" s="1"/>
      <c r="AS381" s="1"/>
      <c r="AT381" s="1"/>
      <c r="AU381" s="1"/>
      <c r="AV381" s="1"/>
      <c r="AW381" s="1"/>
      <c r="AX381" s="1"/>
      <c r="AY381" s="1"/>
      <c r="AZ381" s="1"/>
      <c r="BA381" s="1"/>
      <c r="BB381" s="1"/>
      <c r="BC381" s="1"/>
      <c r="BD381" s="1"/>
      <c r="BE381" s="1"/>
      <c r="BF381" s="1"/>
      <c r="BG381" s="1"/>
      <c r="BH381" s="1"/>
      <c r="BI381" s="1"/>
      <c r="BJ381" s="1"/>
      <c r="BK381" s="1"/>
      <c r="BL381" s="1"/>
      <c r="BM381" s="1"/>
      <c r="BN381" s="1"/>
      <c r="BO381" s="1"/>
      <c r="BP381" s="1"/>
      <c r="BQ381" s="1"/>
      <c r="BR381" s="1"/>
    </row>
    <row r="382" spans="1:70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  <c r="AL382" s="1"/>
      <c r="AM382" s="1"/>
      <c r="AN382" s="1"/>
      <c r="AO382" s="1"/>
      <c r="AP382" s="1"/>
      <c r="AQ382" s="1"/>
      <c r="AR382" s="1"/>
      <c r="AS382" s="1"/>
      <c r="AT382" s="1"/>
      <c r="AU382" s="1"/>
      <c r="AV382" s="1"/>
      <c r="AW382" s="1"/>
      <c r="AX382" s="1"/>
      <c r="AY382" s="1"/>
      <c r="AZ382" s="1"/>
      <c r="BA382" s="1"/>
      <c r="BB382" s="1"/>
      <c r="BC382" s="1"/>
      <c r="BD382" s="1"/>
      <c r="BE382" s="1"/>
      <c r="BF382" s="1"/>
      <c r="BG382" s="1"/>
      <c r="BH382" s="1"/>
      <c r="BI382" s="1"/>
      <c r="BJ382" s="1"/>
      <c r="BK382" s="1"/>
      <c r="BL382" s="1"/>
      <c r="BM382" s="1"/>
      <c r="BN382" s="1"/>
      <c r="BO382" s="1"/>
      <c r="BP382" s="1"/>
      <c r="BQ382" s="1"/>
      <c r="BR382" s="1"/>
    </row>
    <row r="383" spans="1:70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  <c r="AL383" s="1"/>
      <c r="AM383" s="1"/>
      <c r="AN383" s="1"/>
      <c r="AO383" s="1"/>
      <c r="AP383" s="1"/>
      <c r="AQ383" s="1"/>
      <c r="AR383" s="1"/>
      <c r="AS383" s="1"/>
      <c r="AT383" s="1"/>
      <c r="AU383" s="1"/>
      <c r="AV383" s="1"/>
      <c r="AW383" s="1"/>
      <c r="AX383" s="1"/>
      <c r="AY383" s="1"/>
      <c r="AZ383" s="1"/>
      <c r="BA383" s="1"/>
      <c r="BB383" s="1"/>
      <c r="BC383" s="1"/>
      <c r="BD383" s="1"/>
      <c r="BE383" s="1"/>
      <c r="BF383" s="1"/>
      <c r="BG383" s="1"/>
      <c r="BH383" s="1"/>
      <c r="BI383" s="1"/>
      <c r="BJ383" s="1"/>
      <c r="BK383" s="1"/>
      <c r="BL383" s="1"/>
      <c r="BM383" s="1"/>
      <c r="BN383" s="1"/>
      <c r="BO383" s="1"/>
      <c r="BP383" s="1"/>
      <c r="BQ383" s="1"/>
      <c r="BR383" s="1"/>
    </row>
    <row r="384" spans="1:70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  <c r="AL384" s="1"/>
      <c r="AM384" s="1"/>
      <c r="AN384" s="1"/>
      <c r="AO384" s="1"/>
      <c r="AP384" s="1"/>
      <c r="AQ384" s="1"/>
      <c r="AR384" s="1"/>
      <c r="AS384" s="1"/>
      <c r="AT384" s="1"/>
      <c r="AU384" s="1"/>
      <c r="AV384" s="1"/>
      <c r="AW384" s="1"/>
      <c r="AX384" s="1"/>
      <c r="AY384" s="1"/>
      <c r="AZ384" s="1"/>
      <c r="BA384" s="1"/>
      <c r="BB384" s="1"/>
      <c r="BC384" s="1"/>
      <c r="BD384" s="1"/>
      <c r="BE384" s="1"/>
      <c r="BF384" s="1"/>
      <c r="BG384" s="1"/>
      <c r="BH384" s="1"/>
      <c r="BI384" s="1"/>
      <c r="BJ384" s="1"/>
      <c r="BK384" s="1"/>
      <c r="BL384" s="1"/>
      <c r="BM384" s="1"/>
      <c r="BN384" s="1"/>
      <c r="BO384" s="1"/>
      <c r="BP384" s="1"/>
      <c r="BQ384" s="1"/>
      <c r="BR384" s="1"/>
    </row>
    <row r="385" spans="1:70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  <c r="AL385" s="1"/>
      <c r="AM385" s="1"/>
      <c r="AN385" s="1"/>
      <c r="AO385" s="1"/>
      <c r="AP385" s="1"/>
      <c r="AQ385" s="1"/>
      <c r="AR385" s="1"/>
      <c r="AS385" s="1"/>
      <c r="AT385" s="1"/>
      <c r="AU385" s="1"/>
      <c r="AV385" s="1"/>
      <c r="AW385" s="1"/>
      <c r="AX385" s="1"/>
      <c r="AY385" s="1"/>
      <c r="AZ385" s="1"/>
      <c r="BA385" s="1"/>
      <c r="BB385" s="1"/>
      <c r="BC385" s="1"/>
      <c r="BD385" s="1"/>
      <c r="BE385" s="1"/>
      <c r="BF385" s="1"/>
      <c r="BG385" s="1"/>
      <c r="BH385" s="1"/>
      <c r="BI385" s="1"/>
      <c r="BJ385" s="1"/>
      <c r="BK385" s="1"/>
      <c r="BL385" s="1"/>
      <c r="BM385" s="1"/>
      <c r="BN385" s="1"/>
      <c r="BO385" s="1"/>
      <c r="BP385" s="1"/>
      <c r="BQ385" s="1"/>
      <c r="BR385" s="1"/>
    </row>
    <row r="386" spans="1:70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  <c r="AL386" s="1"/>
      <c r="AM386" s="1"/>
      <c r="AN386" s="1"/>
      <c r="AO386" s="1"/>
      <c r="AP386" s="1"/>
      <c r="AQ386" s="1"/>
      <c r="AR386" s="1"/>
      <c r="AS386" s="1"/>
      <c r="AT386" s="1"/>
      <c r="AU386" s="1"/>
      <c r="AV386" s="1"/>
      <c r="AW386" s="1"/>
      <c r="AX386" s="1"/>
      <c r="AY386" s="1"/>
      <c r="AZ386" s="1"/>
      <c r="BA386" s="1"/>
      <c r="BB386" s="1"/>
      <c r="BC386" s="1"/>
      <c r="BD386" s="1"/>
      <c r="BE386" s="1"/>
      <c r="BF386" s="1"/>
      <c r="BG386" s="1"/>
      <c r="BH386" s="1"/>
      <c r="BI386" s="1"/>
      <c r="BJ386" s="1"/>
      <c r="BK386" s="1"/>
      <c r="BL386" s="1"/>
      <c r="BM386" s="1"/>
      <c r="BN386" s="1"/>
      <c r="BO386" s="1"/>
      <c r="BP386" s="1"/>
      <c r="BQ386" s="1"/>
      <c r="BR386" s="1"/>
    </row>
    <row r="387" spans="1:70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  <c r="AL387" s="1"/>
      <c r="AM387" s="1"/>
      <c r="AN387" s="1"/>
      <c r="AO387" s="1"/>
      <c r="AP387" s="1"/>
      <c r="AQ387" s="1"/>
      <c r="AR387" s="1"/>
      <c r="AS387" s="1"/>
      <c r="AT387" s="1"/>
      <c r="AU387" s="1"/>
      <c r="AV387" s="1"/>
      <c r="AW387" s="1"/>
      <c r="AX387" s="1"/>
      <c r="AY387" s="1"/>
      <c r="AZ387" s="1"/>
      <c r="BA387" s="1"/>
      <c r="BB387" s="1"/>
      <c r="BC387" s="1"/>
      <c r="BD387" s="1"/>
      <c r="BE387" s="1"/>
      <c r="BF387" s="1"/>
      <c r="BG387" s="1"/>
      <c r="BH387" s="1"/>
      <c r="BI387" s="1"/>
      <c r="BJ387" s="1"/>
      <c r="BK387" s="1"/>
      <c r="BL387" s="1"/>
      <c r="BM387" s="1"/>
      <c r="BN387" s="1"/>
      <c r="BO387" s="1"/>
      <c r="BP387" s="1"/>
      <c r="BQ387" s="1"/>
      <c r="BR387" s="1"/>
    </row>
    <row r="388" spans="1:70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  <c r="AL388" s="1"/>
      <c r="AM388" s="1"/>
      <c r="AN388" s="1"/>
      <c r="AO388" s="1"/>
      <c r="AP388" s="1"/>
      <c r="AQ388" s="1"/>
      <c r="AR388" s="1"/>
      <c r="AS388" s="1"/>
      <c r="AT388" s="1"/>
      <c r="AU388" s="1"/>
      <c r="AV388" s="1"/>
      <c r="AW388" s="1"/>
      <c r="AX388" s="1"/>
      <c r="AY388" s="1"/>
      <c r="AZ388" s="1"/>
      <c r="BA388" s="1"/>
      <c r="BB388" s="1"/>
      <c r="BC388" s="1"/>
      <c r="BD388" s="1"/>
      <c r="BE388" s="1"/>
      <c r="BF388" s="1"/>
      <c r="BG388" s="1"/>
      <c r="BH388" s="1"/>
      <c r="BI388" s="1"/>
      <c r="BJ388" s="1"/>
      <c r="BK388" s="1"/>
      <c r="BL388" s="1"/>
      <c r="BM388" s="1"/>
      <c r="BN388" s="1"/>
      <c r="BO388" s="1"/>
      <c r="BP388" s="1"/>
      <c r="BQ388" s="1"/>
      <c r="BR388" s="1"/>
    </row>
    <row r="389" spans="1:70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  <c r="AL389" s="1"/>
      <c r="AM389" s="1"/>
      <c r="AN389" s="1"/>
      <c r="AO389" s="1"/>
      <c r="AP389" s="1"/>
      <c r="AQ389" s="1"/>
      <c r="AR389" s="1"/>
      <c r="AS389" s="1"/>
      <c r="AT389" s="1"/>
      <c r="AU389" s="1"/>
      <c r="AV389" s="1"/>
      <c r="AW389" s="1"/>
      <c r="AX389" s="1"/>
      <c r="AY389" s="1"/>
      <c r="AZ389" s="1"/>
      <c r="BA389" s="1"/>
      <c r="BB389" s="1"/>
      <c r="BC389" s="1"/>
      <c r="BD389" s="1"/>
      <c r="BE389" s="1"/>
      <c r="BF389" s="1"/>
      <c r="BG389" s="1"/>
      <c r="BH389" s="1"/>
      <c r="BI389" s="1"/>
      <c r="BJ389" s="1"/>
      <c r="BK389" s="1"/>
      <c r="BL389" s="1"/>
      <c r="BM389" s="1"/>
      <c r="BN389" s="1"/>
      <c r="BO389" s="1"/>
      <c r="BP389" s="1"/>
      <c r="BQ389" s="1"/>
      <c r="BR389" s="1"/>
    </row>
    <row r="390" spans="1:70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  <c r="AL390" s="1"/>
      <c r="AM390" s="1"/>
      <c r="AN390" s="1"/>
      <c r="AO390" s="1"/>
      <c r="AP390" s="1"/>
      <c r="AQ390" s="1"/>
      <c r="AR390" s="1"/>
      <c r="AS390" s="1"/>
      <c r="AT390" s="1"/>
      <c r="AU390" s="1"/>
      <c r="AV390" s="1"/>
      <c r="AW390" s="1"/>
      <c r="AX390" s="1"/>
      <c r="AY390" s="1"/>
      <c r="AZ390" s="1"/>
      <c r="BA390" s="1"/>
      <c r="BB390" s="1"/>
      <c r="BC390" s="1"/>
      <c r="BD390" s="1"/>
      <c r="BE390" s="1"/>
      <c r="BF390" s="1"/>
      <c r="BG390" s="1"/>
      <c r="BH390" s="1"/>
      <c r="BI390" s="1"/>
      <c r="BJ390" s="1"/>
      <c r="BK390" s="1"/>
      <c r="BL390" s="1"/>
      <c r="BM390" s="1"/>
      <c r="BN390" s="1"/>
      <c r="BO390" s="1"/>
      <c r="BP390" s="1"/>
      <c r="BQ390" s="1"/>
      <c r="BR390" s="1"/>
    </row>
    <row r="391" spans="1:70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  <c r="AL391" s="1"/>
      <c r="AM391" s="1"/>
      <c r="AN391" s="1"/>
      <c r="AO391" s="1"/>
      <c r="AP391" s="1"/>
      <c r="AQ391" s="1"/>
      <c r="AR391" s="1"/>
      <c r="AS391" s="1"/>
      <c r="AT391" s="1"/>
      <c r="AU391" s="1"/>
      <c r="AV391" s="1"/>
      <c r="AW391" s="1"/>
      <c r="AX391" s="1"/>
      <c r="AY391" s="1"/>
      <c r="AZ391" s="1"/>
      <c r="BA391" s="1"/>
      <c r="BB391" s="1"/>
      <c r="BC391" s="1"/>
      <c r="BD391" s="1"/>
      <c r="BE391" s="1"/>
      <c r="BF391" s="1"/>
      <c r="BG391" s="1"/>
      <c r="BH391" s="1"/>
      <c r="BI391" s="1"/>
      <c r="BJ391" s="1"/>
      <c r="BK391" s="1"/>
      <c r="BL391" s="1"/>
      <c r="BM391" s="1"/>
      <c r="BN391" s="1"/>
      <c r="BO391" s="1"/>
      <c r="BP391" s="1"/>
      <c r="BQ391" s="1"/>
      <c r="BR391" s="1"/>
    </row>
    <row r="392" spans="1:70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  <c r="AL392" s="1"/>
      <c r="AM392" s="1"/>
      <c r="AN392" s="1"/>
      <c r="AO392" s="1"/>
      <c r="AP392" s="1"/>
      <c r="AQ392" s="1"/>
      <c r="AR392" s="1"/>
      <c r="AS392" s="1"/>
      <c r="AT392" s="1"/>
      <c r="AU392" s="1"/>
      <c r="AV392" s="1"/>
      <c r="AW392" s="1"/>
      <c r="AX392" s="1"/>
      <c r="AY392" s="1"/>
      <c r="AZ392" s="1"/>
      <c r="BA392" s="1"/>
      <c r="BB392" s="1"/>
      <c r="BC392" s="1"/>
      <c r="BD392" s="1"/>
      <c r="BE392" s="1"/>
      <c r="BF392" s="1"/>
      <c r="BG392" s="1"/>
      <c r="BH392" s="1"/>
      <c r="BI392" s="1"/>
      <c r="BJ392" s="1"/>
      <c r="BK392" s="1"/>
      <c r="BL392" s="1"/>
      <c r="BM392" s="1"/>
      <c r="BN392" s="1"/>
      <c r="BO392" s="1"/>
      <c r="BP392" s="1"/>
      <c r="BQ392" s="1"/>
      <c r="BR392" s="1"/>
    </row>
    <row r="393" spans="1:70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  <c r="AL393" s="1"/>
      <c r="AM393" s="1"/>
      <c r="AN393" s="1"/>
      <c r="AO393" s="1"/>
      <c r="AP393" s="1"/>
      <c r="AQ393" s="1"/>
      <c r="AR393" s="1"/>
      <c r="AS393" s="1"/>
      <c r="AT393" s="1"/>
      <c r="AU393" s="1"/>
      <c r="AV393" s="1"/>
      <c r="AW393" s="1"/>
      <c r="AX393" s="1"/>
      <c r="AY393" s="1"/>
      <c r="AZ393" s="1"/>
      <c r="BA393" s="1"/>
      <c r="BB393" s="1"/>
      <c r="BC393" s="1"/>
      <c r="BD393" s="1"/>
      <c r="BE393" s="1"/>
      <c r="BF393" s="1"/>
      <c r="BG393" s="1"/>
      <c r="BH393" s="1"/>
      <c r="BI393" s="1"/>
      <c r="BJ393" s="1"/>
      <c r="BK393" s="1"/>
      <c r="BL393" s="1"/>
      <c r="BM393" s="1"/>
      <c r="BN393" s="1"/>
      <c r="BO393" s="1"/>
      <c r="BP393" s="1"/>
      <c r="BQ393" s="1"/>
      <c r="BR393" s="1"/>
    </row>
    <row r="394" spans="1:70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  <c r="AL394" s="1"/>
      <c r="AM394" s="1"/>
      <c r="AN394" s="1"/>
      <c r="AO394" s="1"/>
      <c r="AP394" s="1"/>
      <c r="AQ394" s="1"/>
      <c r="AR394" s="1"/>
      <c r="AS394" s="1"/>
      <c r="AT394" s="1"/>
      <c r="AU394" s="1"/>
      <c r="AV394" s="1"/>
      <c r="AW394" s="1"/>
      <c r="AX394" s="1"/>
      <c r="AY394" s="1"/>
      <c r="AZ394" s="1"/>
      <c r="BA394" s="1"/>
      <c r="BB394" s="1"/>
      <c r="BC394" s="1"/>
      <c r="BD394" s="1"/>
      <c r="BE394" s="1"/>
      <c r="BF394" s="1"/>
      <c r="BG394" s="1"/>
      <c r="BH394" s="1"/>
      <c r="BI394" s="1"/>
      <c r="BJ394" s="1"/>
      <c r="BK394" s="1"/>
      <c r="BL394" s="1"/>
      <c r="BM394" s="1"/>
      <c r="BN394" s="1"/>
      <c r="BO394" s="1"/>
      <c r="BP394" s="1"/>
      <c r="BQ394" s="1"/>
      <c r="BR394" s="1"/>
    </row>
    <row r="395" spans="1:70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  <c r="AL395" s="1"/>
      <c r="AM395" s="1"/>
      <c r="AN395" s="1"/>
      <c r="AO395" s="1"/>
      <c r="AP395" s="1"/>
      <c r="AQ395" s="1"/>
      <c r="AR395" s="1"/>
      <c r="AS395" s="1"/>
      <c r="AT395" s="1"/>
      <c r="AU395" s="1"/>
      <c r="AV395" s="1"/>
      <c r="AW395" s="1"/>
      <c r="AX395" s="1"/>
      <c r="AY395" s="1"/>
      <c r="AZ395" s="1"/>
      <c r="BA395" s="1"/>
      <c r="BB395" s="1"/>
      <c r="BC395" s="1"/>
      <c r="BD395" s="1"/>
      <c r="BE395" s="1"/>
      <c r="BF395" s="1"/>
      <c r="BG395" s="1"/>
      <c r="BH395" s="1"/>
      <c r="BI395" s="1"/>
      <c r="BJ395" s="1"/>
      <c r="BK395" s="1"/>
      <c r="BL395" s="1"/>
      <c r="BM395" s="1"/>
      <c r="BN395" s="1"/>
      <c r="BO395" s="1"/>
      <c r="BP395" s="1"/>
      <c r="BQ395" s="1"/>
      <c r="BR395" s="1"/>
    </row>
    <row r="396" spans="1:70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  <c r="AL396" s="1"/>
      <c r="AM396" s="1"/>
      <c r="AN396" s="1"/>
      <c r="AO396" s="1"/>
      <c r="AP396" s="1"/>
      <c r="AQ396" s="1"/>
      <c r="AR396" s="1"/>
      <c r="AS396" s="1"/>
      <c r="AT396" s="1"/>
      <c r="AU396" s="1"/>
      <c r="AV396" s="1"/>
      <c r="AW396" s="1"/>
      <c r="AX396" s="1"/>
      <c r="AY396" s="1"/>
      <c r="AZ396" s="1"/>
      <c r="BA396" s="1"/>
      <c r="BB396" s="1"/>
      <c r="BC396" s="1"/>
      <c r="BD396" s="1"/>
      <c r="BE396" s="1"/>
      <c r="BF396" s="1"/>
      <c r="BG396" s="1"/>
      <c r="BH396" s="1"/>
      <c r="BI396" s="1"/>
      <c r="BJ396" s="1"/>
      <c r="BK396" s="1"/>
      <c r="BL396" s="1"/>
      <c r="BM396" s="1"/>
      <c r="BN396" s="1"/>
      <c r="BO396" s="1"/>
      <c r="BP396" s="1"/>
      <c r="BQ396" s="1"/>
      <c r="BR396" s="1"/>
    </row>
    <row r="397" spans="1:70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  <c r="AL397" s="1"/>
      <c r="AM397" s="1"/>
      <c r="AN397" s="1"/>
      <c r="AO397" s="1"/>
      <c r="AP397" s="1"/>
      <c r="AQ397" s="1"/>
      <c r="AR397" s="1"/>
      <c r="AS397" s="1"/>
      <c r="AT397" s="1"/>
      <c r="AU397" s="1"/>
      <c r="AV397" s="1"/>
      <c r="AW397" s="1"/>
      <c r="AX397" s="1"/>
      <c r="AY397" s="1"/>
      <c r="AZ397" s="1"/>
      <c r="BA397" s="1"/>
      <c r="BB397" s="1"/>
      <c r="BC397" s="1"/>
      <c r="BD397" s="1"/>
      <c r="BE397" s="1"/>
      <c r="BF397" s="1"/>
      <c r="BG397" s="1"/>
      <c r="BH397" s="1"/>
      <c r="BI397" s="1"/>
      <c r="BJ397" s="1"/>
      <c r="BK397" s="1"/>
      <c r="BL397" s="1"/>
      <c r="BM397" s="1"/>
      <c r="BN397" s="1"/>
      <c r="BO397" s="1"/>
      <c r="BP397" s="1"/>
      <c r="BQ397" s="1"/>
      <c r="BR397" s="1"/>
    </row>
    <row r="398" spans="1:70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  <c r="AL398" s="1"/>
      <c r="AM398" s="1"/>
      <c r="AN398" s="1"/>
      <c r="AO398" s="1"/>
      <c r="AP398" s="1"/>
      <c r="AQ398" s="1"/>
      <c r="AR398" s="1"/>
      <c r="AS398" s="1"/>
      <c r="AT398" s="1"/>
      <c r="AU398" s="1"/>
      <c r="AV398" s="1"/>
      <c r="AW398" s="1"/>
      <c r="AX398" s="1"/>
      <c r="AY398" s="1"/>
      <c r="AZ398" s="1"/>
      <c r="BA398" s="1"/>
      <c r="BB398" s="1"/>
      <c r="BC398" s="1"/>
      <c r="BD398" s="1"/>
      <c r="BE398" s="1"/>
      <c r="BF398" s="1"/>
      <c r="BG398" s="1"/>
      <c r="BH398" s="1"/>
      <c r="BI398" s="1"/>
      <c r="BJ398" s="1"/>
      <c r="BK398" s="1"/>
      <c r="BL398" s="1"/>
      <c r="BM398" s="1"/>
      <c r="BN398" s="1"/>
      <c r="BO398" s="1"/>
      <c r="BP398" s="1"/>
      <c r="BQ398" s="1"/>
      <c r="BR398" s="1"/>
    </row>
    <row r="399" spans="1:70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  <c r="AL399" s="1"/>
      <c r="AM399" s="1"/>
      <c r="AN399" s="1"/>
      <c r="AO399" s="1"/>
      <c r="AP399" s="1"/>
      <c r="AQ399" s="1"/>
      <c r="AR399" s="1"/>
      <c r="AS399" s="1"/>
      <c r="AT399" s="1"/>
      <c r="AU399" s="1"/>
      <c r="AV399" s="1"/>
      <c r="AW399" s="1"/>
      <c r="AX399" s="1"/>
      <c r="AY399" s="1"/>
      <c r="AZ399" s="1"/>
      <c r="BA399" s="1"/>
      <c r="BB399" s="1"/>
      <c r="BC399" s="1"/>
      <c r="BD399" s="1"/>
      <c r="BE399" s="1"/>
      <c r="BF399" s="1"/>
      <c r="BG399" s="1"/>
      <c r="BH399" s="1"/>
      <c r="BI399" s="1"/>
      <c r="BJ399" s="1"/>
      <c r="BK399" s="1"/>
      <c r="BL399" s="1"/>
      <c r="BM399" s="1"/>
      <c r="BN399" s="1"/>
      <c r="BO399" s="1"/>
      <c r="BP399" s="1"/>
      <c r="BQ399" s="1"/>
      <c r="BR399" s="1"/>
    </row>
    <row r="400" spans="1:70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  <c r="AL400" s="1"/>
      <c r="AM400" s="1"/>
      <c r="AN400" s="1"/>
      <c r="AO400" s="1"/>
      <c r="AP400" s="1"/>
      <c r="AQ400" s="1"/>
      <c r="AR400" s="1"/>
      <c r="AS400" s="1"/>
      <c r="AT400" s="1"/>
      <c r="AU400" s="1"/>
      <c r="AV400" s="1"/>
      <c r="AW400" s="1"/>
      <c r="AX400" s="1"/>
      <c r="AY400" s="1"/>
      <c r="AZ400" s="1"/>
      <c r="BA400" s="1"/>
      <c r="BB400" s="1"/>
      <c r="BC400" s="1"/>
      <c r="BD400" s="1"/>
      <c r="BE400" s="1"/>
      <c r="BF400" s="1"/>
      <c r="BG400" s="1"/>
      <c r="BH400" s="1"/>
      <c r="BI400" s="1"/>
      <c r="BJ400" s="1"/>
      <c r="BK400" s="1"/>
      <c r="BL400" s="1"/>
      <c r="BM400" s="1"/>
      <c r="BN400" s="1"/>
      <c r="BO400" s="1"/>
      <c r="BP400" s="1"/>
      <c r="BQ400" s="1"/>
      <c r="BR400" s="1"/>
    </row>
    <row r="401" spans="1:70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  <c r="AL401" s="1"/>
      <c r="AM401" s="1"/>
      <c r="AN401" s="1"/>
      <c r="AO401" s="1"/>
      <c r="AP401" s="1"/>
      <c r="AQ401" s="1"/>
      <c r="AR401" s="1"/>
      <c r="AS401" s="1"/>
      <c r="AT401" s="1"/>
      <c r="AU401" s="1"/>
      <c r="AV401" s="1"/>
      <c r="AW401" s="1"/>
      <c r="AX401" s="1"/>
      <c r="AY401" s="1"/>
      <c r="AZ401" s="1"/>
      <c r="BA401" s="1"/>
      <c r="BB401" s="1"/>
      <c r="BC401" s="1"/>
      <c r="BD401" s="1"/>
      <c r="BE401" s="1"/>
      <c r="BF401" s="1"/>
      <c r="BG401" s="1"/>
      <c r="BH401" s="1"/>
      <c r="BI401" s="1"/>
      <c r="BJ401" s="1"/>
      <c r="BK401" s="1"/>
      <c r="BL401" s="1"/>
      <c r="BM401" s="1"/>
      <c r="BN401" s="1"/>
      <c r="BO401" s="1"/>
      <c r="BP401" s="1"/>
      <c r="BQ401" s="1"/>
      <c r="BR401" s="1"/>
    </row>
    <row r="402" spans="1:70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  <c r="AL402" s="1"/>
      <c r="AM402" s="1"/>
      <c r="AN402" s="1"/>
      <c r="AO402" s="1"/>
      <c r="AP402" s="1"/>
      <c r="AQ402" s="1"/>
      <c r="AR402" s="1"/>
      <c r="AS402" s="1"/>
      <c r="AT402" s="1"/>
      <c r="AU402" s="1"/>
      <c r="AV402" s="1"/>
      <c r="AW402" s="1"/>
      <c r="AX402" s="1"/>
      <c r="AY402" s="1"/>
      <c r="AZ402" s="1"/>
      <c r="BA402" s="1"/>
      <c r="BB402" s="1"/>
      <c r="BC402" s="1"/>
      <c r="BD402" s="1"/>
      <c r="BE402" s="1"/>
      <c r="BF402" s="1"/>
      <c r="BG402" s="1"/>
      <c r="BH402" s="1"/>
      <c r="BI402" s="1"/>
      <c r="BJ402" s="1"/>
      <c r="BK402" s="1"/>
      <c r="BL402" s="1"/>
      <c r="BM402" s="1"/>
      <c r="BN402" s="1"/>
      <c r="BO402" s="1"/>
      <c r="BP402" s="1"/>
      <c r="BQ402" s="1"/>
      <c r="BR402" s="1"/>
    </row>
    <row r="403" spans="1:70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  <c r="AL403" s="1"/>
      <c r="AM403" s="1"/>
      <c r="AN403" s="1"/>
      <c r="AO403" s="1"/>
      <c r="AP403" s="1"/>
      <c r="AQ403" s="1"/>
      <c r="AR403" s="1"/>
      <c r="AS403" s="1"/>
      <c r="AT403" s="1"/>
      <c r="AU403" s="1"/>
      <c r="AV403" s="1"/>
      <c r="AW403" s="1"/>
      <c r="AX403" s="1"/>
      <c r="AY403" s="1"/>
      <c r="AZ403" s="1"/>
      <c r="BA403" s="1"/>
      <c r="BB403" s="1"/>
      <c r="BC403" s="1"/>
      <c r="BD403" s="1"/>
      <c r="BE403" s="1"/>
      <c r="BF403" s="1"/>
      <c r="BG403" s="1"/>
      <c r="BH403" s="1"/>
      <c r="BI403" s="1"/>
      <c r="BJ403" s="1"/>
      <c r="BK403" s="1"/>
      <c r="BL403" s="1"/>
      <c r="BM403" s="1"/>
      <c r="BN403" s="1"/>
      <c r="BO403" s="1"/>
      <c r="BP403" s="1"/>
      <c r="BQ403" s="1"/>
      <c r="BR403" s="1"/>
    </row>
    <row r="404" spans="1:70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  <c r="AL404" s="1"/>
      <c r="AM404" s="1"/>
      <c r="AN404" s="1"/>
      <c r="AO404" s="1"/>
      <c r="AP404" s="1"/>
      <c r="AQ404" s="1"/>
      <c r="AR404" s="1"/>
      <c r="AS404" s="1"/>
      <c r="AT404" s="1"/>
      <c r="AU404" s="1"/>
      <c r="AV404" s="1"/>
      <c r="AW404" s="1"/>
      <c r="AX404" s="1"/>
      <c r="AY404" s="1"/>
      <c r="AZ404" s="1"/>
      <c r="BA404" s="1"/>
      <c r="BB404" s="1"/>
      <c r="BC404" s="1"/>
      <c r="BD404" s="1"/>
      <c r="BE404" s="1"/>
      <c r="BF404" s="1"/>
      <c r="BG404" s="1"/>
      <c r="BH404" s="1"/>
      <c r="BI404" s="1"/>
      <c r="BJ404" s="1"/>
      <c r="BK404" s="1"/>
      <c r="BL404" s="1"/>
      <c r="BM404" s="1"/>
      <c r="BN404" s="1"/>
      <c r="BO404" s="1"/>
      <c r="BP404" s="1"/>
      <c r="BQ404" s="1"/>
      <c r="BR404" s="1"/>
    </row>
    <row r="405" spans="1:70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  <c r="AL405" s="1"/>
      <c r="AM405" s="1"/>
      <c r="AN405" s="1"/>
      <c r="AO405" s="1"/>
      <c r="AP405" s="1"/>
      <c r="AQ405" s="1"/>
      <c r="AR405" s="1"/>
      <c r="AS405" s="1"/>
      <c r="AT405" s="1"/>
      <c r="AU405" s="1"/>
      <c r="AV405" s="1"/>
      <c r="AW405" s="1"/>
      <c r="AX405" s="1"/>
      <c r="AY405" s="1"/>
      <c r="AZ405" s="1"/>
      <c r="BA405" s="1"/>
      <c r="BB405" s="1"/>
      <c r="BC405" s="1"/>
      <c r="BD405" s="1"/>
      <c r="BE405" s="1"/>
      <c r="BF405" s="1"/>
      <c r="BG405" s="1"/>
      <c r="BH405" s="1"/>
      <c r="BI405" s="1"/>
      <c r="BJ405" s="1"/>
      <c r="BK405" s="1"/>
      <c r="BL405" s="1"/>
      <c r="BM405" s="1"/>
      <c r="BN405" s="1"/>
      <c r="BO405" s="1"/>
      <c r="BP405" s="1"/>
      <c r="BQ405" s="1"/>
      <c r="BR405" s="1"/>
    </row>
    <row r="406" spans="1:70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  <c r="AL406" s="1"/>
      <c r="AM406" s="1"/>
      <c r="AN406" s="1"/>
      <c r="AO406" s="1"/>
      <c r="AP406" s="1"/>
      <c r="AQ406" s="1"/>
      <c r="AR406" s="1"/>
      <c r="AS406" s="1"/>
      <c r="AT406" s="1"/>
      <c r="AU406" s="1"/>
      <c r="AV406" s="1"/>
      <c r="AW406" s="1"/>
      <c r="AX406" s="1"/>
      <c r="AY406" s="1"/>
      <c r="AZ406" s="1"/>
      <c r="BA406" s="1"/>
      <c r="BB406" s="1"/>
      <c r="BC406" s="1"/>
      <c r="BD406" s="1"/>
      <c r="BE406" s="1"/>
      <c r="BF406" s="1"/>
      <c r="BG406" s="1"/>
      <c r="BH406" s="1"/>
      <c r="BI406" s="1"/>
      <c r="BJ406" s="1"/>
      <c r="BK406" s="1"/>
      <c r="BL406" s="1"/>
      <c r="BM406" s="1"/>
      <c r="BN406" s="1"/>
      <c r="BO406" s="1"/>
      <c r="BP406" s="1"/>
      <c r="BQ406" s="1"/>
      <c r="BR406" s="1"/>
    </row>
    <row r="407" spans="1:70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  <c r="AL407" s="1"/>
      <c r="AM407" s="1"/>
      <c r="AN407" s="1"/>
      <c r="AO407" s="1"/>
      <c r="AP407" s="1"/>
      <c r="AQ407" s="1"/>
      <c r="AR407" s="1"/>
      <c r="AS407" s="1"/>
      <c r="AT407" s="1"/>
      <c r="AU407" s="1"/>
      <c r="AV407" s="1"/>
      <c r="AW407" s="1"/>
      <c r="AX407" s="1"/>
      <c r="AY407" s="1"/>
      <c r="AZ407" s="1"/>
      <c r="BA407" s="1"/>
      <c r="BB407" s="1"/>
      <c r="BC407" s="1"/>
      <c r="BD407" s="1"/>
      <c r="BE407" s="1"/>
      <c r="BF407" s="1"/>
      <c r="BG407" s="1"/>
      <c r="BH407" s="1"/>
      <c r="BI407" s="1"/>
      <c r="BJ407" s="1"/>
      <c r="BK407" s="1"/>
      <c r="BL407" s="1"/>
      <c r="BM407" s="1"/>
      <c r="BN407" s="1"/>
      <c r="BO407" s="1"/>
      <c r="BP407" s="1"/>
      <c r="BQ407" s="1"/>
      <c r="BR407" s="1"/>
    </row>
    <row r="408" spans="1:70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  <c r="AL408" s="1"/>
      <c r="AM408" s="1"/>
      <c r="AN408" s="1"/>
      <c r="AO408" s="1"/>
      <c r="AP408" s="1"/>
      <c r="AQ408" s="1"/>
      <c r="AR408" s="1"/>
      <c r="AS408" s="1"/>
      <c r="AT408" s="1"/>
      <c r="AU408" s="1"/>
      <c r="AV408" s="1"/>
      <c r="AW408" s="1"/>
      <c r="AX408" s="1"/>
      <c r="AY408" s="1"/>
      <c r="AZ408" s="1"/>
      <c r="BA408" s="1"/>
      <c r="BB408" s="1"/>
      <c r="BC408" s="1"/>
      <c r="BD408" s="1"/>
      <c r="BE408" s="1"/>
      <c r="BF408" s="1"/>
      <c r="BG408" s="1"/>
      <c r="BH408" s="1"/>
      <c r="BI408" s="1"/>
      <c r="BJ408" s="1"/>
      <c r="BK408" s="1"/>
      <c r="BL408" s="1"/>
      <c r="BM408" s="1"/>
      <c r="BN408" s="1"/>
      <c r="BO408" s="1"/>
      <c r="BP408" s="1"/>
      <c r="BQ408" s="1"/>
      <c r="BR408" s="1"/>
    </row>
    <row r="409" spans="1:70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  <c r="AL409" s="1"/>
      <c r="AM409" s="1"/>
      <c r="AN409" s="1"/>
      <c r="AO409" s="1"/>
      <c r="AP409" s="1"/>
      <c r="AQ409" s="1"/>
      <c r="AR409" s="1"/>
      <c r="AS409" s="1"/>
      <c r="AT409" s="1"/>
      <c r="AU409" s="1"/>
      <c r="AV409" s="1"/>
      <c r="AW409" s="1"/>
      <c r="AX409" s="1"/>
      <c r="AY409" s="1"/>
      <c r="AZ409" s="1"/>
      <c r="BA409" s="1"/>
      <c r="BB409" s="1"/>
      <c r="BC409" s="1"/>
      <c r="BD409" s="1"/>
      <c r="BE409" s="1"/>
      <c r="BF409" s="1"/>
      <c r="BG409" s="1"/>
      <c r="BH409" s="1"/>
      <c r="BI409" s="1"/>
      <c r="BJ409" s="1"/>
      <c r="BK409" s="1"/>
      <c r="BL409" s="1"/>
      <c r="BM409" s="1"/>
      <c r="BN409" s="1"/>
      <c r="BO409" s="1"/>
      <c r="BP409" s="1"/>
      <c r="BQ409" s="1"/>
      <c r="BR409" s="1"/>
    </row>
    <row r="410" spans="1:70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  <c r="AL410" s="1"/>
      <c r="AM410" s="1"/>
      <c r="AN410" s="1"/>
      <c r="AO410" s="1"/>
      <c r="AP410" s="1"/>
      <c r="AQ410" s="1"/>
      <c r="AR410" s="1"/>
      <c r="AS410" s="1"/>
      <c r="AT410" s="1"/>
      <c r="AU410" s="1"/>
      <c r="AV410" s="1"/>
      <c r="AW410" s="1"/>
      <c r="AX410" s="1"/>
      <c r="AY410" s="1"/>
      <c r="AZ410" s="1"/>
      <c r="BA410" s="1"/>
      <c r="BB410" s="1"/>
      <c r="BC410" s="1"/>
      <c r="BD410" s="1"/>
      <c r="BE410" s="1"/>
      <c r="BF410" s="1"/>
      <c r="BG410" s="1"/>
      <c r="BH410" s="1"/>
      <c r="BI410" s="1"/>
      <c r="BJ410" s="1"/>
      <c r="BK410" s="1"/>
      <c r="BL410" s="1"/>
      <c r="BM410" s="1"/>
      <c r="BN410" s="1"/>
      <c r="BO410" s="1"/>
      <c r="BP410" s="1"/>
      <c r="BQ410" s="1"/>
      <c r="BR410" s="1"/>
    </row>
    <row r="411" spans="1:70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  <c r="AL411" s="1"/>
      <c r="AM411" s="1"/>
      <c r="AN411" s="1"/>
      <c r="AO411" s="1"/>
      <c r="AP411" s="1"/>
      <c r="AQ411" s="1"/>
      <c r="AR411" s="1"/>
      <c r="AS411" s="1"/>
      <c r="AT411" s="1"/>
      <c r="AU411" s="1"/>
      <c r="AV411" s="1"/>
      <c r="AW411" s="1"/>
      <c r="AX411" s="1"/>
      <c r="AY411" s="1"/>
      <c r="AZ411" s="1"/>
      <c r="BA411" s="1"/>
      <c r="BB411" s="1"/>
      <c r="BC411" s="1"/>
      <c r="BD411" s="1"/>
      <c r="BE411" s="1"/>
      <c r="BF411" s="1"/>
      <c r="BG411" s="1"/>
      <c r="BH411" s="1"/>
      <c r="BI411" s="1"/>
      <c r="BJ411" s="1"/>
      <c r="BK411" s="1"/>
      <c r="BL411" s="1"/>
      <c r="BM411" s="1"/>
      <c r="BN411" s="1"/>
      <c r="BO411" s="1"/>
      <c r="BP411" s="1"/>
      <c r="BQ411" s="1"/>
      <c r="BR411" s="1"/>
    </row>
    <row r="412" spans="1:70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  <c r="AL412" s="1"/>
      <c r="AM412" s="1"/>
      <c r="AN412" s="1"/>
      <c r="AO412" s="1"/>
      <c r="AP412" s="1"/>
      <c r="AQ412" s="1"/>
      <c r="AR412" s="1"/>
      <c r="AS412" s="1"/>
      <c r="AT412" s="1"/>
      <c r="AU412" s="1"/>
      <c r="AV412" s="1"/>
      <c r="AW412" s="1"/>
      <c r="AX412" s="1"/>
      <c r="AY412" s="1"/>
      <c r="AZ412" s="1"/>
      <c r="BA412" s="1"/>
      <c r="BB412" s="1"/>
      <c r="BC412" s="1"/>
      <c r="BD412" s="1"/>
      <c r="BE412" s="1"/>
      <c r="BF412" s="1"/>
      <c r="BG412" s="1"/>
      <c r="BH412" s="1"/>
      <c r="BI412" s="1"/>
      <c r="BJ412" s="1"/>
      <c r="BK412" s="1"/>
      <c r="BL412" s="1"/>
      <c r="BM412" s="1"/>
      <c r="BN412" s="1"/>
      <c r="BO412" s="1"/>
      <c r="BP412" s="1"/>
      <c r="BQ412" s="1"/>
      <c r="BR412" s="1"/>
    </row>
    <row r="413" spans="1:70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  <c r="AL413" s="1"/>
      <c r="AM413" s="1"/>
      <c r="AN413" s="1"/>
      <c r="AO413" s="1"/>
      <c r="AP413" s="1"/>
      <c r="AQ413" s="1"/>
      <c r="AR413" s="1"/>
      <c r="AS413" s="1"/>
      <c r="AT413" s="1"/>
      <c r="AU413" s="1"/>
      <c r="AV413" s="1"/>
      <c r="AW413" s="1"/>
      <c r="AX413" s="1"/>
      <c r="AY413" s="1"/>
      <c r="AZ413" s="1"/>
      <c r="BA413" s="1"/>
      <c r="BB413" s="1"/>
      <c r="BC413" s="1"/>
      <c r="BD413" s="1"/>
      <c r="BE413" s="1"/>
      <c r="BF413" s="1"/>
      <c r="BG413" s="1"/>
      <c r="BH413" s="1"/>
      <c r="BI413" s="1"/>
      <c r="BJ413" s="1"/>
      <c r="BK413" s="1"/>
      <c r="BL413" s="1"/>
      <c r="BM413" s="1"/>
      <c r="BN413" s="1"/>
      <c r="BO413" s="1"/>
      <c r="BP413" s="1"/>
      <c r="BQ413" s="1"/>
      <c r="BR413" s="1"/>
    </row>
    <row r="414" spans="1:70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  <c r="AL414" s="1"/>
      <c r="AM414" s="1"/>
      <c r="AN414" s="1"/>
      <c r="AO414" s="1"/>
      <c r="AP414" s="1"/>
      <c r="AQ414" s="1"/>
      <c r="AR414" s="1"/>
      <c r="AS414" s="1"/>
      <c r="AT414" s="1"/>
      <c r="AU414" s="1"/>
      <c r="AV414" s="1"/>
      <c r="AW414" s="1"/>
      <c r="AX414" s="1"/>
      <c r="AY414" s="1"/>
      <c r="AZ414" s="1"/>
      <c r="BA414" s="1"/>
      <c r="BB414" s="1"/>
      <c r="BC414" s="1"/>
      <c r="BD414" s="1"/>
      <c r="BE414" s="1"/>
      <c r="BF414" s="1"/>
      <c r="BG414" s="1"/>
      <c r="BH414" s="1"/>
      <c r="BI414" s="1"/>
      <c r="BJ414" s="1"/>
      <c r="BK414" s="1"/>
      <c r="BL414" s="1"/>
      <c r="BM414" s="1"/>
      <c r="BN414" s="1"/>
      <c r="BO414" s="1"/>
      <c r="BP414" s="1"/>
      <c r="BQ414" s="1"/>
      <c r="BR414" s="1"/>
    </row>
    <row r="415" spans="1:70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  <c r="AL415" s="1"/>
      <c r="AM415" s="1"/>
      <c r="AN415" s="1"/>
      <c r="AO415" s="1"/>
      <c r="AP415" s="1"/>
      <c r="AQ415" s="1"/>
      <c r="AR415" s="1"/>
      <c r="AS415" s="1"/>
      <c r="AT415" s="1"/>
      <c r="AU415" s="1"/>
      <c r="AV415" s="1"/>
      <c r="AW415" s="1"/>
      <c r="AX415" s="1"/>
      <c r="AY415" s="1"/>
      <c r="AZ415" s="1"/>
      <c r="BA415" s="1"/>
      <c r="BB415" s="1"/>
      <c r="BC415" s="1"/>
      <c r="BD415" s="1"/>
      <c r="BE415" s="1"/>
      <c r="BF415" s="1"/>
      <c r="BG415" s="1"/>
      <c r="BH415" s="1"/>
      <c r="BI415" s="1"/>
      <c r="BJ415" s="1"/>
      <c r="BK415" s="1"/>
      <c r="BL415" s="1"/>
      <c r="BM415" s="1"/>
      <c r="BN415" s="1"/>
      <c r="BO415" s="1"/>
      <c r="BP415" s="1"/>
      <c r="BQ415" s="1"/>
      <c r="BR415" s="1"/>
    </row>
    <row r="416" spans="1:70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  <c r="AL416" s="1"/>
      <c r="AM416" s="1"/>
      <c r="AN416" s="1"/>
      <c r="AO416" s="1"/>
      <c r="AP416" s="1"/>
      <c r="AQ416" s="1"/>
      <c r="AR416" s="1"/>
      <c r="AS416" s="1"/>
      <c r="AT416" s="1"/>
      <c r="AU416" s="1"/>
      <c r="AV416" s="1"/>
      <c r="AW416" s="1"/>
      <c r="AX416" s="1"/>
      <c r="AY416" s="1"/>
      <c r="AZ416" s="1"/>
      <c r="BA416" s="1"/>
      <c r="BB416" s="1"/>
      <c r="BC416" s="1"/>
      <c r="BD416" s="1"/>
      <c r="BE416" s="1"/>
      <c r="BF416" s="1"/>
      <c r="BG416" s="1"/>
      <c r="BH416" s="1"/>
      <c r="BI416" s="1"/>
      <c r="BJ416" s="1"/>
      <c r="BK416" s="1"/>
      <c r="BL416" s="1"/>
      <c r="BM416" s="1"/>
      <c r="BN416" s="1"/>
      <c r="BO416" s="1"/>
      <c r="BP416" s="1"/>
      <c r="BQ416" s="1"/>
      <c r="BR416" s="1"/>
    </row>
    <row r="417" spans="1:70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  <c r="AL417" s="1"/>
      <c r="AM417" s="1"/>
      <c r="AN417" s="1"/>
      <c r="AO417" s="1"/>
      <c r="AP417" s="1"/>
      <c r="AQ417" s="1"/>
      <c r="AR417" s="1"/>
      <c r="AS417" s="1"/>
      <c r="AT417" s="1"/>
      <c r="AU417" s="1"/>
      <c r="AV417" s="1"/>
      <c r="AW417" s="1"/>
      <c r="AX417" s="1"/>
      <c r="AY417" s="1"/>
      <c r="AZ417" s="1"/>
      <c r="BA417" s="1"/>
      <c r="BB417" s="1"/>
      <c r="BC417" s="1"/>
      <c r="BD417" s="1"/>
      <c r="BE417" s="1"/>
      <c r="BF417" s="1"/>
      <c r="BG417" s="1"/>
      <c r="BH417" s="1"/>
      <c r="BI417" s="1"/>
      <c r="BJ417" s="1"/>
      <c r="BK417" s="1"/>
      <c r="BL417" s="1"/>
      <c r="BM417" s="1"/>
      <c r="BN417" s="1"/>
      <c r="BO417" s="1"/>
      <c r="BP417" s="1"/>
      <c r="BQ417" s="1"/>
      <c r="BR417" s="1"/>
    </row>
    <row r="418" spans="1:70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  <c r="AL418" s="1"/>
      <c r="AM418" s="1"/>
      <c r="AN418" s="1"/>
      <c r="AO418" s="1"/>
      <c r="AP418" s="1"/>
      <c r="AQ418" s="1"/>
      <c r="AR418" s="1"/>
      <c r="AS418" s="1"/>
      <c r="AT418" s="1"/>
      <c r="AU418" s="1"/>
      <c r="AV418" s="1"/>
      <c r="AW418" s="1"/>
      <c r="AX418" s="1"/>
      <c r="AY418" s="1"/>
      <c r="AZ418" s="1"/>
      <c r="BA418" s="1"/>
      <c r="BB418" s="1"/>
      <c r="BC418" s="1"/>
      <c r="BD418" s="1"/>
      <c r="BE418" s="1"/>
      <c r="BF418" s="1"/>
      <c r="BG418" s="1"/>
      <c r="BH418" s="1"/>
      <c r="BI418" s="1"/>
      <c r="BJ418" s="1"/>
      <c r="BK418" s="1"/>
      <c r="BL418" s="1"/>
      <c r="BM418" s="1"/>
      <c r="BN418" s="1"/>
      <c r="BO418" s="1"/>
      <c r="BP418" s="1"/>
      <c r="BQ418" s="1"/>
      <c r="BR418" s="1"/>
    </row>
    <row r="419" spans="1:70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  <c r="AL419" s="1"/>
      <c r="AM419" s="1"/>
      <c r="AN419" s="1"/>
      <c r="AO419" s="1"/>
      <c r="AP419" s="1"/>
      <c r="AQ419" s="1"/>
      <c r="AR419" s="1"/>
      <c r="AS419" s="1"/>
      <c r="AT419" s="1"/>
      <c r="AU419" s="1"/>
      <c r="AV419" s="1"/>
      <c r="AW419" s="1"/>
      <c r="AX419" s="1"/>
      <c r="AY419" s="1"/>
      <c r="AZ419" s="1"/>
      <c r="BA419" s="1"/>
      <c r="BB419" s="1"/>
      <c r="BC419" s="1"/>
      <c r="BD419" s="1"/>
      <c r="BE419" s="1"/>
      <c r="BF419" s="1"/>
      <c r="BG419" s="1"/>
      <c r="BH419" s="1"/>
      <c r="BI419" s="1"/>
      <c r="BJ419" s="1"/>
      <c r="BK419" s="1"/>
      <c r="BL419" s="1"/>
      <c r="BM419" s="1"/>
      <c r="BN419" s="1"/>
      <c r="BO419" s="1"/>
      <c r="BP419" s="1"/>
      <c r="BQ419" s="1"/>
      <c r="BR419" s="1"/>
    </row>
    <row r="420" spans="1:70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  <c r="AL420" s="1"/>
      <c r="AM420" s="1"/>
      <c r="AN420" s="1"/>
      <c r="AO420" s="1"/>
      <c r="AP420" s="1"/>
      <c r="AQ420" s="1"/>
      <c r="AR420" s="1"/>
      <c r="AS420" s="1"/>
      <c r="AT420" s="1"/>
      <c r="AU420" s="1"/>
      <c r="AV420" s="1"/>
      <c r="AW420" s="1"/>
      <c r="AX420" s="1"/>
      <c r="AY420" s="1"/>
      <c r="AZ420" s="1"/>
      <c r="BA420" s="1"/>
      <c r="BB420" s="1"/>
      <c r="BC420" s="1"/>
      <c r="BD420" s="1"/>
      <c r="BE420" s="1"/>
      <c r="BF420" s="1"/>
      <c r="BG420" s="1"/>
      <c r="BH420" s="1"/>
      <c r="BI420" s="1"/>
      <c r="BJ420" s="1"/>
      <c r="BK420" s="1"/>
      <c r="BL420" s="1"/>
      <c r="BM420" s="1"/>
      <c r="BN420" s="1"/>
      <c r="BO420" s="1"/>
      <c r="BP420" s="1"/>
      <c r="BQ420" s="1"/>
      <c r="BR420" s="1"/>
    </row>
    <row r="421" spans="1:70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  <c r="AL421" s="1"/>
      <c r="AM421" s="1"/>
      <c r="AN421" s="1"/>
      <c r="AO421" s="1"/>
      <c r="AP421" s="1"/>
      <c r="AQ421" s="1"/>
      <c r="AR421" s="1"/>
      <c r="AS421" s="1"/>
      <c r="AT421" s="1"/>
      <c r="AU421" s="1"/>
      <c r="AV421" s="1"/>
      <c r="AW421" s="1"/>
      <c r="AX421" s="1"/>
      <c r="AY421" s="1"/>
      <c r="AZ421" s="1"/>
      <c r="BA421" s="1"/>
      <c r="BB421" s="1"/>
      <c r="BC421" s="1"/>
      <c r="BD421" s="1"/>
      <c r="BE421" s="1"/>
      <c r="BF421" s="1"/>
      <c r="BG421" s="1"/>
      <c r="BH421" s="1"/>
      <c r="BI421" s="1"/>
      <c r="BJ421" s="1"/>
      <c r="BK421" s="1"/>
      <c r="BL421" s="1"/>
      <c r="BM421" s="1"/>
      <c r="BN421" s="1"/>
      <c r="BO421" s="1"/>
      <c r="BP421" s="1"/>
      <c r="BQ421" s="1"/>
      <c r="BR421" s="1"/>
    </row>
    <row r="422" spans="1:70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  <c r="AL422" s="1"/>
      <c r="AM422" s="1"/>
      <c r="AN422" s="1"/>
      <c r="AO422" s="1"/>
      <c r="AP422" s="1"/>
      <c r="AQ422" s="1"/>
      <c r="AR422" s="1"/>
      <c r="AS422" s="1"/>
      <c r="AT422" s="1"/>
      <c r="AU422" s="1"/>
      <c r="AV422" s="1"/>
      <c r="AW422" s="1"/>
      <c r="AX422" s="1"/>
      <c r="AY422" s="1"/>
      <c r="AZ422" s="1"/>
      <c r="BA422" s="1"/>
      <c r="BB422" s="1"/>
      <c r="BC422" s="1"/>
      <c r="BD422" s="1"/>
      <c r="BE422" s="1"/>
      <c r="BF422" s="1"/>
      <c r="BG422" s="1"/>
      <c r="BH422" s="1"/>
      <c r="BI422" s="1"/>
      <c r="BJ422" s="1"/>
      <c r="BK422" s="1"/>
      <c r="BL422" s="1"/>
      <c r="BM422" s="1"/>
      <c r="BN422" s="1"/>
      <c r="BO422" s="1"/>
      <c r="BP422" s="1"/>
      <c r="BQ422" s="1"/>
      <c r="BR422" s="1"/>
    </row>
    <row r="423" spans="1:70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  <c r="AL423" s="1"/>
      <c r="AM423" s="1"/>
      <c r="AN423" s="1"/>
      <c r="AO423" s="1"/>
      <c r="AP423" s="1"/>
      <c r="AQ423" s="1"/>
      <c r="AR423" s="1"/>
      <c r="AS423" s="1"/>
      <c r="AT423" s="1"/>
      <c r="AU423" s="1"/>
      <c r="AV423" s="1"/>
      <c r="AW423" s="1"/>
      <c r="AX423" s="1"/>
      <c r="AY423" s="1"/>
      <c r="AZ423" s="1"/>
      <c r="BA423" s="1"/>
      <c r="BB423" s="1"/>
      <c r="BC423" s="1"/>
      <c r="BD423" s="1"/>
      <c r="BE423" s="1"/>
      <c r="BF423" s="1"/>
      <c r="BG423" s="1"/>
      <c r="BH423" s="1"/>
      <c r="BI423" s="1"/>
      <c r="BJ423" s="1"/>
      <c r="BK423" s="1"/>
      <c r="BL423" s="1"/>
      <c r="BM423" s="1"/>
      <c r="BN423" s="1"/>
      <c r="BO423" s="1"/>
      <c r="BP423" s="1"/>
      <c r="BQ423" s="1"/>
      <c r="BR423" s="1"/>
    </row>
    <row r="424" spans="1:70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  <c r="AL424" s="1"/>
      <c r="AM424" s="1"/>
      <c r="AN424" s="1"/>
      <c r="AO424" s="1"/>
      <c r="AP424" s="1"/>
      <c r="AQ424" s="1"/>
      <c r="AR424" s="1"/>
      <c r="AS424" s="1"/>
      <c r="AT424" s="1"/>
      <c r="AU424" s="1"/>
      <c r="AV424" s="1"/>
      <c r="AW424" s="1"/>
      <c r="AX424" s="1"/>
      <c r="AY424" s="1"/>
      <c r="AZ424" s="1"/>
      <c r="BA424" s="1"/>
      <c r="BB424" s="1"/>
      <c r="BC424" s="1"/>
      <c r="BD424" s="1"/>
      <c r="BE424" s="1"/>
      <c r="BF424" s="1"/>
      <c r="BG424" s="1"/>
      <c r="BH424" s="1"/>
      <c r="BI424" s="1"/>
      <c r="BJ424" s="1"/>
      <c r="BK424" s="1"/>
      <c r="BL424" s="1"/>
      <c r="BM424" s="1"/>
      <c r="BN424" s="1"/>
      <c r="BO424" s="1"/>
      <c r="BP424" s="1"/>
      <c r="BQ424" s="1"/>
      <c r="BR424" s="1"/>
    </row>
    <row r="425" spans="1:70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  <c r="AL425" s="1"/>
      <c r="AM425" s="1"/>
      <c r="AN425" s="1"/>
      <c r="AO425" s="1"/>
      <c r="AP425" s="1"/>
      <c r="AQ425" s="1"/>
      <c r="AR425" s="1"/>
      <c r="AS425" s="1"/>
      <c r="AT425" s="1"/>
      <c r="AU425" s="1"/>
      <c r="AV425" s="1"/>
      <c r="AW425" s="1"/>
      <c r="AX425" s="1"/>
      <c r="AY425" s="1"/>
      <c r="AZ425" s="1"/>
      <c r="BA425" s="1"/>
      <c r="BB425" s="1"/>
      <c r="BC425" s="1"/>
      <c r="BD425" s="1"/>
      <c r="BE425" s="1"/>
      <c r="BF425" s="1"/>
      <c r="BG425" s="1"/>
      <c r="BH425" s="1"/>
      <c r="BI425" s="1"/>
      <c r="BJ425" s="1"/>
      <c r="BK425" s="1"/>
      <c r="BL425" s="1"/>
      <c r="BM425" s="1"/>
      <c r="BN425" s="1"/>
      <c r="BO425" s="1"/>
      <c r="BP425" s="1"/>
      <c r="BQ425" s="1"/>
      <c r="BR425" s="1"/>
    </row>
    <row r="426" spans="1:70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  <c r="AL426" s="1"/>
      <c r="AM426" s="1"/>
      <c r="AN426" s="1"/>
      <c r="AO426" s="1"/>
      <c r="AP426" s="1"/>
      <c r="AQ426" s="1"/>
      <c r="AR426" s="1"/>
      <c r="AS426" s="1"/>
      <c r="AT426" s="1"/>
      <c r="AU426" s="1"/>
      <c r="AV426" s="1"/>
      <c r="AW426" s="1"/>
      <c r="AX426" s="1"/>
      <c r="AY426" s="1"/>
      <c r="AZ426" s="1"/>
      <c r="BA426" s="1"/>
      <c r="BB426" s="1"/>
      <c r="BC426" s="1"/>
      <c r="BD426" s="1"/>
      <c r="BE426" s="1"/>
      <c r="BF426" s="1"/>
      <c r="BG426" s="1"/>
      <c r="BH426" s="1"/>
      <c r="BI426" s="1"/>
      <c r="BJ426" s="1"/>
      <c r="BK426" s="1"/>
      <c r="BL426" s="1"/>
      <c r="BM426" s="1"/>
      <c r="BN426" s="1"/>
      <c r="BO426" s="1"/>
      <c r="BP426" s="1"/>
      <c r="BQ426" s="1"/>
      <c r="BR426" s="1"/>
    </row>
    <row r="427" spans="1:70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  <c r="AL427" s="1"/>
      <c r="AM427" s="1"/>
      <c r="AN427" s="1"/>
      <c r="AO427" s="1"/>
      <c r="AP427" s="1"/>
      <c r="AQ427" s="1"/>
      <c r="AR427" s="1"/>
      <c r="AS427" s="1"/>
      <c r="AT427" s="1"/>
      <c r="AU427" s="1"/>
      <c r="AV427" s="1"/>
      <c r="AW427" s="1"/>
      <c r="AX427" s="1"/>
      <c r="AY427" s="1"/>
      <c r="AZ427" s="1"/>
      <c r="BA427" s="1"/>
      <c r="BB427" s="1"/>
      <c r="BC427" s="1"/>
      <c r="BD427" s="1"/>
      <c r="BE427" s="1"/>
      <c r="BF427" s="1"/>
      <c r="BG427" s="1"/>
      <c r="BH427" s="1"/>
      <c r="BI427" s="1"/>
      <c r="BJ427" s="1"/>
      <c r="BK427" s="1"/>
      <c r="BL427" s="1"/>
      <c r="BM427" s="1"/>
      <c r="BN427" s="1"/>
      <c r="BO427" s="1"/>
      <c r="BP427" s="1"/>
      <c r="BQ427" s="1"/>
      <c r="BR427" s="1"/>
    </row>
    <row r="428" spans="1:70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  <c r="AL428" s="1"/>
      <c r="AM428" s="1"/>
      <c r="AN428" s="1"/>
      <c r="AO428" s="1"/>
      <c r="AP428" s="1"/>
      <c r="AQ428" s="1"/>
      <c r="AR428" s="1"/>
      <c r="AS428" s="1"/>
      <c r="AT428" s="1"/>
      <c r="AU428" s="1"/>
      <c r="AV428" s="1"/>
      <c r="AW428" s="1"/>
      <c r="AX428" s="1"/>
      <c r="AY428" s="1"/>
      <c r="AZ428" s="1"/>
      <c r="BA428" s="1"/>
      <c r="BB428" s="1"/>
      <c r="BC428" s="1"/>
      <c r="BD428" s="1"/>
      <c r="BE428" s="1"/>
      <c r="BF428" s="1"/>
      <c r="BG428" s="1"/>
      <c r="BH428" s="1"/>
      <c r="BI428" s="1"/>
      <c r="BJ428" s="1"/>
      <c r="BK428" s="1"/>
      <c r="BL428" s="1"/>
      <c r="BM428" s="1"/>
      <c r="BN428" s="1"/>
      <c r="BO428" s="1"/>
      <c r="BP428" s="1"/>
      <c r="BQ428" s="1"/>
      <c r="BR428" s="1"/>
    </row>
    <row r="429" spans="1:70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  <c r="AL429" s="1"/>
      <c r="AM429" s="1"/>
      <c r="AN429" s="1"/>
      <c r="AO429" s="1"/>
      <c r="AP429" s="1"/>
      <c r="AQ429" s="1"/>
      <c r="AR429" s="1"/>
      <c r="AS429" s="1"/>
      <c r="AT429" s="1"/>
      <c r="AU429" s="1"/>
      <c r="AV429" s="1"/>
      <c r="AW429" s="1"/>
      <c r="AX429" s="1"/>
      <c r="AY429" s="1"/>
      <c r="AZ429" s="1"/>
      <c r="BA429" s="1"/>
      <c r="BB429" s="1"/>
      <c r="BC429" s="1"/>
      <c r="BD429" s="1"/>
      <c r="BE429" s="1"/>
      <c r="BF429" s="1"/>
      <c r="BG429" s="1"/>
      <c r="BH429" s="1"/>
      <c r="BI429" s="1"/>
      <c r="BJ429" s="1"/>
      <c r="BK429" s="1"/>
      <c r="BL429" s="1"/>
      <c r="BM429" s="1"/>
      <c r="BN429" s="1"/>
      <c r="BO429" s="1"/>
      <c r="BP429" s="1"/>
      <c r="BQ429" s="1"/>
      <c r="BR429" s="1"/>
    </row>
    <row r="430" spans="1:70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  <c r="AL430" s="1"/>
      <c r="AM430" s="1"/>
      <c r="AN430" s="1"/>
      <c r="AO430" s="1"/>
      <c r="AP430" s="1"/>
      <c r="AQ430" s="1"/>
      <c r="AR430" s="1"/>
      <c r="AS430" s="1"/>
      <c r="AT430" s="1"/>
      <c r="AU430" s="1"/>
      <c r="AV430" s="1"/>
      <c r="AW430" s="1"/>
      <c r="AX430" s="1"/>
      <c r="AY430" s="1"/>
      <c r="AZ430" s="1"/>
      <c r="BA430" s="1"/>
      <c r="BB430" s="1"/>
      <c r="BC430" s="1"/>
      <c r="BD430" s="1"/>
      <c r="BE430" s="1"/>
      <c r="BF430" s="1"/>
      <c r="BG430" s="1"/>
      <c r="BH430" s="1"/>
      <c r="BI430" s="1"/>
      <c r="BJ430" s="1"/>
      <c r="BK430" s="1"/>
      <c r="BL430" s="1"/>
      <c r="BM430" s="1"/>
      <c r="BN430" s="1"/>
      <c r="BO430" s="1"/>
      <c r="BP430" s="1"/>
      <c r="BQ430" s="1"/>
      <c r="BR430" s="1"/>
    </row>
    <row r="431" spans="1:70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  <c r="AL431" s="1"/>
      <c r="AM431" s="1"/>
      <c r="AN431" s="1"/>
      <c r="AO431" s="1"/>
      <c r="AP431" s="1"/>
      <c r="AQ431" s="1"/>
      <c r="AR431" s="1"/>
      <c r="AS431" s="1"/>
      <c r="AT431" s="1"/>
      <c r="AU431" s="1"/>
      <c r="AV431" s="1"/>
      <c r="AW431" s="1"/>
      <c r="AX431" s="1"/>
      <c r="AY431" s="1"/>
      <c r="AZ431" s="1"/>
      <c r="BA431" s="1"/>
      <c r="BB431" s="1"/>
      <c r="BC431" s="1"/>
      <c r="BD431" s="1"/>
      <c r="BE431" s="1"/>
      <c r="BF431" s="1"/>
      <c r="BG431" s="1"/>
      <c r="BH431" s="1"/>
      <c r="BI431" s="1"/>
      <c r="BJ431" s="1"/>
      <c r="BK431" s="1"/>
      <c r="BL431" s="1"/>
      <c r="BM431" s="1"/>
      <c r="BN431" s="1"/>
      <c r="BO431" s="1"/>
      <c r="BP431" s="1"/>
      <c r="BQ431" s="1"/>
      <c r="BR431" s="1"/>
    </row>
    <row r="432" spans="1:70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  <c r="AL432" s="1"/>
      <c r="AM432" s="1"/>
      <c r="AN432" s="1"/>
      <c r="AO432" s="1"/>
      <c r="AP432" s="1"/>
      <c r="AQ432" s="1"/>
      <c r="AR432" s="1"/>
      <c r="AS432" s="1"/>
      <c r="AT432" s="1"/>
      <c r="AU432" s="1"/>
      <c r="AV432" s="1"/>
      <c r="AW432" s="1"/>
      <c r="AX432" s="1"/>
      <c r="AY432" s="1"/>
      <c r="AZ432" s="1"/>
      <c r="BA432" s="1"/>
      <c r="BB432" s="1"/>
      <c r="BC432" s="1"/>
      <c r="BD432" s="1"/>
      <c r="BE432" s="1"/>
      <c r="BF432" s="1"/>
      <c r="BG432" s="1"/>
      <c r="BH432" s="1"/>
      <c r="BI432" s="1"/>
      <c r="BJ432" s="1"/>
      <c r="BK432" s="1"/>
      <c r="BL432" s="1"/>
      <c r="BM432" s="1"/>
      <c r="BN432" s="1"/>
      <c r="BO432" s="1"/>
      <c r="BP432" s="1"/>
      <c r="BQ432" s="1"/>
      <c r="BR432" s="1"/>
    </row>
    <row r="433" spans="1:70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  <c r="AL433" s="1"/>
      <c r="AM433" s="1"/>
      <c r="AN433" s="1"/>
      <c r="AO433" s="1"/>
      <c r="AP433" s="1"/>
      <c r="AQ433" s="1"/>
      <c r="AR433" s="1"/>
      <c r="AS433" s="1"/>
      <c r="AT433" s="1"/>
      <c r="AU433" s="1"/>
      <c r="AV433" s="1"/>
      <c r="AW433" s="1"/>
      <c r="AX433" s="1"/>
      <c r="AY433" s="1"/>
      <c r="AZ433" s="1"/>
      <c r="BA433" s="1"/>
      <c r="BB433" s="1"/>
      <c r="BC433" s="1"/>
      <c r="BD433" s="1"/>
      <c r="BE433" s="1"/>
      <c r="BF433" s="1"/>
      <c r="BG433" s="1"/>
      <c r="BH433" s="1"/>
      <c r="BI433" s="1"/>
      <c r="BJ433" s="1"/>
      <c r="BK433" s="1"/>
      <c r="BL433" s="1"/>
      <c r="BM433" s="1"/>
      <c r="BN433" s="1"/>
      <c r="BO433" s="1"/>
      <c r="BP433" s="1"/>
      <c r="BQ433" s="1"/>
      <c r="BR433" s="1"/>
    </row>
    <row r="434" spans="1:70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  <c r="AL434" s="1"/>
      <c r="AM434" s="1"/>
      <c r="AN434" s="1"/>
      <c r="AO434" s="1"/>
      <c r="AP434" s="1"/>
      <c r="AQ434" s="1"/>
      <c r="AR434" s="1"/>
      <c r="AS434" s="1"/>
      <c r="AT434" s="1"/>
      <c r="AU434" s="1"/>
      <c r="AV434" s="1"/>
      <c r="AW434" s="1"/>
      <c r="AX434" s="1"/>
      <c r="AY434" s="1"/>
      <c r="AZ434" s="1"/>
      <c r="BA434" s="1"/>
      <c r="BB434" s="1"/>
      <c r="BC434" s="1"/>
      <c r="BD434" s="1"/>
      <c r="BE434" s="1"/>
      <c r="BF434" s="1"/>
      <c r="BG434" s="1"/>
      <c r="BH434" s="1"/>
      <c r="BI434" s="1"/>
      <c r="BJ434" s="1"/>
      <c r="BK434" s="1"/>
      <c r="BL434" s="1"/>
      <c r="BM434" s="1"/>
      <c r="BN434" s="1"/>
      <c r="BO434" s="1"/>
      <c r="BP434" s="1"/>
      <c r="BQ434" s="1"/>
      <c r="BR434" s="1"/>
    </row>
    <row r="435" spans="1:70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"/>
      <c r="AL435" s="1"/>
      <c r="AM435" s="1"/>
      <c r="AN435" s="1"/>
      <c r="AO435" s="1"/>
      <c r="AP435" s="1"/>
      <c r="AQ435" s="1"/>
      <c r="AR435" s="1"/>
      <c r="AS435" s="1"/>
      <c r="AT435" s="1"/>
      <c r="AU435" s="1"/>
      <c r="AV435" s="1"/>
      <c r="AW435" s="1"/>
      <c r="AX435" s="1"/>
      <c r="AY435" s="1"/>
      <c r="AZ435" s="1"/>
      <c r="BA435" s="1"/>
      <c r="BB435" s="1"/>
      <c r="BC435" s="1"/>
      <c r="BD435" s="1"/>
      <c r="BE435" s="1"/>
      <c r="BF435" s="1"/>
      <c r="BG435" s="1"/>
      <c r="BH435" s="1"/>
      <c r="BI435" s="1"/>
      <c r="BJ435" s="1"/>
      <c r="BK435" s="1"/>
      <c r="BL435" s="1"/>
      <c r="BM435" s="1"/>
      <c r="BN435" s="1"/>
      <c r="BO435" s="1"/>
      <c r="BP435" s="1"/>
      <c r="BQ435" s="1"/>
      <c r="BR435" s="1"/>
    </row>
    <row r="436" spans="1:70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  <c r="AL436" s="1"/>
      <c r="AM436" s="1"/>
      <c r="AN436" s="1"/>
      <c r="AO436" s="1"/>
      <c r="AP436" s="1"/>
      <c r="AQ436" s="1"/>
      <c r="AR436" s="1"/>
      <c r="AS436" s="1"/>
      <c r="AT436" s="1"/>
      <c r="AU436" s="1"/>
      <c r="AV436" s="1"/>
      <c r="AW436" s="1"/>
      <c r="AX436" s="1"/>
      <c r="AY436" s="1"/>
      <c r="AZ436" s="1"/>
      <c r="BA436" s="1"/>
      <c r="BB436" s="1"/>
      <c r="BC436" s="1"/>
      <c r="BD436" s="1"/>
      <c r="BE436" s="1"/>
      <c r="BF436" s="1"/>
      <c r="BG436" s="1"/>
      <c r="BH436" s="1"/>
      <c r="BI436" s="1"/>
      <c r="BJ436" s="1"/>
      <c r="BK436" s="1"/>
      <c r="BL436" s="1"/>
      <c r="BM436" s="1"/>
      <c r="BN436" s="1"/>
      <c r="BO436" s="1"/>
      <c r="BP436" s="1"/>
      <c r="BQ436" s="1"/>
      <c r="BR436" s="1"/>
    </row>
    <row r="437" spans="1:70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/>
      <c r="AL437" s="1"/>
      <c r="AM437" s="1"/>
      <c r="AN437" s="1"/>
      <c r="AO437" s="1"/>
      <c r="AP437" s="1"/>
      <c r="AQ437" s="1"/>
      <c r="AR437" s="1"/>
      <c r="AS437" s="1"/>
      <c r="AT437" s="1"/>
      <c r="AU437" s="1"/>
      <c r="AV437" s="1"/>
      <c r="AW437" s="1"/>
      <c r="AX437" s="1"/>
      <c r="AY437" s="1"/>
      <c r="AZ437" s="1"/>
      <c r="BA437" s="1"/>
      <c r="BB437" s="1"/>
      <c r="BC437" s="1"/>
      <c r="BD437" s="1"/>
      <c r="BE437" s="1"/>
      <c r="BF437" s="1"/>
      <c r="BG437" s="1"/>
      <c r="BH437" s="1"/>
      <c r="BI437" s="1"/>
      <c r="BJ437" s="1"/>
      <c r="BK437" s="1"/>
      <c r="BL437" s="1"/>
      <c r="BM437" s="1"/>
      <c r="BN437" s="1"/>
      <c r="BO437" s="1"/>
      <c r="BP437" s="1"/>
      <c r="BQ437" s="1"/>
      <c r="BR437" s="1"/>
    </row>
    <row r="438" spans="1:70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/>
      <c r="AL438" s="1"/>
      <c r="AM438" s="1"/>
      <c r="AN438" s="1"/>
      <c r="AO438" s="1"/>
      <c r="AP438" s="1"/>
      <c r="AQ438" s="1"/>
      <c r="AR438" s="1"/>
      <c r="AS438" s="1"/>
      <c r="AT438" s="1"/>
      <c r="AU438" s="1"/>
      <c r="AV438" s="1"/>
      <c r="AW438" s="1"/>
      <c r="AX438" s="1"/>
      <c r="AY438" s="1"/>
      <c r="AZ438" s="1"/>
      <c r="BA438" s="1"/>
      <c r="BB438" s="1"/>
      <c r="BC438" s="1"/>
      <c r="BD438" s="1"/>
      <c r="BE438" s="1"/>
      <c r="BF438" s="1"/>
      <c r="BG438" s="1"/>
      <c r="BH438" s="1"/>
      <c r="BI438" s="1"/>
      <c r="BJ438" s="1"/>
      <c r="BK438" s="1"/>
      <c r="BL438" s="1"/>
      <c r="BM438" s="1"/>
      <c r="BN438" s="1"/>
      <c r="BO438" s="1"/>
      <c r="BP438" s="1"/>
      <c r="BQ438" s="1"/>
      <c r="BR438" s="1"/>
    </row>
    <row r="439" spans="1:70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/>
      <c r="AL439" s="1"/>
      <c r="AM439" s="1"/>
      <c r="AN439" s="1"/>
      <c r="AO439" s="1"/>
      <c r="AP439" s="1"/>
      <c r="AQ439" s="1"/>
      <c r="AR439" s="1"/>
      <c r="AS439" s="1"/>
      <c r="AT439" s="1"/>
      <c r="AU439" s="1"/>
      <c r="AV439" s="1"/>
      <c r="AW439" s="1"/>
      <c r="AX439" s="1"/>
      <c r="AY439" s="1"/>
      <c r="AZ439" s="1"/>
      <c r="BA439" s="1"/>
      <c r="BB439" s="1"/>
      <c r="BC439" s="1"/>
      <c r="BD439" s="1"/>
      <c r="BE439" s="1"/>
      <c r="BF439" s="1"/>
      <c r="BG439" s="1"/>
      <c r="BH439" s="1"/>
      <c r="BI439" s="1"/>
      <c r="BJ439" s="1"/>
      <c r="BK439" s="1"/>
      <c r="BL439" s="1"/>
      <c r="BM439" s="1"/>
      <c r="BN439" s="1"/>
      <c r="BO439" s="1"/>
      <c r="BP439" s="1"/>
      <c r="BQ439" s="1"/>
      <c r="BR439" s="1"/>
    </row>
    <row r="440" spans="1:70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  <c r="AL440" s="1"/>
      <c r="AM440" s="1"/>
      <c r="AN440" s="1"/>
      <c r="AO440" s="1"/>
      <c r="AP440" s="1"/>
      <c r="AQ440" s="1"/>
      <c r="AR440" s="1"/>
      <c r="AS440" s="1"/>
      <c r="AT440" s="1"/>
      <c r="AU440" s="1"/>
      <c r="AV440" s="1"/>
      <c r="AW440" s="1"/>
      <c r="AX440" s="1"/>
      <c r="AY440" s="1"/>
      <c r="AZ440" s="1"/>
      <c r="BA440" s="1"/>
      <c r="BB440" s="1"/>
      <c r="BC440" s="1"/>
      <c r="BD440" s="1"/>
      <c r="BE440" s="1"/>
      <c r="BF440" s="1"/>
      <c r="BG440" s="1"/>
      <c r="BH440" s="1"/>
      <c r="BI440" s="1"/>
      <c r="BJ440" s="1"/>
      <c r="BK440" s="1"/>
      <c r="BL440" s="1"/>
      <c r="BM440" s="1"/>
      <c r="BN440" s="1"/>
      <c r="BO440" s="1"/>
      <c r="BP440" s="1"/>
      <c r="BQ440" s="1"/>
      <c r="BR440" s="1"/>
    </row>
    <row r="441" spans="1:70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  <c r="AL441" s="1"/>
      <c r="AM441" s="1"/>
      <c r="AN441" s="1"/>
      <c r="AO441" s="1"/>
      <c r="AP441" s="1"/>
      <c r="AQ441" s="1"/>
      <c r="AR441" s="1"/>
      <c r="AS441" s="1"/>
      <c r="AT441" s="1"/>
      <c r="AU441" s="1"/>
      <c r="AV441" s="1"/>
      <c r="AW441" s="1"/>
      <c r="AX441" s="1"/>
      <c r="AY441" s="1"/>
      <c r="AZ441" s="1"/>
      <c r="BA441" s="1"/>
      <c r="BB441" s="1"/>
      <c r="BC441" s="1"/>
      <c r="BD441" s="1"/>
      <c r="BE441" s="1"/>
      <c r="BF441" s="1"/>
      <c r="BG441" s="1"/>
      <c r="BH441" s="1"/>
      <c r="BI441" s="1"/>
      <c r="BJ441" s="1"/>
      <c r="BK441" s="1"/>
      <c r="BL441" s="1"/>
      <c r="BM441" s="1"/>
      <c r="BN441" s="1"/>
      <c r="BO441" s="1"/>
      <c r="BP441" s="1"/>
      <c r="BQ441" s="1"/>
      <c r="BR441" s="1"/>
    </row>
    <row r="442" spans="1:70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1"/>
      <c r="AL442" s="1"/>
      <c r="AM442" s="1"/>
      <c r="AN442" s="1"/>
      <c r="AO442" s="1"/>
      <c r="AP442" s="1"/>
      <c r="AQ442" s="1"/>
      <c r="AR442" s="1"/>
      <c r="AS442" s="1"/>
      <c r="AT442" s="1"/>
      <c r="AU442" s="1"/>
      <c r="AV442" s="1"/>
      <c r="AW442" s="1"/>
      <c r="AX442" s="1"/>
      <c r="AY442" s="1"/>
      <c r="AZ442" s="1"/>
      <c r="BA442" s="1"/>
      <c r="BB442" s="1"/>
      <c r="BC442" s="1"/>
      <c r="BD442" s="1"/>
      <c r="BE442" s="1"/>
      <c r="BF442" s="1"/>
      <c r="BG442" s="1"/>
      <c r="BH442" s="1"/>
      <c r="BI442" s="1"/>
      <c r="BJ442" s="1"/>
      <c r="BK442" s="1"/>
      <c r="BL442" s="1"/>
      <c r="BM442" s="1"/>
      <c r="BN442" s="1"/>
      <c r="BO442" s="1"/>
      <c r="BP442" s="1"/>
      <c r="BQ442" s="1"/>
      <c r="BR442" s="1"/>
    </row>
    <row r="443" spans="1:70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"/>
      <c r="AL443" s="1"/>
      <c r="AM443" s="1"/>
      <c r="AN443" s="1"/>
      <c r="AO443" s="1"/>
      <c r="AP443" s="1"/>
      <c r="AQ443" s="1"/>
      <c r="AR443" s="1"/>
      <c r="AS443" s="1"/>
      <c r="AT443" s="1"/>
      <c r="AU443" s="1"/>
      <c r="AV443" s="1"/>
      <c r="AW443" s="1"/>
      <c r="AX443" s="1"/>
      <c r="AY443" s="1"/>
      <c r="AZ443" s="1"/>
      <c r="BA443" s="1"/>
      <c r="BB443" s="1"/>
      <c r="BC443" s="1"/>
      <c r="BD443" s="1"/>
      <c r="BE443" s="1"/>
      <c r="BF443" s="1"/>
      <c r="BG443" s="1"/>
      <c r="BH443" s="1"/>
      <c r="BI443" s="1"/>
      <c r="BJ443" s="1"/>
      <c r="BK443" s="1"/>
      <c r="BL443" s="1"/>
      <c r="BM443" s="1"/>
      <c r="BN443" s="1"/>
      <c r="BO443" s="1"/>
      <c r="BP443" s="1"/>
      <c r="BQ443" s="1"/>
      <c r="BR443" s="1"/>
    </row>
    <row r="444" spans="1:70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"/>
      <c r="AL444" s="1"/>
      <c r="AM444" s="1"/>
      <c r="AN444" s="1"/>
      <c r="AO444" s="1"/>
      <c r="AP444" s="1"/>
      <c r="AQ444" s="1"/>
      <c r="AR444" s="1"/>
      <c r="AS444" s="1"/>
      <c r="AT444" s="1"/>
      <c r="AU444" s="1"/>
      <c r="AV444" s="1"/>
      <c r="AW444" s="1"/>
      <c r="AX444" s="1"/>
      <c r="AY444" s="1"/>
      <c r="AZ444" s="1"/>
      <c r="BA444" s="1"/>
      <c r="BB444" s="1"/>
      <c r="BC444" s="1"/>
      <c r="BD444" s="1"/>
      <c r="BE444" s="1"/>
      <c r="BF444" s="1"/>
      <c r="BG444" s="1"/>
      <c r="BH444" s="1"/>
      <c r="BI444" s="1"/>
      <c r="BJ444" s="1"/>
      <c r="BK444" s="1"/>
      <c r="BL444" s="1"/>
      <c r="BM444" s="1"/>
      <c r="BN444" s="1"/>
      <c r="BO444" s="1"/>
      <c r="BP444" s="1"/>
      <c r="BQ444" s="1"/>
      <c r="BR444" s="1"/>
    </row>
    <row r="445" spans="1:70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"/>
      <c r="AL445" s="1"/>
      <c r="AM445" s="1"/>
      <c r="AN445" s="1"/>
      <c r="AO445" s="1"/>
      <c r="AP445" s="1"/>
      <c r="AQ445" s="1"/>
      <c r="AR445" s="1"/>
      <c r="AS445" s="1"/>
      <c r="AT445" s="1"/>
      <c r="AU445" s="1"/>
      <c r="AV445" s="1"/>
      <c r="AW445" s="1"/>
      <c r="AX445" s="1"/>
      <c r="AY445" s="1"/>
      <c r="AZ445" s="1"/>
      <c r="BA445" s="1"/>
      <c r="BB445" s="1"/>
      <c r="BC445" s="1"/>
      <c r="BD445" s="1"/>
      <c r="BE445" s="1"/>
      <c r="BF445" s="1"/>
      <c r="BG445" s="1"/>
      <c r="BH445" s="1"/>
      <c r="BI445" s="1"/>
      <c r="BJ445" s="1"/>
      <c r="BK445" s="1"/>
      <c r="BL445" s="1"/>
      <c r="BM445" s="1"/>
      <c r="BN445" s="1"/>
      <c r="BO445" s="1"/>
      <c r="BP445" s="1"/>
      <c r="BQ445" s="1"/>
      <c r="BR445" s="1"/>
    </row>
    <row r="446" spans="1:70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/>
      <c r="AL446" s="1"/>
      <c r="AM446" s="1"/>
      <c r="AN446" s="1"/>
      <c r="AO446" s="1"/>
      <c r="AP446" s="1"/>
      <c r="AQ446" s="1"/>
      <c r="AR446" s="1"/>
      <c r="AS446" s="1"/>
      <c r="AT446" s="1"/>
      <c r="AU446" s="1"/>
      <c r="AV446" s="1"/>
      <c r="AW446" s="1"/>
      <c r="AX446" s="1"/>
      <c r="AY446" s="1"/>
      <c r="AZ446" s="1"/>
      <c r="BA446" s="1"/>
      <c r="BB446" s="1"/>
      <c r="BC446" s="1"/>
      <c r="BD446" s="1"/>
      <c r="BE446" s="1"/>
      <c r="BF446" s="1"/>
      <c r="BG446" s="1"/>
      <c r="BH446" s="1"/>
      <c r="BI446" s="1"/>
      <c r="BJ446" s="1"/>
      <c r="BK446" s="1"/>
      <c r="BL446" s="1"/>
      <c r="BM446" s="1"/>
      <c r="BN446" s="1"/>
      <c r="BO446" s="1"/>
      <c r="BP446" s="1"/>
      <c r="BQ446" s="1"/>
      <c r="BR446" s="1"/>
    </row>
    <row r="447" spans="1:70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  <c r="AL447" s="1"/>
      <c r="AM447" s="1"/>
      <c r="AN447" s="1"/>
      <c r="AO447" s="1"/>
      <c r="AP447" s="1"/>
      <c r="AQ447" s="1"/>
      <c r="AR447" s="1"/>
      <c r="AS447" s="1"/>
      <c r="AT447" s="1"/>
      <c r="AU447" s="1"/>
      <c r="AV447" s="1"/>
      <c r="AW447" s="1"/>
      <c r="AX447" s="1"/>
      <c r="AY447" s="1"/>
      <c r="AZ447" s="1"/>
      <c r="BA447" s="1"/>
      <c r="BB447" s="1"/>
      <c r="BC447" s="1"/>
      <c r="BD447" s="1"/>
      <c r="BE447" s="1"/>
      <c r="BF447" s="1"/>
      <c r="BG447" s="1"/>
      <c r="BH447" s="1"/>
      <c r="BI447" s="1"/>
      <c r="BJ447" s="1"/>
      <c r="BK447" s="1"/>
      <c r="BL447" s="1"/>
      <c r="BM447" s="1"/>
      <c r="BN447" s="1"/>
      <c r="BO447" s="1"/>
      <c r="BP447" s="1"/>
      <c r="BQ447" s="1"/>
      <c r="BR447" s="1"/>
    </row>
    <row r="448" spans="1:70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"/>
      <c r="AL448" s="1"/>
      <c r="AM448" s="1"/>
      <c r="AN448" s="1"/>
      <c r="AO448" s="1"/>
      <c r="AP448" s="1"/>
      <c r="AQ448" s="1"/>
      <c r="AR448" s="1"/>
      <c r="AS448" s="1"/>
      <c r="AT448" s="1"/>
      <c r="AU448" s="1"/>
      <c r="AV448" s="1"/>
      <c r="AW448" s="1"/>
      <c r="AX448" s="1"/>
      <c r="AY448" s="1"/>
      <c r="AZ448" s="1"/>
      <c r="BA448" s="1"/>
      <c r="BB448" s="1"/>
      <c r="BC448" s="1"/>
      <c r="BD448" s="1"/>
      <c r="BE448" s="1"/>
      <c r="BF448" s="1"/>
      <c r="BG448" s="1"/>
      <c r="BH448" s="1"/>
      <c r="BI448" s="1"/>
      <c r="BJ448" s="1"/>
      <c r="BK448" s="1"/>
      <c r="BL448" s="1"/>
      <c r="BM448" s="1"/>
      <c r="BN448" s="1"/>
      <c r="BO448" s="1"/>
      <c r="BP448" s="1"/>
      <c r="BQ448" s="1"/>
      <c r="BR448" s="1"/>
    </row>
    <row r="449" spans="1:70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"/>
      <c r="AL449" s="1"/>
      <c r="AM449" s="1"/>
      <c r="AN449" s="1"/>
      <c r="AO449" s="1"/>
      <c r="AP449" s="1"/>
      <c r="AQ449" s="1"/>
      <c r="AR449" s="1"/>
      <c r="AS449" s="1"/>
      <c r="AT449" s="1"/>
      <c r="AU449" s="1"/>
      <c r="AV449" s="1"/>
      <c r="AW449" s="1"/>
      <c r="AX449" s="1"/>
      <c r="AY449" s="1"/>
      <c r="AZ449" s="1"/>
      <c r="BA449" s="1"/>
      <c r="BB449" s="1"/>
      <c r="BC449" s="1"/>
      <c r="BD449" s="1"/>
      <c r="BE449" s="1"/>
      <c r="BF449" s="1"/>
      <c r="BG449" s="1"/>
      <c r="BH449" s="1"/>
      <c r="BI449" s="1"/>
      <c r="BJ449" s="1"/>
      <c r="BK449" s="1"/>
      <c r="BL449" s="1"/>
      <c r="BM449" s="1"/>
      <c r="BN449" s="1"/>
      <c r="BO449" s="1"/>
      <c r="BP449" s="1"/>
      <c r="BQ449" s="1"/>
      <c r="BR449" s="1"/>
    </row>
    <row r="450" spans="1:70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1"/>
      <c r="AL450" s="1"/>
      <c r="AM450" s="1"/>
      <c r="AN450" s="1"/>
      <c r="AO450" s="1"/>
      <c r="AP450" s="1"/>
      <c r="AQ450" s="1"/>
      <c r="AR450" s="1"/>
      <c r="AS450" s="1"/>
      <c r="AT450" s="1"/>
      <c r="AU450" s="1"/>
      <c r="AV450" s="1"/>
      <c r="AW450" s="1"/>
      <c r="AX450" s="1"/>
      <c r="AY450" s="1"/>
      <c r="AZ450" s="1"/>
      <c r="BA450" s="1"/>
      <c r="BB450" s="1"/>
      <c r="BC450" s="1"/>
      <c r="BD450" s="1"/>
      <c r="BE450" s="1"/>
      <c r="BF450" s="1"/>
      <c r="BG450" s="1"/>
      <c r="BH450" s="1"/>
      <c r="BI450" s="1"/>
      <c r="BJ450" s="1"/>
      <c r="BK450" s="1"/>
      <c r="BL450" s="1"/>
      <c r="BM450" s="1"/>
      <c r="BN450" s="1"/>
      <c r="BO450" s="1"/>
      <c r="BP450" s="1"/>
      <c r="BQ450" s="1"/>
      <c r="BR450" s="1"/>
    </row>
    <row r="451" spans="1:70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  <c r="AK451" s="1"/>
      <c r="AL451" s="1"/>
      <c r="AM451" s="1"/>
      <c r="AN451" s="1"/>
      <c r="AO451" s="1"/>
      <c r="AP451" s="1"/>
      <c r="AQ451" s="1"/>
      <c r="AR451" s="1"/>
      <c r="AS451" s="1"/>
      <c r="AT451" s="1"/>
      <c r="AU451" s="1"/>
      <c r="AV451" s="1"/>
      <c r="AW451" s="1"/>
      <c r="AX451" s="1"/>
      <c r="AY451" s="1"/>
      <c r="AZ451" s="1"/>
      <c r="BA451" s="1"/>
      <c r="BB451" s="1"/>
      <c r="BC451" s="1"/>
      <c r="BD451" s="1"/>
      <c r="BE451" s="1"/>
      <c r="BF451" s="1"/>
      <c r="BG451" s="1"/>
      <c r="BH451" s="1"/>
      <c r="BI451" s="1"/>
      <c r="BJ451" s="1"/>
      <c r="BK451" s="1"/>
      <c r="BL451" s="1"/>
      <c r="BM451" s="1"/>
      <c r="BN451" s="1"/>
      <c r="BO451" s="1"/>
      <c r="BP451" s="1"/>
      <c r="BQ451" s="1"/>
      <c r="BR451" s="1"/>
    </row>
    <row r="452" spans="1:70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  <c r="AK452" s="1"/>
      <c r="AL452" s="1"/>
      <c r="AM452" s="1"/>
      <c r="AN452" s="1"/>
      <c r="AO452" s="1"/>
      <c r="AP452" s="1"/>
      <c r="AQ452" s="1"/>
      <c r="AR452" s="1"/>
      <c r="AS452" s="1"/>
      <c r="AT452" s="1"/>
      <c r="AU452" s="1"/>
      <c r="AV452" s="1"/>
      <c r="AW452" s="1"/>
      <c r="AX452" s="1"/>
      <c r="AY452" s="1"/>
      <c r="AZ452" s="1"/>
      <c r="BA452" s="1"/>
      <c r="BB452" s="1"/>
      <c r="BC452" s="1"/>
      <c r="BD452" s="1"/>
      <c r="BE452" s="1"/>
      <c r="BF452" s="1"/>
      <c r="BG452" s="1"/>
      <c r="BH452" s="1"/>
      <c r="BI452" s="1"/>
      <c r="BJ452" s="1"/>
      <c r="BK452" s="1"/>
      <c r="BL452" s="1"/>
      <c r="BM452" s="1"/>
      <c r="BN452" s="1"/>
      <c r="BO452" s="1"/>
      <c r="BP452" s="1"/>
      <c r="BQ452" s="1"/>
      <c r="BR452" s="1"/>
    </row>
    <row r="453" spans="1:70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  <c r="AK453" s="1"/>
      <c r="AL453" s="1"/>
      <c r="AM453" s="1"/>
      <c r="AN453" s="1"/>
      <c r="AO453" s="1"/>
      <c r="AP453" s="1"/>
      <c r="AQ453" s="1"/>
      <c r="AR453" s="1"/>
      <c r="AS453" s="1"/>
      <c r="AT453" s="1"/>
      <c r="AU453" s="1"/>
      <c r="AV453" s="1"/>
      <c r="AW453" s="1"/>
      <c r="AX453" s="1"/>
      <c r="AY453" s="1"/>
      <c r="AZ453" s="1"/>
      <c r="BA453" s="1"/>
      <c r="BB453" s="1"/>
      <c r="BC453" s="1"/>
      <c r="BD453" s="1"/>
      <c r="BE453" s="1"/>
      <c r="BF453" s="1"/>
      <c r="BG453" s="1"/>
      <c r="BH453" s="1"/>
      <c r="BI453" s="1"/>
      <c r="BJ453" s="1"/>
      <c r="BK453" s="1"/>
      <c r="BL453" s="1"/>
      <c r="BM453" s="1"/>
      <c r="BN453" s="1"/>
      <c r="BO453" s="1"/>
      <c r="BP453" s="1"/>
      <c r="BQ453" s="1"/>
      <c r="BR453" s="1"/>
    </row>
    <row r="454" spans="1:70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  <c r="AK454" s="1"/>
      <c r="AL454" s="1"/>
      <c r="AM454" s="1"/>
      <c r="AN454" s="1"/>
      <c r="AO454" s="1"/>
      <c r="AP454" s="1"/>
      <c r="AQ454" s="1"/>
      <c r="AR454" s="1"/>
      <c r="AS454" s="1"/>
      <c r="AT454" s="1"/>
      <c r="AU454" s="1"/>
      <c r="AV454" s="1"/>
      <c r="AW454" s="1"/>
      <c r="AX454" s="1"/>
      <c r="AY454" s="1"/>
      <c r="AZ454" s="1"/>
      <c r="BA454" s="1"/>
      <c r="BB454" s="1"/>
      <c r="BC454" s="1"/>
      <c r="BD454" s="1"/>
      <c r="BE454" s="1"/>
      <c r="BF454" s="1"/>
      <c r="BG454" s="1"/>
      <c r="BH454" s="1"/>
      <c r="BI454" s="1"/>
      <c r="BJ454" s="1"/>
      <c r="BK454" s="1"/>
      <c r="BL454" s="1"/>
      <c r="BM454" s="1"/>
      <c r="BN454" s="1"/>
      <c r="BO454" s="1"/>
      <c r="BP454" s="1"/>
      <c r="BQ454" s="1"/>
      <c r="BR454" s="1"/>
    </row>
    <row r="455" spans="1:70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  <c r="AK455" s="1"/>
      <c r="AL455" s="1"/>
      <c r="AM455" s="1"/>
      <c r="AN455" s="1"/>
      <c r="AO455" s="1"/>
      <c r="AP455" s="1"/>
      <c r="AQ455" s="1"/>
      <c r="AR455" s="1"/>
      <c r="AS455" s="1"/>
      <c r="AT455" s="1"/>
      <c r="AU455" s="1"/>
      <c r="AV455" s="1"/>
      <c r="AW455" s="1"/>
      <c r="AX455" s="1"/>
      <c r="AY455" s="1"/>
      <c r="AZ455" s="1"/>
      <c r="BA455" s="1"/>
      <c r="BB455" s="1"/>
      <c r="BC455" s="1"/>
      <c r="BD455" s="1"/>
      <c r="BE455" s="1"/>
      <c r="BF455" s="1"/>
      <c r="BG455" s="1"/>
      <c r="BH455" s="1"/>
      <c r="BI455" s="1"/>
      <c r="BJ455" s="1"/>
      <c r="BK455" s="1"/>
      <c r="BL455" s="1"/>
      <c r="BM455" s="1"/>
      <c r="BN455" s="1"/>
      <c r="BO455" s="1"/>
      <c r="BP455" s="1"/>
      <c r="BQ455" s="1"/>
      <c r="BR455" s="1"/>
    </row>
    <row r="456" spans="1:70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  <c r="AK456" s="1"/>
      <c r="AL456" s="1"/>
      <c r="AM456" s="1"/>
      <c r="AN456" s="1"/>
      <c r="AO456" s="1"/>
      <c r="AP456" s="1"/>
      <c r="AQ456" s="1"/>
      <c r="AR456" s="1"/>
      <c r="AS456" s="1"/>
      <c r="AT456" s="1"/>
      <c r="AU456" s="1"/>
      <c r="AV456" s="1"/>
      <c r="AW456" s="1"/>
      <c r="AX456" s="1"/>
      <c r="AY456" s="1"/>
      <c r="AZ456" s="1"/>
      <c r="BA456" s="1"/>
      <c r="BB456" s="1"/>
      <c r="BC456" s="1"/>
      <c r="BD456" s="1"/>
      <c r="BE456" s="1"/>
      <c r="BF456" s="1"/>
      <c r="BG456" s="1"/>
      <c r="BH456" s="1"/>
      <c r="BI456" s="1"/>
      <c r="BJ456" s="1"/>
      <c r="BK456" s="1"/>
      <c r="BL456" s="1"/>
      <c r="BM456" s="1"/>
      <c r="BN456" s="1"/>
      <c r="BO456" s="1"/>
      <c r="BP456" s="1"/>
      <c r="BQ456" s="1"/>
      <c r="BR456" s="1"/>
    </row>
    <row r="457" spans="1:70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  <c r="AK457" s="1"/>
      <c r="AL457" s="1"/>
      <c r="AM457" s="1"/>
      <c r="AN457" s="1"/>
      <c r="AO457" s="1"/>
      <c r="AP457" s="1"/>
      <c r="AQ457" s="1"/>
      <c r="AR457" s="1"/>
      <c r="AS457" s="1"/>
      <c r="AT457" s="1"/>
      <c r="AU457" s="1"/>
      <c r="AV457" s="1"/>
      <c r="AW457" s="1"/>
      <c r="AX457" s="1"/>
      <c r="AY457" s="1"/>
      <c r="AZ457" s="1"/>
      <c r="BA457" s="1"/>
      <c r="BB457" s="1"/>
      <c r="BC457" s="1"/>
      <c r="BD457" s="1"/>
      <c r="BE457" s="1"/>
      <c r="BF457" s="1"/>
      <c r="BG457" s="1"/>
      <c r="BH457" s="1"/>
      <c r="BI457" s="1"/>
      <c r="BJ457" s="1"/>
      <c r="BK457" s="1"/>
      <c r="BL457" s="1"/>
      <c r="BM457" s="1"/>
      <c r="BN457" s="1"/>
      <c r="BO457" s="1"/>
      <c r="BP457" s="1"/>
      <c r="BQ457" s="1"/>
      <c r="BR457" s="1"/>
    </row>
    <row r="458" spans="1:70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  <c r="AK458" s="1"/>
      <c r="AL458" s="1"/>
      <c r="AM458" s="1"/>
      <c r="AN458" s="1"/>
      <c r="AO458" s="1"/>
      <c r="AP458" s="1"/>
      <c r="AQ458" s="1"/>
      <c r="AR458" s="1"/>
      <c r="AS458" s="1"/>
      <c r="AT458" s="1"/>
      <c r="AU458" s="1"/>
      <c r="AV458" s="1"/>
      <c r="AW458" s="1"/>
      <c r="AX458" s="1"/>
      <c r="AY458" s="1"/>
      <c r="AZ458" s="1"/>
      <c r="BA458" s="1"/>
      <c r="BB458" s="1"/>
      <c r="BC458" s="1"/>
      <c r="BD458" s="1"/>
      <c r="BE458" s="1"/>
      <c r="BF458" s="1"/>
      <c r="BG458" s="1"/>
      <c r="BH458" s="1"/>
      <c r="BI458" s="1"/>
      <c r="BJ458" s="1"/>
      <c r="BK458" s="1"/>
      <c r="BL458" s="1"/>
      <c r="BM458" s="1"/>
      <c r="BN458" s="1"/>
      <c r="BO458" s="1"/>
      <c r="BP458" s="1"/>
      <c r="BQ458" s="1"/>
      <c r="BR458" s="1"/>
    </row>
    <row r="459" spans="1:70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  <c r="AK459" s="1"/>
      <c r="AL459" s="1"/>
      <c r="AM459" s="1"/>
      <c r="AN459" s="1"/>
      <c r="AO459" s="1"/>
      <c r="AP459" s="1"/>
      <c r="AQ459" s="1"/>
      <c r="AR459" s="1"/>
      <c r="AS459" s="1"/>
      <c r="AT459" s="1"/>
      <c r="AU459" s="1"/>
      <c r="AV459" s="1"/>
      <c r="AW459" s="1"/>
      <c r="AX459" s="1"/>
      <c r="AY459" s="1"/>
      <c r="AZ459" s="1"/>
      <c r="BA459" s="1"/>
      <c r="BB459" s="1"/>
      <c r="BC459" s="1"/>
      <c r="BD459" s="1"/>
      <c r="BE459" s="1"/>
      <c r="BF459" s="1"/>
      <c r="BG459" s="1"/>
      <c r="BH459" s="1"/>
      <c r="BI459" s="1"/>
      <c r="BJ459" s="1"/>
      <c r="BK459" s="1"/>
      <c r="BL459" s="1"/>
      <c r="BM459" s="1"/>
      <c r="BN459" s="1"/>
      <c r="BO459" s="1"/>
      <c r="BP459" s="1"/>
      <c r="BQ459" s="1"/>
      <c r="BR459" s="1"/>
    </row>
    <row r="460" spans="1:70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  <c r="AK460" s="1"/>
      <c r="AL460" s="1"/>
      <c r="AM460" s="1"/>
      <c r="AN460" s="1"/>
      <c r="AO460" s="1"/>
      <c r="AP460" s="1"/>
      <c r="AQ460" s="1"/>
      <c r="AR460" s="1"/>
      <c r="AS460" s="1"/>
      <c r="AT460" s="1"/>
      <c r="AU460" s="1"/>
      <c r="AV460" s="1"/>
      <c r="AW460" s="1"/>
      <c r="AX460" s="1"/>
      <c r="AY460" s="1"/>
      <c r="AZ460" s="1"/>
      <c r="BA460" s="1"/>
      <c r="BB460" s="1"/>
      <c r="BC460" s="1"/>
      <c r="BD460" s="1"/>
      <c r="BE460" s="1"/>
      <c r="BF460" s="1"/>
      <c r="BG460" s="1"/>
      <c r="BH460" s="1"/>
      <c r="BI460" s="1"/>
      <c r="BJ460" s="1"/>
      <c r="BK460" s="1"/>
      <c r="BL460" s="1"/>
      <c r="BM460" s="1"/>
      <c r="BN460" s="1"/>
      <c r="BO460" s="1"/>
      <c r="BP460" s="1"/>
      <c r="BQ460" s="1"/>
      <c r="BR460" s="1"/>
    </row>
    <row r="461" spans="1:70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  <c r="AK461" s="1"/>
      <c r="AL461" s="1"/>
      <c r="AM461" s="1"/>
      <c r="AN461" s="1"/>
      <c r="AO461" s="1"/>
      <c r="AP461" s="1"/>
      <c r="AQ461" s="1"/>
      <c r="AR461" s="1"/>
      <c r="AS461" s="1"/>
      <c r="AT461" s="1"/>
      <c r="AU461" s="1"/>
      <c r="AV461" s="1"/>
      <c r="AW461" s="1"/>
      <c r="AX461" s="1"/>
      <c r="AY461" s="1"/>
      <c r="AZ461" s="1"/>
      <c r="BA461" s="1"/>
      <c r="BB461" s="1"/>
      <c r="BC461" s="1"/>
      <c r="BD461" s="1"/>
      <c r="BE461" s="1"/>
      <c r="BF461" s="1"/>
      <c r="BG461" s="1"/>
      <c r="BH461" s="1"/>
      <c r="BI461" s="1"/>
      <c r="BJ461" s="1"/>
      <c r="BK461" s="1"/>
      <c r="BL461" s="1"/>
      <c r="BM461" s="1"/>
      <c r="BN461" s="1"/>
      <c r="BO461" s="1"/>
      <c r="BP461" s="1"/>
      <c r="BQ461" s="1"/>
      <c r="BR461" s="1"/>
    </row>
    <row r="462" spans="1:70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  <c r="AK462" s="1"/>
      <c r="AL462" s="1"/>
      <c r="AM462" s="1"/>
      <c r="AN462" s="1"/>
      <c r="AO462" s="1"/>
      <c r="AP462" s="1"/>
      <c r="AQ462" s="1"/>
      <c r="AR462" s="1"/>
      <c r="AS462" s="1"/>
      <c r="AT462" s="1"/>
      <c r="AU462" s="1"/>
      <c r="AV462" s="1"/>
      <c r="AW462" s="1"/>
      <c r="AX462" s="1"/>
      <c r="AY462" s="1"/>
      <c r="AZ462" s="1"/>
      <c r="BA462" s="1"/>
      <c r="BB462" s="1"/>
      <c r="BC462" s="1"/>
      <c r="BD462" s="1"/>
      <c r="BE462" s="1"/>
      <c r="BF462" s="1"/>
      <c r="BG462" s="1"/>
      <c r="BH462" s="1"/>
      <c r="BI462" s="1"/>
      <c r="BJ462" s="1"/>
      <c r="BK462" s="1"/>
      <c r="BL462" s="1"/>
      <c r="BM462" s="1"/>
      <c r="BN462" s="1"/>
      <c r="BO462" s="1"/>
      <c r="BP462" s="1"/>
      <c r="BQ462" s="1"/>
      <c r="BR462" s="1"/>
    </row>
    <row r="463" spans="1:70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  <c r="AK463" s="1"/>
      <c r="AL463" s="1"/>
      <c r="AM463" s="1"/>
      <c r="AN463" s="1"/>
      <c r="AO463" s="1"/>
      <c r="AP463" s="1"/>
      <c r="AQ463" s="1"/>
      <c r="AR463" s="1"/>
      <c r="AS463" s="1"/>
      <c r="AT463" s="1"/>
      <c r="AU463" s="1"/>
      <c r="AV463" s="1"/>
      <c r="AW463" s="1"/>
      <c r="AX463" s="1"/>
      <c r="AY463" s="1"/>
      <c r="AZ463" s="1"/>
      <c r="BA463" s="1"/>
      <c r="BB463" s="1"/>
      <c r="BC463" s="1"/>
      <c r="BD463" s="1"/>
      <c r="BE463" s="1"/>
      <c r="BF463" s="1"/>
      <c r="BG463" s="1"/>
      <c r="BH463" s="1"/>
      <c r="BI463" s="1"/>
      <c r="BJ463" s="1"/>
      <c r="BK463" s="1"/>
      <c r="BL463" s="1"/>
      <c r="BM463" s="1"/>
      <c r="BN463" s="1"/>
      <c r="BO463" s="1"/>
      <c r="BP463" s="1"/>
      <c r="BQ463" s="1"/>
      <c r="BR463" s="1"/>
    </row>
    <row r="464" spans="1:70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  <c r="AK464" s="1"/>
      <c r="AL464" s="1"/>
      <c r="AM464" s="1"/>
      <c r="AN464" s="1"/>
      <c r="AO464" s="1"/>
      <c r="AP464" s="1"/>
      <c r="AQ464" s="1"/>
      <c r="AR464" s="1"/>
      <c r="AS464" s="1"/>
      <c r="AT464" s="1"/>
      <c r="AU464" s="1"/>
      <c r="AV464" s="1"/>
      <c r="AW464" s="1"/>
      <c r="AX464" s="1"/>
      <c r="AY464" s="1"/>
      <c r="AZ464" s="1"/>
      <c r="BA464" s="1"/>
      <c r="BB464" s="1"/>
      <c r="BC464" s="1"/>
      <c r="BD464" s="1"/>
      <c r="BE464" s="1"/>
      <c r="BF464" s="1"/>
      <c r="BG464" s="1"/>
      <c r="BH464" s="1"/>
      <c r="BI464" s="1"/>
      <c r="BJ464" s="1"/>
      <c r="BK464" s="1"/>
      <c r="BL464" s="1"/>
      <c r="BM464" s="1"/>
      <c r="BN464" s="1"/>
      <c r="BO464" s="1"/>
      <c r="BP464" s="1"/>
      <c r="BQ464" s="1"/>
      <c r="BR464" s="1"/>
    </row>
    <row r="465" spans="1:70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"/>
      <c r="AK465" s="1"/>
      <c r="AL465" s="1"/>
      <c r="AM465" s="1"/>
      <c r="AN465" s="1"/>
      <c r="AO465" s="1"/>
      <c r="AP465" s="1"/>
      <c r="AQ465" s="1"/>
      <c r="AR465" s="1"/>
      <c r="AS465" s="1"/>
      <c r="AT465" s="1"/>
      <c r="AU465" s="1"/>
      <c r="AV465" s="1"/>
      <c r="AW465" s="1"/>
      <c r="AX465" s="1"/>
      <c r="AY465" s="1"/>
      <c r="AZ465" s="1"/>
      <c r="BA465" s="1"/>
      <c r="BB465" s="1"/>
      <c r="BC465" s="1"/>
      <c r="BD465" s="1"/>
      <c r="BE465" s="1"/>
      <c r="BF465" s="1"/>
      <c r="BG465" s="1"/>
      <c r="BH465" s="1"/>
      <c r="BI465" s="1"/>
      <c r="BJ465" s="1"/>
      <c r="BK465" s="1"/>
      <c r="BL465" s="1"/>
      <c r="BM465" s="1"/>
      <c r="BN465" s="1"/>
      <c r="BO465" s="1"/>
      <c r="BP465" s="1"/>
      <c r="BQ465" s="1"/>
      <c r="BR465" s="1"/>
    </row>
    <row r="466" spans="1:70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"/>
      <c r="AK466" s="1"/>
      <c r="AL466" s="1"/>
      <c r="AM466" s="1"/>
      <c r="AN466" s="1"/>
      <c r="AO466" s="1"/>
      <c r="AP466" s="1"/>
      <c r="AQ466" s="1"/>
      <c r="AR466" s="1"/>
      <c r="AS466" s="1"/>
      <c r="AT466" s="1"/>
      <c r="AU466" s="1"/>
      <c r="AV466" s="1"/>
      <c r="AW466" s="1"/>
      <c r="AX466" s="1"/>
      <c r="AY466" s="1"/>
      <c r="AZ466" s="1"/>
      <c r="BA466" s="1"/>
      <c r="BB466" s="1"/>
      <c r="BC466" s="1"/>
      <c r="BD466" s="1"/>
      <c r="BE466" s="1"/>
      <c r="BF466" s="1"/>
      <c r="BG466" s="1"/>
      <c r="BH466" s="1"/>
      <c r="BI466" s="1"/>
      <c r="BJ466" s="1"/>
      <c r="BK466" s="1"/>
      <c r="BL466" s="1"/>
      <c r="BM466" s="1"/>
      <c r="BN466" s="1"/>
      <c r="BO466" s="1"/>
      <c r="BP466" s="1"/>
      <c r="BQ466" s="1"/>
      <c r="BR466" s="1"/>
    </row>
    <row r="467" spans="1:70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"/>
      <c r="AK467" s="1"/>
      <c r="AL467" s="1"/>
      <c r="AM467" s="1"/>
      <c r="AN467" s="1"/>
      <c r="AO467" s="1"/>
      <c r="AP467" s="1"/>
      <c r="AQ467" s="1"/>
      <c r="AR467" s="1"/>
      <c r="AS467" s="1"/>
      <c r="AT467" s="1"/>
      <c r="AU467" s="1"/>
      <c r="AV467" s="1"/>
      <c r="AW467" s="1"/>
      <c r="AX467" s="1"/>
      <c r="AY467" s="1"/>
      <c r="AZ467" s="1"/>
      <c r="BA467" s="1"/>
      <c r="BB467" s="1"/>
      <c r="BC467" s="1"/>
      <c r="BD467" s="1"/>
      <c r="BE467" s="1"/>
      <c r="BF467" s="1"/>
      <c r="BG467" s="1"/>
      <c r="BH467" s="1"/>
      <c r="BI467" s="1"/>
      <c r="BJ467" s="1"/>
      <c r="BK467" s="1"/>
      <c r="BL467" s="1"/>
      <c r="BM467" s="1"/>
      <c r="BN467" s="1"/>
      <c r="BO467" s="1"/>
      <c r="BP467" s="1"/>
      <c r="BQ467" s="1"/>
      <c r="BR467" s="1"/>
    </row>
    <row r="468" spans="1:70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  <c r="AK468" s="1"/>
      <c r="AL468" s="1"/>
      <c r="AM468" s="1"/>
      <c r="AN468" s="1"/>
      <c r="AO468" s="1"/>
      <c r="AP468" s="1"/>
      <c r="AQ468" s="1"/>
      <c r="AR468" s="1"/>
      <c r="AS468" s="1"/>
      <c r="AT468" s="1"/>
      <c r="AU468" s="1"/>
      <c r="AV468" s="1"/>
      <c r="AW468" s="1"/>
      <c r="AX468" s="1"/>
      <c r="AY468" s="1"/>
      <c r="AZ468" s="1"/>
      <c r="BA468" s="1"/>
      <c r="BB468" s="1"/>
      <c r="BC468" s="1"/>
      <c r="BD468" s="1"/>
      <c r="BE468" s="1"/>
      <c r="BF468" s="1"/>
      <c r="BG468" s="1"/>
      <c r="BH468" s="1"/>
      <c r="BI468" s="1"/>
      <c r="BJ468" s="1"/>
      <c r="BK468" s="1"/>
      <c r="BL468" s="1"/>
      <c r="BM468" s="1"/>
      <c r="BN468" s="1"/>
      <c r="BO468" s="1"/>
      <c r="BP468" s="1"/>
      <c r="BQ468" s="1"/>
      <c r="BR468" s="1"/>
    </row>
    <row r="469" spans="1:70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  <c r="AK469" s="1"/>
      <c r="AL469" s="1"/>
      <c r="AM469" s="1"/>
      <c r="AN469" s="1"/>
      <c r="AO469" s="1"/>
      <c r="AP469" s="1"/>
      <c r="AQ469" s="1"/>
      <c r="AR469" s="1"/>
      <c r="AS469" s="1"/>
      <c r="AT469" s="1"/>
      <c r="AU469" s="1"/>
      <c r="AV469" s="1"/>
      <c r="AW469" s="1"/>
      <c r="AX469" s="1"/>
      <c r="AY469" s="1"/>
      <c r="AZ469" s="1"/>
      <c r="BA469" s="1"/>
      <c r="BB469" s="1"/>
      <c r="BC469" s="1"/>
      <c r="BD469" s="1"/>
      <c r="BE469" s="1"/>
      <c r="BF469" s="1"/>
      <c r="BG469" s="1"/>
      <c r="BH469" s="1"/>
      <c r="BI469" s="1"/>
      <c r="BJ469" s="1"/>
      <c r="BK469" s="1"/>
      <c r="BL469" s="1"/>
      <c r="BM469" s="1"/>
      <c r="BN469" s="1"/>
      <c r="BO469" s="1"/>
      <c r="BP469" s="1"/>
      <c r="BQ469" s="1"/>
      <c r="BR469" s="1"/>
    </row>
    <row r="470" spans="1:70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  <c r="AK470" s="1"/>
      <c r="AL470" s="1"/>
      <c r="AM470" s="1"/>
      <c r="AN470" s="1"/>
      <c r="AO470" s="1"/>
      <c r="AP470" s="1"/>
      <c r="AQ470" s="1"/>
      <c r="AR470" s="1"/>
      <c r="AS470" s="1"/>
      <c r="AT470" s="1"/>
      <c r="AU470" s="1"/>
      <c r="AV470" s="1"/>
      <c r="AW470" s="1"/>
      <c r="AX470" s="1"/>
      <c r="AY470" s="1"/>
      <c r="AZ470" s="1"/>
      <c r="BA470" s="1"/>
      <c r="BB470" s="1"/>
      <c r="BC470" s="1"/>
      <c r="BD470" s="1"/>
      <c r="BE470" s="1"/>
      <c r="BF470" s="1"/>
      <c r="BG470" s="1"/>
      <c r="BH470" s="1"/>
      <c r="BI470" s="1"/>
      <c r="BJ470" s="1"/>
      <c r="BK470" s="1"/>
      <c r="BL470" s="1"/>
      <c r="BM470" s="1"/>
      <c r="BN470" s="1"/>
      <c r="BO470" s="1"/>
      <c r="BP470" s="1"/>
      <c r="BQ470" s="1"/>
      <c r="BR470" s="1"/>
    </row>
    <row r="471" spans="1:70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1"/>
      <c r="AK471" s="1"/>
      <c r="AL471" s="1"/>
      <c r="AM471" s="1"/>
      <c r="AN471" s="1"/>
      <c r="AO471" s="1"/>
      <c r="AP471" s="1"/>
      <c r="AQ471" s="1"/>
      <c r="AR471" s="1"/>
      <c r="AS471" s="1"/>
      <c r="AT471" s="1"/>
      <c r="AU471" s="1"/>
      <c r="AV471" s="1"/>
      <c r="AW471" s="1"/>
      <c r="AX471" s="1"/>
      <c r="AY471" s="1"/>
      <c r="AZ471" s="1"/>
      <c r="BA471" s="1"/>
      <c r="BB471" s="1"/>
      <c r="BC471" s="1"/>
      <c r="BD471" s="1"/>
      <c r="BE471" s="1"/>
      <c r="BF471" s="1"/>
      <c r="BG471" s="1"/>
      <c r="BH471" s="1"/>
      <c r="BI471" s="1"/>
      <c r="BJ471" s="1"/>
      <c r="BK471" s="1"/>
      <c r="BL471" s="1"/>
      <c r="BM471" s="1"/>
      <c r="BN471" s="1"/>
      <c r="BO471" s="1"/>
      <c r="BP471" s="1"/>
      <c r="BQ471" s="1"/>
      <c r="BR471" s="1"/>
    </row>
    <row r="472" spans="1:70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1"/>
      <c r="AK472" s="1"/>
      <c r="AL472" s="1"/>
      <c r="AM472" s="1"/>
      <c r="AN472" s="1"/>
      <c r="AO472" s="1"/>
      <c r="AP472" s="1"/>
      <c r="AQ472" s="1"/>
      <c r="AR472" s="1"/>
      <c r="AS472" s="1"/>
      <c r="AT472" s="1"/>
      <c r="AU472" s="1"/>
      <c r="AV472" s="1"/>
      <c r="AW472" s="1"/>
      <c r="AX472" s="1"/>
      <c r="AY472" s="1"/>
      <c r="AZ472" s="1"/>
      <c r="BA472" s="1"/>
      <c r="BB472" s="1"/>
      <c r="BC472" s="1"/>
      <c r="BD472" s="1"/>
      <c r="BE472" s="1"/>
      <c r="BF472" s="1"/>
      <c r="BG472" s="1"/>
      <c r="BH472" s="1"/>
      <c r="BI472" s="1"/>
      <c r="BJ472" s="1"/>
      <c r="BK472" s="1"/>
      <c r="BL472" s="1"/>
      <c r="BM472" s="1"/>
      <c r="BN472" s="1"/>
      <c r="BO472" s="1"/>
      <c r="BP472" s="1"/>
      <c r="BQ472" s="1"/>
      <c r="BR472" s="1"/>
    </row>
    <row r="473" spans="1:70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1"/>
      <c r="AK473" s="1"/>
      <c r="AL473" s="1"/>
      <c r="AM473" s="1"/>
      <c r="AN473" s="1"/>
      <c r="AO473" s="1"/>
      <c r="AP473" s="1"/>
      <c r="AQ473" s="1"/>
      <c r="AR473" s="1"/>
      <c r="AS473" s="1"/>
      <c r="AT473" s="1"/>
      <c r="AU473" s="1"/>
      <c r="AV473" s="1"/>
      <c r="AW473" s="1"/>
      <c r="AX473" s="1"/>
      <c r="AY473" s="1"/>
      <c r="AZ473" s="1"/>
      <c r="BA473" s="1"/>
      <c r="BB473" s="1"/>
      <c r="BC473" s="1"/>
      <c r="BD473" s="1"/>
      <c r="BE473" s="1"/>
      <c r="BF473" s="1"/>
      <c r="BG473" s="1"/>
      <c r="BH473" s="1"/>
      <c r="BI473" s="1"/>
      <c r="BJ473" s="1"/>
      <c r="BK473" s="1"/>
      <c r="BL473" s="1"/>
      <c r="BM473" s="1"/>
      <c r="BN473" s="1"/>
      <c r="BO473" s="1"/>
      <c r="BP473" s="1"/>
      <c r="BQ473" s="1"/>
      <c r="BR473" s="1"/>
    </row>
    <row r="474" spans="1:70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"/>
      <c r="AK474" s="1"/>
      <c r="AL474" s="1"/>
      <c r="AM474" s="1"/>
      <c r="AN474" s="1"/>
      <c r="AO474" s="1"/>
      <c r="AP474" s="1"/>
      <c r="AQ474" s="1"/>
      <c r="AR474" s="1"/>
      <c r="AS474" s="1"/>
      <c r="AT474" s="1"/>
      <c r="AU474" s="1"/>
      <c r="AV474" s="1"/>
      <c r="AW474" s="1"/>
      <c r="AX474" s="1"/>
      <c r="AY474" s="1"/>
      <c r="AZ474" s="1"/>
      <c r="BA474" s="1"/>
      <c r="BB474" s="1"/>
      <c r="BC474" s="1"/>
      <c r="BD474" s="1"/>
      <c r="BE474" s="1"/>
      <c r="BF474" s="1"/>
      <c r="BG474" s="1"/>
      <c r="BH474" s="1"/>
      <c r="BI474" s="1"/>
      <c r="BJ474" s="1"/>
      <c r="BK474" s="1"/>
      <c r="BL474" s="1"/>
      <c r="BM474" s="1"/>
      <c r="BN474" s="1"/>
      <c r="BO474" s="1"/>
      <c r="BP474" s="1"/>
      <c r="BQ474" s="1"/>
      <c r="BR474" s="1"/>
    </row>
    <row r="475" spans="1:70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/>
      <c r="AK475" s="1"/>
      <c r="AL475" s="1"/>
      <c r="AM475" s="1"/>
      <c r="AN475" s="1"/>
      <c r="AO475" s="1"/>
      <c r="AP475" s="1"/>
      <c r="AQ475" s="1"/>
      <c r="AR475" s="1"/>
      <c r="AS475" s="1"/>
      <c r="AT475" s="1"/>
      <c r="AU475" s="1"/>
      <c r="AV475" s="1"/>
      <c r="AW475" s="1"/>
      <c r="AX475" s="1"/>
      <c r="AY475" s="1"/>
      <c r="AZ475" s="1"/>
      <c r="BA475" s="1"/>
      <c r="BB475" s="1"/>
      <c r="BC475" s="1"/>
      <c r="BD475" s="1"/>
      <c r="BE475" s="1"/>
      <c r="BF475" s="1"/>
      <c r="BG475" s="1"/>
      <c r="BH475" s="1"/>
      <c r="BI475" s="1"/>
      <c r="BJ475" s="1"/>
      <c r="BK475" s="1"/>
      <c r="BL475" s="1"/>
      <c r="BM475" s="1"/>
      <c r="BN475" s="1"/>
      <c r="BO475" s="1"/>
      <c r="BP475" s="1"/>
      <c r="BQ475" s="1"/>
      <c r="BR475" s="1"/>
    </row>
    <row r="476" spans="1:70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  <c r="AK476" s="1"/>
      <c r="AL476" s="1"/>
      <c r="AM476" s="1"/>
      <c r="AN476" s="1"/>
      <c r="AO476" s="1"/>
      <c r="AP476" s="1"/>
      <c r="AQ476" s="1"/>
      <c r="AR476" s="1"/>
      <c r="AS476" s="1"/>
      <c r="AT476" s="1"/>
      <c r="AU476" s="1"/>
      <c r="AV476" s="1"/>
      <c r="AW476" s="1"/>
      <c r="AX476" s="1"/>
      <c r="AY476" s="1"/>
      <c r="AZ476" s="1"/>
      <c r="BA476" s="1"/>
      <c r="BB476" s="1"/>
      <c r="BC476" s="1"/>
      <c r="BD476" s="1"/>
      <c r="BE476" s="1"/>
      <c r="BF476" s="1"/>
      <c r="BG476" s="1"/>
      <c r="BH476" s="1"/>
      <c r="BI476" s="1"/>
      <c r="BJ476" s="1"/>
      <c r="BK476" s="1"/>
      <c r="BL476" s="1"/>
      <c r="BM476" s="1"/>
      <c r="BN476" s="1"/>
      <c r="BO476" s="1"/>
      <c r="BP476" s="1"/>
      <c r="BQ476" s="1"/>
      <c r="BR476" s="1"/>
    </row>
    <row r="477" spans="1:70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  <c r="AK477" s="1"/>
      <c r="AL477" s="1"/>
      <c r="AM477" s="1"/>
      <c r="AN477" s="1"/>
      <c r="AO477" s="1"/>
      <c r="AP477" s="1"/>
      <c r="AQ477" s="1"/>
      <c r="AR477" s="1"/>
      <c r="AS477" s="1"/>
      <c r="AT477" s="1"/>
      <c r="AU477" s="1"/>
      <c r="AV477" s="1"/>
      <c r="AW477" s="1"/>
      <c r="AX477" s="1"/>
      <c r="AY477" s="1"/>
      <c r="AZ477" s="1"/>
      <c r="BA477" s="1"/>
      <c r="BB477" s="1"/>
      <c r="BC477" s="1"/>
      <c r="BD477" s="1"/>
      <c r="BE477" s="1"/>
      <c r="BF477" s="1"/>
      <c r="BG477" s="1"/>
      <c r="BH477" s="1"/>
      <c r="BI477" s="1"/>
      <c r="BJ477" s="1"/>
      <c r="BK477" s="1"/>
      <c r="BL477" s="1"/>
      <c r="BM477" s="1"/>
      <c r="BN477" s="1"/>
      <c r="BO477" s="1"/>
      <c r="BP477" s="1"/>
      <c r="BQ477" s="1"/>
      <c r="BR477" s="1"/>
    </row>
    <row r="478" spans="1:70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  <c r="AK478" s="1"/>
      <c r="AL478" s="1"/>
      <c r="AM478" s="1"/>
      <c r="AN478" s="1"/>
      <c r="AO478" s="1"/>
      <c r="AP478" s="1"/>
      <c r="AQ478" s="1"/>
      <c r="AR478" s="1"/>
      <c r="AS478" s="1"/>
      <c r="AT478" s="1"/>
      <c r="AU478" s="1"/>
      <c r="AV478" s="1"/>
      <c r="AW478" s="1"/>
      <c r="AX478" s="1"/>
      <c r="AY478" s="1"/>
      <c r="AZ478" s="1"/>
      <c r="BA478" s="1"/>
      <c r="BB478" s="1"/>
      <c r="BC478" s="1"/>
      <c r="BD478" s="1"/>
      <c r="BE478" s="1"/>
      <c r="BF478" s="1"/>
      <c r="BG478" s="1"/>
      <c r="BH478" s="1"/>
      <c r="BI478" s="1"/>
      <c r="BJ478" s="1"/>
      <c r="BK478" s="1"/>
      <c r="BL478" s="1"/>
      <c r="BM478" s="1"/>
      <c r="BN478" s="1"/>
      <c r="BO478" s="1"/>
      <c r="BP478" s="1"/>
      <c r="BQ478" s="1"/>
      <c r="BR478" s="1"/>
    </row>
    <row r="479" spans="1:70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1"/>
      <c r="AK479" s="1"/>
      <c r="AL479" s="1"/>
      <c r="AM479" s="1"/>
      <c r="AN479" s="1"/>
      <c r="AO479" s="1"/>
      <c r="AP479" s="1"/>
      <c r="AQ479" s="1"/>
      <c r="AR479" s="1"/>
      <c r="AS479" s="1"/>
      <c r="AT479" s="1"/>
      <c r="AU479" s="1"/>
      <c r="AV479" s="1"/>
      <c r="AW479" s="1"/>
      <c r="AX479" s="1"/>
      <c r="AY479" s="1"/>
      <c r="AZ479" s="1"/>
      <c r="BA479" s="1"/>
      <c r="BB479" s="1"/>
      <c r="BC479" s="1"/>
      <c r="BD479" s="1"/>
      <c r="BE479" s="1"/>
      <c r="BF479" s="1"/>
      <c r="BG479" s="1"/>
      <c r="BH479" s="1"/>
      <c r="BI479" s="1"/>
      <c r="BJ479" s="1"/>
      <c r="BK479" s="1"/>
      <c r="BL479" s="1"/>
      <c r="BM479" s="1"/>
      <c r="BN479" s="1"/>
      <c r="BO479" s="1"/>
      <c r="BP479" s="1"/>
      <c r="BQ479" s="1"/>
      <c r="BR479" s="1"/>
    </row>
    <row r="480" spans="1:70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1"/>
      <c r="AK480" s="1"/>
      <c r="AL480" s="1"/>
      <c r="AM480" s="1"/>
      <c r="AN480" s="1"/>
      <c r="AO480" s="1"/>
      <c r="AP480" s="1"/>
      <c r="AQ480" s="1"/>
      <c r="AR480" s="1"/>
      <c r="AS480" s="1"/>
      <c r="AT480" s="1"/>
      <c r="AU480" s="1"/>
      <c r="AV480" s="1"/>
      <c r="AW480" s="1"/>
      <c r="AX480" s="1"/>
      <c r="AY480" s="1"/>
      <c r="AZ480" s="1"/>
      <c r="BA480" s="1"/>
      <c r="BB480" s="1"/>
      <c r="BC480" s="1"/>
      <c r="BD480" s="1"/>
      <c r="BE480" s="1"/>
      <c r="BF480" s="1"/>
      <c r="BG480" s="1"/>
      <c r="BH480" s="1"/>
      <c r="BI480" s="1"/>
      <c r="BJ480" s="1"/>
      <c r="BK480" s="1"/>
      <c r="BL480" s="1"/>
      <c r="BM480" s="1"/>
      <c r="BN480" s="1"/>
      <c r="BO480" s="1"/>
      <c r="BP480" s="1"/>
      <c r="BQ480" s="1"/>
      <c r="BR480" s="1"/>
    </row>
    <row r="481" spans="1:70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1"/>
      <c r="AK481" s="1"/>
      <c r="AL481" s="1"/>
      <c r="AM481" s="1"/>
      <c r="AN481" s="1"/>
      <c r="AO481" s="1"/>
      <c r="AP481" s="1"/>
      <c r="AQ481" s="1"/>
      <c r="AR481" s="1"/>
      <c r="AS481" s="1"/>
      <c r="AT481" s="1"/>
      <c r="AU481" s="1"/>
      <c r="AV481" s="1"/>
      <c r="AW481" s="1"/>
      <c r="AX481" s="1"/>
      <c r="AY481" s="1"/>
      <c r="AZ481" s="1"/>
      <c r="BA481" s="1"/>
      <c r="BB481" s="1"/>
      <c r="BC481" s="1"/>
      <c r="BD481" s="1"/>
      <c r="BE481" s="1"/>
      <c r="BF481" s="1"/>
      <c r="BG481" s="1"/>
      <c r="BH481" s="1"/>
      <c r="BI481" s="1"/>
      <c r="BJ481" s="1"/>
      <c r="BK481" s="1"/>
      <c r="BL481" s="1"/>
      <c r="BM481" s="1"/>
      <c r="BN481" s="1"/>
      <c r="BO481" s="1"/>
      <c r="BP481" s="1"/>
      <c r="BQ481" s="1"/>
      <c r="BR481" s="1"/>
    </row>
    <row r="482" spans="1:70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1"/>
      <c r="AK482" s="1"/>
      <c r="AL482" s="1"/>
      <c r="AM482" s="1"/>
      <c r="AN482" s="1"/>
      <c r="AO482" s="1"/>
      <c r="AP482" s="1"/>
      <c r="AQ482" s="1"/>
      <c r="AR482" s="1"/>
      <c r="AS482" s="1"/>
      <c r="AT482" s="1"/>
      <c r="AU482" s="1"/>
      <c r="AV482" s="1"/>
      <c r="AW482" s="1"/>
      <c r="AX482" s="1"/>
      <c r="AY482" s="1"/>
      <c r="AZ482" s="1"/>
      <c r="BA482" s="1"/>
      <c r="BB482" s="1"/>
      <c r="BC482" s="1"/>
      <c r="BD482" s="1"/>
      <c r="BE482" s="1"/>
      <c r="BF482" s="1"/>
      <c r="BG482" s="1"/>
      <c r="BH482" s="1"/>
      <c r="BI482" s="1"/>
      <c r="BJ482" s="1"/>
      <c r="BK482" s="1"/>
      <c r="BL482" s="1"/>
      <c r="BM482" s="1"/>
      <c r="BN482" s="1"/>
      <c r="BO482" s="1"/>
      <c r="BP482" s="1"/>
      <c r="BQ482" s="1"/>
      <c r="BR482" s="1"/>
    </row>
    <row r="483" spans="1:70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J483" s="1"/>
      <c r="AK483" s="1"/>
      <c r="AL483" s="1"/>
      <c r="AM483" s="1"/>
      <c r="AN483" s="1"/>
      <c r="AO483" s="1"/>
      <c r="AP483" s="1"/>
      <c r="AQ483" s="1"/>
      <c r="AR483" s="1"/>
      <c r="AS483" s="1"/>
      <c r="AT483" s="1"/>
      <c r="AU483" s="1"/>
      <c r="AV483" s="1"/>
      <c r="AW483" s="1"/>
      <c r="AX483" s="1"/>
      <c r="AY483" s="1"/>
      <c r="AZ483" s="1"/>
      <c r="BA483" s="1"/>
      <c r="BB483" s="1"/>
      <c r="BC483" s="1"/>
      <c r="BD483" s="1"/>
      <c r="BE483" s="1"/>
      <c r="BF483" s="1"/>
      <c r="BG483" s="1"/>
      <c r="BH483" s="1"/>
      <c r="BI483" s="1"/>
      <c r="BJ483" s="1"/>
      <c r="BK483" s="1"/>
      <c r="BL483" s="1"/>
      <c r="BM483" s="1"/>
      <c r="BN483" s="1"/>
      <c r="BO483" s="1"/>
      <c r="BP483" s="1"/>
      <c r="BQ483" s="1"/>
      <c r="BR483" s="1"/>
    </row>
    <row r="484" spans="1:70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J484" s="1"/>
      <c r="AK484" s="1"/>
      <c r="AL484" s="1"/>
      <c r="AM484" s="1"/>
      <c r="AN484" s="1"/>
      <c r="AO484" s="1"/>
      <c r="AP484" s="1"/>
      <c r="AQ484" s="1"/>
      <c r="AR484" s="1"/>
      <c r="AS484" s="1"/>
      <c r="AT484" s="1"/>
      <c r="AU484" s="1"/>
      <c r="AV484" s="1"/>
      <c r="AW484" s="1"/>
      <c r="AX484" s="1"/>
      <c r="AY484" s="1"/>
      <c r="AZ484" s="1"/>
      <c r="BA484" s="1"/>
      <c r="BB484" s="1"/>
      <c r="BC484" s="1"/>
      <c r="BD484" s="1"/>
      <c r="BE484" s="1"/>
      <c r="BF484" s="1"/>
      <c r="BG484" s="1"/>
      <c r="BH484" s="1"/>
      <c r="BI484" s="1"/>
      <c r="BJ484" s="1"/>
      <c r="BK484" s="1"/>
      <c r="BL484" s="1"/>
      <c r="BM484" s="1"/>
      <c r="BN484" s="1"/>
      <c r="BO484" s="1"/>
      <c r="BP484" s="1"/>
      <c r="BQ484" s="1"/>
      <c r="BR484" s="1"/>
    </row>
    <row r="485" spans="1:70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J485" s="1"/>
      <c r="AK485" s="1"/>
      <c r="AL485" s="1"/>
      <c r="AM485" s="1"/>
      <c r="AN485" s="1"/>
      <c r="AO485" s="1"/>
      <c r="AP485" s="1"/>
      <c r="AQ485" s="1"/>
      <c r="AR485" s="1"/>
      <c r="AS485" s="1"/>
      <c r="AT485" s="1"/>
      <c r="AU485" s="1"/>
      <c r="AV485" s="1"/>
      <c r="AW485" s="1"/>
      <c r="AX485" s="1"/>
      <c r="AY485" s="1"/>
      <c r="AZ485" s="1"/>
      <c r="BA485" s="1"/>
      <c r="BB485" s="1"/>
      <c r="BC485" s="1"/>
      <c r="BD485" s="1"/>
      <c r="BE485" s="1"/>
      <c r="BF485" s="1"/>
      <c r="BG485" s="1"/>
      <c r="BH485" s="1"/>
      <c r="BI485" s="1"/>
      <c r="BJ485" s="1"/>
      <c r="BK485" s="1"/>
      <c r="BL485" s="1"/>
      <c r="BM485" s="1"/>
      <c r="BN485" s="1"/>
      <c r="BO485" s="1"/>
      <c r="BP485" s="1"/>
      <c r="BQ485" s="1"/>
      <c r="BR485" s="1"/>
    </row>
    <row r="486" spans="1:70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  <c r="AJ486" s="1"/>
      <c r="AK486" s="1"/>
      <c r="AL486" s="1"/>
      <c r="AM486" s="1"/>
      <c r="AN486" s="1"/>
      <c r="AO486" s="1"/>
      <c r="AP486" s="1"/>
      <c r="AQ486" s="1"/>
      <c r="AR486" s="1"/>
      <c r="AS486" s="1"/>
      <c r="AT486" s="1"/>
      <c r="AU486" s="1"/>
      <c r="AV486" s="1"/>
      <c r="AW486" s="1"/>
      <c r="AX486" s="1"/>
      <c r="AY486" s="1"/>
      <c r="AZ486" s="1"/>
      <c r="BA486" s="1"/>
      <c r="BB486" s="1"/>
      <c r="BC486" s="1"/>
      <c r="BD486" s="1"/>
      <c r="BE486" s="1"/>
      <c r="BF486" s="1"/>
      <c r="BG486" s="1"/>
      <c r="BH486" s="1"/>
      <c r="BI486" s="1"/>
      <c r="BJ486" s="1"/>
      <c r="BK486" s="1"/>
      <c r="BL486" s="1"/>
      <c r="BM486" s="1"/>
      <c r="BN486" s="1"/>
      <c r="BO486" s="1"/>
      <c r="BP486" s="1"/>
      <c r="BQ486" s="1"/>
      <c r="BR486" s="1"/>
    </row>
    <row r="487" spans="1:70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  <c r="AJ487" s="1"/>
      <c r="AK487" s="1"/>
      <c r="AL487" s="1"/>
      <c r="AM487" s="1"/>
      <c r="AN487" s="1"/>
      <c r="AO487" s="1"/>
      <c r="AP487" s="1"/>
      <c r="AQ487" s="1"/>
      <c r="AR487" s="1"/>
      <c r="AS487" s="1"/>
      <c r="AT487" s="1"/>
      <c r="AU487" s="1"/>
      <c r="AV487" s="1"/>
      <c r="AW487" s="1"/>
      <c r="AX487" s="1"/>
      <c r="AY487" s="1"/>
      <c r="AZ487" s="1"/>
      <c r="BA487" s="1"/>
      <c r="BB487" s="1"/>
      <c r="BC487" s="1"/>
      <c r="BD487" s="1"/>
      <c r="BE487" s="1"/>
      <c r="BF487" s="1"/>
      <c r="BG487" s="1"/>
      <c r="BH487" s="1"/>
      <c r="BI487" s="1"/>
      <c r="BJ487" s="1"/>
      <c r="BK487" s="1"/>
      <c r="BL487" s="1"/>
      <c r="BM487" s="1"/>
      <c r="BN487" s="1"/>
      <c r="BO487" s="1"/>
      <c r="BP487" s="1"/>
      <c r="BQ487" s="1"/>
      <c r="BR487" s="1"/>
    </row>
    <row r="488" spans="1:70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  <c r="AJ488" s="1"/>
      <c r="AK488" s="1"/>
      <c r="AL488" s="1"/>
      <c r="AM488" s="1"/>
      <c r="AN488" s="1"/>
      <c r="AO488" s="1"/>
      <c r="AP488" s="1"/>
      <c r="AQ488" s="1"/>
      <c r="AR488" s="1"/>
      <c r="AS488" s="1"/>
      <c r="AT488" s="1"/>
      <c r="AU488" s="1"/>
      <c r="AV488" s="1"/>
      <c r="AW488" s="1"/>
      <c r="AX488" s="1"/>
      <c r="AY488" s="1"/>
      <c r="AZ488" s="1"/>
      <c r="BA488" s="1"/>
      <c r="BB488" s="1"/>
      <c r="BC488" s="1"/>
      <c r="BD488" s="1"/>
      <c r="BE488" s="1"/>
      <c r="BF488" s="1"/>
      <c r="BG488" s="1"/>
      <c r="BH488" s="1"/>
      <c r="BI488" s="1"/>
      <c r="BJ488" s="1"/>
      <c r="BK488" s="1"/>
      <c r="BL488" s="1"/>
      <c r="BM488" s="1"/>
      <c r="BN488" s="1"/>
      <c r="BO488" s="1"/>
      <c r="BP488" s="1"/>
      <c r="BQ488" s="1"/>
      <c r="BR488" s="1"/>
    </row>
    <row r="489" spans="1:70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  <c r="AJ489" s="1"/>
      <c r="AK489" s="1"/>
      <c r="AL489" s="1"/>
      <c r="AM489" s="1"/>
      <c r="AN489" s="1"/>
      <c r="AO489" s="1"/>
      <c r="AP489" s="1"/>
      <c r="AQ489" s="1"/>
      <c r="AR489" s="1"/>
      <c r="AS489" s="1"/>
      <c r="AT489" s="1"/>
      <c r="AU489" s="1"/>
      <c r="AV489" s="1"/>
      <c r="AW489" s="1"/>
      <c r="AX489" s="1"/>
      <c r="AY489" s="1"/>
      <c r="AZ489" s="1"/>
      <c r="BA489" s="1"/>
      <c r="BB489" s="1"/>
      <c r="BC489" s="1"/>
      <c r="BD489" s="1"/>
      <c r="BE489" s="1"/>
      <c r="BF489" s="1"/>
      <c r="BG489" s="1"/>
      <c r="BH489" s="1"/>
      <c r="BI489" s="1"/>
      <c r="BJ489" s="1"/>
      <c r="BK489" s="1"/>
      <c r="BL489" s="1"/>
      <c r="BM489" s="1"/>
      <c r="BN489" s="1"/>
      <c r="BO489" s="1"/>
      <c r="BP489" s="1"/>
      <c r="BQ489" s="1"/>
      <c r="BR489" s="1"/>
    </row>
    <row r="490" spans="1:70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  <c r="AJ490" s="1"/>
      <c r="AK490" s="1"/>
      <c r="AL490" s="1"/>
      <c r="AM490" s="1"/>
      <c r="AN490" s="1"/>
      <c r="AO490" s="1"/>
      <c r="AP490" s="1"/>
      <c r="AQ490" s="1"/>
      <c r="AR490" s="1"/>
      <c r="AS490" s="1"/>
      <c r="AT490" s="1"/>
      <c r="AU490" s="1"/>
      <c r="AV490" s="1"/>
      <c r="AW490" s="1"/>
      <c r="AX490" s="1"/>
      <c r="AY490" s="1"/>
      <c r="AZ490" s="1"/>
      <c r="BA490" s="1"/>
      <c r="BB490" s="1"/>
      <c r="BC490" s="1"/>
      <c r="BD490" s="1"/>
      <c r="BE490" s="1"/>
      <c r="BF490" s="1"/>
      <c r="BG490" s="1"/>
      <c r="BH490" s="1"/>
      <c r="BI490" s="1"/>
      <c r="BJ490" s="1"/>
      <c r="BK490" s="1"/>
      <c r="BL490" s="1"/>
      <c r="BM490" s="1"/>
      <c r="BN490" s="1"/>
      <c r="BO490" s="1"/>
      <c r="BP490" s="1"/>
      <c r="BQ490" s="1"/>
      <c r="BR490" s="1"/>
    </row>
    <row r="491" spans="1:70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  <c r="AJ491" s="1"/>
      <c r="AK491" s="1"/>
      <c r="AL491" s="1"/>
      <c r="AM491" s="1"/>
      <c r="AN491" s="1"/>
      <c r="AO491" s="1"/>
      <c r="AP491" s="1"/>
      <c r="AQ491" s="1"/>
      <c r="AR491" s="1"/>
      <c r="AS491" s="1"/>
      <c r="AT491" s="1"/>
      <c r="AU491" s="1"/>
      <c r="AV491" s="1"/>
      <c r="AW491" s="1"/>
      <c r="AX491" s="1"/>
      <c r="AY491" s="1"/>
      <c r="AZ491" s="1"/>
      <c r="BA491" s="1"/>
      <c r="BB491" s="1"/>
      <c r="BC491" s="1"/>
      <c r="BD491" s="1"/>
      <c r="BE491" s="1"/>
      <c r="BF491" s="1"/>
      <c r="BG491" s="1"/>
      <c r="BH491" s="1"/>
      <c r="BI491" s="1"/>
      <c r="BJ491" s="1"/>
      <c r="BK491" s="1"/>
      <c r="BL491" s="1"/>
      <c r="BM491" s="1"/>
      <c r="BN491" s="1"/>
      <c r="BO491" s="1"/>
      <c r="BP491" s="1"/>
      <c r="BQ491" s="1"/>
      <c r="BR491" s="1"/>
    </row>
    <row r="492" spans="1:70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  <c r="AJ492" s="1"/>
      <c r="AK492" s="1"/>
      <c r="AL492" s="1"/>
      <c r="AM492" s="1"/>
      <c r="AN492" s="1"/>
      <c r="AO492" s="1"/>
      <c r="AP492" s="1"/>
      <c r="AQ492" s="1"/>
      <c r="AR492" s="1"/>
      <c r="AS492" s="1"/>
      <c r="AT492" s="1"/>
      <c r="AU492" s="1"/>
      <c r="AV492" s="1"/>
      <c r="AW492" s="1"/>
      <c r="AX492" s="1"/>
      <c r="AY492" s="1"/>
      <c r="AZ492" s="1"/>
      <c r="BA492" s="1"/>
      <c r="BB492" s="1"/>
      <c r="BC492" s="1"/>
      <c r="BD492" s="1"/>
      <c r="BE492" s="1"/>
      <c r="BF492" s="1"/>
      <c r="BG492" s="1"/>
      <c r="BH492" s="1"/>
      <c r="BI492" s="1"/>
      <c r="BJ492" s="1"/>
      <c r="BK492" s="1"/>
      <c r="BL492" s="1"/>
      <c r="BM492" s="1"/>
      <c r="BN492" s="1"/>
      <c r="BO492" s="1"/>
      <c r="BP492" s="1"/>
      <c r="BQ492" s="1"/>
      <c r="BR492" s="1"/>
    </row>
    <row r="493" spans="1:70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  <c r="AJ493" s="1"/>
      <c r="AK493" s="1"/>
      <c r="AL493" s="1"/>
      <c r="AM493" s="1"/>
      <c r="AN493" s="1"/>
      <c r="AO493" s="1"/>
      <c r="AP493" s="1"/>
      <c r="AQ493" s="1"/>
      <c r="AR493" s="1"/>
      <c r="AS493" s="1"/>
      <c r="AT493" s="1"/>
      <c r="AU493" s="1"/>
      <c r="AV493" s="1"/>
      <c r="AW493" s="1"/>
      <c r="AX493" s="1"/>
      <c r="AY493" s="1"/>
      <c r="AZ493" s="1"/>
      <c r="BA493" s="1"/>
      <c r="BB493" s="1"/>
      <c r="BC493" s="1"/>
      <c r="BD493" s="1"/>
      <c r="BE493" s="1"/>
      <c r="BF493" s="1"/>
      <c r="BG493" s="1"/>
      <c r="BH493" s="1"/>
      <c r="BI493" s="1"/>
      <c r="BJ493" s="1"/>
      <c r="BK493" s="1"/>
      <c r="BL493" s="1"/>
      <c r="BM493" s="1"/>
      <c r="BN493" s="1"/>
      <c r="BO493" s="1"/>
      <c r="BP493" s="1"/>
      <c r="BQ493" s="1"/>
      <c r="BR493" s="1"/>
    </row>
    <row r="494" spans="1:70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  <c r="AJ494" s="1"/>
      <c r="AK494" s="1"/>
      <c r="AL494" s="1"/>
      <c r="AM494" s="1"/>
      <c r="AN494" s="1"/>
      <c r="AO494" s="1"/>
      <c r="AP494" s="1"/>
      <c r="AQ494" s="1"/>
      <c r="AR494" s="1"/>
      <c r="AS494" s="1"/>
      <c r="AT494" s="1"/>
      <c r="AU494" s="1"/>
      <c r="AV494" s="1"/>
      <c r="AW494" s="1"/>
      <c r="AX494" s="1"/>
      <c r="AY494" s="1"/>
      <c r="AZ494" s="1"/>
      <c r="BA494" s="1"/>
      <c r="BB494" s="1"/>
      <c r="BC494" s="1"/>
      <c r="BD494" s="1"/>
      <c r="BE494" s="1"/>
      <c r="BF494" s="1"/>
      <c r="BG494" s="1"/>
      <c r="BH494" s="1"/>
      <c r="BI494" s="1"/>
      <c r="BJ494" s="1"/>
      <c r="BK494" s="1"/>
      <c r="BL494" s="1"/>
      <c r="BM494" s="1"/>
      <c r="BN494" s="1"/>
      <c r="BO494" s="1"/>
      <c r="BP494" s="1"/>
      <c r="BQ494" s="1"/>
      <c r="BR494" s="1"/>
    </row>
    <row r="495" spans="1:70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1"/>
      <c r="AJ495" s="1"/>
      <c r="AK495" s="1"/>
      <c r="AL495" s="1"/>
      <c r="AM495" s="1"/>
      <c r="AN495" s="1"/>
      <c r="AO495" s="1"/>
      <c r="AP495" s="1"/>
      <c r="AQ495" s="1"/>
      <c r="AR495" s="1"/>
      <c r="AS495" s="1"/>
      <c r="AT495" s="1"/>
      <c r="AU495" s="1"/>
      <c r="AV495" s="1"/>
      <c r="AW495" s="1"/>
      <c r="AX495" s="1"/>
      <c r="AY495" s="1"/>
      <c r="AZ495" s="1"/>
      <c r="BA495" s="1"/>
      <c r="BB495" s="1"/>
      <c r="BC495" s="1"/>
      <c r="BD495" s="1"/>
      <c r="BE495" s="1"/>
      <c r="BF495" s="1"/>
      <c r="BG495" s="1"/>
      <c r="BH495" s="1"/>
      <c r="BI495" s="1"/>
      <c r="BJ495" s="1"/>
      <c r="BK495" s="1"/>
      <c r="BL495" s="1"/>
      <c r="BM495" s="1"/>
      <c r="BN495" s="1"/>
      <c r="BO495" s="1"/>
      <c r="BP495" s="1"/>
      <c r="BQ495" s="1"/>
      <c r="BR495" s="1"/>
    </row>
    <row r="496" spans="1:70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  <c r="AI496" s="1"/>
      <c r="AJ496" s="1"/>
      <c r="AK496" s="1"/>
      <c r="AL496" s="1"/>
      <c r="AM496" s="1"/>
      <c r="AN496" s="1"/>
      <c r="AO496" s="1"/>
      <c r="AP496" s="1"/>
      <c r="AQ496" s="1"/>
      <c r="AR496" s="1"/>
      <c r="AS496" s="1"/>
      <c r="AT496" s="1"/>
      <c r="AU496" s="1"/>
      <c r="AV496" s="1"/>
      <c r="AW496" s="1"/>
      <c r="AX496" s="1"/>
      <c r="AY496" s="1"/>
      <c r="AZ496" s="1"/>
      <c r="BA496" s="1"/>
      <c r="BB496" s="1"/>
      <c r="BC496" s="1"/>
      <c r="BD496" s="1"/>
      <c r="BE496" s="1"/>
      <c r="BF496" s="1"/>
      <c r="BG496" s="1"/>
      <c r="BH496" s="1"/>
      <c r="BI496" s="1"/>
      <c r="BJ496" s="1"/>
      <c r="BK496" s="1"/>
      <c r="BL496" s="1"/>
      <c r="BM496" s="1"/>
      <c r="BN496" s="1"/>
      <c r="BO496" s="1"/>
      <c r="BP496" s="1"/>
      <c r="BQ496" s="1"/>
      <c r="BR496" s="1"/>
    </row>
    <row r="497" spans="1:70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  <c r="AI497" s="1"/>
      <c r="AJ497" s="1"/>
      <c r="AK497" s="1"/>
      <c r="AL497" s="1"/>
      <c r="AM497" s="1"/>
      <c r="AN497" s="1"/>
      <c r="AO497" s="1"/>
      <c r="AP497" s="1"/>
      <c r="AQ497" s="1"/>
      <c r="AR497" s="1"/>
      <c r="AS497" s="1"/>
      <c r="AT497" s="1"/>
      <c r="AU497" s="1"/>
      <c r="AV497" s="1"/>
      <c r="AW497" s="1"/>
      <c r="AX497" s="1"/>
      <c r="AY497" s="1"/>
      <c r="AZ497" s="1"/>
      <c r="BA497" s="1"/>
      <c r="BB497" s="1"/>
      <c r="BC497" s="1"/>
      <c r="BD497" s="1"/>
      <c r="BE497" s="1"/>
      <c r="BF497" s="1"/>
      <c r="BG497" s="1"/>
      <c r="BH497" s="1"/>
      <c r="BI497" s="1"/>
      <c r="BJ497" s="1"/>
      <c r="BK497" s="1"/>
      <c r="BL497" s="1"/>
      <c r="BM497" s="1"/>
      <c r="BN497" s="1"/>
      <c r="BO497" s="1"/>
      <c r="BP497" s="1"/>
      <c r="BQ497" s="1"/>
      <c r="BR497" s="1"/>
    </row>
    <row r="498" spans="1:70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  <c r="AH498" s="1"/>
      <c r="AI498" s="1"/>
      <c r="AJ498" s="1"/>
      <c r="AK498" s="1"/>
      <c r="AL498" s="1"/>
      <c r="AM498" s="1"/>
      <c r="AN498" s="1"/>
      <c r="AO498" s="1"/>
      <c r="AP498" s="1"/>
      <c r="AQ498" s="1"/>
      <c r="AR498" s="1"/>
      <c r="AS498" s="1"/>
      <c r="AT498" s="1"/>
      <c r="AU498" s="1"/>
      <c r="AV498" s="1"/>
      <c r="AW498" s="1"/>
      <c r="AX498" s="1"/>
      <c r="AY498" s="1"/>
      <c r="AZ498" s="1"/>
      <c r="BA498" s="1"/>
      <c r="BB498" s="1"/>
      <c r="BC498" s="1"/>
      <c r="BD498" s="1"/>
      <c r="BE498" s="1"/>
      <c r="BF498" s="1"/>
      <c r="BG498" s="1"/>
      <c r="BH498" s="1"/>
      <c r="BI498" s="1"/>
      <c r="BJ498" s="1"/>
      <c r="BK498" s="1"/>
      <c r="BL498" s="1"/>
      <c r="BM498" s="1"/>
      <c r="BN498" s="1"/>
      <c r="BO498" s="1"/>
      <c r="BP498" s="1"/>
      <c r="BQ498" s="1"/>
      <c r="BR498" s="1"/>
    </row>
    <row r="499" spans="1:70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1"/>
      <c r="AH499" s="1"/>
      <c r="AI499" s="1"/>
      <c r="AJ499" s="1"/>
      <c r="AK499" s="1"/>
      <c r="AL499" s="1"/>
      <c r="AM499" s="1"/>
      <c r="AN499" s="1"/>
      <c r="AO499" s="1"/>
      <c r="AP499" s="1"/>
      <c r="AQ499" s="1"/>
      <c r="AR499" s="1"/>
      <c r="AS499" s="1"/>
      <c r="AT499" s="1"/>
      <c r="AU499" s="1"/>
      <c r="AV499" s="1"/>
      <c r="AW499" s="1"/>
      <c r="AX499" s="1"/>
      <c r="AY499" s="1"/>
      <c r="AZ499" s="1"/>
      <c r="BA499" s="1"/>
      <c r="BB499" s="1"/>
      <c r="BC499" s="1"/>
      <c r="BD499" s="1"/>
      <c r="BE499" s="1"/>
      <c r="BF499" s="1"/>
      <c r="BG499" s="1"/>
      <c r="BH499" s="1"/>
      <c r="BI499" s="1"/>
      <c r="BJ499" s="1"/>
      <c r="BK499" s="1"/>
      <c r="BL499" s="1"/>
      <c r="BM499" s="1"/>
      <c r="BN499" s="1"/>
      <c r="BO499" s="1"/>
      <c r="BP499" s="1"/>
      <c r="BQ499" s="1"/>
      <c r="BR499" s="1"/>
    </row>
    <row r="500" spans="1:70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  <c r="AE500" s="1"/>
      <c r="AF500" s="1"/>
      <c r="AG500" s="1"/>
      <c r="AH500" s="1"/>
      <c r="AI500" s="1"/>
      <c r="AJ500" s="1"/>
      <c r="AK500" s="1"/>
      <c r="AL500" s="1"/>
      <c r="AM500" s="1"/>
      <c r="AN500" s="1"/>
      <c r="AO500" s="1"/>
      <c r="AP500" s="1"/>
      <c r="AQ500" s="1"/>
      <c r="AR500" s="1"/>
      <c r="AS500" s="1"/>
      <c r="AT500" s="1"/>
      <c r="AU500" s="1"/>
      <c r="AV500" s="1"/>
      <c r="AW500" s="1"/>
      <c r="AX500" s="1"/>
      <c r="AY500" s="1"/>
      <c r="AZ500" s="1"/>
      <c r="BA500" s="1"/>
      <c r="BB500" s="1"/>
      <c r="BC500" s="1"/>
      <c r="BD500" s="1"/>
      <c r="BE500" s="1"/>
      <c r="BF500" s="1"/>
      <c r="BG500" s="1"/>
      <c r="BH500" s="1"/>
      <c r="BI500" s="1"/>
      <c r="BJ500" s="1"/>
      <c r="BK500" s="1"/>
      <c r="BL500" s="1"/>
      <c r="BM500" s="1"/>
      <c r="BN500" s="1"/>
      <c r="BO500" s="1"/>
      <c r="BP500" s="1"/>
      <c r="BQ500" s="1"/>
      <c r="BR500" s="1"/>
    </row>
  </sheetData>
  <mergeCells count="2">
    <mergeCell ref="A1:P2"/>
    <mergeCell ref="A3:P3"/>
  </mergeCell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BR500"/>
  <sheetViews>
    <sheetView showGridLines="0" workbookViewId="0">
      <selection sqref="A1:P2"/>
    </sheetView>
  </sheetViews>
  <sheetFormatPr defaultRowHeight="13.8"/>
  <cols>
    <col min="1" max="1" width="62" customWidth="1"/>
    <col min="2" max="2" width="16" customWidth="1"/>
    <col min="3" max="3" width="12" customWidth="1"/>
  </cols>
  <sheetData>
    <row r="1" spans="1:70" ht="25.95" customHeight="1">
      <c r="A1" s="58" t="s">
        <v>722</v>
      </c>
      <c r="B1" s="58" t="s">
        <v>722</v>
      </c>
      <c r="C1" s="58" t="s">
        <v>722</v>
      </c>
      <c r="D1" s="58" t="s">
        <v>722</v>
      </c>
      <c r="E1" s="58" t="s">
        <v>722</v>
      </c>
      <c r="F1" s="58" t="s">
        <v>722</v>
      </c>
      <c r="G1" s="58" t="s">
        <v>722</v>
      </c>
      <c r="H1" s="58" t="s">
        <v>722</v>
      </c>
      <c r="I1" s="58" t="s">
        <v>722</v>
      </c>
      <c r="J1" s="58" t="s">
        <v>722</v>
      </c>
      <c r="K1" s="58" t="s">
        <v>722</v>
      </c>
      <c r="L1" s="58" t="s">
        <v>722</v>
      </c>
      <c r="M1" s="58" t="s">
        <v>722</v>
      </c>
      <c r="N1" s="58" t="s">
        <v>722</v>
      </c>
      <c r="O1" s="58" t="s">
        <v>722</v>
      </c>
      <c r="P1" s="58" t="s">
        <v>722</v>
      </c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</row>
    <row r="2" spans="1:70" ht="25.95" customHeight="1">
      <c r="A2" s="58" t="s">
        <v>722</v>
      </c>
      <c r="B2" s="58" t="s">
        <v>722</v>
      </c>
      <c r="C2" s="58" t="s">
        <v>722</v>
      </c>
      <c r="D2" s="58" t="s">
        <v>722</v>
      </c>
      <c r="E2" s="58" t="s">
        <v>722</v>
      </c>
      <c r="F2" s="58" t="s">
        <v>722</v>
      </c>
      <c r="G2" s="58" t="s">
        <v>722</v>
      </c>
      <c r="H2" s="58" t="s">
        <v>722</v>
      </c>
      <c r="I2" s="58" t="s">
        <v>722</v>
      </c>
      <c r="J2" s="58" t="s">
        <v>722</v>
      </c>
      <c r="K2" s="58" t="s">
        <v>722</v>
      </c>
      <c r="L2" s="58" t="s">
        <v>722</v>
      </c>
      <c r="M2" s="58" t="s">
        <v>722</v>
      </c>
      <c r="N2" s="58" t="s">
        <v>722</v>
      </c>
      <c r="O2" s="58" t="s">
        <v>722</v>
      </c>
      <c r="P2" s="58" t="s">
        <v>722</v>
      </c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</row>
    <row r="3" spans="1:70">
      <c r="A3" s="59" t="s">
        <v>723</v>
      </c>
      <c r="B3" s="59" t="s">
        <v>723</v>
      </c>
      <c r="C3" s="59" t="s">
        <v>723</v>
      </c>
      <c r="D3" s="59" t="s">
        <v>723</v>
      </c>
      <c r="E3" s="59" t="s">
        <v>723</v>
      </c>
      <c r="F3" s="59" t="s">
        <v>723</v>
      </c>
      <c r="G3" s="59" t="s">
        <v>723</v>
      </c>
      <c r="H3" s="59" t="s">
        <v>723</v>
      </c>
      <c r="I3" s="59" t="s">
        <v>723</v>
      </c>
      <c r="J3" s="59" t="s">
        <v>723</v>
      </c>
      <c r="K3" s="59" t="s">
        <v>723</v>
      </c>
      <c r="L3" s="59" t="s">
        <v>723</v>
      </c>
      <c r="M3" s="59" t="s">
        <v>723</v>
      </c>
      <c r="N3" s="59" t="s">
        <v>723</v>
      </c>
      <c r="O3" s="59" t="s">
        <v>723</v>
      </c>
      <c r="P3" s="59" t="s">
        <v>723</v>
      </c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</row>
    <row r="4" spans="1:70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/>
      <c r="BP4" s="1"/>
      <c r="BQ4" s="1"/>
      <c r="BR4" s="1"/>
    </row>
    <row r="5" spans="1:70">
      <c r="A5" s="61" t="s">
        <v>724</v>
      </c>
      <c r="B5" s="61" t="s">
        <v>724</v>
      </c>
      <c r="C5" s="61" t="s">
        <v>724</v>
      </c>
      <c r="D5" s="61" t="s">
        <v>724</v>
      </c>
      <c r="E5" s="61" t="s">
        <v>724</v>
      </c>
      <c r="F5" s="61" t="s">
        <v>724</v>
      </c>
      <c r="G5" s="61" t="s">
        <v>724</v>
      </c>
      <c r="H5" s="61" t="s">
        <v>724</v>
      </c>
      <c r="I5" s="61" t="s">
        <v>724</v>
      </c>
      <c r="J5" s="61" t="s">
        <v>724</v>
      </c>
      <c r="K5" s="61" t="s">
        <v>724</v>
      </c>
      <c r="L5" s="61" t="s">
        <v>724</v>
      </c>
      <c r="M5" s="61" t="s">
        <v>724</v>
      </c>
      <c r="N5" s="61" t="s">
        <v>724</v>
      </c>
      <c r="O5" s="61" t="s">
        <v>724</v>
      </c>
      <c r="P5" s="61" t="s">
        <v>724</v>
      </c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  <c r="BA5" s="1"/>
      <c r="BB5" s="1"/>
      <c r="BC5" s="1"/>
      <c r="BD5" s="1"/>
      <c r="BE5" s="1"/>
      <c r="BF5" s="1"/>
      <c r="BG5" s="1"/>
      <c r="BH5" s="1"/>
      <c r="BI5" s="1"/>
      <c r="BJ5" s="1"/>
      <c r="BK5" s="1"/>
      <c r="BL5" s="1"/>
      <c r="BM5" s="1"/>
      <c r="BN5" s="1"/>
      <c r="BO5" s="1"/>
      <c r="BP5" s="1"/>
      <c r="BQ5" s="1"/>
      <c r="BR5" s="1"/>
    </row>
    <row r="6" spans="1:70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</row>
    <row r="7" spans="1:70">
      <c r="A7" s="1" t="s">
        <v>725</v>
      </c>
      <c r="B7" s="1">
        <f>COUNTIF(C12:C150,"FAIL")</f>
        <v>0</v>
      </c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  <c r="AX7" s="1"/>
      <c r="AY7" s="1"/>
      <c r="AZ7" s="1"/>
      <c r="BA7" s="1"/>
      <c r="BB7" s="1"/>
      <c r="BC7" s="1"/>
      <c r="BD7" s="1"/>
      <c r="BE7" s="1"/>
      <c r="BF7" s="1"/>
      <c r="BG7" s="1"/>
      <c r="BH7" s="1"/>
      <c r="BI7" s="1"/>
      <c r="BJ7" s="1"/>
      <c r="BK7" s="1"/>
      <c r="BL7" s="1"/>
      <c r="BM7" s="1"/>
      <c r="BN7" s="1"/>
      <c r="BO7" s="1"/>
      <c r="BP7" s="1"/>
      <c r="BQ7" s="1"/>
      <c r="BR7" s="1"/>
    </row>
    <row r="8" spans="1:70">
      <c r="A8" s="1" t="s">
        <v>84</v>
      </c>
      <c r="B8" s="1" t="str">
        <f>IF(B7=0,"PASS","FAIL")</f>
        <v>PASS</v>
      </c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  <c r="AX8" s="1"/>
      <c r="AY8" s="1"/>
      <c r="AZ8" s="1"/>
      <c r="BA8" s="1"/>
      <c r="BB8" s="1"/>
      <c r="BC8" s="1"/>
      <c r="BD8" s="1"/>
      <c r="BE8" s="1"/>
      <c r="BF8" s="1"/>
      <c r="BG8" s="1"/>
      <c r="BH8" s="1"/>
      <c r="BI8" s="1"/>
      <c r="BJ8" s="1"/>
      <c r="BK8" s="1"/>
      <c r="BL8" s="1"/>
      <c r="BM8" s="1"/>
      <c r="BN8" s="1"/>
      <c r="BO8" s="1"/>
      <c r="BP8" s="1"/>
      <c r="BQ8" s="1"/>
      <c r="BR8" s="1"/>
    </row>
    <row r="9" spans="1:70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  <c r="AW9" s="1"/>
      <c r="AX9" s="1"/>
      <c r="AY9" s="1"/>
      <c r="AZ9" s="1"/>
      <c r="BA9" s="1"/>
      <c r="BB9" s="1"/>
      <c r="BC9" s="1"/>
      <c r="BD9" s="1"/>
      <c r="BE9" s="1"/>
      <c r="BF9" s="1"/>
      <c r="BG9" s="1"/>
      <c r="BH9" s="1"/>
      <c r="BI9" s="1"/>
      <c r="BJ9" s="1"/>
      <c r="BK9" s="1"/>
      <c r="BL9" s="1"/>
      <c r="BM9" s="1"/>
      <c r="BN9" s="1"/>
      <c r="BO9" s="1"/>
      <c r="BP9" s="1"/>
      <c r="BQ9" s="1"/>
      <c r="BR9" s="1"/>
    </row>
    <row r="10" spans="1:70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  <c r="AX10" s="1"/>
      <c r="AY10" s="1"/>
      <c r="AZ10" s="1"/>
      <c r="BA10" s="1"/>
      <c r="BB10" s="1"/>
      <c r="BC10" s="1"/>
      <c r="BD10" s="1"/>
      <c r="BE10" s="1"/>
      <c r="BF10" s="1"/>
      <c r="BG10" s="1"/>
      <c r="BH10" s="1"/>
      <c r="BI10" s="1"/>
      <c r="BJ10" s="1"/>
      <c r="BK10" s="1"/>
      <c r="BL10" s="1"/>
      <c r="BM10" s="1"/>
      <c r="BN10" s="1"/>
      <c r="BO10" s="1"/>
      <c r="BP10" s="1"/>
      <c r="BQ10" s="1"/>
      <c r="BR10" s="1"/>
    </row>
    <row r="11" spans="1:70">
      <c r="A11" s="23" t="s">
        <v>726</v>
      </c>
      <c r="B11" s="23" t="s">
        <v>560</v>
      </c>
      <c r="C11" s="23" t="s">
        <v>727</v>
      </c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  <c r="AX11" s="1"/>
      <c r="AY11" s="1"/>
      <c r="AZ11" s="1"/>
      <c r="BA11" s="1"/>
      <c r="BB11" s="1"/>
      <c r="BC11" s="1"/>
      <c r="BD11" s="1"/>
      <c r="BE11" s="1"/>
      <c r="BF11" s="1"/>
      <c r="BG11" s="1"/>
      <c r="BH11" s="1"/>
      <c r="BI11" s="1"/>
      <c r="BJ11" s="1"/>
      <c r="BK11" s="1"/>
      <c r="BL11" s="1"/>
      <c r="BM11" s="1"/>
      <c r="BN11" s="1"/>
      <c r="BO11" s="1"/>
      <c r="BP11" s="1"/>
      <c r="BQ11" s="1"/>
      <c r="BR11" s="1"/>
    </row>
    <row r="12" spans="1:70">
      <c r="A12" s="4" t="s">
        <v>728</v>
      </c>
      <c r="B12" s="57">
        <f>'Annual P&amp;L'!$B$13+'Annual P&amp;L'!$B$15-'Annual P&amp;L'!$B$16</f>
        <v>0</v>
      </c>
      <c r="C12" s="4" t="str">
        <f t="shared" ref="C12:C43" si="0">IF(ABS(B12)&lt;1,"PASS","FAIL")</f>
        <v>PASS</v>
      </c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  <c r="AX12" s="1"/>
      <c r="AY12" s="1"/>
      <c r="AZ12" s="1"/>
      <c r="BA12" s="1"/>
      <c r="BB12" s="1"/>
      <c r="BC12" s="1"/>
      <c r="BD12" s="1"/>
      <c r="BE12" s="1"/>
      <c r="BF12" s="1"/>
      <c r="BG12" s="1"/>
      <c r="BH12" s="1"/>
      <c r="BI12" s="1"/>
      <c r="BJ12" s="1"/>
      <c r="BK12" s="1"/>
      <c r="BL12" s="1"/>
      <c r="BM12" s="1"/>
      <c r="BN12" s="1"/>
      <c r="BO12" s="1"/>
      <c r="BP12" s="1"/>
      <c r="BQ12" s="1"/>
      <c r="BR12" s="1"/>
    </row>
    <row r="13" spans="1:70">
      <c r="A13" s="4" t="s">
        <v>729</v>
      </c>
      <c r="B13" s="57">
        <f>'Annual P&amp;L'!$B$91</f>
        <v>0</v>
      </c>
      <c r="C13" s="4" t="str">
        <f t="shared" si="0"/>
        <v>PASS</v>
      </c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  <c r="AX13" s="1"/>
      <c r="AY13" s="1"/>
      <c r="AZ13" s="1"/>
      <c r="BA13" s="1"/>
      <c r="BB13" s="1"/>
      <c r="BC13" s="1"/>
      <c r="BD13" s="1"/>
      <c r="BE13" s="1"/>
      <c r="BF13" s="1"/>
      <c r="BG13" s="1"/>
      <c r="BH13" s="1"/>
      <c r="BI13" s="1"/>
      <c r="BJ13" s="1"/>
      <c r="BK13" s="1"/>
      <c r="BL13" s="1"/>
      <c r="BM13" s="1"/>
      <c r="BN13" s="1"/>
      <c r="BO13" s="1"/>
      <c r="BP13" s="1"/>
      <c r="BQ13" s="1"/>
      <c r="BR13" s="1"/>
    </row>
    <row r="14" spans="1:70">
      <c r="A14" s="4" t="s">
        <v>730</v>
      </c>
      <c r="B14" s="57">
        <f>'Annual P&amp;L'!$B$113</f>
        <v>0</v>
      </c>
      <c r="C14" s="4" t="str">
        <f t="shared" si="0"/>
        <v>PASS</v>
      </c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  <c r="AW14" s="1"/>
      <c r="AX14" s="1"/>
      <c r="AY14" s="1"/>
      <c r="AZ14" s="1"/>
      <c r="BA14" s="1"/>
      <c r="BB14" s="1"/>
      <c r="BC14" s="1"/>
      <c r="BD14" s="1"/>
      <c r="BE14" s="1"/>
      <c r="BF14" s="1"/>
      <c r="BG14" s="1"/>
      <c r="BH14" s="1"/>
      <c r="BI14" s="1"/>
      <c r="BJ14" s="1"/>
      <c r="BK14" s="1"/>
      <c r="BL14" s="1"/>
      <c r="BM14" s="1"/>
      <c r="BN14" s="1"/>
      <c r="BO14" s="1"/>
      <c r="BP14" s="1"/>
      <c r="BQ14" s="1"/>
      <c r="BR14" s="1"/>
    </row>
    <row r="15" spans="1:70">
      <c r="A15" s="4" t="s">
        <v>731</v>
      </c>
      <c r="B15" s="57">
        <f>'Annual P&amp;L'!$B$123</f>
        <v>0</v>
      </c>
      <c r="C15" s="4" t="str">
        <f t="shared" si="0"/>
        <v>PASS</v>
      </c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  <c r="AX15" s="1"/>
      <c r="AY15" s="1"/>
      <c r="AZ15" s="1"/>
      <c r="BA15" s="1"/>
      <c r="BB15" s="1"/>
      <c r="BC15" s="1"/>
      <c r="BD15" s="1"/>
      <c r="BE15" s="1"/>
      <c r="BF15" s="1"/>
      <c r="BG15" s="1"/>
      <c r="BH15" s="1"/>
      <c r="BI15" s="1"/>
      <c r="BJ15" s="1"/>
      <c r="BK15" s="1"/>
      <c r="BL15" s="1"/>
      <c r="BM15" s="1"/>
      <c r="BN15" s="1"/>
      <c r="BO15" s="1"/>
      <c r="BP15" s="1"/>
      <c r="BQ15" s="1"/>
      <c r="BR15" s="1"/>
    </row>
    <row r="16" spans="1:70">
      <c r="A16" s="4" t="s">
        <v>732</v>
      </c>
      <c r="B16" s="57">
        <f>'Annual P&amp;L'!$B$134</f>
        <v>0</v>
      </c>
      <c r="C16" s="4" t="str">
        <f t="shared" si="0"/>
        <v>PASS</v>
      </c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  <c r="AW16" s="1"/>
      <c r="AX16" s="1"/>
      <c r="AY16" s="1"/>
      <c r="AZ16" s="1"/>
      <c r="BA16" s="1"/>
      <c r="BB16" s="1"/>
      <c r="BC16" s="1"/>
      <c r="BD16" s="1"/>
      <c r="BE16" s="1"/>
      <c r="BF16" s="1"/>
      <c r="BG16" s="1"/>
      <c r="BH16" s="1"/>
      <c r="BI16" s="1"/>
      <c r="BJ16" s="1"/>
      <c r="BK16" s="1"/>
      <c r="BL16" s="1"/>
      <c r="BM16" s="1"/>
      <c r="BN16" s="1"/>
      <c r="BO16" s="1"/>
      <c r="BP16" s="1"/>
      <c r="BQ16" s="1"/>
      <c r="BR16" s="1"/>
    </row>
    <row r="17" spans="1:70">
      <c r="A17" s="4" t="s">
        <v>733</v>
      </c>
      <c r="B17" s="57">
        <f>'Annual P&amp;L'!$B$140</f>
        <v>0</v>
      </c>
      <c r="C17" s="4" t="str">
        <f t="shared" si="0"/>
        <v>PASS</v>
      </c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  <c r="AW17" s="1"/>
      <c r="AX17" s="1"/>
      <c r="AY17" s="1"/>
      <c r="AZ17" s="1"/>
      <c r="BA17" s="1"/>
      <c r="BB17" s="1"/>
      <c r="BC17" s="1"/>
      <c r="BD17" s="1"/>
      <c r="BE17" s="1"/>
      <c r="BF17" s="1"/>
      <c r="BG17" s="1"/>
      <c r="BH17" s="1"/>
      <c r="BI17" s="1"/>
      <c r="BJ17" s="1"/>
      <c r="BK17" s="1"/>
      <c r="BL17" s="1"/>
      <c r="BM17" s="1"/>
      <c r="BN17" s="1"/>
      <c r="BO17" s="1"/>
      <c r="BP17" s="1"/>
      <c r="BQ17" s="1"/>
      <c r="BR17" s="1"/>
    </row>
    <row r="18" spans="1:70">
      <c r="A18" s="4" t="s">
        <v>734</v>
      </c>
      <c r="B18" s="57">
        <f>'Currency Revenue'!$B$23</f>
        <v>0</v>
      </c>
      <c r="C18" s="4" t="str">
        <f t="shared" si="0"/>
        <v>PASS</v>
      </c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  <c r="AX18" s="1"/>
      <c r="AY18" s="1"/>
      <c r="AZ18" s="1"/>
      <c r="BA18" s="1"/>
      <c r="BB18" s="1"/>
      <c r="BC18" s="1"/>
      <c r="BD18" s="1"/>
      <c r="BE18" s="1"/>
      <c r="BF18" s="1"/>
      <c r="BG18" s="1"/>
      <c r="BH18" s="1"/>
      <c r="BI18" s="1"/>
      <c r="BJ18" s="1"/>
      <c r="BK18" s="1"/>
      <c r="BL18" s="1"/>
      <c r="BM18" s="1"/>
      <c r="BN18" s="1"/>
      <c r="BO18" s="1"/>
      <c r="BP18" s="1"/>
      <c r="BQ18" s="1"/>
      <c r="BR18" s="1"/>
    </row>
    <row r="19" spans="1:70">
      <c r="A19" s="4" t="s">
        <v>735</v>
      </c>
      <c r="B19" s="57">
        <f>'Segment Revenue'!$B$22</f>
        <v>0</v>
      </c>
      <c r="C19" s="4" t="str">
        <f t="shared" si="0"/>
        <v>PASS</v>
      </c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/>
      <c r="AX19" s="1"/>
      <c r="AY19" s="1"/>
      <c r="AZ19" s="1"/>
      <c r="BA19" s="1"/>
      <c r="BB19" s="1"/>
      <c r="BC19" s="1"/>
      <c r="BD19" s="1"/>
      <c r="BE19" s="1"/>
      <c r="BF19" s="1"/>
      <c r="BG19" s="1"/>
      <c r="BH19" s="1"/>
      <c r="BI19" s="1"/>
      <c r="BJ19" s="1"/>
      <c r="BK19" s="1"/>
      <c r="BL19" s="1"/>
      <c r="BM19" s="1"/>
      <c r="BN19" s="1"/>
      <c r="BO19" s="1"/>
      <c r="BP19" s="1"/>
      <c r="BQ19" s="1"/>
      <c r="BR19" s="1"/>
    </row>
    <row r="20" spans="1:70">
      <c r="A20" s="4" t="s">
        <v>736</v>
      </c>
      <c r="B20" s="57">
        <f>'Annual P&amp;L'!$C$13+'Annual P&amp;L'!$C$15-'Annual P&amp;L'!$C$16</f>
        <v>0</v>
      </c>
      <c r="C20" s="4" t="str">
        <f t="shared" si="0"/>
        <v>PASS</v>
      </c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  <c r="AW20" s="1"/>
      <c r="AX20" s="1"/>
      <c r="AY20" s="1"/>
      <c r="AZ20" s="1"/>
      <c r="BA20" s="1"/>
      <c r="BB20" s="1"/>
      <c r="BC20" s="1"/>
      <c r="BD20" s="1"/>
      <c r="BE20" s="1"/>
      <c r="BF20" s="1"/>
      <c r="BG20" s="1"/>
      <c r="BH20" s="1"/>
      <c r="BI20" s="1"/>
      <c r="BJ20" s="1"/>
      <c r="BK20" s="1"/>
      <c r="BL20" s="1"/>
      <c r="BM20" s="1"/>
      <c r="BN20" s="1"/>
      <c r="BO20" s="1"/>
      <c r="BP20" s="1"/>
      <c r="BQ20" s="1"/>
      <c r="BR20" s="1"/>
    </row>
    <row r="21" spans="1:70">
      <c r="A21" s="4" t="s">
        <v>737</v>
      </c>
      <c r="B21" s="57">
        <f>'Annual P&amp;L'!$C$91</f>
        <v>0</v>
      </c>
      <c r="C21" s="4" t="str">
        <f t="shared" si="0"/>
        <v>PASS</v>
      </c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  <c r="AW21" s="1"/>
      <c r="AX21" s="1"/>
      <c r="AY21" s="1"/>
      <c r="AZ21" s="1"/>
      <c r="BA21" s="1"/>
      <c r="BB21" s="1"/>
      <c r="BC21" s="1"/>
      <c r="BD21" s="1"/>
      <c r="BE21" s="1"/>
      <c r="BF21" s="1"/>
      <c r="BG21" s="1"/>
      <c r="BH21" s="1"/>
      <c r="BI21" s="1"/>
      <c r="BJ21" s="1"/>
      <c r="BK21" s="1"/>
      <c r="BL21" s="1"/>
      <c r="BM21" s="1"/>
      <c r="BN21" s="1"/>
      <c r="BO21" s="1"/>
      <c r="BP21" s="1"/>
      <c r="BQ21" s="1"/>
      <c r="BR21" s="1"/>
    </row>
    <row r="22" spans="1:70">
      <c r="A22" s="4" t="s">
        <v>738</v>
      </c>
      <c r="B22" s="57">
        <f>'Annual P&amp;L'!$C$113</f>
        <v>0</v>
      </c>
      <c r="C22" s="4" t="str">
        <f t="shared" si="0"/>
        <v>PASS</v>
      </c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1"/>
      <c r="AW22" s="1"/>
      <c r="AX22" s="1"/>
      <c r="AY22" s="1"/>
      <c r="AZ22" s="1"/>
      <c r="BA22" s="1"/>
      <c r="BB22" s="1"/>
      <c r="BC22" s="1"/>
      <c r="BD22" s="1"/>
      <c r="BE22" s="1"/>
      <c r="BF22" s="1"/>
      <c r="BG22" s="1"/>
      <c r="BH22" s="1"/>
      <c r="BI22" s="1"/>
      <c r="BJ22" s="1"/>
      <c r="BK22" s="1"/>
      <c r="BL22" s="1"/>
      <c r="BM22" s="1"/>
      <c r="BN22" s="1"/>
      <c r="BO22" s="1"/>
      <c r="BP22" s="1"/>
      <c r="BQ22" s="1"/>
      <c r="BR22" s="1"/>
    </row>
    <row r="23" spans="1:70">
      <c r="A23" s="4" t="s">
        <v>739</v>
      </c>
      <c r="B23" s="57">
        <f>'Annual P&amp;L'!$C$123</f>
        <v>0</v>
      </c>
      <c r="C23" s="4" t="str">
        <f t="shared" si="0"/>
        <v>PASS</v>
      </c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  <c r="AV23" s="1"/>
      <c r="AW23" s="1"/>
      <c r="AX23" s="1"/>
      <c r="AY23" s="1"/>
      <c r="AZ23" s="1"/>
      <c r="BA23" s="1"/>
      <c r="BB23" s="1"/>
      <c r="BC23" s="1"/>
      <c r="BD23" s="1"/>
      <c r="BE23" s="1"/>
      <c r="BF23" s="1"/>
      <c r="BG23" s="1"/>
      <c r="BH23" s="1"/>
      <c r="BI23" s="1"/>
      <c r="BJ23" s="1"/>
      <c r="BK23" s="1"/>
      <c r="BL23" s="1"/>
      <c r="BM23" s="1"/>
      <c r="BN23" s="1"/>
      <c r="BO23" s="1"/>
      <c r="BP23" s="1"/>
      <c r="BQ23" s="1"/>
      <c r="BR23" s="1"/>
    </row>
    <row r="24" spans="1:70">
      <c r="A24" s="4" t="s">
        <v>740</v>
      </c>
      <c r="B24" s="57">
        <f>'Annual P&amp;L'!$C$134</f>
        <v>0</v>
      </c>
      <c r="C24" s="4" t="str">
        <f t="shared" si="0"/>
        <v>PASS</v>
      </c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  <c r="AV24" s="1"/>
      <c r="AW24" s="1"/>
      <c r="AX24" s="1"/>
      <c r="AY24" s="1"/>
      <c r="AZ24" s="1"/>
      <c r="BA24" s="1"/>
      <c r="BB24" s="1"/>
      <c r="BC24" s="1"/>
      <c r="BD24" s="1"/>
      <c r="BE24" s="1"/>
      <c r="BF24" s="1"/>
      <c r="BG24" s="1"/>
      <c r="BH24" s="1"/>
      <c r="BI24" s="1"/>
      <c r="BJ24" s="1"/>
      <c r="BK24" s="1"/>
      <c r="BL24" s="1"/>
      <c r="BM24" s="1"/>
      <c r="BN24" s="1"/>
      <c r="BO24" s="1"/>
      <c r="BP24" s="1"/>
      <c r="BQ24" s="1"/>
      <c r="BR24" s="1"/>
    </row>
    <row r="25" spans="1:70">
      <c r="A25" s="4" t="s">
        <v>741</v>
      </c>
      <c r="B25" s="57">
        <f>'Annual P&amp;L'!$C$140</f>
        <v>0</v>
      </c>
      <c r="C25" s="4" t="str">
        <f t="shared" si="0"/>
        <v>PASS</v>
      </c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  <c r="AV25" s="1"/>
      <c r="AW25" s="1"/>
      <c r="AX25" s="1"/>
      <c r="AY25" s="1"/>
      <c r="AZ25" s="1"/>
      <c r="BA25" s="1"/>
      <c r="BB25" s="1"/>
      <c r="BC25" s="1"/>
      <c r="BD25" s="1"/>
      <c r="BE25" s="1"/>
      <c r="BF25" s="1"/>
      <c r="BG25" s="1"/>
      <c r="BH25" s="1"/>
      <c r="BI25" s="1"/>
      <c r="BJ25" s="1"/>
      <c r="BK25" s="1"/>
      <c r="BL25" s="1"/>
      <c r="BM25" s="1"/>
      <c r="BN25" s="1"/>
      <c r="BO25" s="1"/>
      <c r="BP25" s="1"/>
      <c r="BQ25" s="1"/>
      <c r="BR25" s="1"/>
    </row>
    <row r="26" spans="1:70">
      <c r="A26" s="4" t="s">
        <v>742</v>
      </c>
      <c r="B26" s="57">
        <f>'Currency Revenue'!$C$23</f>
        <v>0</v>
      </c>
      <c r="C26" s="4" t="str">
        <f t="shared" si="0"/>
        <v>PASS</v>
      </c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  <c r="AV26" s="1"/>
      <c r="AW26" s="1"/>
      <c r="AX26" s="1"/>
      <c r="AY26" s="1"/>
      <c r="AZ26" s="1"/>
      <c r="BA26" s="1"/>
      <c r="BB26" s="1"/>
      <c r="BC26" s="1"/>
      <c r="BD26" s="1"/>
      <c r="BE26" s="1"/>
      <c r="BF26" s="1"/>
      <c r="BG26" s="1"/>
      <c r="BH26" s="1"/>
      <c r="BI26" s="1"/>
      <c r="BJ26" s="1"/>
      <c r="BK26" s="1"/>
      <c r="BL26" s="1"/>
      <c r="BM26" s="1"/>
      <c r="BN26" s="1"/>
      <c r="BO26" s="1"/>
      <c r="BP26" s="1"/>
      <c r="BQ26" s="1"/>
      <c r="BR26" s="1"/>
    </row>
    <row r="27" spans="1:70">
      <c r="A27" s="4" t="s">
        <v>743</v>
      </c>
      <c r="B27" s="57">
        <f>'Segment Revenue'!$C$22</f>
        <v>0</v>
      </c>
      <c r="C27" s="4" t="str">
        <f t="shared" si="0"/>
        <v>PASS</v>
      </c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  <c r="AV27" s="1"/>
      <c r="AW27" s="1"/>
      <c r="AX27" s="1"/>
      <c r="AY27" s="1"/>
      <c r="AZ27" s="1"/>
      <c r="BA27" s="1"/>
      <c r="BB27" s="1"/>
      <c r="BC27" s="1"/>
      <c r="BD27" s="1"/>
      <c r="BE27" s="1"/>
      <c r="BF27" s="1"/>
      <c r="BG27" s="1"/>
      <c r="BH27" s="1"/>
      <c r="BI27" s="1"/>
      <c r="BJ27" s="1"/>
      <c r="BK27" s="1"/>
      <c r="BL27" s="1"/>
      <c r="BM27" s="1"/>
      <c r="BN27" s="1"/>
      <c r="BO27" s="1"/>
      <c r="BP27" s="1"/>
      <c r="BQ27" s="1"/>
      <c r="BR27" s="1"/>
    </row>
    <row r="28" spans="1:70">
      <c r="A28" s="4" t="s">
        <v>744</v>
      </c>
      <c r="B28" s="57">
        <f>'Annual P&amp;L'!$D$13+'Annual P&amp;L'!$D$15-'Annual P&amp;L'!$D$16</f>
        <v>0</v>
      </c>
      <c r="C28" s="4" t="str">
        <f t="shared" si="0"/>
        <v>PASS</v>
      </c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  <c r="AV28" s="1"/>
      <c r="AW28" s="1"/>
      <c r="AX28" s="1"/>
      <c r="AY28" s="1"/>
      <c r="AZ28" s="1"/>
      <c r="BA28" s="1"/>
      <c r="BB28" s="1"/>
      <c r="BC28" s="1"/>
      <c r="BD28" s="1"/>
      <c r="BE28" s="1"/>
      <c r="BF28" s="1"/>
      <c r="BG28" s="1"/>
      <c r="BH28" s="1"/>
      <c r="BI28" s="1"/>
      <c r="BJ28" s="1"/>
      <c r="BK28" s="1"/>
      <c r="BL28" s="1"/>
      <c r="BM28" s="1"/>
      <c r="BN28" s="1"/>
      <c r="BO28" s="1"/>
      <c r="BP28" s="1"/>
      <c r="BQ28" s="1"/>
      <c r="BR28" s="1"/>
    </row>
    <row r="29" spans="1:70">
      <c r="A29" s="4" t="s">
        <v>745</v>
      </c>
      <c r="B29" s="57">
        <f>'Annual P&amp;L'!$D$91</f>
        <v>0</v>
      </c>
      <c r="C29" s="4" t="str">
        <f t="shared" si="0"/>
        <v>PASS</v>
      </c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1"/>
      <c r="AW29" s="1"/>
      <c r="AX29" s="1"/>
      <c r="AY29" s="1"/>
      <c r="AZ29" s="1"/>
      <c r="BA29" s="1"/>
      <c r="BB29" s="1"/>
      <c r="BC29" s="1"/>
      <c r="BD29" s="1"/>
      <c r="BE29" s="1"/>
      <c r="BF29" s="1"/>
      <c r="BG29" s="1"/>
      <c r="BH29" s="1"/>
      <c r="BI29" s="1"/>
      <c r="BJ29" s="1"/>
      <c r="BK29" s="1"/>
      <c r="BL29" s="1"/>
      <c r="BM29" s="1"/>
      <c r="BN29" s="1"/>
      <c r="BO29" s="1"/>
      <c r="BP29" s="1"/>
      <c r="BQ29" s="1"/>
      <c r="BR29" s="1"/>
    </row>
    <row r="30" spans="1:70">
      <c r="A30" s="4" t="s">
        <v>746</v>
      </c>
      <c r="B30" s="57">
        <f>'Annual P&amp;L'!$D$113</f>
        <v>0</v>
      </c>
      <c r="C30" s="4" t="str">
        <f t="shared" si="0"/>
        <v>PASS</v>
      </c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  <c r="AV30" s="1"/>
      <c r="AW30" s="1"/>
      <c r="AX30" s="1"/>
      <c r="AY30" s="1"/>
      <c r="AZ30" s="1"/>
      <c r="BA30" s="1"/>
      <c r="BB30" s="1"/>
      <c r="BC30" s="1"/>
      <c r="BD30" s="1"/>
      <c r="BE30" s="1"/>
      <c r="BF30" s="1"/>
      <c r="BG30" s="1"/>
      <c r="BH30" s="1"/>
      <c r="BI30" s="1"/>
      <c r="BJ30" s="1"/>
      <c r="BK30" s="1"/>
      <c r="BL30" s="1"/>
      <c r="BM30" s="1"/>
      <c r="BN30" s="1"/>
      <c r="BO30" s="1"/>
      <c r="BP30" s="1"/>
      <c r="BQ30" s="1"/>
      <c r="BR30" s="1"/>
    </row>
    <row r="31" spans="1:70">
      <c r="A31" s="4" t="s">
        <v>747</v>
      </c>
      <c r="B31" s="57">
        <f>'Annual P&amp;L'!$D$123</f>
        <v>0</v>
      </c>
      <c r="C31" s="4" t="str">
        <f t="shared" si="0"/>
        <v>PASS</v>
      </c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1"/>
      <c r="AW31" s="1"/>
      <c r="AX31" s="1"/>
      <c r="AY31" s="1"/>
      <c r="AZ31" s="1"/>
      <c r="BA31" s="1"/>
      <c r="BB31" s="1"/>
      <c r="BC31" s="1"/>
      <c r="BD31" s="1"/>
      <c r="BE31" s="1"/>
      <c r="BF31" s="1"/>
      <c r="BG31" s="1"/>
      <c r="BH31" s="1"/>
      <c r="BI31" s="1"/>
      <c r="BJ31" s="1"/>
      <c r="BK31" s="1"/>
      <c r="BL31" s="1"/>
      <c r="BM31" s="1"/>
      <c r="BN31" s="1"/>
      <c r="BO31" s="1"/>
      <c r="BP31" s="1"/>
      <c r="BQ31" s="1"/>
      <c r="BR31" s="1"/>
    </row>
    <row r="32" spans="1:70">
      <c r="A32" s="4" t="s">
        <v>748</v>
      </c>
      <c r="B32" s="57">
        <f>'Annual P&amp;L'!$D$134</f>
        <v>0</v>
      </c>
      <c r="C32" s="4" t="str">
        <f t="shared" si="0"/>
        <v>PASS</v>
      </c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  <c r="AV32" s="1"/>
      <c r="AW32" s="1"/>
      <c r="AX32" s="1"/>
      <c r="AY32" s="1"/>
      <c r="AZ32" s="1"/>
      <c r="BA32" s="1"/>
      <c r="BB32" s="1"/>
      <c r="BC32" s="1"/>
      <c r="BD32" s="1"/>
      <c r="BE32" s="1"/>
      <c r="BF32" s="1"/>
      <c r="BG32" s="1"/>
      <c r="BH32" s="1"/>
      <c r="BI32" s="1"/>
      <c r="BJ32" s="1"/>
      <c r="BK32" s="1"/>
      <c r="BL32" s="1"/>
      <c r="BM32" s="1"/>
      <c r="BN32" s="1"/>
      <c r="BO32" s="1"/>
      <c r="BP32" s="1"/>
      <c r="BQ32" s="1"/>
      <c r="BR32" s="1"/>
    </row>
    <row r="33" spans="1:70">
      <c r="A33" s="4" t="s">
        <v>749</v>
      </c>
      <c r="B33" s="57">
        <f>'Annual P&amp;L'!$D$140</f>
        <v>0</v>
      </c>
      <c r="C33" s="4" t="str">
        <f t="shared" si="0"/>
        <v>PASS</v>
      </c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  <c r="AV33" s="1"/>
      <c r="AW33" s="1"/>
      <c r="AX33" s="1"/>
      <c r="AY33" s="1"/>
      <c r="AZ33" s="1"/>
      <c r="BA33" s="1"/>
      <c r="BB33" s="1"/>
      <c r="BC33" s="1"/>
      <c r="BD33" s="1"/>
      <c r="BE33" s="1"/>
      <c r="BF33" s="1"/>
      <c r="BG33" s="1"/>
      <c r="BH33" s="1"/>
      <c r="BI33" s="1"/>
      <c r="BJ33" s="1"/>
      <c r="BK33" s="1"/>
      <c r="BL33" s="1"/>
      <c r="BM33" s="1"/>
      <c r="BN33" s="1"/>
      <c r="BO33" s="1"/>
      <c r="BP33" s="1"/>
      <c r="BQ33" s="1"/>
      <c r="BR33" s="1"/>
    </row>
    <row r="34" spans="1:70">
      <c r="A34" s="4" t="s">
        <v>750</v>
      </c>
      <c r="B34" s="57">
        <f>'Currency Revenue'!$D$23</f>
        <v>9.9999999999988987E-5</v>
      </c>
      <c r="C34" s="4" t="str">
        <f t="shared" si="0"/>
        <v>PASS</v>
      </c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  <c r="AV34" s="1"/>
      <c r="AW34" s="1"/>
      <c r="AX34" s="1"/>
      <c r="AY34" s="1"/>
      <c r="AZ34" s="1"/>
      <c r="BA34" s="1"/>
      <c r="BB34" s="1"/>
      <c r="BC34" s="1"/>
      <c r="BD34" s="1"/>
      <c r="BE34" s="1"/>
      <c r="BF34" s="1"/>
      <c r="BG34" s="1"/>
      <c r="BH34" s="1"/>
      <c r="BI34" s="1"/>
      <c r="BJ34" s="1"/>
      <c r="BK34" s="1"/>
      <c r="BL34" s="1"/>
      <c r="BM34" s="1"/>
      <c r="BN34" s="1"/>
      <c r="BO34" s="1"/>
      <c r="BP34" s="1"/>
      <c r="BQ34" s="1"/>
      <c r="BR34" s="1"/>
    </row>
    <row r="35" spans="1:70">
      <c r="A35" s="4" t="s">
        <v>751</v>
      </c>
      <c r="B35" s="57">
        <f>'Segment Revenue'!$D$22</f>
        <v>0</v>
      </c>
      <c r="C35" s="4" t="str">
        <f t="shared" si="0"/>
        <v>PASS</v>
      </c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  <c r="AV35" s="1"/>
      <c r="AW35" s="1"/>
      <c r="AX35" s="1"/>
      <c r="AY35" s="1"/>
      <c r="AZ35" s="1"/>
      <c r="BA35" s="1"/>
      <c r="BB35" s="1"/>
      <c r="BC35" s="1"/>
      <c r="BD35" s="1"/>
      <c r="BE35" s="1"/>
      <c r="BF35" s="1"/>
      <c r="BG35" s="1"/>
      <c r="BH35" s="1"/>
      <c r="BI35" s="1"/>
      <c r="BJ35" s="1"/>
      <c r="BK35" s="1"/>
      <c r="BL35" s="1"/>
      <c r="BM35" s="1"/>
      <c r="BN35" s="1"/>
      <c r="BO35" s="1"/>
      <c r="BP35" s="1"/>
      <c r="BQ35" s="1"/>
      <c r="BR35" s="1"/>
    </row>
    <row r="36" spans="1:70">
      <c r="A36" s="4" t="s">
        <v>752</v>
      </c>
      <c r="B36" s="57">
        <f>'Annual P&amp;L'!$E$13+'Annual P&amp;L'!$E$15-'Annual P&amp;L'!$E$16</f>
        <v>0</v>
      </c>
      <c r="C36" s="4" t="str">
        <f t="shared" si="0"/>
        <v>PASS</v>
      </c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  <c r="AL36" s="1"/>
      <c r="AM36" s="1"/>
      <c r="AN36" s="1"/>
      <c r="AO36" s="1"/>
      <c r="AP36" s="1"/>
      <c r="AQ36" s="1"/>
      <c r="AR36" s="1"/>
      <c r="AS36" s="1"/>
      <c r="AT36" s="1"/>
      <c r="AU36" s="1"/>
      <c r="AV36" s="1"/>
      <c r="AW36" s="1"/>
      <c r="AX36" s="1"/>
      <c r="AY36" s="1"/>
      <c r="AZ36" s="1"/>
      <c r="BA36" s="1"/>
      <c r="BB36" s="1"/>
      <c r="BC36" s="1"/>
      <c r="BD36" s="1"/>
      <c r="BE36" s="1"/>
      <c r="BF36" s="1"/>
      <c r="BG36" s="1"/>
      <c r="BH36" s="1"/>
      <c r="BI36" s="1"/>
      <c r="BJ36" s="1"/>
      <c r="BK36" s="1"/>
      <c r="BL36" s="1"/>
      <c r="BM36" s="1"/>
      <c r="BN36" s="1"/>
      <c r="BO36" s="1"/>
      <c r="BP36" s="1"/>
      <c r="BQ36" s="1"/>
      <c r="BR36" s="1"/>
    </row>
    <row r="37" spans="1:70">
      <c r="A37" s="4" t="s">
        <v>753</v>
      </c>
      <c r="B37" s="57">
        <f>'Annual P&amp;L'!$E$91</f>
        <v>0</v>
      </c>
      <c r="C37" s="4" t="str">
        <f t="shared" si="0"/>
        <v>PASS</v>
      </c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/>
      <c r="AV37" s="1"/>
      <c r="AW37" s="1"/>
      <c r="AX37" s="1"/>
      <c r="AY37" s="1"/>
      <c r="AZ37" s="1"/>
      <c r="BA37" s="1"/>
      <c r="BB37" s="1"/>
      <c r="BC37" s="1"/>
      <c r="BD37" s="1"/>
      <c r="BE37" s="1"/>
      <c r="BF37" s="1"/>
      <c r="BG37" s="1"/>
      <c r="BH37" s="1"/>
      <c r="BI37" s="1"/>
      <c r="BJ37" s="1"/>
      <c r="BK37" s="1"/>
      <c r="BL37" s="1"/>
      <c r="BM37" s="1"/>
      <c r="BN37" s="1"/>
      <c r="BO37" s="1"/>
      <c r="BP37" s="1"/>
      <c r="BQ37" s="1"/>
      <c r="BR37" s="1"/>
    </row>
    <row r="38" spans="1:70">
      <c r="A38" s="4" t="s">
        <v>754</v>
      </c>
      <c r="B38" s="57">
        <f>'Annual P&amp;L'!$E$113</f>
        <v>0</v>
      </c>
      <c r="C38" s="4" t="str">
        <f t="shared" si="0"/>
        <v>PASS</v>
      </c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/>
      <c r="AU38" s="1"/>
      <c r="AV38" s="1"/>
      <c r="AW38" s="1"/>
      <c r="AX38" s="1"/>
      <c r="AY38" s="1"/>
      <c r="AZ38" s="1"/>
      <c r="BA38" s="1"/>
      <c r="BB38" s="1"/>
      <c r="BC38" s="1"/>
      <c r="BD38" s="1"/>
      <c r="BE38" s="1"/>
      <c r="BF38" s="1"/>
      <c r="BG38" s="1"/>
      <c r="BH38" s="1"/>
      <c r="BI38" s="1"/>
      <c r="BJ38" s="1"/>
      <c r="BK38" s="1"/>
      <c r="BL38" s="1"/>
      <c r="BM38" s="1"/>
      <c r="BN38" s="1"/>
      <c r="BO38" s="1"/>
      <c r="BP38" s="1"/>
      <c r="BQ38" s="1"/>
      <c r="BR38" s="1"/>
    </row>
    <row r="39" spans="1:70">
      <c r="A39" s="4" t="s">
        <v>755</v>
      </c>
      <c r="B39" s="57">
        <f>'Annual P&amp;L'!$E$123</f>
        <v>0</v>
      </c>
      <c r="C39" s="4" t="str">
        <f t="shared" si="0"/>
        <v>PASS</v>
      </c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1"/>
      <c r="AU39" s="1"/>
      <c r="AV39" s="1"/>
      <c r="AW39" s="1"/>
      <c r="AX39" s="1"/>
      <c r="AY39" s="1"/>
      <c r="AZ39" s="1"/>
      <c r="BA39" s="1"/>
      <c r="BB39" s="1"/>
      <c r="BC39" s="1"/>
      <c r="BD39" s="1"/>
      <c r="BE39" s="1"/>
      <c r="BF39" s="1"/>
      <c r="BG39" s="1"/>
      <c r="BH39" s="1"/>
      <c r="BI39" s="1"/>
      <c r="BJ39" s="1"/>
      <c r="BK39" s="1"/>
      <c r="BL39" s="1"/>
      <c r="BM39" s="1"/>
      <c r="BN39" s="1"/>
      <c r="BO39" s="1"/>
      <c r="BP39" s="1"/>
      <c r="BQ39" s="1"/>
      <c r="BR39" s="1"/>
    </row>
    <row r="40" spans="1:70">
      <c r="A40" s="4" t="s">
        <v>756</v>
      </c>
      <c r="B40" s="57">
        <f>'Annual P&amp;L'!$E$134</f>
        <v>0</v>
      </c>
      <c r="C40" s="4" t="str">
        <f t="shared" si="0"/>
        <v>PASS</v>
      </c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  <c r="AV40" s="1"/>
      <c r="AW40" s="1"/>
      <c r="AX40" s="1"/>
      <c r="AY40" s="1"/>
      <c r="AZ40" s="1"/>
      <c r="BA40" s="1"/>
      <c r="BB40" s="1"/>
      <c r="BC40" s="1"/>
      <c r="BD40" s="1"/>
      <c r="BE40" s="1"/>
      <c r="BF40" s="1"/>
      <c r="BG40" s="1"/>
      <c r="BH40" s="1"/>
      <c r="BI40" s="1"/>
      <c r="BJ40" s="1"/>
      <c r="BK40" s="1"/>
      <c r="BL40" s="1"/>
      <c r="BM40" s="1"/>
      <c r="BN40" s="1"/>
      <c r="BO40" s="1"/>
      <c r="BP40" s="1"/>
      <c r="BQ40" s="1"/>
      <c r="BR40" s="1"/>
    </row>
    <row r="41" spans="1:70">
      <c r="A41" s="4" t="s">
        <v>757</v>
      </c>
      <c r="B41" s="57">
        <f>'Annual P&amp;L'!$E$140</f>
        <v>0</v>
      </c>
      <c r="C41" s="4" t="str">
        <f t="shared" si="0"/>
        <v>PASS</v>
      </c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  <c r="AW41" s="1"/>
      <c r="AX41" s="1"/>
      <c r="AY41" s="1"/>
      <c r="AZ41" s="1"/>
      <c r="BA41" s="1"/>
      <c r="BB41" s="1"/>
      <c r="BC41" s="1"/>
      <c r="BD41" s="1"/>
      <c r="BE41" s="1"/>
      <c r="BF41" s="1"/>
      <c r="BG41" s="1"/>
      <c r="BH41" s="1"/>
      <c r="BI41" s="1"/>
      <c r="BJ41" s="1"/>
      <c r="BK41" s="1"/>
      <c r="BL41" s="1"/>
      <c r="BM41" s="1"/>
      <c r="BN41" s="1"/>
      <c r="BO41" s="1"/>
      <c r="BP41" s="1"/>
      <c r="BQ41" s="1"/>
      <c r="BR41" s="1"/>
    </row>
    <row r="42" spans="1:70">
      <c r="A42" s="4" t="s">
        <v>758</v>
      </c>
      <c r="B42" s="57">
        <f>'Currency Revenue'!$E$23</f>
        <v>0</v>
      </c>
      <c r="C42" s="4" t="str">
        <f t="shared" si="0"/>
        <v>PASS</v>
      </c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  <c r="AW42" s="1"/>
      <c r="AX42" s="1"/>
      <c r="AY42" s="1"/>
      <c r="AZ42" s="1"/>
      <c r="BA42" s="1"/>
      <c r="BB42" s="1"/>
      <c r="BC42" s="1"/>
      <c r="BD42" s="1"/>
      <c r="BE42" s="1"/>
      <c r="BF42" s="1"/>
      <c r="BG42" s="1"/>
      <c r="BH42" s="1"/>
      <c r="BI42" s="1"/>
      <c r="BJ42" s="1"/>
      <c r="BK42" s="1"/>
      <c r="BL42" s="1"/>
      <c r="BM42" s="1"/>
      <c r="BN42" s="1"/>
      <c r="BO42" s="1"/>
      <c r="BP42" s="1"/>
      <c r="BQ42" s="1"/>
      <c r="BR42" s="1"/>
    </row>
    <row r="43" spans="1:70">
      <c r="A43" s="4" t="s">
        <v>759</v>
      </c>
      <c r="B43" s="57">
        <f>'Segment Revenue'!$E$22</f>
        <v>0</v>
      </c>
      <c r="C43" s="4" t="str">
        <f t="shared" si="0"/>
        <v>PASS</v>
      </c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  <c r="AX43" s="1"/>
      <c r="AY43" s="1"/>
      <c r="AZ43" s="1"/>
      <c r="BA43" s="1"/>
      <c r="BB43" s="1"/>
      <c r="BC43" s="1"/>
      <c r="BD43" s="1"/>
      <c r="BE43" s="1"/>
      <c r="BF43" s="1"/>
      <c r="BG43" s="1"/>
      <c r="BH43" s="1"/>
      <c r="BI43" s="1"/>
      <c r="BJ43" s="1"/>
      <c r="BK43" s="1"/>
      <c r="BL43" s="1"/>
      <c r="BM43" s="1"/>
      <c r="BN43" s="1"/>
      <c r="BO43" s="1"/>
      <c r="BP43" s="1"/>
      <c r="BQ43" s="1"/>
      <c r="BR43" s="1"/>
    </row>
    <row r="44" spans="1:70">
      <c r="A44" s="4" t="s">
        <v>760</v>
      </c>
      <c r="B44" s="57">
        <f>'Annual P&amp;L'!$F$13+'Annual P&amp;L'!$F$15-'Annual P&amp;L'!$F$16</f>
        <v>0</v>
      </c>
      <c r="C44" s="4" t="str">
        <f t="shared" ref="C44:C75" si="1">IF(ABS(B44)&lt;1,"PASS","FAIL")</f>
        <v>PASS</v>
      </c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  <c r="AW44" s="1"/>
      <c r="AX44" s="1"/>
      <c r="AY44" s="1"/>
      <c r="AZ44" s="1"/>
      <c r="BA44" s="1"/>
      <c r="BB44" s="1"/>
      <c r="BC44" s="1"/>
      <c r="BD44" s="1"/>
      <c r="BE44" s="1"/>
      <c r="BF44" s="1"/>
      <c r="BG44" s="1"/>
      <c r="BH44" s="1"/>
      <c r="BI44" s="1"/>
      <c r="BJ44" s="1"/>
      <c r="BK44" s="1"/>
      <c r="BL44" s="1"/>
      <c r="BM44" s="1"/>
      <c r="BN44" s="1"/>
      <c r="BO44" s="1"/>
      <c r="BP44" s="1"/>
      <c r="BQ44" s="1"/>
      <c r="BR44" s="1"/>
    </row>
    <row r="45" spans="1:70">
      <c r="A45" s="4" t="s">
        <v>761</v>
      </c>
      <c r="B45" s="57">
        <f>'Annual P&amp;L'!$F$91</f>
        <v>0</v>
      </c>
      <c r="C45" s="4" t="str">
        <f t="shared" si="1"/>
        <v>PASS</v>
      </c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  <c r="AW45" s="1"/>
      <c r="AX45" s="1"/>
      <c r="AY45" s="1"/>
      <c r="AZ45" s="1"/>
      <c r="BA45" s="1"/>
      <c r="BB45" s="1"/>
      <c r="BC45" s="1"/>
      <c r="BD45" s="1"/>
      <c r="BE45" s="1"/>
      <c r="BF45" s="1"/>
      <c r="BG45" s="1"/>
      <c r="BH45" s="1"/>
      <c r="BI45" s="1"/>
      <c r="BJ45" s="1"/>
      <c r="BK45" s="1"/>
      <c r="BL45" s="1"/>
      <c r="BM45" s="1"/>
      <c r="BN45" s="1"/>
      <c r="BO45" s="1"/>
      <c r="BP45" s="1"/>
      <c r="BQ45" s="1"/>
      <c r="BR45" s="1"/>
    </row>
    <row r="46" spans="1:70">
      <c r="A46" s="4" t="s">
        <v>762</v>
      </c>
      <c r="B46" s="57">
        <f>'Annual P&amp;L'!$F$113</f>
        <v>0</v>
      </c>
      <c r="C46" s="4" t="str">
        <f t="shared" si="1"/>
        <v>PASS</v>
      </c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  <c r="AX46" s="1"/>
      <c r="AY46" s="1"/>
      <c r="AZ46" s="1"/>
      <c r="BA46" s="1"/>
      <c r="BB46" s="1"/>
      <c r="BC46" s="1"/>
      <c r="BD46" s="1"/>
      <c r="BE46" s="1"/>
      <c r="BF46" s="1"/>
      <c r="BG46" s="1"/>
      <c r="BH46" s="1"/>
      <c r="BI46" s="1"/>
      <c r="BJ46" s="1"/>
      <c r="BK46" s="1"/>
      <c r="BL46" s="1"/>
      <c r="BM46" s="1"/>
      <c r="BN46" s="1"/>
      <c r="BO46" s="1"/>
      <c r="BP46" s="1"/>
      <c r="BQ46" s="1"/>
      <c r="BR46" s="1"/>
    </row>
    <row r="47" spans="1:70">
      <c r="A47" s="4" t="s">
        <v>763</v>
      </c>
      <c r="B47" s="57">
        <f>'Annual P&amp;L'!$F$123</f>
        <v>0</v>
      </c>
      <c r="C47" s="4" t="str">
        <f t="shared" si="1"/>
        <v>PASS</v>
      </c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  <c r="AV47" s="1"/>
      <c r="AW47" s="1"/>
      <c r="AX47" s="1"/>
      <c r="AY47" s="1"/>
      <c r="AZ47" s="1"/>
      <c r="BA47" s="1"/>
      <c r="BB47" s="1"/>
      <c r="BC47" s="1"/>
      <c r="BD47" s="1"/>
      <c r="BE47" s="1"/>
      <c r="BF47" s="1"/>
      <c r="BG47" s="1"/>
      <c r="BH47" s="1"/>
      <c r="BI47" s="1"/>
      <c r="BJ47" s="1"/>
      <c r="BK47" s="1"/>
      <c r="BL47" s="1"/>
      <c r="BM47" s="1"/>
      <c r="BN47" s="1"/>
      <c r="BO47" s="1"/>
      <c r="BP47" s="1"/>
      <c r="BQ47" s="1"/>
      <c r="BR47" s="1"/>
    </row>
    <row r="48" spans="1:70">
      <c r="A48" s="4" t="s">
        <v>764</v>
      </c>
      <c r="B48" s="57">
        <f>'Annual P&amp;L'!$F$134</f>
        <v>0</v>
      </c>
      <c r="C48" s="4" t="str">
        <f t="shared" si="1"/>
        <v>PASS</v>
      </c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  <c r="AV48" s="1"/>
      <c r="AW48" s="1"/>
      <c r="AX48" s="1"/>
      <c r="AY48" s="1"/>
      <c r="AZ48" s="1"/>
      <c r="BA48" s="1"/>
      <c r="BB48" s="1"/>
      <c r="BC48" s="1"/>
      <c r="BD48" s="1"/>
      <c r="BE48" s="1"/>
      <c r="BF48" s="1"/>
      <c r="BG48" s="1"/>
      <c r="BH48" s="1"/>
      <c r="BI48" s="1"/>
      <c r="BJ48" s="1"/>
      <c r="BK48" s="1"/>
      <c r="BL48" s="1"/>
      <c r="BM48" s="1"/>
      <c r="BN48" s="1"/>
      <c r="BO48" s="1"/>
      <c r="BP48" s="1"/>
      <c r="BQ48" s="1"/>
      <c r="BR48" s="1"/>
    </row>
    <row r="49" spans="1:70">
      <c r="A49" s="4" t="s">
        <v>765</v>
      </c>
      <c r="B49" s="57">
        <f>'Annual P&amp;L'!$F$140</f>
        <v>0</v>
      </c>
      <c r="C49" s="4" t="str">
        <f t="shared" si="1"/>
        <v>PASS</v>
      </c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  <c r="AW49" s="1"/>
      <c r="AX49" s="1"/>
      <c r="AY49" s="1"/>
      <c r="AZ49" s="1"/>
      <c r="BA49" s="1"/>
      <c r="BB49" s="1"/>
      <c r="BC49" s="1"/>
      <c r="BD49" s="1"/>
      <c r="BE49" s="1"/>
      <c r="BF49" s="1"/>
      <c r="BG49" s="1"/>
      <c r="BH49" s="1"/>
      <c r="BI49" s="1"/>
      <c r="BJ49" s="1"/>
      <c r="BK49" s="1"/>
      <c r="BL49" s="1"/>
      <c r="BM49" s="1"/>
      <c r="BN49" s="1"/>
      <c r="BO49" s="1"/>
      <c r="BP49" s="1"/>
      <c r="BQ49" s="1"/>
      <c r="BR49" s="1"/>
    </row>
    <row r="50" spans="1:70">
      <c r="A50" s="4" t="s">
        <v>766</v>
      </c>
      <c r="B50" s="57">
        <f>'Currency Revenue'!$F$23</f>
        <v>0</v>
      </c>
      <c r="C50" s="4" t="str">
        <f t="shared" si="1"/>
        <v>PASS</v>
      </c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  <c r="AW50" s="1"/>
      <c r="AX50" s="1"/>
      <c r="AY50" s="1"/>
      <c r="AZ50" s="1"/>
      <c r="BA50" s="1"/>
      <c r="BB50" s="1"/>
      <c r="BC50" s="1"/>
      <c r="BD50" s="1"/>
      <c r="BE50" s="1"/>
      <c r="BF50" s="1"/>
      <c r="BG50" s="1"/>
      <c r="BH50" s="1"/>
      <c r="BI50" s="1"/>
      <c r="BJ50" s="1"/>
      <c r="BK50" s="1"/>
      <c r="BL50" s="1"/>
      <c r="BM50" s="1"/>
      <c r="BN50" s="1"/>
      <c r="BO50" s="1"/>
      <c r="BP50" s="1"/>
      <c r="BQ50" s="1"/>
      <c r="BR50" s="1"/>
    </row>
    <row r="51" spans="1:70">
      <c r="A51" s="4" t="s">
        <v>767</v>
      </c>
      <c r="B51" s="57">
        <f>'Segment Revenue'!$F$22</f>
        <v>0</v>
      </c>
      <c r="C51" s="4" t="str">
        <f t="shared" si="1"/>
        <v>PASS</v>
      </c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  <c r="AV51" s="1"/>
      <c r="AW51" s="1"/>
      <c r="AX51" s="1"/>
      <c r="AY51" s="1"/>
      <c r="AZ51" s="1"/>
      <c r="BA51" s="1"/>
      <c r="BB51" s="1"/>
      <c r="BC51" s="1"/>
      <c r="BD51" s="1"/>
      <c r="BE51" s="1"/>
      <c r="BF51" s="1"/>
      <c r="BG51" s="1"/>
      <c r="BH51" s="1"/>
      <c r="BI51" s="1"/>
      <c r="BJ51" s="1"/>
      <c r="BK51" s="1"/>
      <c r="BL51" s="1"/>
      <c r="BM51" s="1"/>
      <c r="BN51" s="1"/>
      <c r="BO51" s="1"/>
      <c r="BP51" s="1"/>
      <c r="BQ51" s="1"/>
      <c r="BR51" s="1"/>
    </row>
    <row r="52" spans="1:70">
      <c r="A52" s="4" t="s">
        <v>768</v>
      </c>
      <c r="B52" s="57">
        <f>'Annual P&amp;L'!$G$13+'Annual P&amp;L'!$G$15-'Annual P&amp;L'!$G$16</f>
        <v>0</v>
      </c>
      <c r="C52" s="4" t="str">
        <f t="shared" si="1"/>
        <v>PASS</v>
      </c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  <c r="AV52" s="1"/>
      <c r="AW52" s="1"/>
      <c r="AX52" s="1"/>
      <c r="AY52" s="1"/>
      <c r="AZ52" s="1"/>
      <c r="BA52" s="1"/>
      <c r="BB52" s="1"/>
      <c r="BC52" s="1"/>
      <c r="BD52" s="1"/>
      <c r="BE52" s="1"/>
      <c r="BF52" s="1"/>
      <c r="BG52" s="1"/>
      <c r="BH52" s="1"/>
      <c r="BI52" s="1"/>
      <c r="BJ52" s="1"/>
      <c r="BK52" s="1"/>
      <c r="BL52" s="1"/>
      <c r="BM52" s="1"/>
      <c r="BN52" s="1"/>
      <c r="BO52" s="1"/>
      <c r="BP52" s="1"/>
      <c r="BQ52" s="1"/>
      <c r="BR52" s="1"/>
    </row>
    <row r="53" spans="1:70">
      <c r="A53" s="4" t="s">
        <v>769</v>
      </c>
      <c r="B53" s="57">
        <f>'Annual P&amp;L'!$G$91</f>
        <v>0</v>
      </c>
      <c r="C53" s="4" t="str">
        <f t="shared" si="1"/>
        <v>PASS</v>
      </c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  <c r="AV53" s="1"/>
      <c r="AW53" s="1"/>
      <c r="AX53" s="1"/>
      <c r="AY53" s="1"/>
      <c r="AZ53" s="1"/>
      <c r="BA53" s="1"/>
      <c r="BB53" s="1"/>
      <c r="BC53" s="1"/>
      <c r="BD53" s="1"/>
      <c r="BE53" s="1"/>
      <c r="BF53" s="1"/>
      <c r="BG53" s="1"/>
      <c r="BH53" s="1"/>
      <c r="BI53" s="1"/>
      <c r="BJ53" s="1"/>
      <c r="BK53" s="1"/>
      <c r="BL53" s="1"/>
      <c r="BM53" s="1"/>
      <c r="BN53" s="1"/>
      <c r="BO53" s="1"/>
      <c r="BP53" s="1"/>
      <c r="BQ53" s="1"/>
      <c r="BR53" s="1"/>
    </row>
    <row r="54" spans="1:70">
      <c r="A54" s="4" t="s">
        <v>770</v>
      </c>
      <c r="B54" s="57">
        <f>'Annual P&amp;L'!$G$113</f>
        <v>0</v>
      </c>
      <c r="C54" s="4" t="str">
        <f t="shared" si="1"/>
        <v>PASS</v>
      </c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  <c r="AV54" s="1"/>
      <c r="AW54" s="1"/>
      <c r="AX54" s="1"/>
      <c r="AY54" s="1"/>
      <c r="AZ54" s="1"/>
      <c r="BA54" s="1"/>
      <c r="BB54" s="1"/>
      <c r="BC54" s="1"/>
      <c r="BD54" s="1"/>
      <c r="BE54" s="1"/>
      <c r="BF54" s="1"/>
      <c r="BG54" s="1"/>
      <c r="BH54" s="1"/>
      <c r="BI54" s="1"/>
      <c r="BJ54" s="1"/>
      <c r="BK54" s="1"/>
      <c r="BL54" s="1"/>
      <c r="BM54" s="1"/>
      <c r="BN54" s="1"/>
      <c r="BO54" s="1"/>
      <c r="BP54" s="1"/>
      <c r="BQ54" s="1"/>
      <c r="BR54" s="1"/>
    </row>
    <row r="55" spans="1:70">
      <c r="A55" s="4" t="s">
        <v>771</v>
      </c>
      <c r="B55" s="57">
        <f>'Annual P&amp;L'!$G$123</f>
        <v>0</v>
      </c>
      <c r="C55" s="4" t="str">
        <f t="shared" si="1"/>
        <v>PASS</v>
      </c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  <c r="AV55" s="1"/>
      <c r="AW55" s="1"/>
      <c r="AX55" s="1"/>
      <c r="AY55" s="1"/>
      <c r="AZ55" s="1"/>
      <c r="BA55" s="1"/>
      <c r="BB55" s="1"/>
      <c r="BC55" s="1"/>
      <c r="BD55" s="1"/>
      <c r="BE55" s="1"/>
      <c r="BF55" s="1"/>
      <c r="BG55" s="1"/>
      <c r="BH55" s="1"/>
      <c r="BI55" s="1"/>
      <c r="BJ55" s="1"/>
      <c r="BK55" s="1"/>
      <c r="BL55" s="1"/>
      <c r="BM55" s="1"/>
      <c r="BN55" s="1"/>
      <c r="BO55" s="1"/>
      <c r="BP55" s="1"/>
      <c r="BQ55" s="1"/>
      <c r="BR55" s="1"/>
    </row>
    <row r="56" spans="1:70">
      <c r="A56" s="4" t="s">
        <v>772</v>
      </c>
      <c r="B56" s="57">
        <f>'Annual P&amp;L'!$G$134</f>
        <v>0</v>
      </c>
      <c r="C56" s="4" t="str">
        <f t="shared" si="1"/>
        <v>PASS</v>
      </c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  <c r="AV56" s="1"/>
      <c r="AW56" s="1"/>
      <c r="AX56" s="1"/>
      <c r="AY56" s="1"/>
      <c r="AZ56" s="1"/>
      <c r="BA56" s="1"/>
      <c r="BB56" s="1"/>
      <c r="BC56" s="1"/>
      <c r="BD56" s="1"/>
      <c r="BE56" s="1"/>
      <c r="BF56" s="1"/>
      <c r="BG56" s="1"/>
      <c r="BH56" s="1"/>
      <c r="BI56" s="1"/>
      <c r="BJ56" s="1"/>
      <c r="BK56" s="1"/>
      <c r="BL56" s="1"/>
      <c r="BM56" s="1"/>
      <c r="BN56" s="1"/>
      <c r="BO56" s="1"/>
      <c r="BP56" s="1"/>
      <c r="BQ56" s="1"/>
      <c r="BR56" s="1"/>
    </row>
    <row r="57" spans="1:70">
      <c r="A57" s="4" t="s">
        <v>773</v>
      </c>
      <c r="B57" s="57">
        <f>'Annual P&amp;L'!$G$140</f>
        <v>0</v>
      </c>
      <c r="C57" s="4" t="str">
        <f t="shared" si="1"/>
        <v>PASS</v>
      </c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  <c r="AX57" s="1"/>
      <c r="AY57" s="1"/>
      <c r="AZ57" s="1"/>
      <c r="BA57" s="1"/>
      <c r="BB57" s="1"/>
      <c r="BC57" s="1"/>
      <c r="BD57" s="1"/>
      <c r="BE57" s="1"/>
      <c r="BF57" s="1"/>
      <c r="BG57" s="1"/>
      <c r="BH57" s="1"/>
      <c r="BI57" s="1"/>
      <c r="BJ57" s="1"/>
      <c r="BK57" s="1"/>
      <c r="BL57" s="1"/>
      <c r="BM57" s="1"/>
      <c r="BN57" s="1"/>
      <c r="BO57" s="1"/>
      <c r="BP57" s="1"/>
      <c r="BQ57" s="1"/>
      <c r="BR57" s="1"/>
    </row>
    <row r="58" spans="1:70">
      <c r="A58" s="4" t="s">
        <v>774</v>
      </c>
      <c r="B58" s="57">
        <f>'Currency Revenue'!$G$23</f>
        <v>0</v>
      </c>
      <c r="C58" s="4" t="str">
        <f t="shared" si="1"/>
        <v>PASS</v>
      </c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  <c r="AW58" s="1"/>
      <c r="AX58" s="1"/>
      <c r="AY58" s="1"/>
      <c r="AZ58" s="1"/>
      <c r="BA58" s="1"/>
      <c r="BB58" s="1"/>
      <c r="BC58" s="1"/>
      <c r="BD58" s="1"/>
      <c r="BE58" s="1"/>
      <c r="BF58" s="1"/>
      <c r="BG58" s="1"/>
      <c r="BH58" s="1"/>
      <c r="BI58" s="1"/>
      <c r="BJ58" s="1"/>
      <c r="BK58" s="1"/>
      <c r="BL58" s="1"/>
      <c r="BM58" s="1"/>
      <c r="BN58" s="1"/>
      <c r="BO58" s="1"/>
      <c r="BP58" s="1"/>
      <c r="BQ58" s="1"/>
      <c r="BR58" s="1"/>
    </row>
    <row r="59" spans="1:70">
      <c r="A59" s="4" t="s">
        <v>775</v>
      </c>
      <c r="B59" s="57">
        <f>'Segment Revenue'!$G$22</f>
        <v>0</v>
      </c>
      <c r="C59" s="4" t="str">
        <f t="shared" si="1"/>
        <v>PASS</v>
      </c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  <c r="AW59" s="1"/>
      <c r="AX59" s="1"/>
      <c r="AY59" s="1"/>
      <c r="AZ59" s="1"/>
      <c r="BA59" s="1"/>
      <c r="BB59" s="1"/>
      <c r="BC59" s="1"/>
      <c r="BD59" s="1"/>
      <c r="BE59" s="1"/>
      <c r="BF59" s="1"/>
      <c r="BG59" s="1"/>
      <c r="BH59" s="1"/>
      <c r="BI59" s="1"/>
      <c r="BJ59" s="1"/>
      <c r="BK59" s="1"/>
      <c r="BL59" s="1"/>
      <c r="BM59" s="1"/>
      <c r="BN59" s="1"/>
      <c r="BO59" s="1"/>
      <c r="BP59" s="1"/>
      <c r="BQ59" s="1"/>
      <c r="BR59" s="1"/>
    </row>
    <row r="60" spans="1:70">
      <c r="A60" s="4" t="s">
        <v>776</v>
      </c>
      <c r="B60" s="57">
        <f>'Annual P&amp;L'!$H$13+'Annual P&amp;L'!$H$15-'Annual P&amp;L'!$H$16</f>
        <v>0</v>
      </c>
      <c r="C60" s="4" t="str">
        <f t="shared" si="1"/>
        <v>PASS</v>
      </c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  <c r="AW60" s="1"/>
      <c r="AX60" s="1"/>
      <c r="AY60" s="1"/>
      <c r="AZ60" s="1"/>
      <c r="BA60" s="1"/>
      <c r="BB60" s="1"/>
      <c r="BC60" s="1"/>
      <c r="BD60" s="1"/>
      <c r="BE60" s="1"/>
      <c r="BF60" s="1"/>
      <c r="BG60" s="1"/>
      <c r="BH60" s="1"/>
      <c r="BI60" s="1"/>
      <c r="BJ60" s="1"/>
      <c r="BK60" s="1"/>
      <c r="BL60" s="1"/>
      <c r="BM60" s="1"/>
      <c r="BN60" s="1"/>
      <c r="BO60" s="1"/>
      <c r="BP60" s="1"/>
      <c r="BQ60" s="1"/>
      <c r="BR60" s="1"/>
    </row>
    <row r="61" spans="1:70">
      <c r="A61" s="4" t="s">
        <v>777</v>
      </c>
      <c r="B61" s="57">
        <f>'Annual P&amp;L'!$H$91</f>
        <v>0</v>
      </c>
      <c r="C61" s="4" t="str">
        <f t="shared" si="1"/>
        <v>PASS</v>
      </c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  <c r="AW61" s="1"/>
      <c r="AX61" s="1"/>
      <c r="AY61" s="1"/>
      <c r="AZ61" s="1"/>
      <c r="BA61" s="1"/>
      <c r="BB61" s="1"/>
      <c r="BC61" s="1"/>
      <c r="BD61" s="1"/>
      <c r="BE61" s="1"/>
      <c r="BF61" s="1"/>
      <c r="BG61" s="1"/>
      <c r="BH61" s="1"/>
      <c r="BI61" s="1"/>
      <c r="BJ61" s="1"/>
      <c r="BK61" s="1"/>
      <c r="BL61" s="1"/>
      <c r="BM61" s="1"/>
      <c r="BN61" s="1"/>
      <c r="BO61" s="1"/>
      <c r="BP61" s="1"/>
      <c r="BQ61" s="1"/>
      <c r="BR61" s="1"/>
    </row>
    <row r="62" spans="1:70">
      <c r="A62" s="4" t="s">
        <v>778</v>
      </c>
      <c r="B62" s="57">
        <f>'Annual P&amp;L'!$H$113</f>
        <v>0</v>
      </c>
      <c r="C62" s="4" t="str">
        <f t="shared" si="1"/>
        <v>PASS</v>
      </c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  <c r="AX62" s="1"/>
      <c r="AY62" s="1"/>
      <c r="AZ62" s="1"/>
      <c r="BA62" s="1"/>
      <c r="BB62" s="1"/>
      <c r="BC62" s="1"/>
      <c r="BD62" s="1"/>
      <c r="BE62" s="1"/>
      <c r="BF62" s="1"/>
      <c r="BG62" s="1"/>
      <c r="BH62" s="1"/>
      <c r="BI62" s="1"/>
      <c r="BJ62" s="1"/>
      <c r="BK62" s="1"/>
      <c r="BL62" s="1"/>
      <c r="BM62" s="1"/>
      <c r="BN62" s="1"/>
      <c r="BO62" s="1"/>
      <c r="BP62" s="1"/>
      <c r="BQ62" s="1"/>
      <c r="BR62" s="1"/>
    </row>
    <row r="63" spans="1:70">
      <c r="A63" s="4" t="s">
        <v>779</v>
      </c>
      <c r="B63" s="57">
        <f>'Annual P&amp;L'!$H$123</f>
        <v>0</v>
      </c>
      <c r="C63" s="4" t="str">
        <f t="shared" si="1"/>
        <v>PASS</v>
      </c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  <c r="AX63" s="1"/>
      <c r="AY63" s="1"/>
      <c r="AZ63" s="1"/>
      <c r="BA63" s="1"/>
      <c r="BB63" s="1"/>
      <c r="BC63" s="1"/>
      <c r="BD63" s="1"/>
      <c r="BE63" s="1"/>
      <c r="BF63" s="1"/>
      <c r="BG63" s="1"/>
      <c r="BH63" s="1"/>
      <c r="BI63" s="1"/>
      <c r="BJ63" s="1"/>
      <c r="BK63" s="1"/>
      <c r="BL63" s="1"/>
      <c r="BM63" s="1"/>
      <c r="BN63" s="1"/>
      <c r="BO63" s="1"/>
      <c r="BP63" s="1"/>
      <c r="BQ63" s="1"/>
      <c r="BR63" s="1"/>
    </row>
    <row r="64" spans="1:70">
      <c r="A64" s="4" t="s">
        <v>780</v>
      </c>
      <c r="B64" s="57">
        <f>'Annual P&amp;L'!$H$134</f>
        <v>0</v>
      </c>
      <c r="C64" s="4" t="str">
        <f t="shared" si="1"/>
        <v>PASS</v>
      </c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  <c r="AW64" s="1"/>
      <c r="AX64" s="1"/>
      <c r="AY64" s="1"/>
      <c r="AZ64" s="1"/>
      <c r="BA64" s="1"/>
      <c r="BB64" s="1"/>
      <c r="BC64" s="1"/>
      <c r="BD64" s="1"/>
      <c r="BE64" s="1"/>
      <c r="BF64" s="1"/>
      <c r="BG64" s="1"/>
      <c r="BH64" s="1"/>
      <c r="BI64" s="1"/>
      <c r="BJ64" s="1"/>
      <c r="BK64" s="1"/>
      <c r="BL64" s="1"/>
      <c r="BM64" s="1"/>
      <c r="BN64" s="1"/>
      <c r="BO64" s="1"/>
      <c r="BP64" s="1"/>
      <c r="BQ64" s="1"/>
      <c r="BR64" s="1"/>
    </row>
    <row r="65" spans="1:70">
      <c r="A65" s="4" t="s">
        <v>781</v>
      </c>
      <c r="B65" s="57">
        <f>'Annual P&amp;L'!$H$140</f>
        <v>0</v>
      </c>
      <c r="C65" s="4" t="str">
        <f t="shared" si="1"/>
        <v>PASS</v>
      </c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  <c r="AX65" s="1"/>
      <c r="AY65" s="1"/>
      <c r="AZ65" s="1"/>
      <c r="BA65" s="1"/>
      <c r="BB65" s="1"/>
      <c r="BC65" s="1"/>
      <c r="BD65" s="1"/>
      <c r="BE65" s="1"/>
      <c r="BF65" s="1"/>
      <c r="BG65" s="1"/>
      <c r="BH65" s="1"/>
      <c r="BI65" s="1"/>
      <c r="BJ65" s="1"/>
      <c r="BK65" s="1"/>
      <c r="BL65" s="1"/>
      <c r="BM65" s="1"/>
      <c r="BN65" s="1"/>
      <c r="BO65" s="1"/>
      <c r="BP65" s="1"/>
      <c r="BQ65" s="1"/>
      <c r="BR65" s="1"/>
    </row>
    <row r="66" spans="1:70">
      <c r="A66" s="4" t="s">
        <v>782</v>
      </c>
      <c r="B66" s="57">
        <f>'Currency Revenue'!$H$23</f>
        <v>0</v>
      </c>
      <c r="C66" s="4" t="str">
        <f t="shared" si="1"/>
        <v>PASS</v>
      </c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  <c r="AX66" s="1"/>
      <c r="AY66" s="1"/>
      <c r="AZ66" s="1"/>
      <c r="BA66" s="1"/>
      <c r="BB66" s="1"/>
      <c r="BC66" s="1"/>
      <c r="BD66" s="1"/>
      <c r="BE66" s="1"/>
      <c r="BF66" s="1"/>
      <c r="BG66" s="1"/>
      <c r="BH66" s="1"/>
      <c r="BI66" s="1"/>
      <c r="BJ66" s="1"/>
      <c r="BK66" s="1"/>
      <c r="BL66" s="1"/>
      <c r="BM66" s="1"/>
      <c r="BN66" s="1"/>
      <c r="BO66" s="1"/>
      <c r="BP66" s="1"/>
      <c r="BQ66" s="1"/>
      <c r="BR66" s="1"/>
    </row>
    <row r="67" spans="1:70">
      <c r="A67" s="4" t="s">
        <v>783</v>
      </c>
      <c r="B67" s="57">
        <f>'Segment Revenue'!$H$22</f>
        <v>0</v>
      </c>
      <c r="C67" s="4" t="str">
        <f t="shared" si="1"/>
        <v>PASS</v>
      </c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  <c r="AV67" s="1"/>
      <c r="AW67" s="1"/>
      <c r="AX67" s="1"/>
      <c r="AY67" s="1"/>
      <c r="AZ67" s="1"/>
      <c r="BA67" s="1"/>
      <c r="BB67" s="1"/>
      <c r="BC67" s="1"/>
      <c r="BD67" s="1"/>
      <c r="BE67" s="1"/>
      <c r="BF67" s="1"/>
      <c r="BG67" s="1"/>
      <c r="BH67" s="1"/>
      <c r="BI67" s="1"/>
      <c r="BJ67" s="1"/>
      <c r="BK67" s="1"/>
      <c r="BL67" s="1"/>
      <c r="BM67" s="1"/>
      <c r="BN67" s="1"/>
      <c r="BO67" s="1"/>
      <c r="BP67" s="1"/>
      <c r="BQ67" s="1"/>
      <c r="BR67" s="1"/>
    </row>
    <row r="68" spans="1:70">
      <c r="A68" s="4" t="s">
        <v>784</v>
      </c>
      <c r="B68" s="57">
        <f>'Annual P&amp;L'!$I$13+'Annual P&amp;L'!$I$15-'Annual P&amp;L'!$I$16</f>
        <v>0</v>
      </c>
      <c r="C68" s="4" t="str">
        <f t="shared" si="1"/>
        <v>PASS</v>
      </c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  <c r="AV68" s="1"/>
      <c r="AW68" s="1"/>
      <c r="AX68" s="1"/>
      <c r="AY68" s="1"/>
      <c r="AZ68" s="1"/>
      <c r="BA68" s="1"/>
      <c r="BB68" s="1"/>
      <c r="BC68" s="1"/>
      <c r="BD68" s="1"/>
      <c r="BE68" s="1"/>
      <c r="BF68" s="1"/>
      <c r="BG68" s="1"/>
      <c r="BH68" s="1"/>
      <c r="BI68" s="1"/>
      <c r="BJ68" s="1"/>
      <c r="BK68" s="1"/>
      <c r="BL68" s="1"/>
      <c r="BM68" s="1"/>
      <c r="BN68" s="1"/>
      <c r="BO68" s="1"/>
      <c r="BP68" s="1"/>
      <c r="BQ68" s="1"/>
      <c r="BR68" s="1"/>
    </row>
    <row r="69" spans="1:70">
      <c r="A69" s="4" t="s">
        <v>785</v>
      </c>
      <c r="B69" s="57">
        <f>'Annual P&amp;L'!$I$91</f>
        <v>0</v>
      </c>
      <c r="C69" s="4" t="str">
        <f t="shared" si="1"/>
        <v>PASS</v>
      </c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  <c r="AV69" s="1"/>
      <c r="AW69" s="1"/>
      <c r="AX69" s="1"/>
      <c r="AY69" s="1"/>
      <c r="AZ69" s="1"/>
      <c r="BA69" s="1"/>
      <c r="BB69" s="1"/>
      <c r="BC69" s="1"/>
      <c r="BD69" s="1"/>
      <c r="BE69" s="1"/>
      <c r="BF69" s="1"/>
      <c r="BG69" s="1"/>
      <c r="BH69" s="1"/>
      <c r="BI69" s="1"/>
      <c r="BJ69" s="1"/>
      <c r="BK69" s="1"/>
      <c r="BL69" s="1"/>
      <c r="BM69" s="1"/>
      <c r="BN69" s="1"/>
      <c r="BO69" s="1"/>
      <c r="BP69" s="1"/>
      <c r="BQ69" s="1"/>
      <c r="BR69" s="1"/>
    </row>
    <row r="70" spans="1:70">
      <c r="A70" s="4" t="s">
        <v>786</v>
      </c>
      <c r="B70" s="57">
        <f>'Annual P&amp;L'!$I$113</f>
        <v>0</v>
      </c>
      <c r="C70" s="4" t="str">
        <f t="shared" si="1"/>
        <v>PASS</v>
      </c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  <c r="AV70" s="1"/>
      <c r="AW70" s="1"/>
      <c r="AX70" s="1"/>
      <c r="AY70" s="1"/>
      <c r="AZ70" s="1"/>
      <c r="BA70" s="1"/>
      <c r="BB70" s="1"/>
      <c r="BC70" s="1"/>
      <c r="BD70" s="1"/>
      <c r="BE70" s="1"/>
      <c r="BF70" s="1"/>
      <c r="BG70" s="1"/>
      <c r="BH70" s="1"/>
      <c r="BI70" s="1"/>
      <c r="BJ70" s="1"/>
      <c r="BK70" s="1"/>
      <c r="BL70" s="1"/>
      <c r="BM70" s="1"/>
      <c r="BN70" s="1"/>
      <c r="BO70" s="1"/>
      <c r="BP70" s="1"/>
      <c r="BQ70" s="1"/>
      <c r="BR70" s="1"/>
    </row>
    <row r="71" spans="1:70">
      <c r="A71" s="4" t="s">
        <v>787</v>
      </c>
      <c r="B71" s="57">
        <f>'Annual P&amp;L'!$I$123</f>
        <v>0</v>
      </c>
      <c r="C71" s="4" t="str">
        <f t="shared" si="1"/>
        <v>PASS</v>
      </c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  <c r="AV71" s="1"/>
      <c r="AW71" s="1"/>
      <c r="AX71" s="1"/>
      <c r="AY71" s="1"/>
      <c r="AZ71" s="1"/>
      <c r="BA71" s="1"/>
      <c r="BB71" s="1"/>
      <c r="BC71" s="1"/>
      <c r="BD71" s="1"/>
      <c r="BE71" s="1"/>
      <c r="BF71" s="1"/>
      <c r="BG71" s="1"/>
      <c r="BH71" s="1"/>
      <c r="BI71" s="1"/>
      <c r="BJ71" s="1"/>
      <c r="BK71" s="1"/>
      <c r="BL71" s="1"/>
      <c r="BM71" s="1"/>
      <c r="BN71" s="1"/>
      <c r="BO71" s="1"/>
      <c r="BP71" s="1"/>
      <c r="BQ71" s="1"/>
      <c r="BR71" s="1"/>
    </row>
    <row r="72" spans="1:70">
      <c r="A72" s="4" t="s">
        <v>788</v>
      </c>
      <c r="B72" s="57">
        <f>'Annual P&amp;L'!$I$134</f>
        <v>0</v>
      </c>
      <c r="C72" s="4" t="str">
        <f t="shared" si="1"/>
        <v>PASS</v>
      </c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1"/>
      <c r="AV72" s="1"/>
      <c r="AW72" s="1"/>
      <c r="AX72" s="1"/>
      <c r="AY72" s="1"/>
      <c r="AZ72" s="1"/>
      <c r="BA72" s="1"/>
      <c r="BB72" s="1"/>
      <c r="BC72" s="1"/>
      <c r="BD72" s="1"/>
      <c r="BE72" s="1"/>
      <c r="BF72" s="1"/>
      <c r="BG72" s="1"/>
      <c r="BH72" s="1"/>
      <c r="BI72" s="1"/>
      <c r="BJ72" s="1"/>
      <c r="BK72" s="1"/>
      <c r="BL72" s="1"/>
      <c r="BM72" s="1"/>
      <c r="BN72" s="1"/>
      <c r="BO72" s="1"/>
      <c r="BP72" s="1"/>
      <c r="BQ72" s="1"/>
      <c r="BR72" s="1"/>
    </row>
    <row r="73" spans="1:70">
      <c r="A73" s="4" t="s">
        <v>789</v>
      </c>
      <c r="B73" s="57">
        <f>'Annual P&amp;L'!$I$140</f>
        <v>0</v>
      </c>
      <c r="C73" s="4" t="str">
        <f t="shared" si="1"/>
        <v>PASS</v>
      </c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/>
      <c r="AV73" s="1"/>
      <c r="AW73" s="1"/>
      <c r="AX73" s="1"/>
      <c r="AY73" s="1"/>
      <c r="AZ73" s="1"/>
      <c r="BA73" s="1"/>
      <c r="BB73" s="1"/>
      <c r="BC73" s="1"/>
      <c r="BD73" s="1"/>
      <c r="BE73" s="1"/>
      <c r="BF73" s="1"/>
      <c r="BG73" s="1"/>
      <c r="BH73" s="1"/>
      <c r="BI73" s="1"/>
      <c r="BJ73" s="1"/>
      <c r="BK73" s="1"/>
      <c r="BL73" s="1"/>
      <c r="BM73" s="1"/>
      <c r="BN73" s="1"/>
      <c r="BO73" s="1"/>
      <c r="BP73" s="1"/>
      <c r="BQ73" s="1"/>
      <c r="BR73" s="1"/>
    </row>
    <row r="74" spans="1:70">
      <c r="A74" s="4" t="s">
        <v>790</v>
      </c>
      <c r="B74" s="57">
        <f>'Currency Revenue'!$I$23</f>
        <v>2.4702212752414354E-5</v>
      </c>
      <c r="C74" s="4" t="str">
        <f t="shared" si="1"/>
        <v>PASS</v>
      </c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  <c r="AU74" s="1"/>
      <c r="AV74" s="1"/>
      <c r="AW74" s="1"/>
      <c r="AX74" s="1"/>
      <c r="AY74" s="1"/>
      <c r="AZ74" s="1"/>
      <c r="BA74" s="1"/>
      <c r="BB74" s="1"/>
      <c r="BC74" s="1"/>
      <c r="BD74" s="1"/>
      <c r="BE74" s="1"/>
      <c r="BF74" s="1"/>
      <c r="BG74" s="1"/>
      <c r="BH74" s="1"/>
      <c r="BI74" s="1"/>
      <c r="BJ74" s="1"/>
      <c r="BK74" s="1"/>
      <c r="BL74" s="1"/>
      <c r="BM74" s="1"/>
      <c r="BN74" s="1"/>
      <c r="BO74" s="1"/>
      <c r="BP74" s="1"/>
      <c r="BQ74" s="1"/>
      <c r="BR74" s="1"/>
    </row>
    <row r="75" spans="1:70">
      <c r="A75" s="4" t="s">
        <v>791</v>
      </c>
      <c r="B75" s="57">
        <f>'Segment Revenue'!$I$22</f>
        <v>0</v>
      </c>
      <c r="C75" s="4" t="str">
        <f t="shared" si="1"/>
        <v>PASS</v>
      </c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  <c r="AM75" s="1"/>
      <c r="AN75" s="1"/>
      <c r="AO75" s="1"/>
      <c r="AP75" s="1"/>
      <c r="AQ75" s="1"/>
      <c r="AR75" s="1"/>
      <c r="AS75" s="1"/>
      <c r="AT75" s="1"/>
      <c r="AU75" s="1"/>
      <c r="AV75" s="1"/>
      <c r="AW75" s="1"/>
      <c r="AX75" s="1"/>
      <c r="AY75" s="1"/>
      <c r="AZ75" s="1"/>
      <c r="BA75" s="1"/>
      <c r="BB75" s="1"/>
      <c r="BC75" s="1"/>
      <c r="BD75" s="1"/>
      <c r="BE75" s="1"/>
      <c r="BF75" s="1"/>
      <c r="BG75" s="1"/>
      <c r="BH75" s="1"/>
      <c r="BI75" s="1"/>
      <c r="BJ75" s="1"/>
      <c r="BK75" s="1"/>
      <c r="BL75" s="1"/>
      <c r="BM75" s="1"/>
      <c r="BN75" s="1"/>
      <c r="BO75" s="1"/>
      <c r="BP75" s="1"/>
      <c r="BQ75" s="1"/>
      <c r="BR75" s="1"/>
    </row>
    <row r="76" spans="1:70">
      <c r="A76" s="4" t="s">
        <v>792</v>
      </c>
      <c r="B76" s="57">
        <f>'Annual P&amp;L'!$J$13+'Annual P&amp;L'!$J$15-'Annual P&amp;L'!$J$16</f>
        <v>0</v>
      </c>
      <c r="C76" s="4" t="str">
        <f t="shared" ref="C76:C107" si="2">IF(ABS(B76)&lt;1,"PASS","FAIL")</f>
        <v>PASS</v>
      </c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  <c r="AM76" s="1"/>
      <c r="AN76" s="1"/>
      <c r="AO76" s="1"/>
      <c r="AP76" s="1"/>
      <c r="AQ76" s="1"/>
      <c r="AR76" s="1"/>
      <c r="AS76" s="1"/>
      <c r="AT76" s="1"/>
      <c r="AU76" s="1"/>
      <c r="AV76" s="1"/>
      <c r="AW76" s="1"/>
      <c r="AX76" s="1"/>
      <c r="AY76" s="1"/>
      <c r="AZ76" s="1"/>
      <c r="BA76" s="1"/>
      <c r="BB76" s="1"/>
      <c r="BC76" s="1"/>
      <c r="BD76" s="1"/>
      <c r="BE76" s="1"/>
      <c r="BF76" s="1"/>
      <c r="BG76" s="1"/>
      <c r="BH76" s="1"/>
      <c r="BI76" s="1"/>
      <c r="BJ76" s="1"/>
      <c r="BK76" s="1"/>
      <c r="BL76" s="1"/>
      <c r="BM76" s="1"/>
      <c r="BN76" s="1"/>
      <c r="BO76" s="1"/>
      <c r="BP76" s="1"/>
      <c r="BQ76" s="1"/>
      <c r="BR76" s="1"/>
    </row>
    <row r="77" spans="1:70">
      <c r="A77" s="4" t="s">
        <v>793</v>
      </c>
      <c r="B77" s="57">
        <f>'Annual P&amp;L'!$J$91</f>
        <v>0</v>
      </c>
      <c r="C77" s="4" t="str">
        <f t="shared" si="2"/>
        <v>PASS</v>
      </c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1"/>
      <c r="AN77" s="1"/>
      <c r="AO77" s="1"/>
      <c r="AP77" s="1"/>
      <c r="AQ77" s="1"/>
      <c r="AR77" s="1"/>
      <c r="AS77" s="1"/>
      <c r="AT77" s="1"/>
      <c r="AU77" s="1"/>
      <c r="AV77" s="1"/>
      <c r="AW77" s="1"/>
      <c r="AX77" s="1"/>
      <c r="AY77" s="1"/>
      <c r="AZ77" s="1"/>
      <c r="BA77" s="1"/>
      <c r="BB77" s="1"/>
      <c r="BC77" s="1"/>
      <c r="BD77" s="1"/>
      <c r="BE77" s="1"/>
      <c r="BF77" s="1"/>
      <c r="BG77" s="1"/>
      <c r="BH77" s="1"/>
      <c r="BI77" s="1"/>
      <c r="BJ77" s="1"/>
      <c r="BK77" s="1"/>
      <c r="BL77" s="1"/>
      <c r="BM77" s="1"/>
      <c r="BN77" s="1"/>
      <c r="BO77" s="1"/>
      <c r="BP77" s="1"/>
      <c r="BQ77" s="1"/>
      <c r="BR77" s="1"/>
    </row>
    <row r="78" spans="1:70">
      <c r="A78" s="4" t="s">
        <v>794</v>
      </c>
      <c r="B78" s="57">
        <f>'Annual P&amp;L'!$J$113</f>
        <v>0</v>
      </c>
      <c r="C78" s="4" t="str">
        <f t="shared" si="2"/>
        <v>PASS</v>
      </c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  <c r="AM78" s="1"/>
      <c r="AN78" s="1"/>
      <c r="AO78" s="1"/>
      <c r="AP78" s="1"/>
      <c r="AQ78" s="1"/>
      <c r="AR78" s="1"/>
      <c r="AS78" s="1"/>
      <c r="AT78" s="1"/>
      <c r="AU78" s="1"/>
      <c r="AV78" s="1"/>
      <c r="AW78" s="1"/>
      <c r="AX78" s="1"/>
      <c r="AY78" s="1"/>
      <c r="AZ78" s="1"/>
      <c r="BA78" s="1"/>
      <c r="BB78" s="1"/>
      <c r="BC78" s="1"/>
      <c r="BD78" s="1"/>
      <c r="BE78" s="1"/>
      <c r="BF78" s="1"/>
      <c r="BG78" s="1"/>
      <c r="BH78" s="1"/>
      <c r="BI78" s="1"/>
      <c r="BJ78" s="1"/>
      <c r="BK78" s="1"/>
      <c r="BL78" s="1"/>
      <c r="BM78" s="1"/>
      <c r="BN78" s="1"/>
      <c r="BO78" s="1"/>
      <c r="BP78" s="1"/>
      <c r="BQ78" s="1"/>
      <c r="BR78" s="1"/>
    </row>
    <row r="79" spans="1:70">
      <c r="A79" s="4" t="s">
        <v>795</v>
      </c>
      <c r="B79" s="57">
        <f>'Annual P&amp;L'!$J$123</f>
        <v>0</v>
      </c>
      <c r="C79" s="4" t="str">
        <f t="shared" si="2"/>
        <v>PASS</v>
      </c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  <c r="AM79" s="1"/>
      <c r="AN79" s="1"/>
      <c r="AO79" s="1"/>
      <c r="AP79" s="1"/>
      <c r="AQ79" s="1"/>
      <c r="AR79" s="1"/>
      <c r="AS79" s="1"/>
      <c r="AT79" s="1"/>
      <c r="AU79" s="1"/>
      <c r="AV79" s="1"/>
      <c r="AW79" s="1"/>
      <c r="AX79" s="1"/>
      <c r="AY79" s="1"/>
      <c r="AZ79" s="1"/>
      <c r="BA79" s="1"/>
      <c r="BB79" s="1"/>
      <c r="BC79" s="1"/>
      <c r="BD79" s="1"/>
      <c r="BE79" s="1"/>
      <c r="BF79" s="1"/>
      <c r="BG79" s="1"/>
      <c r="BH79" s="1"/>
      <c r="BI79" s="1"/>
      <c r="BJ79" s="1"/>
      <c r="BK79" s="1"/>
      <c r="BL79" s="1"/>
      <c r="BM79" s="1"/>
      <c r="BN79" s="1"/>
      <c r="BO79" s="1"/>
      <c r="BP79" s="1"/>
      <c r="BQ79" s="1"/>
      <c r="BR79" s="1"/>
    </row>
    <row r="80" spans="1:70">
      <c r="A80" s="4" t="s">
        <v>796</v>
      </c>
      <c r="B80" s="57">
        <f>'Annual P&amp;L'!$J$134</f>
        <v>0</v>
      </c>
      <c r="C80" s="4" t="str">
        <f t="shared" si="2"/>
        <v>PASS</v>
      </c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1"/>
      <c r="AM80" s="1"/>
      <c r="AN80" s="1"/>
      <c r="AO80" s="1"/>
      <c r="AP80" s="1"/>
      <c r="AQ80" s="1"/>
      <c r="AR80" s="1"/>
      <c r="AS80" s="1"/>
      <c r="AT80" s="1"/>
      <c r="AU80" s="1"/>
      <c r="AV80" s="1"/>
      <c r="AW80" s="1"/>
      <c r="AX80" s="1"/>
      <c r="AY80" s="1"/>
      <c r="AZ80" s="1"/>
      <c r="BA80" s="1"/>
      <c r="BB80" s="1"/>
      <c r="BC80" s="1"/>
      <c r="BD80" s="1"/>
      <c r="BE80" s="1"/>
      <c r="BF80" s="1"/>
      <c r="BG80" s="1"/>
      <c r="BH80" s="1"/>
      <c r="BI80" s="1"/>
      <c r="BJ80" s="1"/>
      <c r="BK80" s="1"/>
      <c r="BL80" s="1"/>
      <c r="BM80" s="1"/>
      <c r="BN80" s="1"/>
      <c r="BO80" s="1"/>
      <c r="BP80" s="1"/>
      <c r="BQ80" s="1"/>
      <c r="BR80" s="1"/>
    </row>
    <row r="81" spans="1:70">
      <c r="A81" s="4" t="s">
        <v>797</v>
      </c>
      <c r="B81" s="57">
        <f>'Annual P&amp;L'!$J$140</f>
        <v>0</v>
      </c>
      <c r="C81" s="4" t="str">
        <f t="shared" si="2"/>
        <v>PASS</v>
      </c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  <c r="AM81" s="1"/>
      <c r="AN81" s="1"/>
      <c r="AO81" s="1"/>
      <c r="AP81" s="1"/>
      <c r="AQ81" s="1"/>
      <c r="AR81" s="1"/>
      <c r="AS81" s="1"/>
      <c r="AT81" s="1"/>
      <c r="AU81" s="1"/>
      <c r="AV81" s="1"/>
      <c r="AW81" s="1"/>
      <c r="AX81" s="1"/>
      <c r="AY81" s="1"/>
      <c r="AZ81" s="1"/>
      <c r="BA81" s="1"/>
      <c r="BB81" s="1"/>
      <c r="BC81" s="1"/>
      <c r="BD81" s="1"/>
      <c r="BE81" s="1"/>
      <c r="BF81" s="1"/>
      <c r="BG81" s="1"/>
      <c r="BH81" s="1"/>
      <c r="BI81" s="1"/>
      <c r="BJ81" s="1"/>
      <c r="BK81" s="1"/>
      <c r="BL81" s="1"/>
      <c r="BM81" s="1"/>
      <c r="BN81" s="1"/>
      <c r="BO81" s="1"/>
      <c r="BP81" s="1"/>
      <c r="BQ81" s="1"/>
      <c r="BR81" s="1"/>
    </row>
    <row r="82" spans="1:70">
      <c r="A82" s="4" t="s">
        <v>798</v>
      </c>
      <c r="B82" s="57">
        <f>'Currency Revenue'!$J$23</f>
        <v>7.3351302662949536E-5</v>
      </c>
      <c r="C82" s="4" t="str">
        <f t="shared" si="2"/>
        <v>PASS</v>
      </c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  <c r="AM82" s="1"/>
      <c r="AN82" s="1"/>
      <c r="AO82" s="1"/>
      <c r="AP82" s="1"/>
      <c r="AQ82" s="1"/>
      <c r="AR82" s="1"/>
      <c r="AS82" s="1"/>
      <c r="AT82" s="1"/>
      <c r="AU82" s="1"/>
      <c r="AV82" s="1"/>
      <c r="AW82" s="1"/>
      <c r="AX82" s="1"/>
      <c r="AY82" s="1"/>
      <c r="AZ82" s="1"/>
      <c r="BA82" s="1"/>
      <c r="BB82" s="1"/>
      <c r="BC82" s="1"/>
      <c r="BD82" s="1"/>
      <c r="BE82" s="1"/>
      <c r="BF82" s="1"/>
      <c r="BG82" s="1"/>
      <c r="BH82" s="1"/>
      <c r="BI82" s="1"/>
      <c r="BJ82" s="1"/>
      <c r="BK82" s="1"/>
      <c r="BL82" s="1"/>
      <c r="BM82" s="1"/>
      <c r="BN82" s="1"/>
      <c r="BO82" s="1"/>
      <c r="BP82" s="1"/>
      <c r="BQ82" s="1"/>
      <c r="BR82" s="1"/>
    </row>
    <row r="83" spans="1:70">
      <c r="A83" s="4" t="s">
        <v>799</v>
      </c>
      <c r="B83" s="57">
        <f>'Segment Revenue'!$J$22</f>
        <v>0</v>
      </c>
      <c r="C83" s="4" t="str">
        <f t="shared" si="2"/>
        <v>PASS</v>
      </c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1"/>
      <c r="AM83" s="1"/>
      <c r="AN83" s="1"/>
      <c r="AO83" s="1"/>
      <c r="AP83" s="1"/>
      <c r="AQ83" s="1"/>
      <c r="AR83" s="1"/>
      <c r="AS83" s="1"/>
      <c r="AT83" s="1"/>
      <c r="AU83" s="1"/>
      <c r="AV83" s="1"/>
      <c r="AW83" s="1"/>
      <c r="AX83" s="1"/>
      <c r="AY83" s="1"/>
      <c r="AZ83" s="1"/>
      <c r="BA83" s="1"/>
      <c r="BB83" s="1"/>
      <c r="BC83" s="1"/>
      <c r="BD83" s="1"/>
      <c r="BE83" s="1"/>
      <c r="BF83" s="1"/>
      <c r="BG83" s="1"/>
      <c r="BH83" s="1"/>
      <c r="BI83" s="1"/>
      <c r="BJ83" s="1"/>
      <c r="BK83" s="1"/>
      <c r="BL83" s="1"/>
      <c r="BM83" s="1"/>
      <c r="BN83" s="1"/>
      <c r="BO83" s="1"/>
      <c r="BP83" s="1"/>
      <c r="BQ83" s="1"/>
      <c r="BR83" s="1"/>
    </row>
    <row r="84" spans="1:70">
      <c r="A84" s="4" t="s">
        <v>800</v>
      </c>
      <c r="B84" s="57">
        <f>'Annual P&amp;L'!$K$13+'Annual P&amp;L'!$K$15-'Annual P&amp;L'!$K$16</f>
        <v>0</v>
      </c>
      <c r="C84" s="4" t="str">
        <f t="shared" si="2"/>
        <v>PASS</v>
      </c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  <c r="AL84" s="1"/>
      <c r="AM84" s="1"/>
      <c r="AN84" s="1"/>
      <c r="AO84" s="1"/>
      <c r="AP84" s="1"/>
      <c r="AQ84" s="1"/>
      <c r="AR84" s="1"/>
      <c r="AS84" s="1"/>
      <c r="AT84" s="1"/>
      <c r="AU84" s="1"/>
      <c r="AV84" s="1"/>
      <c r="AW84" s="1"/>
      <c r="AX84" s="1"/>
      <c r="AY84" s="1"/>
      <c r="AZ84" s="1"/>
      <c r="BA84" s="1"/>
      <c r="BB84" s="1"/>
      <c r="BC84" s="1"/>
      <c r="BD84" s="1"/>
      <c r="BE84" s="1"/>
      <c r="BF84" s="1"/>
      <c r="BG84" s="1"/>
      <c r="BH84" s="1"/>
      <c r="BI84" s="1"/>
      <c r="BJ84" s="1"/>
      <c r="BK84" s="1"/>
      <c r="BL84" s="1"/>
      <c r="BM84" s="1"/>
      <c r="BN84" s="1"/>
      <c r="BO84" s="1"/>
      <c r="BP84" s="1"/>
      <c r="BQ84" s="1"/>
      <c r="BR84" s="1"/>
    </row>
    <row r="85" spans="1:70">
      <c r="A85" s="4" t="s">
        <v>801</v>
      </c>
      <c r="B85" s="57">
        <f>'Annual P&amp;L'!$K$91</f>
        <v>0</v>
      </c>
      <c r="C85" s="4" t="str">
        <f t="shared" si="2"/>
        <v>PASS</v>
      </c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1"/>
      <c r="AM85" s="1"/>
      <c r="AN85" s="1"/>
      <c r="AO85" s="1"/>
      <c r="AP85" s="1"/>
      <c r="AQ85" s="1"/>
      <c r="AR85" s="1"/>
      <c r="AS85" s="1"/>
      <c r="AT85" s="1"/>
      <c r="AU85" s="1"/>
      <c r="AV85" s="1"/>
      <c r="AW85" s="1"/>
      <c r="AX85" s="1"/>
      <c r="AY85" s="1"/>
      <c r="AZ85" s="1"/>
      <c r="BA85" s="1"/>
      <c r="BB85" s="1"/>
      <c r="BC85" s="1"/>
      <c r="BD85" s="1"/>
      <c r="BE85" s="1"/>
      <c r="BF85" s="1"/>
      <c r="BG85" s="1"/>
      <c r="BH85" s="1"/>
      <c r="BI85" s="1"/>
      <c r="BJ85" s="1"/>
      <c r="BK85" s="1"/>
      <c r="BL85" s="1"/>
      <c r="BM85" s="1"/>
      <c r="BN85" s="1"/>
      <c r="BO85" s="1"/>
      <c r="BP85" s="1"/>
      <c r="BQ85" s="1"/>
      <c r="BR85" s="1"/>
    </row>
    <row r="86" spans="1:70">
      <c r="A86" s="4" t="s">
        <v>802</v>
      </c>
      <c r="B86" s="57">
        <f>'Annual P&amp;L'!$K$113</f>
        <v>0</v>
      </c>
      <c r="C86" s="4" t="str">
        <f t="shared" si="2"/>
        <v>PASS</v>
      </c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1"/>
      <c r="AM86" s="1"/>
      <c r="AN86" s="1"/>
      <c r="AO86" s="1"/>
      <c r="AP86" s="1"/>
      <c r="AQ86" s="1"/>
      <c r="AR86" s="1"/>
      <c r="AS86" s="1"/>
      <c r="AT86" s="1"/>
      <c r="AU86" s="1"/>
      <c r="AV86" s="1"/>
      <c r="AW86" s="1"/>
      <c r="AX86" s="1"/>
      <c r="AY86" s="1"/>
      <c r="AZ86" s="1"/>
      <c r="BA86" s="1"/>
      <c r="BB86" s="1"/>
      <c r="BC86" s="1"/>
      <c r="BD86" s="1"/>
      <c r="BE86" s="1"/>
      <c r="BF86" s="1"/>
      <c r="BG86" s="1"/>
      <c r="BH86" s="1"/>
      <c r="BI86" s="1"/>
      <c r="BJ86" s="1"/>
      <c r="BK86" s="1"/>
      <c r="BL86" s="1"/>
      <c r="BM86" s="1"/>
      <c r="BN86" s="1"/>
      <c r="BO86" s="1"/>
      <c r="BP86" s="1"/>
      <c r="BQ86" s="1"/>
      <c r="BR86" s="1"/>
    </row>
    <row r="87" spans="1:70">
      <c r="A87" s="4" t="s">
        <v>803</v>
      </c>
      <c r="B87" s="57">
        <f>'Annual P&amp;L'!$K$123</f>
        <v>0</v>
      </c>
      <c r="C87" s="4" t="str">
        <f t="shared" si="2"/>
        <v>PASS</v>
      </c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  <c r="AL87" s="1"/>
      <c r="AM87" s="1"/>
      <c r="AN87" s="1"/>
      <c r="AO87" s="1"/>
      <c r="AP87" s="1"/>
      <c r="AQ87" s="1"/>
      <c r="AR87" s="1"/>
      <c r="AS87" s="1"/>
      <c r="AT87" s="1"/>
      <c r="AU87" s="1"/>
      <c r="AV87" s="1"/>
      <c r="AW87" s="1"/>
      <c r="AX87" s="1"/>
      <c r="AY87" s="1"/>
      <c r="AZ87" s="1"/>
      <c r="BA87" s="1"/>
      <c r="BB87" s="1"/>
      <c r="BC87" s="1"/>
      <c r="BD87" s="1"/>
      <c r="BE87" s="1"/>
      <c r="BF87" s="1"/>
      <c r="BG87" s="1"/>
      <c r="BH87" s="1"/>
      <c r="BI87" s="1"/>
      <c r="BJ87" s="1"/>
      <c r="BK87" s="1"/>
      <c r="BL87" s="1"/>
      <c r="BM87" s="1"/>
      <c r="BN87" s="1"/>
      <c r="BO87" s="1"/>
      <c r="BP87" s="1"/>
      <c r="BQ87" s="1"/>
      <c r="BR87" s="1"/>
    </row>
    <row r="88" spans="1:70">
      <c r="A88" s="4" t="s">
        <v>804</v>
      </c>
      <c r="B88" s="57">
        <f>'Annual P&amp;L'!$K$134</f>
        <v>0</v>
      </c>
      <c r="C88" s="4" t="str">
        <f t="shared" si="2"/>
        <v>PASS</v>
      </c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  <c r="AL88" s="1"/>
      <c r="AM88" s="1"/>
      <c r="AN88" s="1"/>
      <c r="AO88" s="1"/>
      <c r="AP88" s="1"/>
      <c r="AQ88" s="1"/>
      <c r="AR88" s="1"/>
      <c r="AS88" s="1"/>
      <c r="AT88" s="1"/>
      <c r="AU88" s="1"/>
      <c r="AV88" s="1"/>
      <c r="AW88" s="1"/>
      <c r="AX88" s="1"/>
      <c r="AY88" s="1"/>
      <c r="AZ88" s="1"/>
      <c r="BA88" s="1"/>
      <c r="BB88" s="1"/>
      <c r="BC88" s="1"/>
      <c r="BD88" s="1"/>
      <c r="BE88" s="1"/>
      <c r="BF88" s="1"/>
      <c r="BG88" s="1"/>
      <c r="BH88" s="1"/>
      <c r="BI88" s="1"/>
      <c r="BJ88" s="1"/>
      <c r="BK88" s="1"/>
      <c r="BL88" s="1"/>
      <c r="BM88" s="1"/>
      <c r="BN88" s="1"/>
      <c r="BO88" s="1"/>
      <c r="BP88" s="1"/>
      <c r="BQ88" s="1"/>
      <c r="BR88" s="1"/>
    </row>
    <row r="89" spans="1:70">
      <c r="A89" s="4" t="s">
        <v>805</v>
      </c>
      <c r="B89" s="57">
        <f>'Annual P&amp;L'!$K$140</f>
        <v>0</v>
      </c>
      <c r="C89" s="4" t="str">
        <f t="shared" si="2"/>
        <v>PASS</v>
      </c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  <c r="AM89" s="1"/>
      <c r="AN89" s="1"/>
      <c r="AO89" s="1"/>
      <c r="AP89" s="1"/>
      <c r="AQ89" s="1"/>
      <c r="AR89" s="1"/>
      <c r="AS89" s="1"/>
      <c r="AT89" s="1"/>
      <c r="AU89" s="1"/>
      <c r="AV89" s="1"/>
      <c r="AW89" s="1"/>
      <c r="AX89" s="1"/>
      <c r="AY89" s="1"/>
      <c r="AZ89" s="1"/>
      <c r="BA89" s="1"/>
      <c r="BB89" s="1"/>
      <c r="BC89" s="1"/>
      <c r="BD89" s="1"/>
      <c r="BE89" s="1"/>
      <c r="BF89" s="1"/>
      <c r="BG89" s="1"/>
      <c r="BH89" s="1"/>
      <c r="BI89" s="1"/>
      <c r="BJ89" s="1"/>
      <c r="BK89" s="1"/>
      <c r="BL89" s="1"/>
      <c r="BM89" s="1"/>
      <c r="BN89" s="1"/>
      <c r="BO89" s="1"/>
      <c r="BP89" s="1"/>
      <c r="BQ89" s="1"/>
      <c r="BR89" s="1"/>
    </row>
    <row r="90" spans="1:70">
      <c r="A90" s="4" t="s">
        <v>806</v>
      </c>
      <c r="B90" s="57">
        <f>'Currency Revenue'!$K$23</f>
        <v>2.4999999999941735E-5</v>
      </c>
      <c r="C90" s="4" t="str">
        <f t="shared" si="2"/>
        <v>PASS</v>
      </c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  <c r="AL90" s="1"/>
      <c r="AM90" s="1"/>
      <c r="AN90" s="1"/>
      <c r="AO90" s="1"/>
      <c r="AP90" s="1"/>
      <c r="AQ90" s="1"/>
      <c r="AR90" s="1"/>
      <c r="AS90" s="1"/>
      <c r="AT90" s="1"/>
      <c r="AU90" s="1"/>
      <c r="AV90" s="1"/>
      <c r="AW90" s="1"/>
      <c r="AX90" s="1"/>
      <c r="AY90" s="1"/>
      <c r="AZ90" s="1"/>
      <c r="BA90" s="1"/>
      <c r="BB90" s="1"/>
      <c r="BC90" s="1"/>
      <c r="BD90" s="1"/>
      <c r="BE90" s="1"/>
      <c r="BF90" s="1"/>
      <c r="BG90" s="1"/>
      <c r="BH90" s="1"/>
      <c r="BI90" s="1"/>
      <c r="BJ90" s="1"/>
      <c r="BK90" s="1"/>
      <c r="BL90" s="1"/>
      <c r="BM90" s="1"/>
      <c r="BN90" s="1"/>
      <c r="BO90" s="1"/>
      <c r="BP90" s="1"/>
      <c r="BQ90" s="1"/>
      <c r="BR90" s="1"/>
    </row>
    <row r="91" spans="1:70">
      <c r="A91" s="4" t="s">
        <v>807</v>
      </c>
      <c r="B91" s="57">
        <f>'Segment Revenue'!$K$22</f>
        <v>0</v>
      </c>
      <c r="C91" s="4" t="str">
        <f t="shared" si="2"/>
        <v>PASS</v>
      </c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  <c r="AL91" s="1"/>
      <c r="AM91" s="1"/>
      <c r="AN91" s="1"/>
      <c r="AO91" s="1"/>
      <c r="AP91" s="1"/>
      <c r="AQ91" s="1"/>
      <c r="AR91" s="1"/>
      <c r="AS91" s="1"/>
      <c r="AT91" s="1"/>
      <c r="AU91" s="1"/>
      <c r="AV91" s="1"/>
      <c r="AW91" s="1"/>
      <c r="AX91" s="1"/>
      <c r="AY91" s="1"/>
      <c r="AZ91" s="1"/>
      <c r="BA91" s="1"/>
      <c r="BB91" s="1"/>
      <c r="BC91" s="1"/>
      <c r="BD91" s="1"/>
      <c r="BE91" s="1"/>
      <c r="BF91" s="1"/>
      <c r="BG91" s="1"/>
      <c r="BH91" s="1"/>
      <c r="BI91" s="1"/>
      <c r="BJ91" s="1"/>
      <c r="BK91" s="1"/>
      <c r="BL91" s="1"/>
      <c r="BM91" s="1"/>
      <c r="BN91" s="1"/>
      <c r="BO91" s="1"/>
      <c r="BP91" s="1"/>
      <c r="BQ91" s="1"/>
      <c r="BR91" s="1"/>
    </row>
    <row r="92" spans="1:70">
      <c r="A92" s="4" t="s">
        <v>808</v>
      </c>
      <c r="B92" s="57">
        <f>'Annual P&amp;L'!$L$13+'Annual P&amp;L'!$L$15-'Annual P&amp;L'!$L$16</f>
        <v>0</v>
      </c>
      <c r="C92" s="4" t="str">
        <f t="shared" si="2"/>
        <v>PASS</v>
      </c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  <c r="AL92" s="1"/>
      <c r="AM92" s="1"/>
      <c r="AN92" s="1"/>
      <c r="AO92" s="1"/>
      <c r="AP92" s="1"/>
      <c r="AQ92" s="1"/>
      <c r="AR92" s="1"/>
      <c r="AS92" s="1"/>
      <c r="AT92" s="1"/>
      <c r="AU92" s="1"/>
      <c r="AV92" s="1"/>
      <c r="AW92" s="1"/>
      <c r="AX92" s="1"/>
      <c r="AY92" s="1"/>
      <c r="AZ92" s="1"/>
      <c r="BA92" s="1"/>
      <c r="BB92" s="1"/>
      <c r="BC92" s="1"/>
      <c r="BD92" s="1"/>
      <c r="BE92" s="1"/>
      <c r="BF92" s="1"/>
      <c r="BG92" s="1"/>
      <c r="BH92" s="1"/>
      <c r="BI92" s="1"/>
      <c r="BJ92" s="1"/>
      <c r="BK92" s="1"/>
      <c r="BL92" s="1"/>
      <c r="BM92" s="1"/>
      <c r="BN92" s="1"/>
      <c r="BO92" s="1"/>
      <c r="BP92" s="1"/>
      <c r="BQ92" s="1"/>
      <c r="BR92" s="1"/>
    </row>
    <row r="93" spans="1:70">
      <c r="A93" s="4" t="s">
        <v>809</v>
      </c>
      <c r="B93" s="57">
        <f>'Annual P&amp;L'!$L$91</f>
        <v>0</v>
      </c>
      <c r="C93" s="4" t="str">
        <f t="shared" si="2"/>
        <v>PASS</v>
      </c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  <c r="AL93" s="1"/>
      <c r="AM93" s="1"/>
      <c r="AN93" s="1"/>
      <c r="AO93" s="1"/>
      <c r="AP93" s="1"/>
      <c r="AQ93" s="1"/>
      <c r="AR93" s="1"/>
      <c r="AS93" s="1"/>
      <c r="AT93" s="1"/>
      <c r="AU93" s="1"/>
      <c r="AV93" s="1"/>
      <c r="AW93" s="1"/>
      <c r="AX93" s="1"/>
      <c r="AY93" s="1"/>
      <c r="AZ93" s="1"/>
      <c r="BA93" s="1"/>
      <c r="BB93" s="1"/>
      <c r="BC93" s="1"/>
      <c r="BD93" s="1"/>
      <c r="BE93" s="1"/>
      <c r="BF93" s="1"/>
      <c r="BG93" s="1"/>
      <c r="BH93" s="1"/>
      <c r="BI93" s="1"/>
      <c r="BJ93" s="1"/>
      <c r="BK93" s="1"/>
      <c r="BL93" s="1"/>
      <c r="BM93" s="1"/>
      <c r="BN93" s="1"/>
      <c r="BO93" s="1"/>
      <c r="BP93" s="1"/>
      <c r="BQ93" s="1"/>
      <c r="BR93" s="1"/>
    </row>
    <row r="94" spans="1:70">
      <c r="A94" s="4" t="s">
        <v>810</v>
      </c>
      <c r="B94" s="57">
        <f>'Annual P&amp;L'!$L$113</f>
        <v>0</v>
      </c>
      <c r="C94" s="4" t="str">
        <f t="shared" si="2"/>
        <v>PASS</v>
      </c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  <c r="AL94" s="1"/>
      <c r="AM94" s="1"/>
      <c r="AN94" s="1"/>
      <c r="AO94" s="1"/>
      <c r="AP94" s="1"/>
      <c r="AQ94" s="1"/>
      <c r="AR94" s="1"/>
      <c r="AS94" s="1"/>
      <c r="AT94" s="1"/>
      <c r="AU94" s="1"/>
      <c r="AV94" s="1"/>
      <c r="AW94" s="1"/>
      <c r="AX94" s="1"/>
      <c r="AY94" s="1"/>
      <c r="AZ94" s="1"/>
      <c r="BA94" s="1"/>
      <c r="BB94" s="1"/>
      <c r="BC94" s="1"/>
      <c r="BD94" s="1"/>
      <c r="BE94" s="1"/>
      <c r="BF94" s="1"/>
      <c r="BG94" s="1"/>
      <c r="BH94" s="1"/>
      <c r="BI94" s="1"/>
      <c r="BJ94" s="1"/>
      <c r="BK94" s="1"/>
      <c r="BL94" s="1"/>
      <c r="BM94" s="1"/>
      <c r="BN94" s="1"/>
      <c r="BO94" s="1"/>
      <c r="BP94" s="1"/>
      <c r="BQ94" s="1"/>
      <c r="BR94" s="1"/>
    </row>
    <row r="95" spans="1:70">
      <c r="A95" s="4" t="s">
        <v>811</v>
      </c>
      <c r="B95" s="57">
        <f>'Annual P&amp;L'!$L$123</f>
        <v>0</v>
      </c>
      <c r="C95" s="4" t="str">
        <f t="shared" si="2"/>
        <v>PASS</v>
      </c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  <c r="AM95" s="1"/>
      <c r="AN95" s="1"/>
      <c r="AO95" s="1"/>
      <c r="AP95" s="1"/>
      <c r="AQ95" s="1"/>
      <c r="AR95" s="1"/>
      <c r="AS95" s="1"/>
      <c r="AT95" s="1"/>
      <c r="AU95" s="1"/>
      <c r="AV95" s="1"/>
      <c r="AW95" s="1"/>
      <c r="AX95" s="1"/>
      <c r="AY95" s="1"/>
      <c r="AZ95" s="1"/>
      <c r="BA95" s="1"/>
      <c r="BB95" s="1"/>
      <c r="BC95" s="1"/>
      <c r="BD95" s="1"/>
      <c r="BE95" s="1"/>
      <c r="BF95" s="1"/>
      <c r="BG95" s="1"/>
      <c r="BH95" s="1"/>
      <c r="BI95" s="1"/>
      <c r="BJ95" s="1"/>
      <c r="BK95" s="1"/>
      <c r="BL95" s="1"/>
      <c r="BM95" s="1"/>
      <c r="BN95" s="1"/>
      <c r="BO95" s="1"/>
      <c r="BP95" s="1"/>
      <c r="BQ95" s="1"/>
      <c r="BR95" s="1"/>
    </row>
    <row r="96" spans="1:70">
      <c r="A96" s="4" t="s">
        <v>812</v>
      </c>
      <c r="B96" s="57">
        <f>'Annual P&amp;L'!$L$134</f>
        <v>0</v>
      </c>
      <c r="C96" s="4" t="str">
        <f t="shared" si="2"/>
        <v>PASS</v>
      </c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1"/>
      <c r="AN96" s="1"/>
      <c r="AO96" s="1"/>
      <c r="AP96" s="1"/>
      <c r="AQ96" s="1"/>
      <c r="AR96" s="1"/>
      <c r="AS96" s="1"/>
      <c r="AT96" s="1"/>
      <c r="AU96" s="1"/>
      <c r="AV96" s="1"/>
      <c r="AW96" s="1"/>
      <c r="AX96" s="1"/>
      <c r="AY96" s="1"/>
      <c r="AZ96" s="1"/>
      <c r="BA96" s="1"/>
      <c r="BB96" s="1"/>
      <c r="BC96" s="1"/>
      <c r="BD96" s="1"/>
      <c r="BE96" s="1"/>
      <c r="BF96" s="1"/>
      <c r="BG96" s="1"/>
      <c r="BH96" s="1"/>
      <c r="BI96" s="1"/>
      <c r="BJ96" s="1"/>
      <c r="BK96" s="1"/>
      <c r="BL96" s="1"/>
      <c r="BM96" s="1"/>
      <c r="BN96" s="1"/>
      <c r="BO96" s="1"/>
      <c r="BP96" s="1"/>
      <c r="BQ96" s="1"/>
      <c r="BR96" s="1"/>
    </row>
    <row r="97" spans="1:70">
      <c r="A97" s="4" t="s">
        <v>813</v>
      </c>
      <c r="B97" s="57">
        <f>'Annual P&amp;L'!$L$140</f>
        <v>0</v>
      </c>
      <c r="C97" s="4" t="str">
        <f t="shared" si="2"/>
        <v>PASS</v>
      </c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1"/>
      <c r="AN97" s="1"/>
      <c r="AO97" s="1"/>
      <c r="AP97" s="1"/>
      <c r="AQ97" s="1"/>
      <c r="AR97" s="1"/>
      <c r="AS97" s="1"/>
      <c r="AT97" s="1"/>
      <c r="AU97" s="1"/>
      <c r="AV97" s="1"/>
      <c r="AW97" s="1"/>
      <c r="AX97" s="1"/>
      <c r="AY97" s="1"/>
      <c r="AZ97" s="1"/>
      <c r="BA97" s="1"/>
      <c r="BB97" s="1"/>
      <c r="BC97" s="1"/>
      <c r="BD97" s="1"/>
      <c r="BE97" s="1"/>
      <c r="BF97" s="1"/>
      <c r="BG97" s="1"/>
      <c r="BH97" s="1"/>
      <c r="BI97" s="1"/>
      <c r="BJ97" s="1"/>
      <c r="BK97" s="1"/>
      <c r="BL97" s="1"/>
      <c r="BM97" s="1"/>
      <c r="BN97" s="1"/>
      <c r="BO97" s="1"/>
      <c r="BP97" s="1"/>
      <c r="BQ97" s="1"/>
      <c r="BR97" s="1"/>
    </row>
    <row r="98" spans="1:70">
      <c r="A98" s="4" t="s">
        <v>814</v>
      </c>
      <c r="B98" s="57">
        <f>'Currency Revenue'!$L$23</f>
        <v>5.000000000032756E-6</v>
      </c>
      <c r="C98" s="4" t="str">
        <f t="shared" si="2"/>
        <v>PASS</v>
      </c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"/>
      <c r="AN98" s="1"/>
      <c r="AO98" s="1"/>
      <c r="AP98" s="1"/>
      <c r="AQ98" s="1"/>
      <c r="AR98" s="1"/>
      <c r="AS98" s="1"/>
      <c r="AT98" s="1"/>
      <c r="AU98" s="1"/>
      <c r="AV98" s="1"/>
      <c r="AW98" s="1"/>
      <c r="AX98" s="1"/>
      <c r="AY98" s="1"/>
      <c r="AZ98" s="1"/>
      <c r="BA98" s="1"/>
      <c r="BB98" s="1"/>
      <c r="BC98" s="1"/>
      <c r="BD98" s="1"/>
      <c r="BE98" s="1"/>
      <c r="BF98" s="1"/>
      <c r="BG98" s="1"/>
      <c r="BH98" s="1"/>
      <c r="BI98" s="1"/>
      <c r="BJ98" s="1"/>
      <c r="BK98" s="1"/>
      <c r="BL98" s="1"/>
      <c r="BM98" s="1"/>
      <c r="BN98" s="1"/>
      <c r="BO98" s="1"/>
      <c r="BP98" s="1"/>
      <c r="BQ98" s="1"/>
      <c r="BR98" s="1"/>
    </row>
    <row r="99" spans="1:70">
      <c r="A99" s="4" t="s">
        <v>815</v>
      </c>
      <c r="B99" s="57">
        <f>'Segment Revenue'!$L$22</f>
        <v>0</v>
      </c>
      <c r="C99" s="4" t="str">
        <f t="shared" si="2"/>
        <v>PASS</v>
      </c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  <c r="AO99" s="1"/>
      <c r="AP99" s="1"/>
      <c r="AQ99" s="1"/>
      <c r="AR99" s="1"/>
      <c r="AS99" s="1"/>
      <c r="AT99" s="1"/>
      <c r="AU99" s="1"/>
      <c r="AV99" s="1"/>
      <c r="AW99" s="1"/>
      <c r="AX99" s="1"/>
      <c r="AY99" s="1"/>
      <c r="AZ99" s="1"/>
      <c r="BA99" s="1"/>
      <c r="BB99" s="1"/>
      <c r="BC99" s="1"/>
      <c r="BD99" s="1"/>
      <c r="BE99" s="1"/>
      <c r="BF99" s="1"/>
      <c r="BG99" s="1"/>
      <c r="BH99" s="1"/>
      <c r="BI99" s="1"/>
      <c r="BJ99" s="1"/>
      <c r="BK99" s="1"/>
      <c r="BL99" s="1"/>
      <c r="BM99" s="1"/>
      <c r="BN99" s="1"/>
      <c r="BO99" s="1"/>
      <c r="BP99" s="1"/>
      <c r="BQ99" s="1"/>
      <c r="BR99" s="1"/>
    </row>
    <row r="100" spans="1:70">
      <c r="A100" s="4" t="s">
        <v>816</v>
      </c>
      <c r="B100" s="57">
        <f>'Annual P&amp;L'!$M$13+'Annual P&amp;L'!$M$15-'Annual P&amp;L'!$M$16</f>
        <v>0</v>
      </c>
      <c r="C100" s="4" t="str">
        <f t="shared" si="2"/>
        <v>PASS</v>
      </c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  <c r="AO100" s="1"/>
      <c r="AP100" s="1"/>
      <c r="AQ100" s="1"/>
      <c r="AR100" s="1"/>
      <c r="AS100" s="1"/>
      <c r="AT100" s="1"/>
      <c r="AU100" s="1"/>
      <c r="AV100" s="1"/>
      <c r="AW100" s="1"/>
      <c r="AX100" s="1"/>
      <c r="AY100" s="1"/>
      <c r="AZ100" s="1"/>
      <c r="BA100" s="1"/>
      <c r="BB100" s="1"/>
      <c r="BC100" s="1"/>
      <c r="BD100" s="1"/>
      <c r="BE100" s="1"/>
      <c r="BF100" s="1"/>
      <c r="BG100" s="1"/>
      <c r="BH100" s="1"/>
      <c r="BI100" s="1"/>
      <c r="BJ100" s="1"/>
      <c r="BK100" s="1"/>
      <c r="BL100" s="1"/>
      <c r="BM100" s="1"/>
      <c r="BN100" s="1"/>
      <c r="BO100" s="1"/>
      <c r="BP100" s="1"/>
      <c r="BQ100" s="1"/>
      <c r="BR100" s="1"/>
    </row>
    <row r="101" spans="1:70">
      <c r="A101" s="4" t="s">
        <v>817</v>
      </c>
      <c r="B101" s="57">
        <f>'Annual P&amp;L'!$M$91</f>
        <v>0</v>
      </c>
      <c r="C101" s="4" t="str">
        <f t="shared" si="2"/>
        <v>PASS</v>
      </c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  <c r="AO101" s="1"/>
      <c r="AP101" s="1"/>
      <c r="AQ101" s="1"/>
      <c r="AR101" s="1"/>
      <c r="AS101" s="1"/>
      <c r="AT101" s="1"/>
      <c r="AU101" s="1"/>
      <c r="AV101" s="1"/>
      <c r="AW101" s="1"/>
      <c r="AX101" s="1"/>
      <c r="AY101" s="1"/>
      <c r="AZ101" s="1"/>
      <c r="BA101" s="1"/>
      <c r="BB101" s="1"/>
      <c r="BC101" s="1"/>
      <c r="BD101" s="1"/>
      <c r="BE101" s="1"/>
      <c r="BF101" s="1"/>
      <c r="BG101" s="1"/>
      <c r="BH101" s="1"/>
      <c r="BI101" s="1"/>
      <c r="BJ101" s="1"/>
      <c r="BK101" s="1"/>
      <c r="BL101" s="1"/>
      <c r="BM101" s="1"/>
      <c r="BN101" s="1"/>
      <c r="BO101" s="1"/>
      <c r="BP101" s="1"/>
      <c r="BQ101" s="1"/>
      <c r="BR101" s="1"/>
    </row>
    <row r="102" spans="1:70">
      <c r="A102" s="4" t="s">
        <v>818</v>
      </c>
      <c r="B102" s="57">
        <f>'Annual P&amp;L'!$M$113</f>
        <v>0</v>
      </c>
      <c r="C102" s="4" t="str">
        <f t="shared" si="2"/>
        <v>PASS</v>
      </c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1"/>
      <c r="AP102" s="1"/>
      <c r="AQ102" s="1"/>
      <c r="AR102" s="1"/>
      <c r="AS102" s="1"/>
      <c r="AT102" s="1"/>
      <c r="AU102" s="1"/>
      <c r="AV102" s="1"/>
      <c r="AW102" s="1"/>
      <c r="AX102" s="1"/>
      <c r="AY102" s="1"/>
      <c r="AZ102" s="1"/>
      <c r="BA102" s="1"/>
      <c r="BB102" s="1"/>
      <c r="BC102" s="1"/>
      <c r="BD102" s="1"/>
      <c r="BE102" s="1"/>
      <c r="BF102" s="1"/>
      <c r="BG102" s="1"/>
      <c r="BH102" s="1"/>
      <c r="BI102" s="1"/>
      <c r="BJ102" s="1"/>
      <c r="BK102" s="1"/>
      <c r="BL102" s="1"/>
      <c r="BM102" s="1"/>
      <c r="BN102" s="1"/>
      <c r="BO102" s="1"/>
      <c r="BP102" s="1"/>
      <c r="BQ102" s="1"/>
      <c r="BR102" s="1"/>
    </row>
    <row r="103" spans="1:70">
      <c r="A103" s="4" t="s">
        <v>819</v>
      </c>
      <c r="B103" s="57">
        <f>'Annual P&amp;L'!$M$123</f>
        <v>0</v>
      </c>
      <c r="C103" s="4" t="str">
        <f t="shared" si="2"/>
        <v>PASS</v>
      </c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/>
      <c r="AP103" s="1"/>
      <c r="AQ103" s="1"/>
      <c r="AR103" s="1"/>
      <c r="AS103" s="1"/>
      <c r="AT103" s="1"/>
      <c r="AU103" s="1"/>
      <c r="AV103" s="1"/>
      <c r="AW103" s="1"/>
      <c r="AX103" s="1"/>
      <c r="AY103" s="1"/>
      <c r="AZ103" s="1"/>
      <c r="BA103" s="1"/>
      <c r="BB103" s="1"/>
      <c r="BC103" s="1"/>
      <c r="BD103" s="1"/>
      <c r="BE103" s="1"/>
      <c r="BF103" s="1"/>
      <c r="BG103" s="1"/>
      <c r="BH103" s="1"/>
      <c r="BI103" s="1"/>
      <c r="BJ103" s="1"/>
      <c r="BK103" s="1"/>
      <c r="BL103" s="1"/>
      <c r="BM103" s="1"/>
      <c r="BN103" s="1"/>
      <c r="BO103" s="1"/>
      <c r="BP103" s="1"/>
      <c r="BQ103" s="1"/>
      <c r="BR103" s="1"/>
    </row>
    <row r="104" spans="1:70">
      <c r="A104" s="4" t="s">
        <v>820</v>
      </c>
      <c r="B104" s="57">
        <f>'Annual P&amp;L'!$M$134</f>
        <v>0</v>
      </c>
      <c r="C104" s="4" t="str">
        <f t="shared" si="2"/>
        <v>PASS</v>
      </c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1"/>
      <c r="AP104" s="1"/>
      <c r="AQ104" s="1"/>
      <c r="AR104" s="1"/>
      <c r="AS104" s="1"/>
      <c r="AT104" s="1"/>
      <c r="AU104" s="1"/>
      <c r="AV104" s="1"/>
      <c r="AW104" s="1"/>
      <c r="AX104" s="1"/>
      <c r="AY104" s="1"/>
      <c r="AZ104" s="1"/>
      <c r="BA104" s="1"/>
      <c r="BB104" s="1"/>
      <c r="BC104" s="1"/>
      <c r="BD104" s="1"/>
      <c r="BE104" s="1"/>
      <c r="BF104" s="1"/>
      <c r="BG104" s="1"/>
      <c r="BH104" s="1"/>
      <c r="BI104" s="1"/>
      <c r="BJ104" s="1"/>
      <c r="BK104" s="1"/>
      <c r="BL104" s="1"/>
      <c r="BM104" s="1"/>
      <c r="BN104" s="1"/>
      <c r="BO104" s="1"/>
      <c r="BP104" s="1"/>
      <c r="BQ104" s="1"/>
      <c r="BR104" s="1"/>
    </row>
    <row r="105" spans="1:70">
      <c r="A105" s="4" t="s">
        <v>821</v>
      </c>
      <c r="B105" s="57">
        <f>'Annual P&amp;L'!$M$140</f>
        <v>0</v>
      </c>
      <c r="C105" s="4" t="str">
        <f t="shared" si="2"/>
        <v>PASS</v>
      </c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1"/>
      <c r="AP105" s="1"/>
      <c r="AQ105" s="1"/>
      <c r="AR105" s="1"/>
      <c r="AS105" s="1"/>
      <c r="AT105" s="1"/>
      <c r="AU105" s="1"/>
      <c r="AV105" s="1"/>
      <c r="AW105" s="1"/>
      <c r="AX105" s="1"/>
      <c r="AY105" s="1"/>
      <c r="AZ105" s="1"/>
      <c r="BA105" s="1"/>
      <c r="BB105" s="1"/>
      <c r="BC105" s="1"/>
      <c r="BD105" s="1"/>
      <c r="BE105" s="1"/>
      <c r="BF105" s="1"/>
      <c r="BG105" s="1"/>
      <c r="BH105" s="1"/>
      <c r="BI105" s="1"/>
      <c r="BJ105" s="1"/>
      <c r="BK105" s="1"/>
      <c r="BL105" s="1"/>
      <c r="BM105" s="1"/>
      <c r="BN105" s="1"/>
      <c r="BO105" s="1"/>
      <c r="BP105" s="1"/>
      <c r="BQ105" s="1"/>
      <c r="BR105" s="1"/>
    </row>
    <row r="106" spans="1:70">
      <c r="A106" s="4" t="s">
        <v>822</v>
      </c>
      <c r="B106" s="57">
        <f>'Currency Revenue'!$M$23</f>
        <v>0</v>
      </c>
      <c r="C106" s="4" t="str">
        <f t="shared" si="2"/>
        <v>PASS</v>
      </c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/>
      <c r="AO106" s="1"/>
      <c r="AP106" s="1"/>
      <c r="AQ106" s="1"/>
      <c r="AR106" s="1"/>
      <c r="AS106" s="1"/>
      <c r="AT106" s="1"/>
      <c r="AU106" s="1"/>
      <c r="AV106" s="1"/>
      <c r="AW106" s="1"/>
      <c r="AX106" s="1"/>
      <c r="AY106" s="1"/>
      <c r="AZ106" s="1"/>
      <c r="BA106" s="1"/>
      <c r="BB106" s="1"/>
      <c r="BC106" s="1"/>
      <c r="BD106" s="1"/>
      <c r="BE106" s="1"/>
      <c r="BF106" s="1"/>
      <c r="BG106" s="1"/>
      <c r="BH106" s="1"/>
      <c r="BI106" s="1"/>
      <c r="BJ106" s="1"/>
      <c r="BK106" s="1"/>
      <c r="BL106" s="1"/>
      <c r="BM106" s="1"/>
      <c r="BN106" s="1"/>
      <c r="BO106" s="1"/>
      <c r="BP106" s="1"/>
      <c r="BQ106" s="1"/>
      <c r="BR106" s="1"/>
    </row>
    <row r="107" spans="1:70">
      <c r="A107" s="4" t="s">
        <v>823</v>
      </c>
      <c r="B107" s="57">
        <f>'Segment Revenue'!$M$22</f>
        <v>0</v>
      </c>
      <c r="C107" s="4" t="str">
        <f t="shared" si="2"/>
        <v>PASS</v>
      </c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1"/>
      <c r="AP107" s="1"/>
      <c r="AQ107" s="1"/>
      <c r="AR107" s="1"/>
      <c r="AS107" s="1"/>
      <c r="AT107" s="1"/>
      <c r="AU107" s="1"/>
      <c r="AV107" s="1"/>
      <c r="AW107" s="1"/>
      <c r="AX107" s="1"/>
      <c r="AY107" s="1"/>
      <c r="AZ107" s="1"/>
      <c r="BA107" s="1"/>
      <c r="BB107" s="1"/>
      <c r="BC107" s="1"/>
      <c r="BD107" s="1"/>
      <c r="BE107" s="1"/>
      <c r="BF107" s="1"/>
      <c r="BG107" s="1"/>
      <c r="BH107" s="1"/>
      <c r="BI107" s="1"/>
      <c r="BJ107" s="1"/>
      <c r="BK107" s="1"/>
      <c r="BL107" s="1"/>
      <c r="BM107" s="1"/>
      <c r="BN107" s="1"/>
      <c r="BO107" s="1"/>
      <c r="BP107" s="1"/>
      <c r="BQ107" s="1"/>
      <c r="BR107" s="1"/>
    </row>
    <row r="108" spans="1:70">
      <c r="A108" s="4" t="s">
        <v>824</v>
      </c>
      <c r="B108" s="57">
        <f>'Annual P&amp;L'!$N$13+'Annual P&amp;L'!$N$15-'Annual P&amp;L'!$N$16</f>
        <v>0</v>
      </c>
      <c r="C108" s="4" t="str">
        <f t="shared" ref="C108:C139" si="3">IF(ABS(B108)&lt;1,"PASS","FAIL")</f>
        <v>PASS</v>
      </c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1"/>
      <c r="AP108" s="1"/>
      <c r="AQ108" s="1"/>
      <c r="AR108" s="1"/>
      <c r="AS108" s="1"/>
      <c r="AT108" s="1"/>
      <c r="AU108" s="1"/>
      <c r="AV108" s="1"/>
      <c r="AW108" s="1"/>
      <c r="AX108" s="1"/>
      <c r="AY108" s="1"/>
      <c r="AZ108" s="1"/>
      <c r="BA108" s="1"/>
      <c r="BB108" s="1"/>
      <c r="BC108" s="1"/>
      <c r="BD108" s="1"/>
      <c r="BE108" s="1"/>
      <c r="BF108" s="1"/>
      <c r="BG108" s="1"/>
      <c r="BH108" s="1"/>
      <c r="BI108" s="1"/>
      <c r="BJ108" s="1"/>
      <c r="BK108" s="1"/>
      <c r="BL108" s="1"/>
      <c r="BM108" s="1"/>
      <c r="BN108" s="1"/>
      <c r="BO108" s="1"/>
      <c r="BP108" s="1"/>
      <c r="BQ108" s="1"/>
      <c r="BR108" s="1"/>
    </row>
    <row r="109" spans="1:70">
      <c r="A109" s="4" t="s">
        <v>825</v>
      </c>
      <c r="B109" s="57">
        <f>'Annual P&amp;L'!$N$91</f>
        <v>0</v>
      </c>
      <c r="C109" s="4" t="str">
        <f t="shared" si="3"/>
        <v>PASS</v>
      </c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1"/>
      <c r="AP109" s="1"/>
      <c r="AQ109" s="1"/>
      <c r="AR109" s="1"/>
      <c r="AS109" s="1"/>
      <c r="AT109" s="1"/>
      <c r="AU109" s="1"/>
      <c r="AV109" s="1"/>
      <c r="AW109" s="1"/>
      <c r="AX109" s="1"/>
      <c r="AY109" s="1"/>
      <c r="AZ109" s="1"/>
      <c r="BA109" s="1"/>
      <c r="BB109" s="1"/>
      <c r="BC109" s="1"/>
      <c r="BD109" s="1"/>
      <c r="BE109" s="1"/>
      <c r="BF109" s="1"/>
      <c r="BG109" s="1"/>
      <c r="BH109" s="1"/>
      <c r="BI109" s="1"/>
      <c r="BJ109" s="1"/>
      <c r="BK109" s="1"/>
      <c r="BL109" s="1"/>
      <c r="BM109" s="1"/>
      <c r="BN109" s="1"/>
      <c r="BO109" s="1"/>
      <c r="BP109" s="1"/>
      <c r="BQ109" s="1"/>
      <c r="BR109" s="1"/>
    </row>
    <row r="110" spans="1:70">
      <c r="A110" s="4" t="s">
        <v>826</v>
      </c>
      <c r="B110" s="57">
        <f>'Annual P&amp;L'!$N$113</f>
        <v>0</v>
      </c>
      <c r="C110" s="4" t="str">
        <f t="shared" si="3"/>
        <v>PASS</v>
      </c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  <c r="AP110" s="1"/>
      <c r="AQ110" s="1"/>
      <c r="AR110" s="1"/>
      <c r="AS110" s="1"/>
      <c r="AT110" s="1"/>
      <c r="AU110" s="1"/>
      <c r="AV110" s="1"/>
      <c r="AW110" s="1"/>
      <c r="AX110" s="1"/>
      <c r="AY110" s="1"/>
      <c r="AZ110" s="1"/>
      <c r="BA110" s="1"/>
      <c r="BB110" s="1"/>
      <c r="BC110" s="1"/>
      <c r="BD110" s="1"/>
      <c r="BE110" s="1"/>
      <c r="BF110" s="1"/>
      <c r="BG110" s="1"/>
      <c r="BH110" s="1"/>
      <c r="BI110" s="1"/>
      <c r="BJ110" s="1"/>
      <c r="BK110" s="1"/>
      <c r="BL110" s="1"/>
      <c r="BM110" s="1"/>
      <c r="BN110" s="1"/>
      <c r="BO110" s="1"/>
      <c r="BP110" s="1"/>
      <c r="BQ110" s="1"/>
      <c r="BR110" s="1"/>
    </row>
    <row r="111" spans="1:70">
      <c r="A111" s="4" t="s">
        <v>827</v>
      </c>
      <c r="B111" s="57">
        <f>'Annual P&amp;L'!$N$123</f>
        <v>0</v>
      </c>
      <c r="C111" s="4" t="str">
        <f t="shared" si="3"/>
        <v>PASS</v>
      </c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  <c r="AP111" s="1"/>
      <c r="AQ111" s="1"/>
      <c r="AR111" s="1"/>
      <c r="AS111" s="1"/>
      <c r="AT111" s="1"/>
      <c r="AU111" s="1"/>
      <c r="AV111" s="1"/>
      <c r="AW111" s="1"/>
      <c r="AX111" s="1"/>
      <c r="AY111" s="1"/>
      <c r="AZ111" s="1"/>
      <c r="BA111" s="1"/>
      <c r="BB111" s="1"/>
      <c r="BC111" s="1"/>
      <c r="BD111" s="1"/>
      <c r="BE111" s="1"/>
      <c r="BF111" s="1"/>
      <c r="BG111" s="1"/>
      <c r="BH111" s="1"/>
      <c r="BI111" s="1"/>
      <c r="BJ111" s="1"/>
      <c r="BK111" s="1"/>
      <c r="BL111" s="1"/>
      <c r="BM111" s="1"/>
      <c r="BN111" s="1"/>
      <c r="BO111" s="1"/>
      <c r="BP111" s="1"/>
      <c r="BQ111" s="1"/>
      <c r="BR111" s="1"/>
    </row>
    <row r="112" spans="1:70">
      <c r="A112" s="4" t="s">
        <v>828</v>
      </c>
      <c r="B112" s="57">
        <f>'Annual P&amp;L'!$N$134</f>
        <v>0</v>
      </c>
      <c r="C112" s="4" t="str">
        <f t="shared" si="3"/>
        <v>PASS</v>
      </c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1"/>
      <c r="AP112" s="1"/>
      <c r="AQ112" s="1"/>
      <c r="AR112" s="1"/>
      <c r="AS112" s="1"/>
      <c r="AT112" s="1"/>
      <c r="AU112" s="1"/>
      <c r="AV112" s="1"/>
      <c r="AW112" s="1"/>
      <c r="AX112" s="1"/>
      <c r="AY112" s="1"/>
      <c r="AZ112" s="1"/>
      <c r="BA112" s="1"/>
      <c r="BB112" s="1"/>
      <c r="BC112" s="1"/>
      <c r="BD112" s="1"/>
      <c r="BE112" s="1"/>
      <c r="BF112" s="1"/>
      <c r="BG112" s="1"/>
      <c r="BH112" s="1"/>
      <c r="BI112" s="1"/>
      <c r="BJ112" s="1"/>
      <c r="BK112" s="1"/>
      <c r="BL112" s="1"/>
      <c r="BM112" s="1"/>
      <c r="BN112" s="1"/>
      <c r="BO112" s="1"/>
      <c r="BP112" s="1"/>
      <c r="BQ112" s="1"/>
      <c r="BR112" s="1"/>
    </row>
    <row r="113" spans="1:70">
      <c r="A113" s="4" t="s">
        <v>829</v>
      </c>
      <c r="B113" s="57">
        <f>'Annual P&amp;L'!$N$140</f>
        <v>0</v>
      </c>
      <c r="C113" s="4" t="str">
        <f t="shared" si="3"/>
        <v>PASS</v>
      </c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1"/>
      <c r="AP113" s="1"/>
      <c r="AQ113" s="1"/>
      <c r="AR113" s="1"/>
      <c r="AS113" s="1"/>
      <c r="AT113" s="1"/>
      <c r="AU113" s="1"/>
      <c r="AV113" s="1"/>
      <c r="AW113" s="1"/>
      <c r="AX113" s="1"/>
      <c r="AY113" s="1"/>
      <c r="AZ113" s="1"/>
      <c r="BA113" s="1"/>
      <c r="BB113" s="1"/>
      <c r="BC113" s="1"/>
      <c r="BD113" s="1"/>
      <c r="BE113" s="1"/>
      <c r="BF113" s="1"/>
      <c r="BG113" s="1"/>
      <c r="BH113" s="1"/>
      <c r="BI113" s="1"/>
      <c r="BJ113" s="1"/>
      <c r="BK113" s="1"/>
      <c r="BL113" s="1"/>
      <c r="BM113" s="1"/>
      <c r="BN113" s="1"/>
      <c r="BO113" s="1"/>
      <c r="BP113" s="1"/>
      <c r="BQ113" s="1"/>
      <c r="BR113" s="1"/>
    </row>
    <row r="114" spans="1:70">
      <c r="A114" s="4" t="s">
        <v>830</v>
      </c>
      <c r="B114" s="57">
        <f>'Currency Revenue'!$N$23</f>
        <v>0</v>
      </c>
      <c r="C114" s="4" t="str">
        <f t="shared" si="3"/>
        <v>PASS</v>
      </c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  <c r="AP114" s="1"/>
      <c r="AQ114" s="1"/>
      <c r="AR114" s="1"/>
      <c r="AS114" s="1"/>
      <c r="AT114" s="1"/>
      <c r="AU114" s="1"/>
      <c r="AV114" s="1"/>
      <c r="AW114" s="1"/>
      <c r="AX114" s="1"/>
      <c r="AY114" s="1"/>
      <c r="AZ114" s="1"/>
      <c r="BA114" s="1"/>
      <c r="BB114" s="1"/>
      <c r="BC114" s="1"/>
      <c r="BD114" s="1"/>
      <c r="BE114" s="1"/>
      <c r="BF114" s="1"/>
      <c r="BG114" s="1"/>
      <c r="BH114" s="1"/>
      <c r="BI114" s="1"/>
      <c r="BJ114" s="1"/>
      <c r="BK114" s="1"/>
      <c r="BL114" s="1"/>
      <c r="BM114" s="1"/>
      <c r="BN114" s="1"/>
      <c r="BO114" s="1"/>
      <c r="BP114" s="1"/>
      <c r="BQ114" s="1"/>
      <c r="BR114" s="1"/>
    </row>
    <row r="115" spans="1:70">
      <c r="A115" s="4" t="s">
        <v>831</v>
      </c>
      <c r="B115" s="57">
        <f>'Segment Revenue'!$N$22</f>
        <v>0</v>
      </c>
      <c r="C115" s="4" t="str">
        <f t="shared" si="3"/>
        <v>PASS</v>
      </c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1"/>
      <c r="AP115" s="1"/>
      <c r="AQ115" s="1"/>
      <c r="AR115" s="1"/>
      <c r="AS115" s="1"/>
      <c r="AT115" s="1"/>
      <c r="AU115" s="1"/>
      <c r="AV115" s="1"/>
      <c r="AW115" s="1"/>
      <c r="AX115" s="1"/>
      <c r="AY115" s="1"/>
      <c r="AZ115" s="1"/>
      <c r="BA115" s="1"/>
      <c r="BB115" s="1"/>
      <c r="BC115" s="1"/>
      <c r="BD115" s="1"/>
      <c r="BE115" s="1"/>
      <c r="BF115" s="1"/>
      <c r="BG115" s="1"/>
      <c r="BH115" s="1"/>
      <c r="BI115" s="1"/>
      <c r="BJ115" s="1"/>
      <c r="BK115" s="1"/>
      <c r="BL115" s="1"/>
      <c r="BM115" s="1"/>
      <c r="BN115" s="1"/>
      <c r="BO115" s="1"/>
      <c r="BP115" s="1"/>
      <c r="BQ115" s="1"/>
      <c r="BR115" s="1"/>
    </row>
    <row r="116" spans="1:70">
      <c r="A116" s="4" t="s">
        <v>832</v>
      </c>
      <c r="B116" s="57">
        <f>'Annual P&amp;L'!$O$13+'Annual P&amp;L'!$O$15-'Annual P&amp;L'!$O$16</f>
        <v>0</v>
      </c>
      <c r="C116" s="4" t="str">
        <f t="shared" si="3"/>
        <v>PASS</v>
      </c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/>
      <c r="AP116" s="1"/>
      <c r="AQ116" s="1"/>
      <c r="AR116" s="1"/>
      <c r="AS116" s="1"/>
      <c r="AT116" s="1"/>
      <c r="AU116" s="1"/>
      <c r="AV116" s="1"/>
      <c r="AW116" s="1"/>
      <c r="AX116" s="1"/>
      <c r="AY116" s="1"/>
      <c r="AZ116" s="1"/>
      <c r="BA116" s="1"/>
      <c r="BB116" s="1"/>
      <c r="BC116" s="1"/>
      <c r="BD116" s="1"/>
      <c r="BE116" s="1"/>
      <c r="BF116" s="1"/>
      <c r="BG116" s="1"/>
      <c r="BH116" s="1"/>
      <c r="BI116" s="1"/>
      <c r="BJ116" s="1"/>
      <c r="BK116" s="1"/>
      <c r="BL116" s="1"/>
      <c r="BM116" s="1"/>
      <c r="BN116" s="1"/>
      <c r="BO116" s="1"/>
      <c r="BP116" s="1"/>
      <c r="BQ116" s="1"/>
      <c r="BR116" s="1"/>
    </row>
    <row r="117" spans="1:70">
      <c r="A117" s="4" t="s">
        <v>833</v>
      </c>
      <c r="B117" s="57">
        <f>'Annual P&amp;L'!$O$91</f>
        <v>0</v>
      </c>
      <c r="C117" s="4" t="str">
        <f t="shared" si="3"/>
        <v>PASS</v>
      </c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  <c r="AP117" s="1"/>
      <c r="AQ117" s="1"/>
      <c r="AR117" s="1"/>
      <c r="AS117" s="1"/>
      <c r="AT117" s="1"/>
      <c r="AU117" s="1"/>
      <c r="AV117" s="1"/>
      <c r="AW117" s="1"/>
      <c r="AX117" s="1"/>
      <c r="AY117" s="1"/>
      <c r="AZ117" s="1"/>
      <c r="BA117" s="1"/>
      <c r="BB117" s="1"/>
      <c r="BC117" s="1"/>
      <c r="BD117" s="1"/>
      <c r="BE117" s="1"/>
      <c r="BF117" s="1"/>
      <c r="BG117" s="1"/>
      <c r="BH117" s="1"/>
      <c r="BI117" s="1"/>
      <c r="BJ117" s="1"/>
      <c r="BK117" s="1"/>
      <c r="BL117" s="1"/>
      <c r="BM117" s="1"/>
      <c r="BN117" s="1"/>
      <c r="BO117" s="1"/>
      <c r="BP117" s="1"/>
      <c r="BQ117" s="1"/>
      <c r="BR117" s="1"/>
    </row>
    <row r="118" spans="1:70">
      <c r="A118" s="4" t="s">
        <v>834</v>
      </c>
      <c r="B118" s="57">
        <f>'Annual P&amp;L'!$O$113</f>
        <v>0</v>
      </c>
      <c r="C118" s="4" t="str">
        <f t="shared" si="3"/>
        <v>PASS</v>
      </c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P118" s="1"/>
      <c r="AQ118" s="1"/>
      <c r="AR118" s="1"/>
      <c r="AS118" s="1"/>
      <c r="AT118" s="1"/>
      <c r="AU118" s="1"/>
      <c r="AV118" s="1"/>
      <c r="AW118" s="1"/>
      <c r="AX118" s="1"/>
      <c r="AY118" s="1"/>
      <c r="AZ118" s="1"/>
      <c r="BA118" s="1"/>
      <c r="BB118" s="1"/>
      <c r="BC118" s="1"/>
      <c r="BD118" s="1"/>
      <c r="BE118" s="1"/>
      <c r="BF118" s="1"/>
      <c r="BG118" s="1"/>
      <c r="BH118" s="1"/>
      <c r="BI118" s="1"/>
      <c r="BJ118" s="1"/>
      <c r="BK118" s="1"/>
      <c r="BL118" s="1"/>
      <c r="BM118" s="1"/>
      <c r="BN118" s="1"/>
      <c r="BO118" s="1"/>
      <c r="BP118" s="1"/>
      <c r="BQ118" s="1"/>
      <c r="BR118" s="1"/>
    </row>
    <row r="119" spans="1:70">
      <c r="A119" s="4" t="s">
        <v>835</v>
      </c>
      <c r="B119" s="57">
        <f>'Annual P&amp;L'!$O$123</f>
        <v>0</v>
      </c>
      <c r="C119" s="4" t="str">
        <f t="shared" si="3"/>
        <v>PASS</v>
      </c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  <c r="AP119" s="1"/>
      <c r="AQ119" s="1"/>
      <c r="AR119" s="1"/>
      <c r="AS119" s="1"/>
      <c r="AT119" s="1"/>
      <c r="AU119" s="1"/>
      <c r="AV119" s="1"/>
      <c r="AW119" s="1"/>
      <c r="AX119" s="1"/>
      <c r="AY119" s="1"/>
      <c r="AZ119" s="1"/>
      <c r="BA119" s="1"/>
      <c r="BB119" s="1"/>
      <c r="BC119" s="1"/>
      <c r="BD119" s="1"/>
      <c r="BE119" s="1"/>
      <c r="BF119" s="1"/>
      <c r="BG119" s="1"/>
      <c r="BH119" s="1"/>
      <c r="BI119" s="1"/>
      <c r="BJ119" s="1"/>
      <c r="BK119" s="1"/>
      <c r="BL119" s="1"/>
      <c r="BM119" s="1"/>
      <c r="BN119" s="1"/>
      <c r="BO119" s="1"/>
      <c r="BP119" s="1"/>
      <c r="BQ119" s="1"/>
      <c r="BR119" s="1"/>
    </row>
    <row r="120" spans="1:70">
      <c r="A120" s="4" t="s">
        <v>836</v>
      </c>
      <c r="B120" s="57">
        <f>'Annual P&amp;L'!$O$134</f>
        <v>0</v>
      </c>
      <c r="C120" s="4" t="str">
        <f t="shared" si="3"/>
        <v>PASS</v>
      </c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1"/>
      <c r="AP120" s="1"/>
      <c r="AQ120" s="1"/>
      <c r="AR120" s="1"/>
      <c r="AS120" s="1"/>
      <c r="AT120" s="1"/>
      <c r="AU120" s="1"/>
      <c r="AV120" s="1"/>
      <c r="AW120" s="1"/>
      <c r="AX120" s="1"/>
      <c r="AY120" s="1"/>
      <c r="AZ120" s="1"/>
      <c r="BA120" s="1"/>
      <c r="BB120" s="1"/>
      <c r="BC120" s="1"/>
      <c r="BD120" s="1"/>
      <c r="BE120" s="1"/>
      <c r="BF120" s="1"/>
      <c r="BG120" s="1"/>
      <c r="BH120" s="1"/>
      <c r="BI120" s="1"/>
      <c r="BJ120" s="1"/>
      <c r="BK120" s="1"/>
      <c r="BL120" s="1"/>
      <c r="BM120" s="1"/>
      <c r="BN120" s="1"/>
      <c r="BO120" s="1"/>
      <c r="BP120" s="1"/>
      <c r="BQ120" s="1"/>
      <c r="BR120" s="1"/>
    </row>
    <row r="121" spans="1:70">
      <c r="A121" s="4" t="s">
        <v>837</v>
      </c>
      <c r="B121" s="57">
        <f>'Annual P&amp;L'!$O$140</f>
        <v>0</v>
      </c>
      <c r="C121" s="4" t="str">
        <f t="shared" si="3"/>
        <v>PASS</v>
      </c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  <c r="AP121" s="1"/>
      <c r="AQ121" s="1"/>
      <c r="AR121" s="1"/>
      <c r="AS121" s="1"/>
      <c r="AT121" s="1"/>
      <c r="AU121" s="1"/>
      <c r="AV121" s="1"/>
      <c r="AW121" s="1"/>
      <c r="AX121" s="1"/>
      <c r="AY121" s="1"/>
      <c r="AZ121" s="1"/>
      <c r="BA121" s="1"/>
      <c r="BB121" s="1"/>
      <c r="BC121" s="1"/>
      <c r="BD121" s="1"/>
      <c r="BE121" s="1"/>
      <c r="BF121" s="1"/>
      <c r="BG121" s="1"/>
      <c r="BH121" s="1"/>
      <c r="BI121" s="1"/>
      <c r="BJ121" s="1"/>
      <c r="BK121" s="1"/>
      <c r="BL121" s="1"/>
      <c r="BM121" s="1"/>
      <c r="BN121" s="1"/>
      <c r="BO121" s="1"/>
      <c r="BP121" s="1"/>
      <c r="BQ121" s="1"/>
      <c r="BR121" s="1"/>
    </row>
    <row r="122" spans="1:70">
      <c r="A122" s="4" t="s">
        <v>838</v>
      </c>
      <c r="B122" s="57">
        <f>'Currency Revenue'!$O$23</f>
        <v>0</v>
      </c>
      <c r="C122" s="4" t="str">
        <f t="shared" si="3"/>
        <v>PASS</v>
      </c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1"/>
      <c r="AP122" s="1"/>
      <c r="AQ122" s="1"/>
      <c r="AR122" s="1"/>
      <c r="AS122" s="1"/>
      <c r="AT122" s="1"/>
      <c r="AU122" s="1"/>
      <c r="AV122" s="1"/>
      <c r="AW122" s="1"/>
      <c r="AX122" s="1"/>
      <c r="AY122" s="1"/>
      <c r="AZ122" s="1"/>
      <c r="BA122" s="1"/>
      <c r="BB122" s="1"/>
      <c r="BC122" s="1"/>
      <c r="BD122" s="1"/>
      <c r="BE122" s="1"/>
      <c r="BF122" s="1"/>
      <c r="BG122" s="1"/>
      <c r="BH122" s="1"/>
      <c r="BI122" s="1"/>
      <c r="BJ122" s="1"/>
      <c r="BK122" s="1"/>
      <c r="BL122" s="1"/>
      <c r="BM122" s="1"/>
      <c r="BN122" s="1"/>
      <c r="BO122" s="1"/>
      <c r="BP122" s="1"/>
      <c r="BQ122" s="1"/>
      <c r="BR122" s="1"/>
    </row>
    <row r="123" spans="1:70">
      <c r="A123" s="4" t="s">
        <v>839</v>
      </c>
      <c r="B123" s="57">
        <f>'Segment Revenue'!$O$22</f>
        <v>0</v>
      </c>
      <c r="C123" s="4" t="str">
        <f t="shared" si="3"/>
        <v>PASS</v>
      </c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  <c r="AP123" s="1"/>
      <c r="AQ123" s="1"/>
      <c r="AR123" s="1"/>
      <c r="AS123" s="1"/>
      <c r="AT123" s="1"/>
      <c r="AU123" s="1"/>
      <c r="AV123" s="1"/>
      <c r="AW123" s="1"/>
      <c r="AX123" s="1"/>
      <c r="AY123" s="1"/>
      <c r="AZ123" s="1"/>
      <c r="BA123" s="1"/>
      <c r="BB123" s="1"/>
      <c r="BC123" s="1"/>
      <c r="BD123" s="1"/>
      <c r="BE123" s="1"/>
      <c r="BF123" s="1"/>
      <c r="BG123" s="1"/>
      <c r="BH123" s="1"/>
      <c r="BI123" s="1"/>
      <c r="BJ123" s="1"/>
      <c r="BK123" s="1"/>
      <c r="BL123" s="1"/>
      <c r="BM123" s="1"/>
      <c r="BN123" s="1"/>
      <c r="BO123" s="1"/>
      <c r="BP123" s="1"/>
      <c r="BQ123" s="1"/>
      <c r="BR123" s="1"/>
    </row>
    <row r="124" spans="1:70">
      <c r="A124" s="4" t="s">
        <v>840</v>
      </c>
      <c r="B124" s="57">
        <f>'Annual P&amp;L'!$P$13+'Annual P&amp;L'!$P$15-'Annual P&amp;L'!$P$16</f>
        <v>0</v>
      </c>
      <c r="C124" s="4" t="str">
        <f t="shared" si="3"/>
        <v>PASS</v>
      </c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  <c r="AP124" s="1"/>
      <c r="AQ124" s="1"/>
      <c r="AR124" s="1"/>
      <c r="AS124" s="1"/>
      <c r="AT124" s="1"/>
      <c r="AU124" s="1"/>
      <c r="AV124" s="1"/>
      <c r="AW124" s="1"/>
      <c r="AX124" s="1"/>
      <c r="AY124" s="1"/>
      <c r="AZ124" s="1"/>
      <c r="BA124" s="1"/>
      <c r="BB124" s="1"/>
      <c r="BC124" s="1"/>
      <c r="BD124" s="1"/>
      <c r="BE124" s="1"/>
      <c r="BF124" s="1"/>
      <c r="BG124" s="1"/>
      <c r="BH124" s="1"/>
      <c r="BI124" s="1"/>
      <c r="BJ124" s="1"/>
      <c r="BK124" s="1"/>
      <c r="BL124" s="1"/>
      <c r="BM124" s="1"/>
      <c r="BN124" s="1"/>
      <c r="BO124" s="1"/>
      <c r="BP124" s="1"/>
      <c r="BQ124" s="1"/>
      <c r="BR124" s="1"/>
    </row>
    <row r="125" spans="1:70">
      <c r="A125" s="4" t="s">
        <v>841</v>
      </c>
      <c r="B125" s="57">
        <f>'Annual P&amp;L'!$P$91</f>
        <v>0</v>
      </c>
      <c r="C125" s="4" t="str">
        <f t="shared" si="3"/>
        <v>PASS</v>
      </c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  <c r="AP125" s="1"/>
      <c r="AQ125" s="1"/>
      <c r="AR125" s="1"/>
      <c r="AS125" s="1"/>
      <c r="AT125" s="1"/>
      <c r="AU125" s="1"/>
      <c r="AV125" s="1"/>
      <c r="AW125" s="1"/>
      <c r="AX125" s="1"/>
      <c r="AY125" s="1"/>
      <c r="AZ125" s="1"/>
      <c r="BA125" s="1"/>
      <c r="BB125" s="1"/>
      <c r="BC125" s="1"/>
      <c r="BD125" s="1"/>
      <c r="BE125" s="1"/>
      <c r="BF125" s="1"/>
      <c r="BG125" s="1"/>
      <c r="BH125" s="1"/>
      <c r="BI125" s="1"/>
      <c r="BJ125" s="1"/>
      <c r="BK125" s="1"/>
      <c r="BL125" s="1"/>
      <c r="BM125" s="1"/>
      <c r="BN125" s="1"/>
      <c r="BO125" s="1"/>
      <c r="BP125" s="1"/>
      <c r="BQ125" s="1"/>
      <c r="BR125" s="1"/>
    </row>
    <row r="126" spans="1:70">
      <c r="A126" s="4" t="s">
        <v>842</v>
      </c>
      <c r="B126" s="57">
        <f>'Annual P&amp;L'!$P$113</f>
        <v>0</v>
      </c>
      <c r="C126" s="4" t="str">
        <f t="shared" si="3"/>
        <v>PASS</v>
      </c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  <c r="AP126" s="1"/>
      <c r="AQ126" s="1"/>
      <c r="AR126" s="1"/>
      <c r="AS126" s="1"/>
      <c r="AT126" s="1"/>
      <c r="AU126" s="1"/>
      <c r="AV126" s="1"/>
      <c r="AW126" s="1"/>
      <c r="AX126" s="1"/>
      <c r="AY126" s="1"/>
      <c r="AZ126" s="1"/>
      <c r="BA126" s="1"/>
      <c r="BB126" s="1"/>
      <c r="BC126" s="1"/>
      <c r="BD126" s="1"/>
      <c r="BE126" s="1"/>
      <c r="BF126" s="1"/>
      <c r="BG126" s="1"/>
      <c r="BH126" s="1"/>
      <c r="BI126" s="1"/>
      <c r="BJ126" s="1"/>
      <c r="BK126" s="1"/>
      <c r="BL126" s="1"/>
      <c r="BM126" s="1"/>
      <c r="BN126" s="1"/>
      <c r="BO126" s="1"/>
      <c r="BP126" s="1"/>
      <c r="BQ126" s="1"/>
      <c r="BR126" s="1"/>
    </row>
    <row r="127" spans="1:70">
      <c r="A127" s="4" t="s">
        <v>843</v>
      </c>
      <c r="B127" s="57">
        <f>'Annual P&amp;L'!$P$123</f>
        <v>0</v>
      </c>
      <c r="C127" s="4" t="str">
        <f t="shared" si="3"/>
        <v>PASS</v>
      </c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  <c r="AP127" s="1"/>
      <c r="AQ127" s="1"/>
      <c r="AR127" s="1"/>
      <c r="AS127" s="1"/>
      <c r="AT127" s="1"/>
      <c r="AU127" s="1"/>
      <c r="AV127" s="1"/>
      <c r="AW127" s="1"/>
      <c r="AX127" s="1"/>
      <c r="AY127" s="1"/>
      <c r="AZ127" s="1"/>
      <c r="BA127" s="1"/>
      <c r="BB127" s="1"/>
      <c r="BC127" s="1"/>
      <c r="BD127" s="1"/>
      <c r="BE127" s="1"/>
      <c r="BF127" s="1"/>
      <c r="BG127" s="1"/>
      <c r="BH127" s="1"/>
      <c r="BI127" s="1"/>
      <c r="BJ127" s="1"/>
      <c r="BK127" s="1"/>
      <c r="BL127" s="1"/>
      <c r="BM127" s="1"/>
      <c r="BN127" s="1"/>
      <c r="BO127" s="1"/>
      <c r="BP127" s="1"/>
      <c r="BQ127" s="1"/>
      <c r="BR127" s="1"/>
    </row>
    <row r="128" spans="1:70">
      <c r="A128" s="4" t="s">
        <v>844</v>
      </c>
      <c r="B128" s="57">
        <f>'Annual P&amp;L'!$P$134</f>
        <v>0</v>
      </c>
      <c r="C128" s="4" t="str">
        <f t="shared" si="3"/>
        <v>PASS</v>
      </c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  <c r="AP128" s="1"/>
      <c r="AQ128" s="1"/>
      <c r="AR128" s="1"/>
      <c r="AS128" s="1"/>
      <c r="AT128" s="1"/>
      <c r="AU128" s="1"/>
      <c r="AV128" s="1"/>
      <c r="AW128" s="1"/>
      <c r="AX128" s="1"/>
      <c r="AY128" s="1"/>
      <c r="AZ128" s="1"/>
      <c r="BA128" s="1"/>
      <c r="BB128" s="1"/>
      <c r="BC128" s="1"/>
      <c r="BD128" s="1"/>
      <c r="BE128" s="1"/>
      <c r="BF128" s="1"/>
      <c r="BG128" s="1"/>
      <c r="BH128" s="1"/>
      <c r="BI128" s="1"/>
      <c r="BJ128" s="1"/>
      <c r="BK128" s="1"/>
      <c r="BL128" s="1"/>
      <c r="BM128" s="1"/>
      <c r="BN128" s="1"/>
      <c r="BO128" s="1"/>
      <c r="BP128" s="1"/>
      <c r="BQ128" s="1"/>
      <c r="BR128" s="1"/>
    </row>
    <row r="129" spans="1:70">
      <c r="A129" s="4" t="s">
        <v>845</v>
      </c>
      <c r="B129" s="57">
        <f>'Annual P&amp;L'!$P$140</f>
        <v>0</v>
      </c>
      <c r="C129" s="4" t="str">
        <f t="shared" si="3"/>
        <v>PASS</v>
      </c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  <c r="AQ129" s="1"/>
      <c r="AR129" s="1"/>
      <c r="AS129" s="1"/>
      <c r="AT129" s="1"/>
      <c r="AU129" s="1"/>
      <c r="AV129" s="1"/>
      <c r="AW129" s="1"/>
      <c r="AX129" s="1"/>
      <c r="AY129" s="1"/>
      <c r="AZ129" s="1"/>
      <c r="BA129" s="1"/>
      <c r="BB129" s="1"/>
      <c r="BC129" s="1"/>
      <c r="BD129" s="1"/>
      <c r="BE129" s="1"/>
      <c r="BF129" s="1"/>
      <c r="BG129" s="1"/>
      <c r="BH129" s="1"/>
      <c r="BI129" s="1"/>
      <c r="BJ129" s="1"/>
      <c r="BK129" s="1"/>
      <c r="BL129" s="1"/>
      <c r="BM129" s="1"/>
      <c r="BN129" s="1"/>
      <c r="BO129" s="1"/>
      <c r="BP129" s="1"/>
      <c r="BQ129" s="1"/>
      <c r="BR129" s="1"/>
    </row>
    <row r="130" spans="1:70">
      <c r="A130" s="4" t="s">
        <v>846</v>
      </c>
      <c r="B130" s="57">
        <f>'Currency Revenue'!$P$23</f>
        <v>0</v>
      </c>
      <c r="C130" s="4" t="str">
        <f t="shared" si="3"/>
        <v>PASS</v>
      </c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  <c r="AR130" s="1"/>
      <c r="AS130" s="1"/>
      <c r="AT130" s="1"/>
      <c r="AU130" s="1"/>
      <c r="AV130" s="1"/>
      <c r="AW130" s="1"/>
      <c r="AX130" s="1"/>
      <c r="AY130" s="1"/>
      <c r="AZ130" s="1"/>
      <c r="BA130" s="1"/>
      <c r="BB130" s="1"/>
      <c r="BC130" s="1"/>
      <c r="BD130" s="1"/>
      <c r="BE130" s="1"/>
      <c r="BF130" s="1"/>
      <c r="BG130" s="1"/>
      <c r="BH130" s="1"/>
      <c r="BI130" s="1"/>
      <c r="BJ130" s="1"/>
      <c r="BK130" s="1"/>
      <c r="BL130" s="1"/>
      <c r="BM130" s="1"/>
      <c r="BN130" s="1"/>
      <c r="BO130" s="1"/>
      <c r="BP130" s="1"/>
      <c r="BQ130" s="1"/>
      <c r="BR130" s="1"/>
    </row>
    <row r="131" spans="1:70">
      <c r="A131" s="4" t="s">
        <v>847</v>
      </c>
      <c r="B131" s="57">
        <f>'Segment Revenue'!$P$22</f>
        <v>0</v>
      </c>
      <c r="C131" s="4" t="str">
        <f t="shared" si="3"/>
        <v>PASS</v>
      </c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  <c r="AQ131" s="1"/>
      <c r="AR131" s="1"/>
      <c r="AS131" s="1"/>
      <c r="AT131" s="1"/>
      <c r="AU131" s="1"/>
      <c r="AV131" s="1"/>
      <c r="AW131" s="1"/>
      <c r="AX131" s="1"/>
      <c r="AY131" s="1"/>
      <c r="AZ131" s="1"/>
      <c r="BA131" s="1"/>
      <c r="BB131" s="1"/>
      <c r="BC131" s="1"/>
      <c r="BD131" s="1"/>
      <c r="BE131" s="1"/>
      <c r="BF131" s="1"/>
      <c r="BG131" s="1"/>
      <c r="BH131" s="1"/>
      <c r="BI131" s="1"/>
      <c r="BJ131" s="1"/>
      <c r="BK131" s="1"/>
      <c r="BL131" s="1"/>
      <c r="BM131" s="1"/>
      <c r="BN131" s="1"/>
      <c r="BO131" s="1"/>
      <c r="BP131" s="1"/>
      <c r="BQ131" s="1"/>
      <c r="BR131" s="1"/>
    </row>
    <row r="132" spans="1:70">
      <c r="A132" s="4" t="s">
        <v>848</v>
      </c>
      <c r="B132" s="57">
        <f>SUM('Quarterly P&amp;L'!$B$6,'Quarterly P&amp;L'!$C$6,'Quarterly P&amp;L'!$D$6,'Quarterly P&amp;L'!$E$6)-'Annual P&amp;L'!$B$6</f>
        <v>0</v>
      </c>
      <c r="C132" s="4" t="str">
        <f t="shared" si="3"/>
        <v>PASS</v>
      </c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"/>
      <c r="AR132" s="1"/>
      <c r="AS132" s="1"/>
      <c r="AT132" s="1"/>
      <c r="AU132" s="1"/>
      <c r="AV132" s="1"/>
      <c r="AW132" s="1"/>
      <c r="AX132" s="1"/>
      <c r="AY132" s="1"/>
      <c r="AZ132" s="1"/>
      <c r="BA132" s="1"/>
      <c r="BB132" s="1"/>
      <c r="BC132" s="1"/>
      <c r="BD132" s="1"/>
      <c r="BE132" s="1"/>
      <c r="BF132" s="1"/>
      <c r="BG132" s="1"/>
      <c r="BH132" s="1"/>
      <c r="BI132" s="1"/>
      <c r="BJ132" s="1"/>
      <c r="BK132" s="1"/>
      <c r="BL132" s="1"/>
      <c r="BM132" s="1"/>
      <c r="BN132" s="1"/>
      <c r="BO132" s="1"/>
      <c r="BP132" s="1"/>
      <c r="BQ132" s="1"/>
      <c r="BR132" s="1"/>
    </row>
    <row r="133" spans="1:70">
      <c r="A133" s="4" t="s">
        <v>849</v>
      </c>
      <c r="B133" s="57">
        <f>SUM('Quarterly P&amp;L'!$F$6,'Quarterly P&amp;L'!$G$6,'Quarterly P&amp;L'!$H$6,'Quarterly P&amp;L'!$I$6)-'Annual P&amp;L'!$C$6</f>
        <v>0</v>
      </c>
      <c r="C133" s="4" t="str">
        <f t="shared" si="3"/>
        <v>PASS</v>
      </c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  <c r="AQ133" s="1"/>
      <c r="AR133" s="1"/>
      <c r="AS133" s="1"/>
      <c r="AT133" s="1"/>
      <c r="AU133" s="1"/>
      <c r="AV133" s="1"/>
      <c r="AW133" s="1"/>
      <c r="AX133" s="1"/>
      <c r="AY133" s="1"/>
      <c r="AZ133" s="1"/>
      <c r="BA133" s="1"/>
      <c r="BB133" s="1"/>
      <c r="BC133" s="1"/>
      <c r="BD133" s="1"/>
      <c r="BE133" s="1"/>
      <c r="BF133" s="1"/>
      <c r="BG133" s="1"/>
      <c r="BH133" s="1"/>
      <c r="BI133" s="1"/>
      <c r="BJ133" s="1"/>
      <c r="BK133" s="1"/>
      <c r="BL133" s="1"/>
      <c r="BM133" s="1"/>
      <c r="BN133" s="1"/>
      <c r="BO133" s="1"/>
      <c r="BP133" s="1"/>
      <c r="BQ133" s="1"/>
      <c r="BR133" s="1"/>
    </row>
    <row r="134" spans="1:70">
      <c r="A134" s="4" t="s">
        <v>850</v>
      </c>
      <c r="B134" s="57">
        <f>SUM('Quarterly P&amp;L'!$J$6,'Quarterly P&amp;L'!$K$6,'Quarterly P&amp;L'!$L$6,'Quarterly P&amp;L'!$M$6)-'Annual P&amp;L'!$D$6</f>
        <v>0</v>
      </c>
      <c r="C134" s="4" t="str">
        <f t="shared" si="3"/>
        <v>PASS</v>
      </c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1"/>
      <c r="AS134" s="1"/>
      <c r="AT134" s="1"/>
      <c r="AU134" s="1"/>
      <c r="AV134" s="1"/>
      <c r="AW134" s="1"/>
      <c r="AX134" s="1"/>
      <c r="AY134" s="1"/>
      <c r="AZ134" s="1"/>
      <c r="BA134" s="1"/>
      <c r="BB134" s="1"/>
      <c r="BC134" s="1"/>
      <c r="BD134" s="1"/>
      <c r="BE134" s="1"/>
      <c r="BF134" s="1"/>
      <c r="BG134" s="1"/>
      <c r="BH134" s="1"/>
      <c r="BI134" s="1"/>
      <c r="BJ134" s="1"/>
      <c r="BK134" s="1"/>
      <c r="BL134" s="1"/>
      <c r="BM134" s="1"/>
      <c r="BN134" s="1"/>
      <c r="BO134" s="1"/>
      <c r="BP134" s="1"/>
      <c r="BQ134" s="1"/>
      <c r="BR134" s="1"/>
    </row>
    <row r="135" spans="1:70">
      <c r="A135" s="4" t="s">
        <v>851</v>
      </c>
      <c r="B135" s="57">
        <f>SUM('Quarterly P&amp;L'!$N$6,'Quarterly P&amp;L'!$O$6,'Quarterly P&amp;L'!$P$6,'Quarterly P&amp;L'!$Q$6)-'Annual P&amp;L'!$E$6</f>
        <v>0</v>
      </c>
      <c r="C135" s="4" t="str">
        <f t="shared" si="3"/>
        <v>PASS</v>
      </c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  <c r="AT135" s="1"/>
      <c r="AU135" s="1"/>
      <c r="AV135" s="1"/>
      <c r="AW135" s="1"/>
      <c r="AX135" s="1"/>
      <c r="AY135" s="1"/>
      <c r="AZ135" s="1"/>
      <c r="BA135" s="1"/>
      <c r="BB135" s="1"/>
      <c r="BC135" s="1"/>
      <c r="BD135" s="1"/>
      <c r="BE135" s="1"/>
      <c r="BF135" s="1"/>
      <c r="BG135" s="1"/>
      <c r="BH135" s="1"/>
      <c r="BI135" s="1"/>
      <c r="BJ135" s="1"/>
      <c r="BK135" s="1"/>
      <c r="BL135" s="1"/>
      <c r="BM135" s="1"/>
      <c r="BN135" s="1"/>
      <c r="BO135" s="1"/>
      <c r="BP135" s="1"/>
      <c r="BQ135" s="1"/>
      <c r="BR135" s="1"/>
    </row>
    <row r="136" spans="1:70">
      <c r="A136" s="4" t="s">
        <v>852</v>
      </c>
      <c r="B136" s="57">
        <f>SUM('Quarterly P&amp;L'!$R$6,'Quarterly P&amp;L'!$S$6,'Quarterly P&amp;L'!$T$6,'Quarterly P&amp;L'!$U$6)-'Annual P&amp;L'!$F$6</f>
        <v>0</v>
      </c>
      <c r="C136" s="4" t="str">
        <f t="shared" si="3"/>
        <v>PASS</v>
      </c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  <c r="AU136" s="1"/>
      <c r="AV136" s="1"/>
      <c r="AW136" s="1"/>
      <c r="AX136" s="1"/>
      <c r="AY136" s="1"/>
      <c r="AZ136" s="1"/>
      <c r="BA136" s="1"/>
      <c r="BB136" s="1"/>
      <c r="BC136" s="1"/>
      <c r="BD136" s="1"/>
      <c r="BE136" s="1"/>
      <c r="BF136" s="1"/>
      <c r="BG136" s="1"/>
      <c r="BH136" s="1"/>
      <c r="BI136" s="1"/>
      <c r="BJ136" s="1"/>
      <c r="BK136" s="1"/>
      <c r="BL136" s="1"/>
      <c r="BM136" s="1"/>
      <c r="BN136" s="1"/>
      <c r="BO136" s="1"/>
      <c r="BP136" s="1"/>
      <c r="BQ136" s="1"/>
      <c r="BR136" s="1"/>
    </row>
    <row r="137" spans="1:70">
      <c r="A137" s="4" t="s">
        <v>853</v>
      </c>
      <c r="B137" s="57">
        <f>SUM('Quarterly P&amp;L'!$V$6,'Quarterly P&amp;L'!$W$6,'Quarterly P&amp;L'!$X$6,'Quarterly P&amp;L'!$Y$6)-'Annual P&amp;L'!$G$6</f>
        <v>0</v>
      </c>
      <c r="C137" s="4" t="str">
        <f t="shared" si="3"/>
        <v>PASS</v>
      </c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/>
      <c r="AS137" s="1"/>
      <c r="AT137" s="1"/>
      <c r="AU137" s="1"/>
      <c r="AV137" s="1"/>
      <c r="AW137" s="1"/>
      <c r="AX137" s="1"/>
      <c r="AY137" s="1"/>
      <c r="AZ137" s="1"/>
      <c r="BA137" s="1"/>
      <c r="BB137" s="1"/>
      <c r="BC137" s="1"/>
      <c r="BD137" s="1"/>
      <c r="BE137" s="1"/>
      <c r="BF137" s="1"/>
      <c r="BG137" s="1"/>
      <c r="BH137" s="1"/>
      <c r="BI137" s="1"/>
      <c r="BJ137" s="1"/>
      <c r="BK137" s="1"/>
      <c r="BL137" s="1"/>
      <c r="BM137" s="1"/>
      <c r="BN137" s="1"/>
      <c r="BO137" s="1"/>
      <c r="BP137" s="1"/>
      <c r="BQ137" s="1"/>
      <c r="BR137" s="1"/>
    </row>
    <row r="138" spans="1:70">
      <c r="A138" s="4" t="s">
        <v>854</v>
      </c>
      <c r="B138" s="57">
        <f>SUM('Quarterly P&amp;L'!$Z$6,'Quarterly P&amp;L'!$AA$6,'Quarterly P&amp;L'!$AB$6,'Quarterly P&amp;L'!$AC$6)-'Annual P&amp;L'!$H$6</f>
        <v>0</v>
      </c>
      <c r="C138" s="4" t="str">
        <f t="shared" si="3"/>
        <v>PASS</v>
      </c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  <c r="AU138" s="1"/>
      <c r="AV138" s="1"/>
      <c r="AW138" s="1"/>
      <c r="AX138" s="1"/>
      <c r="AY138" s="1"/>
      <c r="AZ138" s="1"/>
      <c r="BA138" s="1"/>
      <c r="BB138" s="1"/>
      <c r="BC138" s="1"/>
      <c r="BD138" s="1"/>
      <c r="BE138" s="1"/>
      <c r="BF138" s="1"/>
      <c r="BG138" s="1"/>
      <c r="BH138" s="1"/>
      <c r="BI138" s="1"/>
      <c r="BJ138" s="1"/>
      <c r="BK138" s="1"/>
      <c r="BL138" s="1"/>
      <c r="BM138" s="1"/>
      <c r="BN138" s="1"/>
      <c r="BO138" s="1"/>
      <c r="BP138" s="1"/>
      <c r="BQ138" s="1"/>
      <c r="BR138" s="1"/>
    </row>
    <row r="139" spans="1:70">
      <c r="A139" s="4" t="s">
        <v>855</v>
      </c>
      <c r="B139" s="57">
        <f>SUM('Quarterly P&amp;L'!$AD$6,'Quarterly P&amp;L'!$AE$6,'Quarterly P&amp;L'!$AF$6,'Quarterly P&amp;L'!$AG$6)-'Annual P&amp;L'!$I$6</f>
        <v>0</v>
      </c>
      <c r="C139" s="4" t="str">
        <f t="shared" si="3"/>
        <v>PASS</v>
      </c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  <c r="AU139" s="1"/>
      <c r="AV139" s="1"/>
      <c r="AW139" s="1"/>
      <c r="AX139" s="1"/>
      <c r="AY139" s="1"/>
      <c r="AZ139" s="1"/>
      <c r="BA139" s="1"/>
      <c r="BB139" s="1"/>
      <c r="BC139" s="1"/>
      <c r="BD139" s="1"/>
      <c r="BE139" s="1"/>
      <c r="BF139" s="1"/>
      <c r="BG139" s="1"/>
      <c r="BH139" s="1"/>
      <c r="BI139" s="1"/>
      <c r="BJ139" s="1"/>
      <c r="BK139" s="1"/>
      <c r="BL139" s="1"/>
      <c r="BM139" s="1"/>
      <c r="BN139" s="1"/>
      <c r="BO139" s="1"/>
      <c r="BP139" s="1"/>
      <c r="BQ139" s="1"/>
      <c r="BR139" s="1"/>
    </row>
    <row r="140" spans="1:70">
      <c r="A140" s="4" t="s">
        <v>856</v>
      </c>
      <c r="B140" s="57">
        <f>SUM('Quarterly P&amp;L'!$AH$6,'Quarterly P&amp;L'!$AI$6,'Quarterly P&amp;L'!$AJ$6,'Quarterly P&amp;L'!$AK$6)-'Annual P&amp;L'!$J$6</f>
        <v>0</v>
      </c>
      <c r="C140" s="4" t="str">
        <f t="shared" ref="C140:C171" si="4">IF(ABS(B140)&lt;1,"PASS","FAIL")</f>
        <v>PASS</v>
      </c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  <c r="AT140" s="1"/>
      <c r="AU140" s="1"/>
      <c r="AV140" s="1"/>
      <c r="AW140" s="1"/>
      <c r="AX140" s="1"/>
      <c r="AY140" s="1"/>
      <c r="AZ140" s="1"/>
      <c r="BA140" s="1"/>
      <c r="BB140" s="1"/>
      <c r="BC140" s="1"/>
      <c r="BD140" s="1"/>
      <c r="BE140" s="1"/>
      <c r="BF140" s="1"/>
      <c r="BG140" s="1"/>
      <c r="BH140" s="1"/>
      <c r="BI140" s="1"/>
      <c r="BJ140" s="1"/>
      <c r="BK140" s="1"/>
      <c r="BL140" s="1"/>
      <c r="BM140" s="1"/>
      <c r="BN140" s="1"/>
      <c r="BO140" s="1"/>
      <c r="BP140" s="1"/>
      <c r="BQ140" s="1"/>
      <c r="BR140" s="1"/>
    </row>
    <row r="141" spans="1:70">
      <c r="A141" s="4" t="s">
        <v>857</v>
      </c>
      <c r="B141" s="57">
        <f>SUM('Quarterly P&amp;L'!$AL$6,'Quarterly P&amp;L'!$AM$6,'Quarterly P&amp;L'!$AN$6,'Quarterly P&amp;L'!$AO$6)-'Annual P&amp;L'!$K$6</f>
        <v>0</v>
      </c>
      <c r="C141" s="4" t="str">
        <f t="shared" si="4"/>
        <v>PASS</v>
      </c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1"/>
      <c r="AU141" s="1"/>
      <c r="AV141" s="1"/>
      <c r="AW141" s="1"/>
      <c r="AX141" s="1"/>
      <c r="AY141" s="1"/>
      <c r="AZ141" s="1"/>
      <c r="BA141" s="1"/>
      <c r="BB141" s="1"/>
      <c r="BC141" s="1"/>
      <c r="BD141" s="1"/>
      <c r="BE141" s="1"/>
      <c r="BF141" s="1"/>
      <c r="BG141" s="1"/>
      <c r="BH141" s="1"/>
      <c r="BI141" s="1"/>
      <c r="BJ141" s="1"/>
      <c r="BK141" s="1"/>
      <c r="BL141" s="1"/>
      <c r="BM141" s="1"/>
      <c r="BN141" s="1"/>
      <c r="BO141" s="1"/>
      <c r="BP141" s="1"/>
      <c r="BQ141" s="1"/>
      <c r="BR141" s="1"/>
    </row>
    <row r="142" spans="1:70">
      <c r="A142" s="4" t="s">
        <v>858</v>
      </c>
      <c r="B142" s="57">
        <f>SUM('Quarterly P&amp;L'!$AP$6,'Quarterly P&amp;L'!$AQ$6,'Quarterly P&amp;L'!$AR$6,'Quarterly P&amp;L'!$AS$6)-'Annual P&amp;L'!$L$6</f>
        <v>0</v>
      </c>
      <c r="C142" s="4" t="str">
        <f t="shared" si="4"/>
        <v>PASS</v>
      </c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  <c r="AU142" s="1"/>
      <c r="AV142" s="1"/>
      <c r="AW142" s="1"/>
      <c r="AX142" s="1"/>
      <c r="AY142" s="1"/>
      <c r="AZ142" s="1"/>
      <c r="BA142" s="1"/>
      <c r="BB142" s="1"/>
      <c r="BC142" s="1"/>
      <c r="BD142" s="1"/>
      <c r="BE142" s="1"/>
      <c r="BF142" s="1"/>
      <c r="BG142" s="1"/>
      <c r="BH142" s="1"/>
      <c r="BI142" s="1"/>
      <c r="BJ142" s="1"/>
      <c r="BK142" s="1"/>
      <c r="BL142" s="1"/>
      <c r="BM142" s="1"/>
      <c r="BN142" s="1"/>
      <c r="BO142" s="1"/>
      <c r="BP142" s="1"/>
      <c r="BQ142" s="1"/>
      <c r="BR142" s="1"/>
    </row>
    <row r="143" spans="1:70">
      <c r="A143" s="4" t="s">
        <v>859</v>
      </c>
      <c r="B143" s="57">
        <f>SUM('Quarterly P&amp;L'!$AT$6,'Quarterly P&amp;L'!$AU$6,'Quarterly P&amp;L'!$AV$6,'Quarterly P&amp;L'!$AW$6)-'Annual P&amp;L'!$M$6</f>
        <v>0</v>
      </c>
      <c r="C143" s="4" t="str">
        <f t="shared" si="4"/>
        <v>PASS</v>
      </c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"/>
      <c r="AT143" s="1"/>
      <c r="AU143" s="1"/>
      <c r="AV143" s="1"/>
      <c r="AW143" s="1"/>
      <c r="AX143" s="1"/>
      <c r="AY143" s="1"/>
      <c r="AZ143" s="1"/>
      <c r="BA143" s="1"/>
      <c r="BB143" s="1"/>
      <c r="BC143" s="1"/>
      <c r="BD143" s="1"/>
      <c r="BE143" s="1"/>
      <c r="BF143" s="1"/>
      <c r="BG143" s="1"/>
      <c r="BH143" s="1"/>
      <c r="BI143" s="1"/>
      <c r="BJ143" s="1"/>
      <c r="BK143" s="1"/>
      <c r="BL143" s="1"/>
      <c r="BM143" s="1"/>
      <c r="BN143" s="1"/>
      <c r="BO143" s="1"/>
      <c r="BP143" s="1"/>
      <c r="BQ143" s="1"/>
      <c r="BR143" s="1"/>
    </row>
    <row r="144" spans="1:70">
      <c r="A144" s="4" t="s">
        <v>860</v>
      </c>
      <c r="B144" s="57">
        <f>SUM('Quarterly P&amp;L'!$AX$6,'Quarterly P&amp;L'!$AY$6,'Quarterly P&amp;L'!$AZ$6,'Quarterly P&amp;L'!$BA$6)-'Annual P&amp;L'!$N$6</f>
        <v>0</v>
      </c>
      <c r="C144" s="4" t="str">
        <f t="shared" si="4"/>
        <v>PASS</v>
      </c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  <c r="AU144" s="1"/>
      <c r="AV144" s="1"/>
      <c r="AW144" s="1"/>
      <c r="AX144" s="1"/>
      <c r="AY144" s="1"/>
      <c r="AZ144" s="1"/>
      <c r="BA144" s="1"/>
      <c r="BB144" s="1"/>
      <c r="BC144" s="1"/>
      <c r="BD144" s="1"/>
      <c r="BE144" s="1"/>
      <c r="BF144" s="1"/>
      <c r="BG144" s="1"/>
      <c r="BH144" s="1"/>
      <c r="BI144" s="1"/>
      <c r="BJ144" s="1"/>
      <c r="BK144" s="1"/>
      <c r="BL144" s="1"/>
      <c r="BM144" s="1"/>
      <c r="BN144" s="1"/>
      <c r="BO144" s="1"/>
      <c r="BP144" s="1"/>
      <c r="BQ144" s="1"/>
      <c r="BR144" s="1"/>
    </row>
    <row r="145" spans="1:70">
      <c r="A145" s="4" t="s">
        <v>861</v>
      </c>
      <c r="B145" s="57">
        <f>SUM('Quarterly P&amp;L'!$BB$6,'Quarterly P&amp;L'!$BC$6,'Quarterly P&amp;L'!$BD$6,'Quarterly P&amp;L'!$BE$6)-'Annual P&amp;L'!$O$6</f>
        <v>0</v>
      </c>
      <c r="C145" s="4" t="str">
        <f t="shared" si="4"/>
        <v>PASS</v>
      </c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  <c r="AU145" s="1"/>
      <c r="AV145" s="1"/>
      <c r="AW145" s="1"/>
      <c r="AX145" s="1"/>
      <c r="AY145" s="1"/>
      <c r="AZ145" s="1"/>
      <c r="BA145" s="1"/>
      <c r="BB145" s="1"/>
      <c r="BC145" s="1"/>
      <c r="BD145" s="1"/>
      <c r="BE145" s="1"/>
      <c r="BF145" s="1"/>
      <c r="BG145" s="1"/>
      <c r="BH145" s="1"/>
      <c r="BI145" s="1"/>
      <c r="BJ145" s="1"/>
      <c r="BK145" s="1"/>
      <c r="BL145" s="1"/>
      <c r="BM145" s="1"/>
      <c r="BN145" s="1"/>
      <c r="BO145" s="1"/>
      <c r="BP145" s="1"/>
      <c r="BQ145" s="1"/>
      <c r="BR145" s="1"/>
    </row>
    <row r="146" spans="1:70">
      <c r="A146" s="4" t="s">
        <v>862</v>
      </c>
      <c r="B146" s="57">
        <f>SUM('Quarterly P&amp;L'!$BF$6,'Quarterly P&amp;L'!$BG$6,'Quarterly P&amp;L'!$BH$6,'Quarterly P&amp;L'!$BI$6)-'Annual P&amp;L'!$P$6</f>
        <v>0</v>
      </c>
      <c r="C146" s="4" t="str">
        <f t="shared" si="4"/>
        <v>PASS</v>
      </c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  <c r="AU146" s="1"/>
      <c r="AV146" s="1"/>
      <c r="AW146" s="1"/>
      <c r="AX146" s="1"/>
      <c r="AY146" s="1"/>
      <c r="AZ146" s="1"/>
      <c r="BA146" s="1"/>
      <c r="BB146" s="1"/>
      <c r="BC146" s="1"/>
      <c r="BD146" s="1"/>
      <c r="BE146" s="1"/>
      <c r="BF146" s="1"/>
      <c r="BG146" s="1"/>
      <c r="BH146" s="1"/>
      <c r="BI146" s="1"/>
      <c r="BJ146" s="1"/>
      <c r="BK146" s="1"/>
      <c r="BL146" s="1"/>
      <c r="BM146" s="1"/>
      <c r="BN146" s="1"/>
      <c r="BO146" s="1"/>
      <c r="BP146" s="1"/>
      <c r="BQ146" s="1"/>
      <c r="BR146" s="1"/>
    </row>
    <row r="147" spans="1:70">
      <c r="A147" s="4" t="s">
        <v>863</v>
      </c>
      <c r="B147" s="57">
        <f>'Revenue Drivers'!$M$24</f>
        <v>0</v>
      </c>
      <c r="C147" s="4" t="str">
        <f t="shared" si="4"/>
        <v>PASS</v>
      </c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1"/>
      <c r="AT147" s="1"/>
      <c r="AU147" s="1"/>
      <c r="AV147" s="1"/>
      <c r="AW147" s="1"/>
      <c r="AX147" s="1"/>
      <c r="AY147" s="1"/>
      <c r="AZ147" s="1"/>
      <c r="BA147" s="1"/>
      <c r="BB147" s="1"/>
      <c r="BC147" s="1"/>
      <c r="BD147" s="1"/>
      <c r="BE147" s="1"/>
      <c r="BF147" s="1"/>
      <c r="BG147" s="1"/>
      <c r="BH147" s="1"/>
      <c r="BI147" s="1"/>
      <c r="BJ147" s="1"/>
      <c r="BK147" s="1"/>
      <c r="BL147" s="1"/>
      <c r="BM147" s="1"/>
      <c r="BN147" s="1"/>
      <c r="BO147" s="1"/>
      <c r="BP147" s="1"/>
      <c r="BQ147" s="1"/>
      <c r="BR147" s="1"/>
    </row>
    <row r="148" spans="1:70">
      <c r="A148" s="4" t="s">
        <v>864</v>
      </c>
      <c r="B148" s="57">
        <f>'Revenue Drivers'!$N$24</f>
        <v>0</v>
      </c>
      <c r="C148" s="4" t="str">
        <f t="shared" si="4"/>
        <v>PASS</v>
      </c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  <c r="AT148" s="1"/>
      <c r="AU148" s="1"/>
      <c r="AV148" s="1"/>
      <c r="AW148" s="1"/>
      <c r="AX148" s="1"/>
      <c r="AY148" s="1"/>
      <c r="AZ148" s="1"/>
      <c r="BA148" s="1"/>
      <c r="BB148" s="1"/>
      <c r="BC148" s="1"/>
      <c r="BD148" s="1"/>
      <c r="BE148" s="1"/>
      <c r="BF148" s="1"/>
      <c r="BG148" s="1"/>
      <c r="BH148" s="1"/>
      <c r="BI148" s="1"/>
      <c r="BJ148" s="1"/>
      <c r="BK148" s="1"/>
      <c r="BL148" s="1"/>
      <c r="BM148" s="1"/>
      <c r="BN148" s="1"/>
      <c r="BO148" s="1"/>
      <c r="BP148" s="1"/>
      <c r="BQ148" s="1"/>
      <c r="BR148" s="1"/>
    </row>
    <row r="149" spans="1:70">
      <c r="A149" s="4" t="s">
        <v>865</v>
      </c>
      <c r="B149" s="57">
        <f>'Revenue Drivers'!$O$24</f>
        <v>0</v>
      </c>
      <c r="C149" s="4" t="str">
        <f t="shared" si="4"/>
        <v>PASS</v>
      </c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  <c r="AU149" s="1"/>
      <c r="AV149" s="1"/>
      <c r="AW149" s="1"/>
      <c r="AX149" s="1"/>
      <c r="AY149" s="1"/>
      <c r="AZ149" s="1"/>
      <c r="BA149" s="1"/>
      <c r="BB149" s="1"/>
      <c r="BC149" s="1"/>
      <c r="BD149" s="1"/>
      <c r="BE149" s="1"/>
      <c r="BF149" s="1"/>
      <c r="BG149" s="1"/>
      <c r="BH149" s="1"/>
      <c r="BI149" s="1"/>
      <c r="BJ149" s="1"/>
      <c r="BK149" s="1"/>
      <c r="BL149" s="1"/>
      <c r="BM149" s="1"/>
      <c r="BN149" s="1"/>
      <c r="BO149" s="1"/>
      <c r="BP149" s="1"/>
      <c r="BQ149" s="1"/>
      <c r="BR149" s="1"/>
    </row>
    <row r="150" spans="1:70">
      <c r="A150" s="4" t="s">
        <v>866</v>
      </c>
      <c r="B150" s="57">
        <f>'Revenue Drivers'!$P$24</f>
        <v>0</v>
      </c>
      <c r="C150" s="4" t="str">
        <f t="shared" si="4"/>
        <v>PASS</v>
      </c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  <c r="AT150" s="1"/>
      <c r="AU150" s="1"/>
      <c r="AV150" s="1"/>
      <c r="AW150" s="1"/>
      <c r="AX150" s="1"/>
      <c r="AY150" s="1"/>
      <c r="AZ150" s="1"/>
      <c r="BA150" s="1"/>
      <c r="BB150" s="1"/>
      <c r="BC150" s="1"/>
      <c r="BD150" s="1"/>
      <c r="BE150" s="1"/>
      <c r="BF150" s="1"/>
      <c r="BG150" s="1"/>
      <c r="BH150" s="1"/>
      <c r="BI150" s="1"/>
      <c r="BJ150" s="1"/>
      <c r="BK150" s="1"/>
      <c r="BL150" s="1"/>
      <c r="BM150" s="1"/>
      <c r="BN150" s="1"/>
      <c r="BO150" s="1"/>
      <c r="BP150" s="1"/>
      <c r="BQ150" s="1"/>
      <c r="BR150" s="1"/>
    </row>
    <row r="151" spans="1:70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1"/>
      <c r="AU151" s="1"/>
      <c r="AV151" s="1"/>
      <c r="AW151" s="1"/>
      <c r="AX151" s="1"/>
      <c r="AY151" s="1"/>
      <c r="AZ151" s="1"/>
      <c r="BA151" s="1"/>
      <c r="BB151" s="1"/>
      <c r="BC151" s="1"/>
      <c r="BD151" s="1"/>
      <c r="BE151" s="1"/>
      <c r="BF151" s="1"/>
      <c r="BG151" s="1"/>
      <c r="BH151" s="1"/>
      <c r="BI151" s="1"/>
      <c r="BJ151" s="1"/>
      <c r="BK151" s="1"/>
      <c r="BL151" s="1"/>
      <c r="BM151" s="1"/>
      <c r="BN151" s="1"/>
      <c r="BO151" s="1"/>
      <c r="BP151" s="1"/>
      <c r="BQ151" s="1"/>
      <c r="BR151" s="1"/>
    </row>
    <row r="152" spans="1:70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  <c r="AS152" s="1"/>
      <c r="AT152" s="1"/>
      <c r="AU152" s="1"/>
      <c r="AV152" s="1"/>
      <c r="AW152" s="1"/>
      <c r="AX152" s="1"/>
      <c r="AY152" s="1"/>
      <c r="AZ152" s="1"/>
      <c r="BA152" s="1"/>
      <c r="BB152" s="1"/>
      <c r="BC152" s="1"/>
      <c r="BD152" s="1"/>
      <c r="BE152" s="1"/>
      <c r="BF152" s="1"/>
      <c r="BG152" s="1"/>
      <c r="BH152" s="1"/>
      <c r="BI152" s="1"/>
      <c r="BJ152" s="1"/>
      <c r="BK152" s="1"/>
      <c r="BL152" s="1"/>
      <c r="BM152" s="1"/>
      <c r="BN152" s="1"/>
      <c r="BO152" s="1"/>
      <c r="BP152" s="1"/>
      <c r="BQ152" s="1"/>
      <c r="BR152" s="1"/>
    </row>
    <row r="153" spans="1:70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S153" s="1"/>
      <c r="AT153" s="1"/>
      <c r="AU153" s="1"/>
      <c r="AV153" s="1"/>
      <c r="AW153" s="1"/>
      <c r="AX153" s="1"/>
      <c r="AY153" s="1"/>
      <c r="AZ153" s="1"/>
      <c r="BA153" s="1"/>
      <c r="BB153" s="1"/>
      <c r="BC153" s="1"/>
      <c r="BD153" s="1"/>
      <c r="BE153" s="1"/>
      <c r="BF153" s="1"/>
      <c r="BG153" s="1"/>
      <c r="BH153" s="1"/>
      <c r="BI153" s="1"/>
      <c r="BJ153" s="1"/>
      <c r="BK153" s="1"/>
      <c r="BL153" s="1"/>
      <c r="BM153" s="1"/>
      <c r="BN153" s="1"/>
      <c r="BO153" s="1"/>
      <c r="BP153" s="1"/>
      <c r="BQ153" s="1"/>
      <c r="BR153" s="1"/>
    </row>
    <row r="154" spans="1:70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  <c r="AT154" s="1"/>
      <c r="AU154" s="1"/>
      <c r="AV154" s="1"/>
      <c r="AW154" s="1"/>
      <c r="AX154" s="1"/>
      <c r="AY154" s="1"/>
      <c r="AZ154" s="1"/>
      <c r="BA154" s="1"/>
      <c r="BB154" s="1"/>
      <c r="BC154" s="1"/>
      <c r="BD154" s="1"/>
      <c r="BE154" s="1"/>
      <c r="BF154" s="1"/>
      <c r="BG154" s="1"/>
      <c r="BH154" s="1"/>
      <c r="BI154" s="1"/>
      <c r="BJ154" s="1"/>
      <c r="BK154" s="1"/>
      <c r="BL154" s="1"/>
      <c r="BM154" s="1"/>
      <c r="BN154" s="1"/>
      <c r="BO154" s="1"/>
      <c r="BP154" s="1"/>
      <c r="BQ154" s="1"/>
      <c r="BR154" s="1"/>
    </row>
    <row r="155" spans="1:70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  <c r="AR155" s="1"/>
      <c r="AS155" s="1"/>
      <c r="AT155" s="1"/>
      <c r="AU155" s="1"/>
      <c r="AV155" s="1"/>
      <c r="AW155" s="1"/>
      <c r="AX155" s="1"/>
      <c r="AY155" s="1"/>
      <c r="AZ155" s="1"/>
      <c r="BA155" s="1"/>
      <c r="BB155" s="1"/>
      <c r="BC155" s="1"/>
      <c r="BD155" s="1"/>
      <c r="BE155" s="1"/>
      <c r="BF155" s="1"/>
      <c r="BG155" s="1"/>
      <c r="BH155" s="1"/>
      <c r="BI155" s="1"/>
      <c r="BJ155" s="1"/>
      <c r="BK155" s="1"/>
      <c r="BL155" s="1"/>
      <c r="BM155" s="1"/>
      <c r="BN155" s="1"/>
      <c r="BO155" s="1"/>
      <c r="BP155" s="1"/>
      <c r="BQ155" s="1"/>
      <c r="BR155" s="1"/>
    </row>
    <row r="156" spans="1:70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1"/>
      <c r="AU156" s="1"/>
      <c r="AV156" s="1"/>
      <c r="AW156" s="1"/>
      <c r="AX156" s="1"/>
      <c r="AY156" s="1"/>
      <c r="AZ156" s="1"/>
      <c r="BA156" s="1"/>
      <c r="BB156" s="1"/>
      <c r="BC156" s="1"/>
      <c r="BD156" s="1"/>
      <c r="BE156" s="1"/>
      <c r="BF156" s="1"/>
      <c r="BG156" s="1"/>
      <c r="BH156" s="1"/>
      <c r="BI156" s="1"/>
      <c r="BJ156" s="1"/>
      <c r="BK156" s="1"/>
      <c r="BL156" s="1"/>
      <c r="BM156" s="1"/>
      <c r="BN156" s="1"/>
      <c r="BO156" s="1"/>
      <c r="BP156" s="1"/>
      <c r="BQ156" s="1"/>
      <c r="BR156" s="1"/>
    </row>
    <row r="157" spans="1:70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  <c r="AR157" s="1"/>
      <c r="AS157" s="1"/>
      <c r="AT157" s="1"/>
      <c r="AU157" s="1"/>
      <c r="AV157" s="1"/>
      <c r="AW157" s="1"/>
      <c r="AX157" s="1"/>
      <c r="AY157" s="1"/>
      <c r="AZ157" s="1"/>
      <c r="BA157" s="1"/>
      <c r="BB157" s="1"/>
      <c r="BC157" s="1"/>
      <c r="BD157" s="1"/>
      <c r="BE157" s="1"/>
      <c r="BF157" s="1"/>
      <c r="BG157" s="1"/>
      <c r="BH157" s="1"/>
      <c r="BI157" s="1"/>
      <c r="BJ157" s="1"/>
      <c r="BK157" s="1"/>
      <c r="BL157" s="1"/>
      <c r="BM157" s="1"/>
      <c r="BN157" s="1"/>
      <c r="BO157" s="1"/>
      <c r="BP157" s="1"/>
      <c r="BQ157" s="1"/>
      <c r="BR157" s="1"/>
    </row>
    <row r="158" spans="1:70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  <c r="AR158" s="1"/>
      <c r="AS158" s="1"/>
      <c r="AT158" s="1"/>
      <c r="AU158" s="1"/>
      <c r="AV158" s="1"/>
      <c r="AW158" s="1"/>
      <c r="AX158" s="1"/>
      <c r="AY158" s="1"/>
      <c r="AZ158" s="1"/>
      <c r="BA158" s="1"/>
      <c r="BB158" s="1"/>
      <c r="BC158" s="1"/>
      <c r="BD158" s="1"/>
      <c r="BE158" s="1"/>
      <c r="BF158" s="1"/>
      <c r="BG158" s="1"/>
      <c r="BH158" s="1"/>
      <c r="BI158" s="1"/>
      <c r="BJ158" s="1"/>
      <c r="BK158" s="1"/>
      <c r="BL158" s="1"/>
      <c r="BM158" s="1"/>
      <c r="BN158" s="1"/>
      <c r="BO158" s="1"/>
      <c r="BP158" s="1"/>
      <c r="BQ158" s="1"/>
      <c r="BR158" s="1"/>
    </row>
    <row r="159" spans="1:70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  <c r="AU159" s="1"/>
      <c r="AV159" s="1"/>
      <c r="AW159" s="1"/>
      <c r="AX159" s="1"/>
      <c r="AY159" s="1"/>
      <c r="AZ159" s="1"/>
      <c r="BA159" s="1"/>
      <c r="BB159" s="1"/>
      <c r="BC159" s="1"/>
      <c r="BD159" s="1"/>
      <c r="BE159" s="1"/>
      <c r="BF159" s="1"/>
      <c r="BG159" s="1"/>
      <c r="BH159" s="1"/>
      <c r="BI159" s="1"/>
      <c r="BJ159" s="1"/>
      <c r="BK159" s="1"/>
      <c r="BL159" s="1"/>
      <c r="BM159" s="1"/>
      <c r="BN159" s="1"/>
      <c r="BO159" s="1"/>
      <c r="BP159" s="1"/>
      <c r="BQ159" s="1"/>
      <c r="BR159" s="1"/>
    </row>
    <row r="160" spans="1:70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  <c r="AT160" s="1"/>
      <c r="AU160" s="1"/>
      <c r="AV160" s="1"/>
      <c r="AW160" s="1"/>
      <c r="AX160" s="1"/>
      <c r="AY160" s="1"/>
      <c r="AZ160" s="1"/>
      <c r="BA160" s="1"/>
      <c r="BB160" s="1"/>
      <c r="BC160" s="1"/>
      <c r="BD160" s="1"/>
      <c r="BE160" s="1"/>
      <c r="BF160" s="1"/>
      <c r="BG160" s="1"/>
      <c r="BH160" s="1"/>
      <c r="BI160" s="1"/>
      <c r="BJ160" s="1"/>
      <c r="BK160" s="1"/>
      <c r="BL160" s="1"/>
      <c r="BM160" s="1"/>
      <c r="BN160" s="1"/>
      <c r="BO160" s="1"/>
      <c r="BP160" s="1"/>
      <c r="BQ160" s="1"/>
      <c r="BR160" s="1"/>
    </row>
    <row r="161" spans="1:70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  <c r="AT161" s="1"/>
      <c r="AU161" s="1"/>
      <c r="AV161" s="1"/>
      <c r="AW161" s="1"/>
      <c r="AX161" s="1"/>
      <c r="AY161" s="1"/>
      <c r="AZ161" s="1"/>
      <c r="BA161" s="1"/>
      <c r="BB161" s="1"/>
      <c r="BC161" s="1"/>
      <c r="BD161" s="1"/>
      <c r="BE161" s="1"/>
      <c r="BF161" s="1"/>
      <c r="BG161" s="1"/>
      <c r="BH161" s="1"/>
      <c r="BI161" s="1"/>
      <c r="BJ161" s="1"/>
      <c r="BK161" s="1"/>
      <c r="BL161" s="1"/>
      <c r="BM161" s="1"/>
      <c r="BN161" s="1"/>
      <c r="BO161" s="1"/>
      <c r="BP161" s="1"/>
      <c r="BQ161" s="1"/>
      <c r="BR161" s="1"/>
    </row>
    <row r="162" spans="1:70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S162" s="1"/>
      <c r="AT162" s="1"/>
      <c r="AU162" s="1"/>
      <c r="AV162" s="1"/>
      <c r="AW162" s="1"/>
      <c r="AX162" s="1"/>
      <c r="AY162" s="1"/>
      <c r="AZ162" s="1"/>
      <c r="BA162" s="1"/>
      <c r="BB162" s="1"/>
      <c r="BC162" s="1"/>
      <c r="BD162" s="1"/>
      <c r="BE162" s="1"/>
      <c r="BF162" s="1"/>
      <c r="BG162" s="1"/>
      <c r="BH162" s="1"/>
      <c r="BI162" s="1"/>
      <c r="BJ162" s="1"/>
      <c r="BK162" s="1"/>
      <c r="BL162" s="1"/>
      <c r="BM162" s="1"/>
      <c r="BN162" s="1"/>
      <c r="BO162" s="1"/>
      <c r="BP162" s="1"/>
      <c r="BQ162" s="1"/>
      <c r="BR162" s="1"/>
    </row>
    <row r="163" spans="1:70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  <c r="AT163" s="1"/>
      <c r="AU163" s="1"/>
      <c r="AV163" s="1"/>
      <c r="AW163" s="1"/>
      <c r="AX163" s="1"/>
      <c r="AY163" s="1"/>
      <c r="AZ163" s="1"/>
      <c r="BA163" s="1"/>
      <c r="BB163" s="1"/>
      <c r="BC163" s="1"/>
      <c r="BD163" s="1"/>
      <c r="BE163" s="1"/>
      <c r="BF163" s="1"/>
      <c r="BG163" s="1"/>
      <c r="BH163" s="1"/>
      <c r="BI163" s="1"/>
      <c r="BJ163" s="1"/>
      <c r="BK163" s="1"/>
      <c r="BL163" s="1"/>
      <c r="BM163" s="1"/>
      <c r="BN163" s="1"/>
      <c r="BO163" s="1"/>
      <c r="BP163" s="1"/>
      <c r="BQ163" s="1"/>
      <c r="BR163" s="1"/>
    </row>
    <row r="164" spans="1:70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  <c r="AU164" s="1"/>
      <c r="AV164" s="1"/>
      <c r="AW164" s="1"/>
      <c r="AX164" s="1"/>
      <c r="AY164" s="1"/>
      <c r="AZ164" s="1"/>
      <c r="BA164" s="1"/>
      <c r="BB164" s="1"/>
      <c r="BC164" s="1"/>
      <c r="BD164" s="1"/>
      <c r="BE164" s="1"/>
      <c r="BF164" s="1"/>
      <c r="BG164" s="1"/>
      <c r="BH164" s="1"/>
      <c r="BI164" s="1"/>
      <c r="BJ164" s="1"/>
      <c r="BK164" s="1"/>
      <c r="BL164" s="1"/>
      <c r="BM164" s="1"/>
      <c r="BN164" s="1"/>
      <c r="BO164" s="1"/>
      <c r="BP164" s="1"/>
      <c r="BQ164" s="1"/>
      <c r="BR164" s="1"/>
    </row>
    <row r="165" spans="1:70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  <c r="AR165" s="1"/>
      <c r="AS165" s="1"/>
      <c r="AT165" s="1"/>
      <c r="AU165" s="1"/>
      <c r="AV165" s="1"/>
      <c r="AW165" s="1"/>
      <c r="AX165" s="1"/>
      <c r="AY165" s="1"/>
      <c r="AZ165" s="1"/>
      <c r="BA165" s="1"/>
      <c r="BB165" s="1"/>
      <c r="BC165" s="1"/>
      <c r="BD165" s="1"/>
      <c r="BE165" s="1"/>
      <c r="BF165" s="1"/>
      <c r="BG165" s="1"/>
      <c r="BH165" s="1"/>
      <c r="BI165" s="1"/>
      <c r="BJ165" s="1"/>
      <c r="BK165" s="1"/>
      <c r="BL165" s="1"/>
      <c r="BM165" s="1"/>
      <c r="BN165" s="1"/>
      <c r="BO165" s="1"/>
      <c r="BP165" s="1"/>
      <c r="BQ165" s="1"/>
      <c r="BR165" s="1"/>
    </row>
    <row r="166" spans="1:70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  <c r="AS166" s="1"/>
      <c r="AT166" s="1"/>
      <c r="AU166" s="1"/>
      <c r="AV166" s="1"/>
      <c r="AW166" s="1"/>
      <c r="AX166" s="1"/>
      <c r="AY166" s="1"/>
      <c r="AZ166" s="1"/>
      <c r="BA166" s="1"/>
      <c r="BB166" s="1"/>
      <c r="BC166" s="1"/>
      <c r="BD166" s="1"/>
      <c r="BE166" s="1"/>
      <c r="BF166" s="1"/>
      <c r="BG166" s="1"/>
      <c r="BH166" s="1"/>
      <c r="BI166" s="1"/>
      <c r="BJ166" s="1"/>
      <c r="BK166" s="1"/>
      <c r="BL166" s="1"/>
      <c r="BM166" s="1"/>
      <c r="BN166" s="1"/>
      <c r="BO166" s="1"/>
      <c r="BP166" s="1"/>
      <c r="BQ166" s="1"/>
      <c r="BR166" s="1"/>
    </row>
    <row r="167" spans="1:70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  <c r="AT167" s="1"/>
      <c r="AU167" s="1"/>
      <c r="AV167" s="1"/>
      <c r="AW167" s="1"/>
      <c r="AX167" s="1"/>
      <c r="AY167" s="1"/>
      <c r="AZ167" s="1"/>
      <c r="BA167" s="1"/>
      <c r="BB167" s="1"/>
      <c r="BC167" s="1"/>
      <c r="BD167" s="1"/>
      <c r="BE167" s="1"/>
      <c r="BF167" s="1"/>
      <c r="BG167" s="1"/>
      <c r="BH167" s="1"/>
      <c r="BI167" s="1"/>
      <c r="BJ167" s="1"/>
      <c r="BK167" s="1"/>
      <c r="BL167" s="1"/>
      <c r="BM167" s="1"/>
      <c r="BN167" s="1"/>
      <c r="BO167" s="1"/>
      <c r="BP167" s="1"/>
      <c r="BQ167" s="1"/>
      <c r="BR167" s="1"/>
    </row>
    <row r="168" spans="1:70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  <c r="AS168" s="1"/>
      <c r="AT168" s="1"/>
      <c r="AU168" s="1"/>
      <c r="AV168" s="1"/>
      <c r="AW168" s="1"/>
      <c r="AX168" s="1"/>
      <c r="AY168" s="1"/>
      <c r="AZ168" s="1"/>
      <c r="BA168" s="1"/>
      <c r="BB168" s="1"/>
      <c r="BC168" s="1"/>
      <c r="BD168" s="1"/>
      <c r="BE168" s="1"/>
      <c r="BF168" s="1"/>
      <c r="BG168" s="1"/>
      <c r="BH168" s="1"/>
      <c r="BI168" s="1"/>
      <c r="BJ168" s="1"/>
      <c r="BK168" s="1"/>
      <c r="BL168" s="1"/>
      <c r="BM168" s="1"/>
      <c r="BN168" s="1"/>
      <c r="BO168" s="1"/>
      <c r="BP168" s="1"/>
      <c r="BQ168" s="1"/>
      <c r="BR168" s="1"/>
    </row>
    <row r="169" spans="1:70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  <c r="AR169" s="1"/>
      <c r="AS169" s="1"/>
      <c r="AT169" s="1"/>
      <c r="AU169" s="1"/>
      <c r="AV169" s="1"/>
      <c r="AW169" s="1"/>
      <c r="AX169" s="1"/>
      <c r="AY169" s="1"/>
      <c r="AZ169" s="1"/>
      <c r="BA169" s="1"/>
      <c r="BB169" s="1"/>
      <c r="BC169" s="1"/>
      <c r="BD169" s="1"/>
      <c r="BE169" s="1"/>
      <c r="BF169" s="1"/>
      <c r="BG169" s="1"/>
      <c r="BH169" s="1"/>
      <c r="BI169" s="1"/>
      <c r="BJ169" s="1"/>
      <c r="BK169" s="1"/>
      <c r="BL169" s="1"/>
      <c r="BM169" s="1"/>
      <c r="BN169" s="1"/>
      <c r="BO169" s="1"/>
      <c r="BP169" s="1"/>
      <c r="BQ169" s="1"/>
      <c r="BR169" s="1"/>
    </row>
    <row r="170" spans="1:70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  <c r="AT170" s="1"/>
      <c r="AU170" s="1"/>
      <c r="AV170" s="1"/>
      <c r="AW170" s="1"/>
      <c r="AX170" s="1"/>
      <c r="AY170" s="1"/>
      <c r="AZ170" s="1"/>
      <c r="BA170" s="1"/>
      <c r="BB170" s="1"/>
      <c r="BC170" s="1"/>
      <c r="BD170" s="1"/>
      <c r="BE170" s="1"/>
      <c r="BF170" s="1"/>
      <c r="BG170" s="1"/>
      <c r="BH170" s="1"/>
      <c r="BI170" s="1"/>
      <c r="BJ170" s="1"/>
      <c r="BK170" s="1"/>
      <c r="BL170" s="1"/>
      <c r="BM170" s="1"/>
      <c r="BN170" s="1"/>
      <c r="BO170" s="1"/>
      <c r="BP170" s="1"/>
      <c r="BQ170" s="1"/>
      <c r="BR170" s="1"/>
    </row>
    <row r="171" spans="1:70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  <c r="AS171" s="1"/>
      <c r="AT171" s="1"/>
      <c r="AU171" s="1"/>
      <c r="AV171" s="1"/>
      <c r="AW171" s="1"/>
      <c r="AX171" s="1"/>
      <c r="AY171" s="1"/>
      <c r="AZ171" s="1"/>
      <c r="BA171" s="1"/>
      <c r="BB171" s="1"/>
      <c r="BC171" s="1"/>
      <c r="BD171" s="1"/>
      <c r="BE171" s="1"/>
      <c r="BF171" s="1"/>
      <c r="BG171" s="1"/>
      <c r="BH171" s="1"/>
      <c r="BI171" s="1"/>
      <c r="BJ171" s="1"/>
      <c r="BK171" s="1"/>
      <c r="BL171" s="1"/>
      <c r="BM171" s="1"/>
      <c r="BN171" s="1"/>
      <c r="BO171" s="1"/>
      <c r="BP171" s="1"/>
      <c r="BQ171" s="1"/>
      <c r="BR171" s="1"/>
    </row>
    <row r="172" spans="1:70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  <c r="AS172" s="1"/>
      <c r="AT172" s="1"/>
      <c r="AU172" s="1"/>
      <c r="AV172" s="1"/>
      <c r="AW172" s="1"/>
      <c r="AX172" s="1"/>
      <c r="AY172" s="1"/>
      <c r="AZ172" s="1"/>
      <c r="BA172" s="1"/>
      <c r="BB172" s="1"/>
      <c r="BC172" s="1"/>
      <c r="BD172" s="1"/>
      <c r="BE172" s="1"/>
      <c r="BF172" s="1"/>
      <c r="BG172" s="1"/>
      <c r="BH172" s="1"/>
      <c r="BI172" s="1"/>
      <c r="BJ172" s="1"/>
      <c r="BK172" s="1"/>
      <c r="BL172" s="1"/>
      <c r="BM172" s="1"/>
      <c r="BN172" s="1"/>
      <c r="BO172" s="1"/>
      <c r="BP172" s="1"/>
      <c r="BQ172" s="1"/>
      <c r="BR172" s="1"/>
    </row>
    <row r="173" spans="1:70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  <c r="AS173" s="1"/>
      <c r="AT173" s="1"/>
      <c r="AU173" s="1"/>
      <c r="AV173" s="1"/>
      <c r="AW173" s="1"/>
      <c r="AX173" s="1"/>
      <c r="AY173" s="1"/>
      <c r="AZ173" s="1"/>
      <c r="BA173" s="1"/>
      <c r="BB173" s="1"/>
      <c r="BC173" s="1"/>
      <c r="BD173" s="1"/>
      <c r="BE173" s="1"/>
      <c r="BF173" s="1"/>
      <c r="BG173" s="1"/>
      <c r="BH173" s="1"/>
      <c r="BI173" s="1"/>
      <c r="BJ173" s="1"/>
      <c r="BK173" s="1"/>
      <c r="BL173" s="1"/>
      <c r="BM173" s="1"/>
      <c r="BN173" s="1"/>
      <c r="BO173" s="1"/>
      <c r="BP173" s="1"/>
      <c r="BQ173" s="1"/>
      <c r="BR173" s="1"/>
    </row>
    <row r="174" spans="1:70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  <c r="AS174" s="1"/>
      <c r="AT174" s="1"/>
      <c r="AU174" s="1"/>
      <c r="AV174" s="1"/>
      <c r="AW174" s="1"/>
      <c r="AX174" s="1"/>
      <c r="AY174" s="1"/>
      <c r="AZ174" s="1"/>
      <c r="BA174" s="1"/>
      <c r="BB174" s="1"/>
      <c r="BC174" s="1"/>
      <c r="BD174" s="1"/>
      <c r="BE174" s="1"/>
      <c r="BF174" s="1"/>
      <c r="BG174" s="1"/>
      <c r="BH174" s="1"/>
      <c r="BI174" s="1"/>
      <c r="BJ174" s="1"/>
      <c r="BK174" s="1"/>
      <c r="BL174" s="1"/>
      <c r="BM174" s="1"/>
      <c r="BN174" s="1"/>
      <c r="BO174" s="1"/>
      <c r="BP174" s="1"/>
      <c r="BQ174" s="1"/>
      <c r="BR174" s="1"/>
    </row>
    <row r="175" spans="1:70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  <c r="AR175" s="1"/>
      <c r="AS175" s="1"/>
      <c r="AT175" s="1"/>
      <c r="AU175" s="1"/>
      <c r="AV175" s="1"/>
      <c r="AW175" s="1"/>
      <c r="AX175" s="1"/>
      <c r="AY175" s="1"/>
      <c r="AZ175" s="1"/>
      <c r="BA175" s="1"/>
      <c r="BB175" s="1"/>
      <c r="BC175" s="1"/>
      <c r="BD175" s="1"/>
      <c r="BE175" s="1"/>
      <c r="BF175" s="1"/>
      <c r="BG175" s="1"/>
      <c r="BH175" s="1"/>
      <c r="BI175" s="1"/>
      <c r="BJ175" s="1"/>
      <c r="BK175" s="1"/>
      <c r="BL175" s="1"/>
      <c r="BM175" s="1"/>
      <c r="BN175" s="1"/>
      <c r="BO175" s="1"/>
      <c r="BP175" s="1"/>
      <c r="BQ175" s="1"/>
      <c r="BR175" s="1"/>
    </row>
    <row r="176" spans="1:70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1"/>
      <c r="AT176" s="1"/>
      <c r="AU176" s="1"/>
      <c r="AV176" s="1"/>
      <c r="AW176" s="1"/>
      <c r="AX176" s="1"/>
      <c r="AY176" s="1"/>
      <c r="AZ176" s="1"/>
      <c r="BA176" s="1"/>
      <c r="BB176" s="1"/>
      <c r="BC176" s="1"/>
      <c r="BD176" s="1"/>
      <c r="BE176" s="1"/>
      <c r="BF176" s="1"/>
      <c r="BG176" s="1"/>
      <c r="BH176" s="1"/>
      <c r="BI176" s="1"/>
      <c r="BJ176" s="1"/>
      <c r="BK176" s="1"/>
      <c r="BL176" s="1"/>
      <c r="BM176" s="1"/>
      <c r="BN176" s="1"/>
      <c r="BO176" s="1"/>
      <c r="BP176" s="1"/>
      <c r="BQ176" s="1"/>
      <c r="BR176" s="1"/>
    </row>
    <row r="177" spans="1:70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  <c r="AR177" s="1"/>
      <c r="AS177" s="1"/>
      <c r="AT177" s="1"/>
      <c r="AU177" s="1"/>
      <c r="AV177" s="1"/>
      <c r="AW177" s="1"/>
      <c r="AX177" s="1"/>
      <c r="AY177" s="1"/>
      <c r="AZ177" s="1"/>
      <c r="BA177" s="1"/>
      <c r="BB177" s="1"/>
      <c r="BC177" s="1"/>
      <c r="BD177" s="1"/>
      <c r="BE177" s="1"/>
      <c r="BF177" s="1"/>
      <c r="BG177" s="1"/>
      <c r="BH177" s="1"/>
      <c r="BI177" s="1"/>
      <c r="BJ177" s="1"/>
      <c r="BK177" s="1"/>
      <c r="BL177" s="1"/>
      <c r="BM177" s="1"/>
      <c r="BN177" s="1"/>
      <c r="BO177" s="1"/>
      <c r="BP177" s="1"/>
      <c r="BQ177" s="1"/>
      <c r="BR177" s="1"/>
    </row>
    <row r="178" spans="1:70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  <c r="AR178" s="1"/>
      <c r="AS178" s="1"/>
      <c r="AT178" s="1"/>
      <c r="AU178" s="1"/>
      <c r="AV178" s="1"/>
      <c r="AW178" s="1"/>
      <c r="AX178" s="1"/>
      <c r="AY178" s="1"/>
      <c r="AZ178" s="1"/>
      <c r="BA178" s="1"/>
      <c r="BB178" s="1"/>
      <c r="BC178" s="1"/>
      <c r="BD178" s="1"/>
      <c r="BE178" s="1"/>
      <c r="BF178" s="1"/>
      <c r="BG178" s="1"/>
      <c r="BH178" s="1"/>
      <c r="BI178" s="1"/>
      <c r="BJ178" s="1"/>
      <c r="BK178" s="1"/>
      <c r="BL178" s="1"/>
      <c r="BM178" s="1"/>
      <c r="BN178" s="1"/>
      <c r="BO178" s="1"/>
      <c r="BP178" s="1"/>
      <c r="BQ178" s="1"/>
      <c r="BR178" s="1"/>
    </row>
    <row r="179" spans="1:70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  <c r="AT179" s="1"/>
      <c r="AU179" s="1"/>
      <c r="AV179" s="1"/>
      <c r="AW179" s="1"/>
      <c r="AX179" s="1"/>
      <c r="AY179" s="1"/>
      <c r="AZ179" s="1"/>
      <c r="BA179" s="1"/>
      <c r="BB179" s="1"/>
      <c r="BC179" s="1"/>
      <c r="BD179" s="1"/>
      <c r="BE179" s="1"/>
      <c r="BF179" s="1"/>
      <c r="BG179" s="1"/>
      <c r="BH179" s="1"/>
      <c r="BI179" s="1"/>
      <c r="BJ179" s="1"/>
      <c r="BK179" s="1"/>
      <c r="BL179" s="1"/>
      <c r="BM179" s="1"/>
      <c r="BN179" s="1"/>
      <c r="BO179" s="1"/>
      <c r="BP179" s="1"/>
      <c r="BQ179" s="1"/>
      <c r="BR179" s="1"/>
    </row>
    <row r="180" spans="1:70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  <c r="AR180" s="1"/>
      <c r="AS180" s="1"/>
      <c r="AT180" s="1"/>
      <c r="AU180" s="1"/>
      <c r="AV180" s="1"/>
      <c r="AW180" s="1"/>
      <c r="AX180" s="1"/>
      <c r="AY180" s="1"/>
      <c r="AZ180" s="1"/>
      <c r="BA180" s="1"/>
      <c r="BB180" s="1"/>
      <c r="BC180" s="1"/>
      <c r="BD180" s="1"/>
      <c r="BE180" s="1"/>
      <c r="BF180" s="1"/>
      <c r="BG180" s="1"/>
      <c r="BH180" s="1"/>
      <c r="BI180" s="1"/>
      <c r="BJ180" s="1"/>
      <c r="BK180" s="1"/>
      <c r="BL180" s="1"/>
      <c r="BM180" s="1"/>
      <c r="BN180" s="1"/>
      <c r="BO180" s="1"/>
      <c r="BP180" s="1"/>
      <c r="BQ180" s="1"/>
      <c r="BR180" s="1"/>
    </row>
    <row r="181" spans="1:70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  <c r="AS181" s="1"/>
      <c r="AT181" s="1"/>
      <c r="AU181" s="1"/>
      <c r="AV181" s="1"/>
      <c r="AW181" s="1"/>
      <c r="AX181" s="1"/>
      <c r="AY181" s="1"/>
      <c r="AZ181" s="1"/>
      <c r="BA181" s="1"/>
      <c r="BB181" s="1"/>
      <c r="BC181" s="1"/>
      <c r="BD181" s="1"/>
      <c r="BE181" s="1"/>
      <c r="BF181" s="1"/>
      <c r="BG181" s="1"/>
      <c r="BH181" s="1"/>
      <c r="BI181" s="1"/>
      <c r="BJ181" s="1"/>
      <c r="BK181" s="1"/>
      <c r="BL181" s="1"/>
      <c r="BM181" s="1"/>
      <c r="BN181" s="1"/>
      <c r="BO181" s="1"/>
      <c r="BP181" s="1"/>
      <c r="BQ181" s="1"/>
      <c r="BR181" s="1"/>
    </row>
    <row r="182" spans="1:70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"/>
      <c r="AT182" s="1"/>
      <c r="AU182" s="1"/>
      <c r="AV182" s="1"/>
      <c r="AW182" s="1"/>
      <c r="AX182" s="1"/>
      <c r="AY182" s="1"/>
      <c r="AZ182" s="1"/>
      <c r="BA182" s="1"/>
      <c r="BB182" s="1"/>
      <c r="BC182" s="1"/>
      <c r="BD182" s="1"/>
      <c r="BE182" s="1"/>
      <c r="BF182" s="1"/>
      <c r="BG182" s="1"/>
      <c r="BH182" s="1"/>
      <c r="BI182" s="1"/>
      <c r="BJ182" s="1"/>
      <c r="BK182" s="1"/>
      <c r="BL182" s="1"/>
      <c r="BM182" s="1"/>
      <c r="BN182" s="1"/>
      <c r="BO182" s="1"/>
      <c r="BP182" s="1"/>
      <c r="BQ182" s="1"/>
      <c r="BR182" s="1"/>
    </row>
    <row r="183" spans="1:70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Q183" s="1"/>
      <c r="AR183" s="1"/>
      <c r="AS183" s="1"/>
      <c r="AT183" s="1"/>
      <c r="AU183" s="1"/>
      <c r="AV183" s="1"/>
      <c r="AW183" s="1"/>
      <c r="AX183" s="1"/>
      <c r="AY183" s="1"/>
      <c r="AZ183" s="1"/>
      <c r="BA183" s="1"/>
      <c r="BB183" s="1"/>
      <c r="BC183" s="1"/>
      <c r="BD183" s="1"/>
      <c r="BE183" s="1"/>
      <c r="BF183" s="1"/>
      <c r="BG183" s="1"/>
      <c r="BH183" s="1"/>
      <c r="BI183" s="1"/>
      <c r="BJ183" s="1"/>
      <c r="BK183" s="1"/>
      <c r="BL183" s="1"/>
      <c r="BM183" s="1"/>
      <c r="BN183" s="1"/>
      <c r="BO183" s="1"/>
      <c r="BP183" s="1"/>
      <c r="BQ183" s="1"/>
      <c r="BR183" s="1"/>
    </row>
    <row r="184" spans="1:70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  <c r="AS184" s="1"/>
      <c r="AT184" s="1"/>
      <c r="AU184" s="1"/>
      <c r="AV184" s="1"/>
      <c r="AW184" s="1"/>
      <c r="AX184" s="1"/>
      <c r="AY184" s="1"/>
      <c r="AZ184" s="1"/>
      <c r="BA184" s="1"/>
      <c r="BB184" s="1"/>
      <c r="BC184" s="1"/>
      <c r="BD184" s="1"/>
      <c r="BE184" s="1"/>
      <c r="BF184" s="1"/>
      <c r="BG184" s="1"/>
      <c r="BH184" s="1"/>
      <c r="BI184" s="1"/>
      <c r="BJ184" s="1"/>
      <c r="BK184" s="1"/>
      <c r="BL184" s="1"/>
      <c r="BM184" s="1"/>
      <c r="BN184" s="1"/>
      <c r="BO184" s="1"/>
      <c r="BP184" s="1"/>
      <c r="BQ184" s="1"/>
      <c r="BR184" s="1"/>
    </row>
    <row r="185" spans="1:70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1"/>
      <c r="AT185" s="1"/>
      <c r="AU185" s="1"/>
      <c r="AV185" s="1"/>
      <c r="AW185" s="1"/>
      <c r="AX185" s="1"/>
      <c r="AY185" s="1"/>
      <c r="AZ185" s="1"/>
      <c r="BA185" s="1"/>
      <c r="BB185" s="1"/>
      <c r="BC185" s="1"/>
      <c r="BD185" s="1"/>
      <c r="BE185" s="1"/>
      <c r="BF185" s="1"/>
      <c r="BG185" s="1"/>
      <c r="BH185" s="1"/>
      <c r="BI185" s="1"/>
      <c r="BJ185" s="1"/>
      <c r="BK185" s="1"/>
      <c r="BL185" s="1"/>
      <c r="BM185" s="1"/>
      <c r="BN185" s="1"/>
      <c r="BO185" s="1"/>
      <c r="BP185" s="1"/>
      <c r="BQ185" s="1"/>
      <c r="BR185" s="1"/>
    </row>
    <row r="186" spans="1:70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  <c r="AR186" s="1"/>
      <c r="AS186" s="1"/>
      <c r="AT186" s="1"/>
      <c r="AU186" s="1"/>
      <c r="AV186" s="1"/>
      <c r="AW186" s="1"/>
      <c r="AX186" s="1"/>
      <c r="AY186" s="1"/>
      <c r="AZ186" s="1"/>
      <c r="BA186" s="1"/>
      <c r="BB186" s="1"/>
      <c r="BC186" s="1"/>
      <c r="BD186" s="1"/>
      <c r="BE186" s="1"/>
      <c r="BF186" s="1"/>
      <c r="BG186" s="1"/>
      <c r="BH186" s="1"/>
      <c r="BI186" s="1"/>
      <c r="BJ186" s="1"/>
      <c r="BK186" s="1"/>
      <c r="BL186" s="1"/>
      <c r="BM186" s="1"/>
      <c r="BN186" s="1"/>
      <c r="BO186" s="1"/>
      <c r="BP186" s="1"/>
      <c r="BQ186" s="1"/>
      <c r="BR186" s="1"/>
    </row>
    <row r="187" spans="1:70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  <c r="AQ187" s="1"/>
      <c r="AR187" s="1"/>
      <c r="AS187" s="1"/>
      <c r="AT187" s="1"/>
      <c r="AU187" s="1"/>
      <c r="AV187" s="1"/>
      <c r="AW187" s="1"/>
      <c r="AX187" s="1"/>
      <c r="AY187" s="1"/>
      <c r="AZ187" s="1"/>
      <c r="BA187" s="1"/>
      <c r="BB187" s="1"/>
      <c r="BC187" s="1"/>
      <c r="BD187" s="1"/>
      <c r="BE187" s="1"/>
      <c r="BF187" s="1"/>
      <c r="BG187" s="1"/>
      <c r="BH187" s="1"/>
      <c r="BI187" s="1"/>
      <c r="BJ187" s="1"/>
      <c r="BK187" s="1"/>
      <c r="BL187" s="1"/>
      <c r="BM187" s="1"/>
      <c r="BN187" s="1"/>
      <c r="BO187" s="1"/>
      <c r="BP187" s="1"/>
      <c r="BQ187" s="1"/>
      <c r="BR187" s="1"/>
    </row>
    <row r="188" spans="1:70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/>
      <c r="AS188" s="1"/>
      <c r="AT188" s="1"/>
      <c r="AU188" s="1"/>
      <c r="AV188" s="1"/>
      <c r="AW188" s="1"/>
      <c r="AX188" s="1"/>
      <c r="AY188" s="1"/>
      <c r="AZ188" s="1"/>
      <c r="BA188" s="1"/>
      <c r="BB188" s="1"/>
      <c r="BC188" s="1"/>
      <c r="BD188" s="1"/>
      <c r="BE188" s="1"/>
      <c r="BF188" s="1"/>
      <c r="BG188" s="1"/>
      <c r="BH188" s="1"/>
      <c r="BI188" s="1"/>
      <c r="BJ188" s="1"/>
      <c r="BK188" s="1"/>
      <c r="BL188" s="1"/>
      <c r="BM188" s="1"/>
      <c r="BN188" s="1"/>
      <c r="BO188" s="1"/>
      <c r="BP188" s="1"/>
      <c r="BQ188" s="1"/>
      <c r="BR188" s="1"/>
    </row>
    <row r="189" spans="1:70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/>
      <c r="AS189" s="1"/>
      <c r="AT189" s="1"/>
      <c r="AU189" s="1"/>
      <c r="AV189" s="1"/>
      <c r="AW189" s="1"/>
      <c r="AX189" s="1"/>
      <c r="AY189" s="1"/>
      <c r="AZ189" s="1"/>
      <c r="BA189" s="1"/>
      <c r="BB189" s="1"/>
      <c r="BC189" s="1"/>
      <c r="BD189" s="1"/>
      <c r="BE189" s="1"/>
      <c r="BF189" s="1"/>
      <c r="BG189" s="1"/>
      <c r="BH189" s="1"/>
      <c r="BI189" s="1"/>
      <c r="BJ189" s="1"/>
      <c r="BK189" s="1"/>
      <c r="BL189" s="1"/>
      <c r="BM189" s="1"/>
      <c r="BN189" s="1"/>
      <c r="BO189" s="1"/>
      <c r="BP189" s="1"/>
      <c r="BQ189" s="1"/>
      <c r="BR189" s="1"/>
    </row>
    <row r="190" spans="1:70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  <c r="AQ190" s="1"/>
      <c r="AR190" s="1"/>
      <c r="AS190" s="1"/>
      <c r="AT190" s="1"/>
      <c r="AU190" s="1"/>
      <c r="AV190" s="1"/>
      <c r="AW190" s="1"/>
      <c r="AX190" s="1"/>
      <c r="AY190" s="1"/>
      <c r="AZ190" s="1"/>
      <c r="BA190" s="1"/>
      <c r="BB190" s="1"/>
      <c r="BC190" s="1"/>
      <c r="BD190" s="1"/>
      <c r="BE190" s="1"/>
      <c r="BF190" s="1"/>
      <c r="BG190" s="1"/>
      <c r="BH190" s="1"/>
      <c r="BI190" s="1"/>
      <c r="BJ190" s="1"/>
      <c r="BK190" s="1"/>
      <c r="BL190" s="1"/>
      <c r="BM190" s="1"/>
      <c r="BN190" s="1"/>
      <c r="BO190" s="1"/>
      <c r="BP190" s="1"/>
      <c r="BQ190" s="1"/>
      <c r="BR190" s="1"/>
    </row>
    <row r="191" spans="1:70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  <c r="AQ191" s="1"/>
      <c r="AR191" s="1"/>
      <c r="AS191" s="1"/>
      <c r="AT191" s="1"/>
      <c r="AU191" s="1"/>
      <c r="AV191" s="1"/>
      <c r="AW191" s="1"/>
      <c r="AX191" s="1"/>
      <c r="AY191" s="1"/>
      <c r="AZ191" s="1"/>
      <c r="BA191" s="1"/>
      <c r="BB191" s="1"/>
      <c r="BC191" s="1"/>
      <c r="BD191" s="1"/>
      <c r="BE191" s="1"/>
      <c r="BF191" s="1"/>
      <c r="BG191" s="1"/>
      <c r="BH191" s="1"/>
      <c r="BI191" s="1"/>
      <c r="BJ191" s="1"/>
      <c r="BK191" s="1"/>
      <c r="BL191" s="1"/>
      <c r="BM191" s="1"/>
      <c r="BN191" s="1"/>
      <c r="BO191" s="1"/>
      <c r="BP191" s="1"/>
      <c r="BQ191" s="1"/>
      <c r="BR191" s="1"/>
    </row>
    <row r="192" spans="1:70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  <c r="AS192" s="1"/>
      <c r="AT192" s="1"/>
      <c r="AU192" s="1"/>
      <c r="AV192" s="1"/>
      <c r="AW192" s="1"/>
      <c r="AX192" s="1"/>
      <c r="AY192" s="1"/>
      <c r="AZ192" s="1"/>
      <c r="BA192" s="1"/>
      <c r="BB192" s="1"/>
      <c r="BC192" s="1"/>
      <c r="BD192" s="1"/>
      <c r="BE192" s="1"/>
      <c r="BF192" s="1"/>
      <c r="BG192" s="1"/>
      <c r="BH192" s="1"/>
      <c r="BI192" s="1"/>
      <c r="BJ192" s="1"/>
      <c r="BK192" s="1"/>
      <c r="BL192" s="1"/>
      <c r="BM192" s="1"/>
      <c r="BN192" s="1"/>
      <c r="BO192" s="1"/>
      <c r="BP192" s="1"/>
      <c r="BQ192" s="1"/>
      <c r="BR192" s="1"/>
    </row>
    <row r="193" spans="1:70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  <c r="AR193" s="1"/>
      <c r="AS193" s="1"/>
      <c r="AT193" s="1"/>
      <c r="AU193" s="1"/>
      <c r="AV193" s="1"/>
      <c r="AW193" s="1"/>
      <c r="AX193" s="1"/>
      <c r="AY193" s="1"/>
      <c r="AZ193" s="1"/>
      <c r="BA193" s="1"/>
      <c r="BB193" s="1"/>
      <c r="BC193" s="1"/>
      <c r="BD193" s="1"/>
      <c r="BE193" s="1"/>
      <c r="BF193" s="1"/>
      <c r="BG193" s="1"/>
      <c r="BH193" s="1"/>
      <c r="BI193" s="1"/>
      <c r="BJ193" s="1"/>
      <c r="BK193" s="1"/>
      <c r="BL193" s="1"/>
      <c r="BM193" s="1"/>
      <c r="BN193" s="1"/>
      <c r="BO193" s="1"/>
      <c r="BP193" s="1"/>
      <c r="BQ193" s="1"/>
      <c r="BR193" s="1"/>
    </row>
    <row r="194" spans="1:70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  <c r="AR194" s="1"/>
      <c r="AS194" s="1"/>
      <c r="AT194" s="1"/>
      <c r="AU194" s="1"/>
      <c r="AV194" s="1"/>
      <c r="AW194" s="1"/>
      <c r="AX194" s="1"/>
      <c r="AY194" s="1"/>
      <c r="AZ194" s="1"/>
      <c r="BA194" s="1"/>
      <c r="BB194" s="1"/>
      <c r="BC194" s="1"/>
      <c r="BD194" s="1"/>
      <c r="BE194" s="1"/>
      <c r="BF194" s="1"/>
      <c r="BG194" s="1"/>
      <c r="BH194" s="1"/>
      <c r="BI194" s="1"/>
      <c r="BJ194" s="1"/>
      <c r="BK194" s="1"/>
      <c r="BL194" s="1"/>
      <c r="BM194" s="1"/>
      <c r="BN194" s="1"/>
      <c r="BO194" s="1"/>
      <c r="BP194" s="1"/>
      <c r="BQ194" s="1"/>
      <c r="BR194" s="1"/>
    </row>
    <row r="195" spans="1:70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  <c r="AS195" s="1"/>
      <c r="AT195" s="1"/>
      <c r="AU195" s="1"/>
      <c r="AV195" s="1"/>
      <c r="AW195" s="1"/>
      <c r="AX195" s="1"/>
      <c r="AY195" s="1"/>
      <c r="AZ195" s="1"/>
      <c r="BA195" s="1"/>
      <c r="BB195" s="1"/>
      <c r="BC195" s="1"/>
      <c r="BD195" s="1"/>
      <c r="BE195" s="1"/>
      <c r="BF195" s="1"/>
      <c r="BG195" s="1"/>
      <c r="BH195" s="1"/>
      <c r="BI195" s="1"/>
      <c r="BJ195" s="1"/>
      <c r="BK195" s="1"/>
      <c r="BL195" s="1"/>
      <c r="BM195" s="1"/>
      <c r="BN195" s="1"/>
      <c r="BO195" s="1"/>
      <c r="BP195" s="1"/>
      <c r="BQ195" s="1"/>
      <c r="BR195" s="1"/>
    </row>
    <row r="196" spans="1:70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  <c r="AR196" s="1"/>
      <c r="AS196" s="1"/>
      <c r="AT196" s="1"/>
      <c r="AU196" s="1"/>
      <c r="AV196" s="1"/>
      <c r="AW196" s="1"/>
      <c r="AX196" s="1"/>
      <c r="AY196" s="1"/>
      <c r="AZ196" s="1"/>
      <c r="BA196" s="1"/>
      <c r="BB196" s="1"/>
      <c r="BC196" s="1"/>
      <c r="BD196" s="1"/>
      <c r="BE196" s="1"/>
      <c r="BF196" s="1"/>
      <c r="BG196" s="1"/>
      <c r="BH196" s="1"/>
      <c r="BI196" s="1"/>
      <c r="BJ196" s="1"/>
      <c r="BK196" s="1"/>
      <c r="BL196" s="1"/>
      <c r="BM196" s="1"/>
      <c r="BN196" s="1"/>
      <c r="BO196" s="1"/>
      <c r="BP196" s="1"/>
      <c r="BQ196" s="1"/>
      <c r="BR196" s="1"/>
    </row>
    <row r="197" spans="1:70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  <c r="AR197" s="1"/>
      <c r="AS197" s="1"/>
      <c r="AT197" s="1"/>
      <c r="AU197" s="1"/>
      <c r="AV197" s="1"/>
      <c r="AW197" s="1"/>
      <c r="AX197" s="1"/>
      <c r="AY197" s="1"/>
      <c r="AZ197" s="1"/>
      <c r="BA197" s="1"/>
      <c r="BB197" s="1"/>
      <c r="BC197" s="1"/>
      <c r="BD197" s="1"/>
      <c r="BE197" s="1"/>
      <c r="BF197" s="1"/>
      <c r="BG197" s="1"/>
      <c r="BH197" s="1"/>
      <c r="BI197" s="1"/>
      <c r="BJ197" s="1"/>
      <c r="BK197" s="1"/>
      <c r="BL197" s="1"/>
      <c r="BM197" s="1"/>
      <c r="BN197" s="1"/>
      <c r="BO197" s="1"/>
      <c r="BP197" s="1"/>
      <c r="BQ197" s="1"/>
      <c r="BR197" s="1"/>
    </row>
    <row r="198" spans="1:70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  <c r="AS198" s="1"/>
      <c r="AT198" s="1"/>
      <c r="AU198" s="1"/>
      <c r="AV198" s="1"/>
      <c r="AW198" s="1"/>
      <c r="AX198" s="1"/>
      <c r="AY198" s="1"/>
      <c r="AZ198" s="1"/>
      <c r="BA198" s="1"/>
      <c r="BB198" s="1"/>
      <c r="BC198" s="1"/>
      <c r="BD198" s="1"/>
      <c r="BE198" s="1"/>
      <c r="BF198" s="1"/>
      <c r="BG198" s="1"/>
      <c r="BH198" s="1"/>
      <c r="BI198" s="1"/>
      <c r="BJ198" s="1"/>
      <c r="BK198" s="1"/>
      <c r="BL198" s="1"/>
      <c r="BM198" s="1"/>
      <c r="BN198" s="1"/>
      <c r="BO198" s="1"/>
      <c r="BP198" s="1"/>
      <c r="BQ198" s="1"/>
      <c r="BR198" s="1"/>
    </row>
    <row r="199" spans="1:70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  <c r="AQ199" s="1"/>
      <c r="AR199" s="1"/>
      <c r="AS199" s="1"/>
      <c r="AT199" s="1"/>
      <c r="AU199" s="1"/>
      <c r="AV199" s="1"/>
      <c r="AW199" s="1"/>
      <c r="AX199" s="1"/>
      <c r="AY199" s="1"/>
      <c r="AZ199" s="1"/>
      <c r="BA199" s="1"/>
      <c r="BB199" s="1"/>
      <c r="BC199" s="1"/>
      <c r="BD199" s="1"/>
      <c r="BE199" s="1"/>
      <c r="BF199" s="1"/>
      <c r="BG199" s="1"/>
      <c r="BH199" s="1"/>
      <c r="BI199" s="1"/>
      <c r="BJ199" s="1"/>
      <c r="BK199" s="1"/>
      <c r="BL199" s="1"/>
      <c r="BM199" s="1"/>
      <c r="BN199" s="1"/>
      <c r="BO199" s="1"/>
      <c r="BP199" s="1"/>
      <c r="BQ199" s="1"/>
      <c r="BR199" s="1"/>
    </row>
    <row r="200" spans="1:70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  <c r="AR200" s="1"/>
      <c r="AS200" s="1"/>
      <c r="AT200" s="1"/>
      <c r="AU200" s="1"/>
      <c r="AV200" s="1"/>
      <c r="AW200" s="1"/>
      <c r="AX200" s="1"/>
      <c r="AY200" s="1"/>
      <c r="AZ200" s="1"/>
      <c r="BA200" s="1"/>
      <c r="BB200" s="1"/>
      <c r="BC200" s="1"/>
      <c r="BD200" s="1"/>
      <c r="BE200" s="1"/>
      <c r="BF200" s="1"/>
      <c r="BG200" s="1"/>
      <c r="BH200" s="1"/>
      <c r="BI200" s="1"/>
      <c r="BJ200" s="1"/>
      <c r="BK200" s="1"/>
      <c r="BL200" s="1"/>
      <c r="BM200" s="1"/>
      <c r="BN200" s="1"/>
      <c r="BO200" s="1"/>
      <c r="BP200" s="1"/>
      <c r="BQ200" s="1"/>
      <c r="BR200" s="1"/>
    </row>
    <row r="201" spans="1:70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  <c r="AP201" s="1"/>
      <c r="AQ201" s="1"/>
      <c r="AR201" s="1"/>
      <c r="AS201" s="1"/>
      <c r="AT201" s="1"/>
      <c r="AU201" s="1"/>
      <c r="AV201" s="1"/>
      <c r="AW201" s="1"/>
      <c r="AX201" s="1"/>
      <c r="AY201" s="1"/>
      <c r="AZ201" s="1"/>
      <c r="BA201" s="1"/>
      <c r="BB201" s="1"/>
      <c r="BC201" s="1"/>
      <c r="BD201" s="1"/>
      <c r="BE201" s="1"/>
      <c r="BF201" s="1"/>
      <c r="BG201" s="1"/>
      <c r="BH201" s="1"/>
      <c r="BI201" s="1"/>
      <c r="BJ201" s="1"/>
      <c r="BK201" s="1"/>
      <c r="BL201" s="1"/>
      <c r="BM201" s="1"/>
      <c r="BN201" s="1"/>
      <c r="BO201" s="1"/>
      <c r="BP201" s="1"/>
      <c r="BQ201" s="1"/>
      <c r="BR201" s="1"/>
    </row>
    <row r="202" spans="1:70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  <c r="AQ202" s="1"/>
      <c r="AR202" s="1"/>
      <c r="AS202" s="1"/>
      <c r="AT202" s="1"/>
      <c r="AU202" s="1"/>
      <c r="AV202" s="1"/>
      <c r="AW202" s="1"/>
      <c r="AX202" s="1"/>
      <c r="AY202" s="1"/>
      <c r="AZ202" s="1"/>
      <c r="BA202" s="1"/>
      <c r="BB202" s="1"/>
      <c r="BC202" s="1"/>
      <c r="BD202" s="1"/>
      <c r="BE202" s="1"/>
      <c r="BF202" s="1"/>
      <c r="BG202" s="1"/>
      <c r="BH202" s="1"/>
      <c r="BI202" s="1"/>
      <c r="BJ202" s="1"/>
      <c r="BK202" s="1"/>
      <c r="BL202" s="1"/>
      <c r="BM202" s="1"/>
      <c r="BN202" s="1"/>
      <c r="BO202" s="1"/>
      <c r="BP202" s="1"/>
      <c r="BQ202" s="1"/>
      <c r="BR202" s="1"/>
    </row>
    <row r="203" spans="1:70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  <c r="AR203" s="1"/>
      <c r="AS203" s="1"/>
      <c r="AT203" s="1"/>
      <c r="AU203" s="1"/>
      <c r="AV203" s="1"/>
      <c r="AW203" s="1"/>
      <c r="AX203" s="1"/>
      <c r="AY203" s="1"/>
      <c r="AZ203" s="1"/>
      <c r="BA203" s="1"/>
      <c r="BB203" s="1"/>
      <c r="BC203" s="1"/>
      <c r="BD203" s="1"/>
      <c r="BE203" s="1"/>
      <c r="BF203" s="1"/>
      <c r="BG203" s="1"/>
      <c r="BH203" s="1"/>
      <c r="BI203" s="1"/>
      <c r="BJ203" s="1"/>
      <c r="BK203" s="1"/>
      <c r="BL203" s="1"/>
      <c r="BM203" s="1"/>
      <c r="BN203" s="1"/>
      <c r="BO203" s="1"/>
      <c r="BP203" s="1"/>
      <c r="BQ203" s="1"/>
      <c r="BR203" s="1"/>
    </row>
    <row r="204" spans="1:70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  <c r="AQ204" s="1"/>
      <c r="AR204" s="1"/>
      <c r="AS204" s="1"/>
      <c r="AT204" s="1"/>
      <c r="AU204" s="1"/>
      <c r="AV204" s="1"/>
      <c r="AW204" s="1"/>
      <c r="AX204" s="1"/>
      <c r="AY204" s="1"/>
      <c r="AZ204" s="1"/>
      <c r="BA204" s="1"/>
      <c r="BB204" s="1"/>
      <c r="BC204" s="1"/>
      <c r="BD204" s="1"/>
      <c r="BE204" s="1"/>
      <c r="BF204" s="1"/>
      <c r="BG204" s="1"/>
      <c r="BH204" s="1"/>
      <c r="BI204" s="1"/>
      <c r="BJ204" s="1"/>
      <c r="BK204" s="1"/>
      <c r="BL204" s="1"/>
      <c r="BM204" s="1"/>
      <c r="BN204" s="1"/>
      <c r="BO204" s="1"/>
      <c r="BP204" s="1"/>
      <c r="BQ204" s="1"/>
      <c r="BR204" s="1"/>
    </row>
    <row r="205" spans="1:70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  <c r="AQ205" s="1"/>
      <c r="AR205" s="1"/>
      <c r="AS205" s="1"/>
      <c r="AT205" s="1"/>
      <c r="AU205" s="1"/>
      <c r="AV205" s="1"/>
      <c r="AW205" s="1"/>
      <c r="AX205" s="1"/>
      <c r="AY205" s="1"/>
      <c r="AZ205" s="1"/>
      <c r="BA205" s="1"/>
      <c r="BB205" s="1"/>
      <c r="BC205" s="1"/>
      <c r="BD205" s="1"/>
      <c r="BE205" s="1"/>
      <c r="BF205" s="1"/>
      <c r="BG205" s="1"/>
      <c r="BH205" s="1"/>
      <c r="BI205" s="1"/>
      <c r="BJ205" s="1"/>
      <c r="BK205" s="1"/>
      <c r="BL205" s="1"/>
      <c r="BM205" s="1"/>
      <c r="BN205" s="1"/>
      <c r="BO205" s="1"/>
      <c r="BP205" s="1"/>
      <c r="BQ205" s="1"/>
      <c r="BR205" s="1"/>
    </row>
    <row r="206" spans="1:70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  <c r="AP206" s="1"/>
      <c r="AQ206" s="1"/>
      <c r="AR206" s="1"/>
      <c r="AS206" s="1"/>
      <c r="AT206" s="1"/>
      <c r="AU206" s="1"/>
      <c r="AV206" s="1"/>
      <c r="AW206" s="1"/>
      <c r="AX206" s="1"/>
      <c r="AY206" s="1"/>
      <c r="AZ206" s="1"/>
      <c r="BA206" s="1"/>
      <c r="BB206" s="1"/>
      <c r="BC206" s="1"/>
      <c r="BD206" s="1"/>
      <c r="BE206" s="1"/>
      <c r="BF206" s="1"/>
      <c r="BG206" s="1"/>
      <c r="BH206" s="1"/>
      <c r="BI206" s="1"/>
      <c r="BJ206" s="1"/>
      <c r="BK206" s="1"/>
      <c r="BL206" s="1"/>
      <c r="BM206" s="1"/>
      <c r="BN206" s="1"/>
      <c r="BO206" s="1"/>
      <c r="BP206" s="1"/>
      <c r="BQ206" s="1"/>
      <c r="BR206" s="1"/>
    </row>
    <row r="207" spans="1:70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  <c r="AP207" s="1"/>
      <c r="AQ207" s="1"/>
      <c r="AR207" s="1"/>
      <c r="AS207" s="1"/>
      <c r="AT207" s="1"/>
      <c r="AU207" s="1"/>
      <c r="AV207" s="1"/>
      <c r="AW207" s="1"/>
      <c r="AX207" s="1"/>
      <c r="AY207" s="1"/>
      <c r="AZ207" s="1"/>
      <c r="BA207" s="1"/>
      <c r="BB207" s="1"/>
      <c r="BC207" s="1"/>
      <c r="BD207" s="1"/>
      <c r="BE207" s="1"/>
      <c r="BF207" s="1"/>
      <c r="BG207" s="1"/>
      <c r="BH207" s="1"/>
      <c r="BI207" s="1"/>
      <c r="BJ207" s="1"/>
      <c r="BK207" s="1"/>
      <c r="BL207" s="1"/>
      <c r="BM207" s="1"/>
      <c r="BN207" s="1"/>
      <c r="BO207" s="1"/>
      <c r="BP207" s="1"/>
      <c r="BQ207" s="1"/>
      <c r="BR207" s="1"/>
    </row>
    <row r="208" spans="1:70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  <c r="AR208" s="1"/>
      <c r="AS208" s="1"/>
      <c r="AT208" s="1"/>
      <c r="AU208" s="1"/>
      <c r="AV208" s="1"/>
      <c r="AW208" s="1"/>
      <c r="AX208" s="1"/>
      <c r="AY208" s="1"/>
      <c r="AZ208" s="1"/>
      <c r="BA208" s="1"/>
      <c r="BB208" s="1"/>
      <c r="BC208" s="1"/>
      <c r="BD208" s="1"/>
      <c r="BE208" s="1"/>
      <c r="BF208" s="1"/>
      <c r="BG208" s="1"/>
      <c r="BH208" s="1"/>
      <c r="BI208" s="1"/>
      <c r="BJ208" s="1"/>
      <c r="BK208" s="1"/>
      <c r="BL208" s="1"/>
      <c r="BM208" s="1"/>
      <c r="BN208" s="1"/>
      <c r="BO208" s="1"/>
      <c r="BP208" s="1"/>
      <c r="BQ208" s="1"/>
      <c r="BR208" s="1"/>
    </row>
    <row r="209" spans="1:70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1"/>
      <c r="AR209" s="1"/>
      <c r="AS209" s="1"/>
      <c r="AT209" s="1"/>
      <c r="AU209" s="1"/>
      <c r="AV209" s="1"/>
      <c r="AW209" s="1"/>
      <c r="AX209" s="1"/>
      <c r="AY209" s="1"/>
      <c r="AZ209" s="1"/>
      <c r="BA209" s="1"/>
      <c r="BB209" s="1"/>
      <c r="BC209" s="1"/>
      <c r="BD209" s="1"/>
      <c r="BE209" s="1"/>
      <c r="BF209" s="1"/>
      <c r="BG209" s="1"/>
      <c r="BH209" s="1"/>
      <c r="BI209" s="1"/>
      <c r="BJ209" s="1"/>
      <c r="BK209" s="1"/>
      <c r="BL209" s="1"/>
      <c r="BM209" s="1"/>
      <c r="BN209" s="1"/>
      <c r="BO209" s="1"/>
      <c r="BP209" s="1"/>
      <c r="BQ209" s="1"/>
      <c r="BR209" s="1"/>
    </row>
    <row r="210" spans="1:70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"/>
      <c r="AQ210" s="1"/>
      <c r="AR210" s="1"/>
      <c r="AS210" s="1"/>
      <c r="AT210" s="1"/>
      <c r="AU210" s="1"/>
      <c r="AV210" s="1"/>
      <c r="AW210" s="1"/>
      <c r="AX210" s="1"/>
      <c r="AY210" s="1"/>
      <c r="AZ210" s="1"/>
      <c r="BA210" s="1"/>
      <c r="BB210" s="1"/>
      <c r="BC210" s="1"/>
      <c r="BD210" s="1"/>
      <c r="BE210" s="1"/>
      <c r="BF210" s="1"/>
      <c r="BG210" s="1"/>
      <c r="BH210" s="1"/>
      <c r="BI210" s="1"/>
      <c r="BJ210" s="1"/>
      <c r="BK210" s="1"/>
      <c r="BL210" s="1"/>
      <c r="BM210" s="1"/>
      <c r="BN210" s="1"/>
      <c r="BO210" s="1"/>
      <c r="BP210" s="1"/>
      <c r="BQ210" s="1"/>
      <c r="BR210" s="1"/>
    </row>
    <row r="211" spans="1:70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  <c r="AR211" s="1"/>
      <c r="AS211" s="1"/>
      <c r="AT211" s="1"/>
      <c r="AU211" s="1"/>
      <c r="AV211" s="1"/>
      <c r="AW211" s="1"/>
      <c r="AX211" s="1"/>
      <c r="AY211" s="1"/>
      <c r="AZ211" s="1"/>
      <c r="BA211" s="1"/>
      <c r="BB211" s="1"/>
      <c r="BC211" s="1"/>
      <c r="BD211" s="1"/>
      <c r="BE211" s="1"/>
      <c r="BF211" s="1"/>
      <c r="BG211" s="1"/>
      <c r="BH211" s="1"/>
      <c r="BI211" s="1"/>
      <c r="BJ211" s="1"/>
      <c r="BK211" s="1"/>
      <c r="BL211" s="1"/>
      <c r="BM211" s="1"/>
      <c r="BN211" s="1"/>
      <c r="BO211" s="1"/>
      <c r="BP211" s="1"/>
      <c r="BQ211" s="1"/>
      <c r="BR211" s="1"/>
    </row>
    <row r="212" spans="1:70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  <c r="AQ212" s="1"/>
      <c r="AR212" s="1"/>
      <c r="AS212" s="1"/>
      <c r="AT212" s="1"/>
      <c r="AU212" s="1"/>
      <c r="AV212" s="1"/>
      <c r="AW212" s="1"/>
      <c r="AX212" s="1"/>
      <c r="AY212" s="1"/>
      <c r="AZ212" s="1"/>
      <c r="BA212" s="1"/>
      <c r="BB212" s="1"/>
      <c r="BC212" s="1"/>
      <c r="BD212" s="1"/>
      <c r="BE212" s="1"/>
      <c r="BF212" s="1"/>
      <c r="BG212" s="1"/>
      <c r="BH212" s="1"/>
      <c r="BI212" s="1"/>
      <c r="BJ212" s="1"/>
      <c r="BK212" s="1"/>
      <c r="BL212" s="1"/>
      <c r="BM212" s="1"/>
      <c r="BN212" s="1"/>
      <c r="BO212" s="1"/>
      <c r="BP212" s="1"/>
      <c r="BQ212" s="1"/>
      <c r="BR212" s="1"/>
    </row>
    <row r="213" spans="1:70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  <c r="AQ213" s="1"/>
      <c r="AR213" s="1"/>
      <c r="AS213" s="1"/>
      <c r="AT213" s="1"/>
      <c r="AU213" s="1"/>
      <c r="AV213" s="1"/>
      <c r="AW213" s="1"/>
      <c r="AX213" s="1"/>
      <c r="AY213" s="1"/>
      <c r="AZ213" s="1"/>
      <c r="BA213" s="1"/>
      <c r="BB213" s="1"/>
      <c r="BC213" s="1"/>
      <c r="BD213" s="1"/>
      <c r="BE213" s="1"/>
      <c r="BF213" s="1"/>
      <c r="BG213" s="1"/>
      <c r="BH213" s="1"/>
      <c r="BI213" s="1"/>
      <c r="BJ213" s="1"/>
      <c r="BK213" s="1"/>
      <c r="BL213" s="1"/>
      <c r="BM213" s="1"/>
      <c r="BN213" s="1"/>
      <c r="BO213" s="1"/>
      <c r="BP213" s="1"/>
      <c r="BQ213" s="1"/>
      <c r="BR213" s="1"/>
    </row>
    <row r="214" spans="1:70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"/>
      <c r="AQ214" s="1"/>
      <c r="AR214" s="1"/>
      <c r="AS214" s="1"/>
      <c r="AT214" s="1"/>
      <c r="AU214" s="1"/>
      <c r="AV214" s="1"/>
      <c r="AW214" s="1"/>
      <c r="AX214" s="1"/>
      <c r="AY214" s="1"/>
      <c r="AZ214" s="1"/>
      <c r="BA214" s="1"/>
      <c r="BB214" s="1"/>
      <c r="BC214" s="1"/>
      <c r="BD214" s="1"/>
      <c r="BE214" s="1"/>
      <c r="BF214" s="1"/>
      <c r="BG214" s="1"/>
      <c r="BH214" s="1"/>
      <c r="BI214" s="1"/>
      <c r="BJ214" s="1"/>
      <c r="BK214" s="1"/>
      <c r="BL214" s="1"/>
      <c r="BM214" s="1"/>
      <c r="BN214" s="1"/>
      <c r="BO214" s="1"/>
      <c r="BP214" s="1"/>
      <c r="BQ214" s="1"/>
      <c r="BR214" s="1"/>
    </row>
    <row r="215" spans="1:70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  <c r="AQ215" s="1"/>
      <c r="AR215" s="1"/>
      <c r="AS215" s="1"/>
      <c r="AT215" s="1"/>
      <c r="AU215" s="1"/>
      <c r="AV215" s="1"/>
      <c r="AW215" s="1"/>
      <c r="AX215" s="1"/>
      <c r="AY215" s="1"/>
      <c r="AZ215" s="1"/>
      <c r="BA215" s="1"/>
      <c r="BB215" s="1"/>
      <c r="BC215" s="1"/>
      <c r="BD215" s="1"/>
      <c r="BE215" s="1"/>
      <c r="BF215" s="1"/>
      <c r="BG215" s="1"/>
      <c r="BH215" s="1"/>
      <c r="BI215" s="1"/>
      <c r="BJ215" s="1"/>
      <c r="BK215" s="1"/>
      <c r="BL215" s="1"/>
      <c r="BM215" s="1"/>
      <c r="BN215" s="1"/>
      <c r="BO215" s="1"/>
      <c r="BP215" s="1"/>
      <c r="BQ215" s="1"/>
      <c r="BR215" s="1"/>
    </row>
    <row r="216" spans="1:70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  <c r="AP216" s="1"/>
      <c r="AQ216" s="1"/>
      <c r="AR216" s="1"/>
      <c r="AS216" s="1"/>
      <c r="AT216" s="1"/>
      <c r="AU216" s="1"/>
      <c r="AV216" s="1"/>
      <c r="AW216" s="1"/>
      <c r="AX216" s="1"/>
      <c r="AY216" s="1"/>
      <c r="AZ216" s="1"/>
      <c r="BA216" s="1"/>
      <c r="BB216" s="1"/>
      <c r="BC216" s="1"/>
      <c r="BD216" s="1"/>
      <c r="BE216" s="1"/>
      <c r="BF216" s="1"/>
      <c r="BG216" s="1"/>
      <c r="BH216" s="1"/>
      <c r="BI216" s="1"/>
      <c r="BJ216" s="1"/>
      <c r="BK216" s="1"/>
      <c r="BL216" s="1"/>
      <c r="BM216" s="1"/>
      <c r="BN216" s="1"/>
      <c r="BO216" s="1"/>
      <c r="BP216" s="1"/>
      <c r="BQ216" s="1"/>
      <c r="BR216" s="1"/>
    </row>
    <row r="217" spans="1:70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  <c r="AQ217" s="1"/>
      <c r="AR217" s="1"/>
      <c r="AS217" s="1"/>
      <c r="AT217" s="1"/>
      <c r="AU217" s="1"/>
      <c r="AV217" s="1"/>
      <c r="AW217" s="1"/>
      <c r="AX217" s="1"/>
      <c r="AY217" s="1"/>
      <c r="AZ217" s="1"/>
      <c r="BA217" s="1"/>
      <c r="BB217" s="1"/>
      <c r="BC217" s="1"/>
      <c r="BD217" s="1"/>
      <c r="BE217" s="1"/>
      <c r="BF217" s="1"/>
      <c r="BG217" s="1"/>
      <c r="BH217" s="1"/>
      <c r="BI217" s="1"/>
      <c r="BJ217" s="1"/>
      <c r="BK217" s="1"/>
      <c r="BL217" s="1"/>
      <c r="BM217" s="1"/>
      <c r="BN217" s="1"/>
      <c r="BO217" s="1"/>
      <c r="BP217" s="1"/>
      <c r="BQ217" s="1"/>
      <c r="BR217" s="1"/>
    </row>
    <row r="218" spans="1:70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  <c r="AP218" s="1"/>
      <c r="AQ218" s="1"/>
      <c r="AR218" s="1"/>
      <c r="AS218" s="1"/>
      <c r="AT218" s="1"/>
      <c r="AU218" s="1"/>
      <c r="AV218" s="1"/>
      <c r="AW218" s="1"/>
      <c r="AX218" s="1"/>
      <c r="AY218" s="1"/>
      <c r="AZ218" s="1"/>
      <c r="BA218" s="1"/>
      <c r="BB218" s="1"/>
      <c r="BC218" s="1"/>
      <c r="BD218" s="1"/>
      <c r="BE218" s="1"/>
      <c r="BF218" s="1"/>
      <c r="BG218" s="1"/>
      <c r="BH218" s="1"/>
      <c r="BI218" s="1"/>
      <c r="BJ218" s="1"/>
      <c r="BK218" s="1"/>
      <c r="BL218" s="1"/>
      <c r="BM218" s="1"/>
      <c r="BN218" s="1"/>
      <c r="BO218" s="1"/>
      <c r="BP218" s="1"/>
      <c r="BQ218" s="1"/>
      <c r="BR218" s="1"/>
    </row>
    <row r="219" spans="1:70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  <c r="AR219" s="1"/>
      <c r="AS219" s="1"/>
      <c r="AT219" s="1"/>
      <c r="AU219" s="1"/>
      <c r="AV219" s="1"/>
      <c r="AW219" s="1"/>
      <c r="AX219" s="1"/>
      <c r="AY219" s="1"/>
      <c r="AZ219" s="1"/>
      <c r="BA219" s="1"/>
      <c r="BB219" s="1"/>
      <c r="BC219" s="1"/>
      <c r="BD219" s="1"/>
      <c r="BE219" s="1"/>
      <c r="BF219" s="1"/>
      <c r="BG219" s="1"/>
      <c r="BH219" s="1"/>
      <c r="BI219" s="1"/>
      <c r="BJ219" s="1"/>
      <c r="BK219" s="1"/>
      <c r="BL219" s="1"/>
      <c r="BM219" s="1"/>
      <c r="BN219" s="1"/>
      <c r="BO219" s="1"/>
      <c r="BP219" s="1"/>
      <c r="BQ219" s="1"/>
      <c r="BR219" s="1"/>
    </row>
    <row r="220" spans="1:70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1"/>
      <c r="AR220" s="1"/>
      <c r="AS220" s="1"/>
      <c r="AT220" s="1"/>
      <c r="AU220" s="1"/>
      <c r="AV220" s="1"/>
      <c r="AW220" s="1"/>
      <c r="AX220" s="1"/>
      <c r="AY220" s="1"/>
      <c r="AZ220" s="1"/>
      <c r="BA220" s="1"/>
      <c r="BB220" s="1"/>
      <c r="BC220" s="1"/>
      <c r="BD220" s="1"/>
      <c r="BE220" s="1"/>
      <c r="BF220" s="1"/>
      <c r="BG220" s="1"/>
      <c r="BH220" s="1"/>
      <c r="BI220" s="1"/>
      <c r="BJ220" s="1"/>
      <c r="BK220" s="1"/>
      <c r="BL220" s="1"/>
      <c r="BM220" s="1"/>
      <c r="BN220" s="1"/>
      <c r="BO220" s="1"/>
      <c r="BP220" s="1"/>
      <c r="BQ220" s="1"/>
      <c r="BR220" s="1"/>
    </row>
    <row r="221" spans="1:70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1"/>
      <c r="AR221" s="1"/>
      <c r="AS221" s="1"/>
      <c r="AT221" s="1"/>
      <c r="AU221" s="1"/>
      <c r="AV221" s="1"/>
      <c r="AW221" s="1"/>
      <c r="AX221" s="1"/>
      <c r="AY221" s="1"/>
      <c r="AZ221" s="1"/>
      <c r="BA221" s="1"/>
      <c r="BB221" s="1"/>
      <c r="BC221" s="1"/>
      <c r="BD221" s="1"/>
      <c r="BE221" s="1"/>
      <c r="BF221" s="1"/>
      <c r="BG221" s="1"/>
      <c r="BH221" s="1"/>
      <c r="BI221" s="1"/>
      <c r="BJ221" s="1"/>
      <c r="BK221" s="1"/>
      <c r="BL221" s="1"/>
      <c r="BM221" s="1"/>
      <c r="BN221" s="1"/>
      <c r="BO221" s="1"/>
      <c r="BP221" s="1"/>
      <c r="BQ221" s="1"/>
      <c r="BR221" s="1"/>
    </row>
    <row r="222" spans="1:70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  <c r="AP222" s="1"/>
      <c r="AQ222" s="1"/>
      <c r="AR222" s="1"/>
      <c r="AS222" s="1"/>
      <c r="AT222" s="1"/>
      <c r="AU222" s="1"/>
      <c r="AV222" s="1"/>
      <c r="AW222" s="1"/>
      <c r="AX222" s="1"/>
      <c r="AY222" s="1"/>
      <c r="AZ222" s="1"/>
      <c r="BA222" s="1"/>
      <c r="BB222" s="1"/>
      <c r="BC222" s="1"/>
      <c r="BD222" s="1"/>
      <c r="BE222" s="1"/>
      <c r="BF222" s="1"/>
      <c r="BG222" s="1"/>
      <c r="BH222" s="1"/>
      <c r="BI222" s="1"/>
      <c r="BJ222" s="1"/>
      <c r="BK222" s="1"/>
      <c r="BL222" s="1"/>
      <c r="BM222" s="1"/>
      <c r="BN222" s="1"/>
      <c r="BO222" s="1"/>
      <c r="BP222" s="1"/>
      <c r="BQ222" s="1"/>
      <c r="BR222" s="1"/>
    </row>
    <row r="223" spans="1:70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1"/>
      <c r="AR223" s="1"/>
      <c r="AS223" s="1"/>
      <c r="AT223" s="1"/>
      <c r="AU223" s="1"/>
      <c r="AV223" s="1"/>
      <c r="AW223" s="1"/>
      <c r="AX223" s="1"/>
      <c r="AY223" s="1"/>
      <c r="AZ223" s="1"/>
      <c r="BA223" s="1"/>
      <c r="BB223" s="1"/>
      <c r="BC223" s="1"/>
      <c r="BD223" s="1"/>
      <c r="BE223" s="1"/>
      <c r="BF223" s="1"/>
      <c r="BG223" s="1"/>
      <c r="BH223" s="1"/>
      <c r="BI223" s="1"/>
      <c r="BJ223" s="1"/>
      <c r="BK223" s="1"/>
      <c r="BL223" s="1"/>
      <c r="BM223" s="1"/>
      <c r="BN223" s="1"/>
      <c r="BO223" s="1"/>
      <c r="BP223" s="1"/>
      <c r="BQ223" s="1"/>
      <c r="BR223" s="1"/>
    </row>
    <row r="224" spans="1:70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  <c r="AQ224" s="1"/>
      <c r="AR224" s="1"/>
      <c r="AS224" s="1"/>
      <c r="AT224" s="1"/>
      <c r="AU224" s="1"/>
      <c r="AV224" s="1"/>
      <c r="AW224" s="1"/>
      <c r="AX224" s="1"/>
      <c r="AY224" s="1"/>
      <c r="AZ224" s="1"/>
      <c r="BA224" s="1"/>
      <c r="BB224" s="1"/>
      <c r="BC224" s="1"/>
      <c r="BD224" s="1"/>
      <c r="BE224" s="1"/>
      <c r="BF224" s="1"/>
      <c r="BG224" s="1"/>
      <c r="BH224" s="1"/>
      <c r="BI224" s="1"/>
      <c r="BJ224" s="1"/>
      <c r="BK224" s="1"/>
      <c r="BL224" s="1"/>
      <c r="BM224" s="1"/>
      <c r="BN224" s="1"/>
      <c r="BO224" s="1"/>
      <c r="BP224" s="1"/>
      <c r="BQ224" s="1"/>
      <c r="BR224" s="1"/>
    </row>
    <row r="225" spans="1:70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  <c r="AP225" s="1"/>
      <c r="AQ225" s="1"/>
      <c r="AR225" s="1"/>
      <c r="AS225" s="1"/>
      <c r="AT225" s="1"/>
      <c r="AU225" s="1"/>
      <c r="AV225" s="1"/>
      <c r="AW225" s="1"/>
      <c r="AX225" s="1"/>
      <c r="AY225" s="1"/>
      <c r="AZ225" s="1"/>
      <c r="BA225" s="1"/>
      <c r="BB225" s="1"/>
      <c r="BC225" s="1"/>
      <c r="BD225" s="1"/>
      <c r="BE225" s="1"/>
      <c r="BF225" s="1"/>
      <c r="BG225" s="1"/>
      <c r="BH225" s="1"/>
      <c r="BI225" s="1"/>
      <c r="BJ225" s="1"/>
      <c r="BK225" s="1"/>
      <c r="BL225" s="1"/>
      <c r="BM225" s="1"/>
      <c r="BN225" s="1"/>
      <c r="BO225" s="1"/>
      <c r="BP225" s="1"/>
      <c r="BQ225" s="1"/>
      <c r="BR225" s="1"/>
    </row>
    <row r="226" spans="1:70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  <c r="AP226" s="1"/>
      <c r="AQ226" s="1"/>
      <c r="AR226" s="1"/>
      <c r="AS226" s="1"/>
      <c r="AT226" s="1"/>
      <c r="AU226" s="1"/>
      <c r="AV226" s="1"/>
      <c r="AW226" s="1"/>
      <c r="AX226" s="1"/>
      <c r="AY226" s="1"/>
      <c r="AZ226" s="1"/>
      <c r="BA226" s="1"/>
      <c r="BB226" s="1"/>
      <c r="BC226" s="1"/>
      <c r="BD226" s="1"/>
      <c r="BE226" s="1"/>
      <c r="BF226" s="1"/>
      <c r="BG226" s="1"/>
      <c r="BH226" s="1"/>
      <c r="BI226" s="1"/>
      <c r="BJ226" s="1"/>
      <c r="BK226" s="1"/>
      <c r="BL226" s="1"/>
      <c r="BM226" s="1"/>
      <c r="BN226" s="1"/>
      <c r="BO226" s="1"/>
      <c r="BP226" s="1"/>
      <c r="BQ226" s="1"/>
      <c r="BR226" s="1"/>
    </row>
    <row r="227" spans="1:70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  <c r="AQ227" s="1"/>
      <c r="AR227" s="1"/>
      <c r="AS227" s="1"/>
      <c r="AT227" s="1"/>
      <c r="AU227" s="1"/>
      <c r="AV227" s="1"/>
      <c r="AW227" s="1"/>
      <c r="AX227" s="1"/>
      <c r="AY227" s="1"/>
      <c r="AZ227" s="1"/>
      <c r="BA227" s="1"/>
      <c r="BB227" s="1"/>
      <c r="BC227" s="1"/>
      <c r="BD227" s="1"/>
      <c r="BE227" s="1"/>
      <c r="BF227" s="1"/>
      <c r="BG227" s="1"/>
      <c r="BH227" s="1"/>
      <c r="BI227" s="1"/>
      <c r="BJ227" s="1"/>
      <c r="BK227" s="1"/>
      <c r="BL227" s="1"/>
      <c r="BM227" s="1"/>
      <c r="BN227" s="1"/>
      <c r="BO227" s="1"/>
      <c r="BP227" s="1"/>
      <c r="BQ227" s="1"/>
      <c r="BR227" s="1"/>
    </row>
    <row r="228" spans="1:70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  <c r="AP228" s="1"/>
      <c r="AQ228" s="1"/>
      <c r="AR228" s="1"/>
      <c r="AS228" s="1"/>
      <c r="AT228" s="1"/>
      <c r="AU228" s="1"/>
      <c r="AV228" s="1"/>
      <c r="AW228" s="1"/>
      <c r="AX228" s="1"/>
      <c r="AY228" s="1"/>
      <c r="AZ228" s="1"/>
      <c r="BA228" s="1"/>
      <c r="BB228" s="1"/>
      <c r="BC228" s="1"/>
      <c r="BD228" s="1"/>
      <c r="BE228" s="1"/>
      <c r="BF228" s="1"/>
      <c r="BG228" s="1"/>
      <c r="BH228" s="1"/>
      <c r="BI228" s="1"/>
      <c r="BJ228" s="1"/>
      <c r="BK228" s="1"/>
      <c r="BL228" s="1"/>
      <c r="BM228" s="1"/>
      <c r="BN228" s="1"/>
      <c r="BO228" s="1"/>
      <c r="BP228" s="1"/>
      <c r="BQ228" s="1"/>
      <c r="BR228" s="1"/>
    </row>
    <row r="229" spans="1:70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  <c r="AP229" s="1"/>
      <c r="AQ229" s="1"/>
      <c r="AR229" s="1"/>
      <c r="AS229" s="1"/>
      <c r="AT229" s="1"/>
      <c r="AU229" s="1"/>
      <c r="AV229" s="1"/>
      <c r="AW229" s="1"/>
      <c r="AX229" s="1"/>
      <c r="AY229" s="1"/>
      <c r="AZ229" s="1"/>
      <c r="BA229" s="1"/>
      <c r="BB229" s="1"/>
      <c r="BC229" s="1"/>
      <c r="BD229" s="1"/>
      <c r="BE229" s="1"/>
      <c r="BF229" s="1"/>
      <c r="BG229" s="1"/>
      <c r="BH229" s="1"/>
      <c r="BI229" s="1"/>
      <c r="BJ229" s="1"/>
      <c r="BK229" s="1"/>
      <c r="BL229" s="1"/>
      <c r="BM229" s="1"/>
      <c r="BN229" s="1"/>
      <c r="BO229" s="1"/>
      <c r="BP229" s="1"/>
      <c r="BQ229" s="1"/>
      <c r="BR229" s="1"/>
    </row>
    <row r="230" spans="1:70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  <c r="AQ230" s="1"/>
      <c r="AR230" s="1"/>
      <c r="AS230" s="1"/>
      <c r="AT230" s="1"/>
      <c r="AU230" s="1"/>
      <c r="AV230" s="1"/>
      <c r="AW230" s="1"/>
      <c r="AX230" s="1"/>
      <c r="AY230" s="1"/>
      <c r="AZ230" s="1"/>
      <c r="BA230" s="1"/>
      <c r="BB230" s="1"/>
      <c r="BC230" s="1"/>
      <c r="BD230" s="1"/>
      <c r="BE230" s="1"/>
      <c r="BF230" s="1"/>
      <c r="BG230" s="1"/>
      <c r="BH230" s="1"/>
      <c r="BI230" s="1"/>
      <c r="BJ230" s="1"/>
      <c r="BK230" s="1"/>
      <c r="BL230" s="1"/>
      <c r="BM230" s="1"/>
      <c r="BN230" s="1"/>
      <c r="BO230" s="1"/>
      <c r="BP230" s="1"/>
      <c r="BQ230" s="1"/>
      <c r="BR230" s="1"/>
    </row>
    <row r="231" spans="1:70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  <c r="AP231" s="1"/>
      <c r="AQ231" s="1"/>
      <c r="AR231" s="1"/>
      <c r="AS231" s="1"/>
      <c r="AT231" s="1"/>
      <c r="AU231" s="1"/>
      <c r="AV231" s="1"/>
      <c r="AW231" s="1"/>
      <c r="AX231" s="1"/>
      <c r="AY231" s="1"/>
      <c r="AZ231" s="1"/>
      <c r="BA231" s="1"/>
      <c r="BB231" s="1"/>
      <c r="BC231" s="1"/>
      <c r="BD231" s="1"/>
      <c r="BE231" s="1"/>
      <c r="BF231" s="1"/>
      <c r="BG231" s="1"/>
      <c r="BH231" s="1"/>
      <c r="BI231" s="1"/>
      <c r="BJ231" s="1"/>
      <c r="BK231" s="1"/>
      <c r="BL231" s="1"/>
      <c r="BM231" s="1"/>
      <c r="BN231" s="1"/>
      <c r="BO231" s="1"/>
      <c r="BP231" s="1"/>
      <c r="BQ231" s="1"/>
      <c r="BR231" s="1"/>
    </row>
    <row r="232" spans="1:70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  <c r="AP232" s="1"/>
      <c r="AQ232" s="1"/>
      <c r="AR232" s="1"/>
      <c r="AS232" s="1"/>
      <c r="AT232" s="1"/>
      <c r="AU232" s="1"/>
      <c r="AV232" s="1"/>
      <c r="AW232" s="1"/>
      <c r="AX232" s="1"/>
      <c r="AY232" s="1"/>
      <c r="AZ232" s="1"/>
      <c r="BA232" s="1"/>
      <c r="BB232" s="1"/>
      <c r="BC232" s="1"/>
      <c r="BD232" s="1"/>
      <c r="BE232" s="1"/>
      <c r="BF232" s="1"/>
      <c r="BG232" s="1"/>
      <c r="BH232" s="1"/>
      <c r="BI232" s="1"/>
      <c r="BJ232" s="1"/>
      <c r="BK232" s="1"/>
      <c r="BL232" s="1"/>
      <c r="BM232" s="1"/>
      <c r="BN232" s="1"/>
      <c r="BO232" s="1"/>
      <c r="BP232" s="1"/>
      <c r="BQ232" s="1"/>
      <c r="BR232" s="1"/>
    </row>
    <row r="233" spans="1:70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  <c r="AP233" s="1"/>
      <c r="AQ233" s="1"/>
      <c r="AR233" s="1"/>
      <c r="AS233" s="1"/>
      <c r="AT233" s="1"/>
      <c r="AU233" s="1"/>
      <c r="AV233" s="1"/>
      <c r="AW233" s="1"/>
      <c r="AX233" s="1"/>
      <c r="AY233" s="1"/>
      <c r="AZ233" s="1"/>
      <c r="BA233" s="1"/>
      <c r="BB233" s="1"/>
      <c r="BC233" s="1"/>
      <c r="BD233" s="1"/>
      <c r="BE233" s="1"/>
      <c r="BF233" s="1"/>
      <c r="BG233" s="1"/>
      <c r="BH233" s="1"/>
      <c r="BI233" s="1"/>
      <c r="BJ233" s="1"/>
      <c r="BK233" s="1"/>
      <c r="BL233" s="1"/>
      <c r="BM233" s="1"/>
      <c r="BN233" s="1"/>
      <c r="BO233" s="1"/>
      <c r="BP233" s="1"/>
      <c r="BQ233" s="1"/>
      <c r="BR233" s="1"/>
    </row>
    <row r="234" spans="1:70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  <c r="AQ234" s="1"/>
      <c r="AR234" s="1"/>
      <c r="AS234" s="1"/>
      <c r="AT234" s="1"/>
      <c r="AU234" s="1"/>
      <c r="AV234" s="1"/>
      <c r="AW234" s="1"/>
      <c r="AX234" s="1"/>
      <c r="AY234" s="1"/>
      <c r="AZ234" s="1"/>
      <c r="BA234" s="1"/>
      <c r="BB234" s="1"/>
      <c r="BC234" s="1"/>
      <c r="BD234" s="1"/>
      <c r="BE234" s="1"/>
      <c r="BF234" s="1"/>
      <c r="BG234" s="1"/>
      <c r="BH234" s="1"/>
      <c r="BI234" s="1"/>
      <c r="BJ234" s="1"/>
      <c r="BK234" s="1"/>
      <c r="BL234" s="1"/>
      <c r="BM234" s="1"/>
      <c r="BN234" s="1"/>
      <c r="BO234" s="1"/>
      <c r="BP234" s="1"/>
      <c r="BQ234" s="1"/>
      <c r="BR234" s="1"/>
    </row>
    <row r="235" spans="1:70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  <c r="AP235" s="1"/>
      <c r="AQ235" s="1"/>
      <c r="AR235" s="1"/>
      <c r="AS235" s="1"/>
      <c r="AT235" s="1"/>
      <c r="AU235" s="1"/>
      <c r="AV235" s="1"/>
      <c r="AW235" s="1"/>
      <c r="AX235" s="1"/>
      <c r="AY235" s="1"/>
      <c r="AZ235" s="1"/>
      <c r="BA235" s="1"/>
      <c r="BB235" s="1"/>
      <c r="BC235" s="1"/>
      <c r="BD235" s="1"/>
      <c r="BE235" s="1"/>
      <c r="BF235" s="1"/>
      <c r="BG235" s="1"/>
      <c r="BH235" s="1"/>
      <c r="BI235" s="1"/>
      <c r="BJ235" s="1"/>
      <c r="BK235" s="1"/>
      <c r="BL235" s="1"/>
      <c r="BM235" s="1"/>
      <c r="BN235" s="1"/>
      <c r="BO235" s="1"/>
      <c r="BP235" s="1"/>
      <c r="BQ235" s="1"/>
      <c r="BR235" s="1"/>
    </row>
    <row r="236" spans="1:70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  <c r="AQ236" s="1"/>
      <c r="AR236" s="1"/>
      <c r="AS236" s="1"/>
      <c r="AT236" s="1"/>
      <c r="AU236" s="1"/>
      <c r="AV236" s="1"/>
      <c r="AW236" s="1"/>
      <c r="AX236" s="1"/>
      <c r="AY236" s="1"/>
      <c r="AZ236" s="1"/>
      <c r="BA236" s="1"/>
      <c r="BB236" s="1"/>
      <c r="BC236" s="1"/>
      <c r="BD236" s="1"/>
      <c r="BE236" s="1"/>
      <c r="BF236" s="1"/>
      <c r="BG236" s="1"/>
      <c r="BH236" s="1"/>
      <c r="BI236" s="1"/>
      <c r="BJ236" s="1"/>
      <c r="BK236" s="1"/>
      <c r="BL236" s="1"/>
      <c r="BM236" s="1"/>
      <c r="BN236" s="1"/>
      <c r="BO236" s="1"/>
      <c r="BP236" s="1"/>
      <c r="BQ236" s="1"/>
      <c r="BR236" s="1"/>
    </row>
    <row r="237" spans="1:70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  <c r="AP237" s="1"/>
      <c r="AQ237" s="1"/>
      <c r="AR237" s="1"/>
      <c r="AS237" s="1"/>
      <c r="AT237" s="1"/>
      <c r="AU237" s="1"/>
      <c r="AV237" s="1"/>
      <c r="AW237" s="1"/>
      <c r="AX237" s="1"/>
      <c r="AY237" s="1"/>
      <c r="AZ237" s="1"/>
      <c r="BA237" s="1"/>
      <c r="BB237" s="1"/>
      <c r="BC237" s="1"/>
      <c r="BD237" s="1"/>
      <c r="BE237" s="1"/>
      <c r="BF237" s="1"/>
      <c r="BG237" s="1"/>
      <c r="BH237" s="1"/>
      <c r="BI237" s="1"/>
      <c r="BJ237" s="1"/>
      <c r="BK237" s="1"/>
      <c r="BL237" s="1"/>
      <c r="BM237" s="1"/>
      <c r="BN237" s="1"/>
      <c r="BO237" s="1"/>
      <c r="BP237" s="1"/>
      <c r="BQ237" s="1"/>
      <c r="BR237" s="1"/>
    </row>
    <row r="238" spans="1:70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  <c r="AQ238" s="1"/>
      <c r="AR238" s="1"/>
      <c r="AS238" s="1"/>
      <c r="AT238" s="1"/>
      <c r="AU238" s="1"/>
      <c r="AV238" s="1"/>
      <c r="AW238" s="1"/>
      <c r="AX238" s="1"/>
      <c r="AY238" s="1"/>
      <c r="AZ238" s="1"/>
      <c r="BA238" s="1"/>
      <c r="BB238" s="1"/>
      <c r="BC238" s="1"/>
      <c r="BD238" s="1"/>
      <c r="BE238" s="1"/>
      <c r="BF238" s="1"/>
      <c r="BG238" s="1"/>
      <c r="BH238" s="1"/>
      <c r="BI238" s="1"/>
      <c r="BJ238" s="1"/>
      <c r="BK238" s="1"/>
      <c r="BL238" s="1"/>
      <c r="BM238" s="1"/>
      <c r="BN238" s="1"/>
      <c r="BO238" s="1"/>
      <c r="BP238" s="1"/>
      <c r="BQ238" s="1"/>
      <c r="BR238" s="1"/>
    </row>
    <row r="239" spans="1:70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  <c r="AP239" s="1"/>
      <c r="AQ239" s="1"/>
      <c r="AR239" s="1"/>
      <c r="AS239" s="1"/>
      <c r="AT239" s="1"/>
      <c r="AU239" s="1"/>
      <c r="AV239" s="1"/>
      <c r="AW239" s="1"/>
      <c r="AX239" s="1"/>
      <c r="AY239" s="1"/>
      <c r="AZ239" s="1"/>
      <c r="BA239" s="1"/>
      <c r="BB239" s="1"/>
      <c r="BC239" s="1"/>
      <c r="BD239" s="1"/>
      <c r="BE239" s="1"/>
      <c r="BF239" s="1"/>
      <c r="BG239" s="1"/>
      <c r="BH239" s="1"/>
      <c r="BI239" s="1"/>
      <c r="BJ239" s="1"/>
      <c r="BK239" s="1"/>
      <c r="BL239" s="1"/>
      <c r="BM239" s="1"/>
      <c r="BN239" s="1"/>
      <c r="BO239" s="1"/>
      <c r="BP239" s="1"/>
      <c r="BQ239" s="1"/>
      <c r="BR239" s="1"/>
    </row>
    <row r="240" spans="1:70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  <c r="AQ240" s="1"/>
      <c r="AR240" s="1"/>
      <c r="AS240" s="1"/>
      <c r="AT240" s="1"/>
      <c r="AU240" s="1"/>
      <c r="AV240" s="1"/>
      <c r="AW240" s="1"/>
      <c r="AX240" s="1"/>
      <c r="AY240" s="1"/>
      <c r="AZ240" s="1"/>
      <c r="BA240" s="1"/>
      <c r="BB240" s="1"/>
      <c r="BC240" s="1"/>
      <c r="BD240" s="1"/>
      <c r="BE240" s="1"/>
      <c r="BF240" s="1"/>
      <c r="BG240" s="1"/>
      <c r="BH240" s="1"/>
      <c r="BI240" s="1"/>
      <c r="BJ240" s="1"/>
      <c r="BK240" s="1"/>
      <c r="BL240" s="1"/>
      <c r="BM240" s="1"/>
      <c r="BN240" s="1"/>
      <c r="BO240" s="1"/>
      <c r="BP240" s="1"/>
      <c r="BQ240" s="1"/>
      <c r="BR240" s="1"/>
    </row>
    <row r="241" spans="1:70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  <c r="AP241" s="1"/>
      <c r="AQ241" s="1"/>
      <c r="AR241" s="1"/>
      <c r="AS241" s="1"/>
      <c r="AT241" s="1"/>
      <c r="AU241" s="1"/>
      <c r="AV241" s="1"/>
      <c r="AW241" s="1"/>
      <c r="AX241" s="1"/>
      <c r="AY241" s="1"/>
      <c r="AZ241" s="1"/>
      <c r="BA241" s="1"/>
      <c r="BB241" s="1"/>
      <c r="BC241" s="1"/>
      <c r="BD241" s="1"/>
      <c r="BE241" s="1"/>
      <c r="BF241" s="1"/>
      <c r="BG241" s="1"/>
      <c r="BH241" s="1"/>
      <c r="BI241" s="1"/>
      <c r="BJ241" s="1"/>
      <c r="BK241" s="1"/>
      <c r="BL241" s="1"/>
      <c r="BM241" s="1"/>
      <c r="BN241" s="1"/>
      <c r="BO241" s="1"/>
      <c r="BP241" s="1"/>
      <c r="BQ241" s="1"/>
      <c r="BR241" s="1"/>
    </row>
    <row r="242" spans="1:70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  <c r="AQ242" s="1"/>
      <c r="AR242" s="1"/>
      <c r="AS242" s="1"/>
      <c r="AT242" s="1"/>
      <c r="AU242" s="1"/>
      <c r="AV242" s="1"/>
      <c r="AW242" s="1"/>
      <c r="AX242" s="1"/>
      <c r="AY242" s="1"/>
      <c r="AZ242" s="1"/>
      <c r="BA242" s="1"/>
      <c r="BB242" s="1"/>
      <c r="BC242" s="1"/>
      <c r="BD242" s="1"/>
      <c r="BE242" s="1"/>
      <c r="BF242" s="1"/>
      <c r="BG242" s="1"/>
      <c r="BH242" s="1"/>
      <c r="BI242" s="1"/>
      <c r="BJ242" s="1"/>
      <c r="BK242" s="1"/>
      <c r="BL242" s="1"/>
      <c r="BM242" s="1"/>
      <c r="BN242" s="1"/>
      <c r="BO242" s="1"/>
      <c r="BP242" s="1"/>
      <c r="BQ242" s="1"/>
      <c r="BR242" s="1"/>
    </row>
    <row r="243" spans="1:70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  <c r="AP243" s="1"/>
      <c r="AQ243" s="1"/>
      <c r="AR243" s="1"/>
      <c r="AS243" s="1"/>
      <c r="AT243" s="1"/>
      <c r="AU243" s="1"/>
      <c r="AV243" s="1"/>
      <c r="AW243" s="1"/>
      <c r="AX243" s="1"/>
      <c r="AY243" s="1"/>
      <c r="AZ243" s="1"/>
      <c r="BA243" s="1"/>
      <c r="BB243" s="1"/>
      <c r="BC243" s="1"/>
      <c r="BD243" s="1"/>
      <c r="BE243" s="1"/>
      <c r="BF243" s="1"/>
      <c r="BG243" s="1"/>
      <c r="BH243" s="1"/>
      <c r="BI243" s="1"/>
      <c r="BJ243" s="1"/>
      <c r="BK243" s="1"/>
      <c r="BL243" s="1"/>
      <c r="BM243" s="1"/>
      <c r="BN243" s="1"/>
      <c r="BO243" s="1"/>
      <c r="BP243" s="1"/>
      <c r="BQ243" s="1"/>
      <c r="BR243" s="1"/>
    </row>
    <row r="244" spans="1:70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"/>
      <c r="AQ244" s="1"/>
      <c r="AR244" s="1"/>
      <c r="AS244" s="1"/>
      <c r="AT244" s="1"/>
      <c r="AU244" s="1"/>
      <c r="AV244" s="1"/>
      <c r="AW244" s="1"/>
      <c r="AX244" s="1"/>
      <c r="AY244" s="1"/>
      <c r="AZ244" s="1"/>
      <c r="BA244" s="1"/>
      <c r="BB244" s="1"/>
      <c r="BC244" s="1"/>
      <c r="BD244" s="1"/>
      <c r="BE244" s="1"/>
      <c r="BF244" s="1"/>
      <c r="BG244" s="1"/>
      <c r="BH244" s="1"/>
      <c r="BI244" s="1"/>
      <c r="BJ244" s="1"/>
      <c r="BK244" s="1"/>
      <c r="BL244" s="1"/>
      <c r="BM244" s="1"/>
      <c r="BN244" s="1"/>
      <c r="BO244" s="1"/>
      <c r="BP244" s="1"/>
      <c r="BQ244" s="1"/>
      <c r="BR244" s="1"/>
    </row>
    <row r="245" spans="1:70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"/>
      <c r="AQ245" s="1"/>
      <c r="AR245" s="1"/>
      <c r="AS245" s="1"/>
      <c r="AT245" s="1"/>
      <c r="AU245" s="1"/>
      <c r="AV245" s="1"/>
      <c r="AW245" s="1"/>
      <c r="AX245" s="1"/>
      <c r="AY245" s="1"/>
      <c r="AZ245" s="1"/>
      <c r="BA245" s="1"/>
      <c r="BB245" s="1"/>
      <c r="BC245" s="1"/>
      <c r="BD245" s="1"/>
      <c r="BE245" s="1"/>
      <c r="BF245" s="1"/>
      <c r="BG245" s="1"/>
      <c r="BH245" s="1"/>
      <c r="BI245" s="1"/>
      <c r="BJ245" s="1"/>
      <c r="BK245" s="1"/>
      <c r="BL245" s="1"/>
      <c r="BM245" s="1"/>
      <c r="BN245" s="1"/>
      <c r="BO245" s="1"/>
      <c r="BP245" s="1"/>
      <c r="BQ245" s="1"/>
      <c r="BR245" s="1"/>
    </row>
    <row r="246" spans="1:70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  <c r="AP246" s="1"/>
      <c r="AQ246" s="1"/>
      <c r="AR246" s="1"/>
      <c r="AS246" s="1"/>
      <c r="AT246" s="1"/>
      <c r="AU246" s="1"/>
      <c r="AV246" s="1"/>
      <c r="AW246" s="1"/>
      <c r="AX246" s="1"/>
      <c r="AY246" s="1"/>
      <c r="AZ246" s="1"/>
      <c r="BA246" s="1"/>
      <c r="BB246" s="1"/>
      <c r="BC246" s="1"/>
      <c r="BD246" s="1"/>
      <c r="BE246" s="1"/>
      <c r="BF246" s="1"/>
      <c r="BG246" s="1"/>
      <c r="BH246" s="1"/>
      <c r="BI246" s="1"/>
      <c r="BJ246" s="1"/>
      <c r="BK246" s="1"/>
      <c r="BL246" s="1"/>
      <c r="BM246" s="1"/>
      <c r="BN246" s="1"/>
      <c r="BO246" s="1"/>
      <c r="BP246" s="1"/>
      <c r="BQ246" s="1"/>
      <c r="BR246" s="1"/>
    </row>
    <row r="247" spans="1:70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  <c r="AP247" s="1"/>
      <c r="AQ247" s="1"/>
      <c r="AR247" s="1"/>
      <c r="AS247" s="1"/>
      <c r="AT247" s="1"/>
      <c r="AU247" s="1"/>
      <c r="AV247" s="1"/>
      <c r="AW247" s="1"/>
      <c r="AX247" s="1"/>
      <c r="AY247" s="1"/>
      <c r="AZ247" s="1"/>
      <c r="BA247" s="1"/>
      <c r="BB247" s="1"/>
      <c r="BC247" s="1"/>
      <c r="BD247" s="1"/>
      <c r="BE247" s="1"/>
      <c r="BF247" s="1"/>
      <c r="BG247" s="1"/>
      <c r="BH247" s="1"/>
      <c r="BI247" s="1"/>
      <c r="BJ247" s="1"/>
      <c r="BK247" s="1"/>
      <c r="BL247" s="1"/>
      <c r="BM247" s="1"/>
      <c r="BN247" s="1"/>
      <c r="BO247" s="1"/>
      <c r="BP247" s="1"/>
      <c r="BQ247" s="1"/>
      <c r="BR247" s="1"/>
    </row>
    <row r="248" spans="1:70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  <c r="AQ248" s="1"/>
      <c r="AR248" s="1"/>
      <c r="AS248" s="1"/>
      <c r="AT248" s="1"/>
      <c r="AU248" s="1"/>
      <c r="AV248" s="1"/>
      <c r="AW248" s="1"/>
      <c r="AX248" s="1"/>
      <c r="AY248" s="1"/>
      <c r="AZ248" s="1"/>
      <c r="BA248" s="1"/>
      <c r="BB248" s="1"/>
      <c r="BC248" s="1"/>
      <c r="BD248" s="1"/>
      <c r="BE248" s="1"/>
      <c r="BF248" s="1"/>
      <c r="BG248" s="1"/>
      <c r="BH248" s="1"/>
      <c r="BI248" s="1"/>
      <c r="BJ248" s="1"/>
      <c r="BK248" s="1"/>
      <c r="BL248" s="1"/>
      <c r="BM248" s="1"/>
      <c r="BN248" s="1"/>
      <c r="BO248" s="1"/>
      <c r="BP248" s="1"/>
      <c r="BQ248" s="1"/>
      <c r="BR248" s="1"/>
    </row>
    <row r="249" spans="1:70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"/>
      <c r="AQ249" s="1"/>
      <c r="AR249" s="1"/>
      <c r="AS249" s="1"/>
      <c r="AT249" s="1"/>
      <c r="AU249" s="1"/>
      <c r="AV249" s="1"/>
      <c r="AW249" s="1"/>
      <c r="AX249" s="1"/>
      <c r="AY249" s="1"/>
      <c r="AZ249" s="1"/>
      <c r="BA249" s="1"/>
      <c r="BB249" s="1"/>
      <c r="BC249" s="1"/>
      <c r="BD249" s="1"/>
      <c r="BE249" s="1"/>
      <c r="BF249" s="1"/>
      <c r="BG249" s="1"/>
      <c r="BH249" s="1"/>
      <c r="BI249" s="1"/>
      <c r="BJ249" s="1"/>
      <c r="BK249" s="1"/>
      <c r="BL249" s="1"/>
      <c r="BM249" s="1"/>
      <c r="BN249" s="1"/>
      <c r="BO249" s="1"/>
      <c r="BP249" s="1"/>
      <c r="BQ249" s="1"/>
      <c r="BR249" s="1"/>
    </row>
    <row r="250" spans="1:70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  <c r="AQ250" s="1"/>
      <c r="AR250" s="1"/>
      <c r="AS250" s="1"/>
      <c r="AT250" s="1"/>
      <c r="AU250" s="1"/>
      <c r="AV250" s="1"/>
      <c r="AW250" s="1"/>
      <c r="AX250" s="1"/>
      <c r="AY250" s="1"/>
      <c r="AZ250" s="1"/>
      <c r="BA250" s="1"/>
      <c r="BB250" s="1"/>
      <c r="BC250" s="1"/>
      <c r="BD250" s="1"/>
      <c r="BE250" s="1"/>
      <c r="BF250" s="1"/>
      <c r="BG250" s="1"/>
      <c r="BH250" s="1"/>
      <c r="BI250" s="1"/>
      <c r="BJ250" s="1"/>
      <c r="BK250" s="1"/>
      <c r="BL250" s="1"/>
      <c r="BM250" s="1"/>
      <c r="BN250" s="1"/>
      <c r="BO250" s="1"/>
      <c r="BP250" s="1"/>
      <c r="BQ250" s="1"/>
      <c r="BR250" s="1"/>
    </row>
    <row r="251" spans="1:70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"/>
      <c r="AQ251" s="1"/>
      <c r="AR251" s="1"/>
      <c r="AS251" s="1"/>
      <c r="AT251" s="1"/>
      <c r="AU251" s="1"/>
      <c r="AV251" s="1"/>
      <c r="AW251" s="1"/>
      <c r="AX251" s="1"/>
      <c r="AY251" s="1"/>
      <c r="AZ251" s="1"/>
      <c r="BA251" s="1"/>
      <c r="BB251" s="1"/>
      <c r="BC251" s="1"/>
      <c r="BD251" s="1"/>
      <c r="BE251" s="1"/>
      <c r="BF251" s="1"/>
      <c r="BG251" s="1"/>
      <c r="BH251" s="1"/>
      <c r="BI251" s="1"/>
      <c r="BJ251" s="1"/>
      <c r="BK251" s="1"/>
      <c r="BL251" s="1"/>
      <c r="BM251" s="1"/>
      <c r="BN251" s="1"/>
      <c r="BO251" s="1"/>
      <c r="BP251" s="1"/>
      <c r="BQ251" s="1"/>
      <c r="BR251" s="1"/>
    </row>
    <row r="252" spans="1:70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  <c r="AP252" s="1"/>
      <c r="AQ252" s="1"/>
      <c r="AR252" s="1"/>
      <c r="AS252" s="1"/>
      <c r="AT252" s="1"/>
      <c r="AU252" s="1"/>
      <c r="AV252" s="1"/>
      <c r="AW252" s="1"/>
      <c r="AX252" s="1"/>
      <c r="AY252" s="1"/>
      <c r="AZ252" s="1"/>
      <c r="BA252" s="1"/>
      <c r="BB252" s="1"/>
      <c r="BC252" s="1"/>
      <c r="BD252" s="1"/>
      <c r="BE252" s="1"/>
      <c r="BF252" s="1"/>
      <c r="BG252" s="1"/>
      <c r="BH252" s="1"/>
      <c r="BI252" s="1"/>
      <c r="BJ252" s="1"/>
      <c r="BK252" s="1"/>
      <c r="BL252" s="1"/>
      <c r="BM252" s="1"/>
      <c r="BN252" s="1"/>
      <c r="BO252" s="1"/>
      <c r="BP252" s="1"/>
      <c r="BQ252" s="1"/>
      <c r="BR252" s="1"/>
    </row>
    <row r="253" spans="1:70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  <c r="AP253" s="1"/>
      <c r="AQ253" s="1"/>
      <c r="AR253" s="1"/>
      <c r="AS253" s="1"/>
      <c r="AT253" s="1"/>
      <c r="AU253" s="1"/>
      <c r="AV253" s="1"/>
      <c r="AW253" s="1"/>
      <c r="AX253" s="1"/>
      <c r="AY253" s="1"/>
      <c r="AZ253" s="1"/>
      <c r="BA253" s="1"/>
      <c r="BB253" s="1"/>
      <c r="BC253" s="1"/>
      <c r="BD253" s="1"/>
      <c r="BE253" s="1"/>
      <c r="BF253" s="1"/>
      <c r="BG253" s="1"/>
      <c r="BH253" s="1"/>
      <c r="BI253" s="1"/>
      <c r="BJ253" s="1"/>
      <c r="BK253" s="1"/>
      <c r="BL253" s="1"/>
      <c r="BM253" s="1"/>
      <c r="BN253" s="1"/>
      <c r="BO253" s="1"/>
      <c r="BP253" s="1"/>
      <c r="BQ253" s="1"/>
      <c r="BR253" s="1"/>
    </row>
    <row r="254" spans="1:70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1"/>
      <c r="AP254" s="1"/>
      <c r="AQ254" s="1"/>
      <c r="AR254" s="1"/>
      <c r="AS254" s="1"/>
      <c r="AT254" s="1"/>
      <c r="AU254" s="1"/>
      <c r="AV254" s="1"/>
      <c r="AW254" s="1"/>
      <c r="AX254" s="1"/>
      <c r="AY254" s="1"/>
      <c r="AZ254" s="1"/>
      <c r="BA254" s="1"/>
      <c r="BB254" s="1"/>
      <c r="BC254" s="1"/>
      <c r="BD254" s="1"/>
      <c r="BE254" s="1"/>
      <c r="BF254" s="1"/>
      <c r="BG254" s="1"/>
      <c r="BH254" s="1"/>
      <c r="BI254" s="1"/>
      <c r="BJ254" s="1"/>
      <c r="BK254" s="1"/>
      <c r="BL254" s="1"/>
      <c r="BM254" s="1"/>
      <c r="BN254" s="1"/>
      <c r="BO254" s="1"/>
      <c r="BP254" s="1"/>
      <c r="BQ254" s="1"/>
      <c r="BR254" s="1"/>
    </row>
    <row r="255" spans="1:70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  <c r="AP255" s="1"/>
      <c r="AQ255" s="1"/>
      <c r="AR255" s="1"/>
      <c r="AS255" s="1"/>
      <c r="AT255" s="1"/>
      <c r="AU255" s="1"/>
      <c r="AV255" s="1"/>
      <c r="AW255" s="1"/>
      <c r="AX255" s="1"/>
      <c r="AY255" s="1"/>
      <c r="AZ255" s="1"/>
      <c r="BA255" s="1"/>
      <c r="BB255" s="1"/>
      <c r="BC255" s="1"/>
      <c r="BD255" s="1"/>
      <c r="BE255" s="1"/>
      <c r="BF255" s="1"/>
      <c r="BG255" s="1"/>
      <c r="BH255" s="1"/>
      <c r="BI255" s="1"/>
      <c r="BJ255" s="1"/>
      <c r="BK255" s="1"/>
      <c r="BL255" s="1"/>
      <c r="BM255" s="1"/>
      <c r="BN255" s="1"/>
      <c r="BO255" s="1"/>
      <c r="BP255" s="1"/>
      <c r="BQ255" s="1"/>
      <c r="BR255" s="1"/>
    </row>
    <row r="256" spans="1:70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  <c r="AP256" s="1"/>
      <c r="AQ256" s="1"/>
      <c r="AR256" s="1"/>
      <c r="AS256" s="1"/>
      <c r="AT256" s="1"/>
      <c r="AU256" s="1"/>
      <c r="AV256" s="1"/>
      <c r="AW256" s="1"/>
      <c r="AX256" s="1"/>
      <c r="AY256" s="1"/>
      <c r="AZ256" s="1"/>
      <c r="BA256" s="1"/>
      <c r="BB256" s="1"/>
      <c r="BC256" s="1"/>
      <c r="BD256" s="1"/>
      <c r="BE256" s="1"/>
      <c r="BF256" s="1"/>
      <c r="BG256" s="1"/>
      <c r="BH256" s="1"/>
      <c r="BI256" s="1"/>
      <c r="BJ256" s="1"/>
      <c r="BK256" s="1"/>
      <c r="BL256" s="1"/>
      <c r="BM256" s="1"/>
      <c r="BN256" s="1"/>
      <c r="BO256" s="1"/>
      <c r="BP256" s="1"/>
      <c r="BQ256" s="1"/>
      <c r="BR256" s="1"/>
    </row>
    <row r="257" spans="1:70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1"/>
      <c r="AP257" s="1"/>
      <c r="AQ257" s="1"/>
      <c r="AR257" s="1"/>
      <c r="AS257" s="1"/>
      <c r="AT257" s="1"/>
      <c r="AU257" s="1"/>
      <c r="AV257" s="1"/>
      <c r="AW257" s="1"/>
      <c r="AX257" s="1"/>
      <c r="AY257" s="1"/>
      <c r="AZ257" s="1"/>
      <c r="BA257" s="1"/>
      <c r="BB257" s="1"/>
      <c r="BC257" s="1"/>
      <c r="BD257" s="1"/>
      <c r="BE257" s="1"/>
      <c r="BF257" s="1"/>
      <c r="BG257" s="1"/>
      <c r="BH257" s="1"/>
      <c r="BI257" s="1"/>
      <c r="BJ257" s="1"/>
      <c r="BK257" s="1"/>
      <c r="BL257" s="1"/>
      <c r="BM257" s="1"/>
      <c r="BN257" s="1"/>
      <c r="BO257" s="1"/>
      <c r="BP257" s="1"/>
      <c r="BQ257" s="1"/>
      <c r="BR257" s="1"/>
    </row>
    <row r="258" spans="1:70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  <c r="AP258" s="1"/>
      <c r="AQ258" s="1"/>
      <c r="AR258" s="1"/>
      <c r="AS258" s="1"/>
      <c r="AT258" s="1"/>
      <c r="AU258" s="1"/>
      <c r="AV258" s="1"/>
      <c r="AW258" s="1"/>
      <c r="AX258" s="1"/>
      <c r="AY258" s="1"/>
      <c r="AZ258" s="1"/>
      <c r="BA258" s="1"/>
      <c r="BB258" s="1"/>
      <c r="BC258" s="1"/>
      <c r="BD258" s="1"/>
      <c r="BE258" s="1"/>
      <c r="BF258" s="1"/>
      <c r="BG258" s="1"/>
      <c r="BH258" s="1"/>
      <c r="BI258" s="1"/>
      <c r="BJ258" s="1"/>
      <c r="BK258" s="1"/>
      <c r="BL258" s="1"/>
      <c r="BM258" s="1"/>
      <c r="BN258" s="1"/>
      <c r="BO258" s="1"/>
      <c r="BP258" s="1"/>
      <c r="BQ258" s="1"/>
      <c r="BR258" s="1"/>
    </row>
    <row r="259" spans="1:70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1"/>
      <c r="AP259" s="1"/>
      <c r="AQ259" s="1"/>
      <c r="AR259" s="1"/>
      <c r="AS259" s="1"/>
      <c r="AT259" s="1"/>
      <c r="AU259" s="1"/>
      <c r="AV259" s="1"/>
      <c r="AW259" s="1"/>
      <c r="AX259" s="1"/>
      <c r="AY259" s="1"/>
      <c r="AZ259" s="1"/>
      <c r="BA259" s="1"/>
      <c r="BB259" s="1"/>
      <c r="BC259" s="1"/>
      <c r="BD259" s="1"/>
      <c r="BE259" s="1"/>
      <c r="BF259" s="1"/>
      <c r="BG259" s="1"/>
      <c r="BH259" s="1"/>
      <c r="BI259" s="1"/>
      <c r="BJ259" s="1"/>
      <c r="BK259" s="1"/>
      <c r="BL259" s="1"/>
      <c r="BM259" s="1"/>
      <c r="BN259" s="1"/>
      <c r="BO259" s="1"/>
      <c r="BP259" s="1"/>
      <c r="BQ259" s="1"/>
      <c r="BR259" s="1"/>
    </row>
    <row r="260" spans="1:70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1"/>
      <c r="AP260" s="1"/>
      <c r="AQ260" s="1"/>
      <c r="AR260" s="1"/>
      <c r="AS260" s="1"/>
      <c r="AT260" s="1"/>
      <c r="AU260" s="1"/>
      <c r="AV260" s="1"/>
      <c r="AW260" s="1"/>
      <c r="AX260" s="1"/>
      <c r="AY260" s="1"/>
      <c r="AZ260" s="1"/>
      <c r="BA260" s="1"/>
      <c r="BB260" s="1"/>
      <c r="BC260" s="1"/>
      <c r="BD260" s="1"/>
      <c r="BE260" s="1"/>
      <c r="BF260" s="1"/>
      <c r="BG260" s="1"/>
      <c r="BH260" s="1"/>
      <c r="BI260" s="1"/>
      <c r="BJ260" s="1"/>
      <c r="BK260" s="1"/>
      <c r="BL260" s="1"/>
      <c r="BM260" s="1"/>
      <c r="BN260" s="1"/>
      <c r="BO260" s="1"/>
      <c r="BP260" s="1"/>
      <c r="BQ260" s="1"/>
      <c r="BR260" s="1"/>
    </row>
    <row r="261" spans="1:70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  <c r="AP261" s="1"/>
      <c r="AQ261" s="1"/>
      <c r="AR261" s="1"/>
      <c r="AS261" s="1"/>
      <c r="AT261" s="1"/>
      <c r="AU261" s="1"/>
      <c r="AV261" s="1"/>
      <c r="AW261" s="1"/>
      <c r="AX261" s="1"/>
      <c r="AY261" s="1"/>
      <c r="AZ261" s="1"/>
      <c r="BA261" s="1"/>
      <c r="BB261" s="1"/>
      <c r="BC261" s="1"/>
      <c r="BD261" s="1"/>
      <c r="BE261" s="1"/>
      <c r="BF261" s="1"/>
      <c r="BG261" s="1"/>
      <c r="BH261" s="1"/>
      <c r="BI261" s="1"/>
      <c r="BJ261" s="1"/>
      <c r="BK261" s="1"/>
      <c r="BL261" s="1"/>
      <c r="BM261" s="1"/>
      <c r="BN261" s="1"/>
      <c r="BO261" s="1"/>
      <c r="BP261" s="1"/>
      <c r="BQ261" s="1"/>
      <c r="BR261" s="1"/>
    </row>
    <row r="262" spans="1:70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  <c r="AP262" s="1"/>
      <c r="AQ262" s="1"/>
      <c r="AR262" s="1"/>
      <c r="AS262" s="1"/>
      <c r="AT262" s="1"/>
      <c r="AU262" s="1"/>
      <c r="AV262" s="1"/>
      <c r="AW262" s="1"/>
      <c r="AX262" s="1"/>
      <c r="AY262" s="1"/>
      <c r="AZ262" s="1"/>
      <c r="BA262" s="1"/>
      <c r="BB262" s="1"/>
      <c r="BC262" s="1"/>
      <c r="BD262" s="1"/>
      <c r="BE262" s="1"/>
      <c r="BF262" s="1"/>
      <c r="BG262" s="1"/>
      <c r="BH262" s="1"/>
      <c r="BI262" s="1"/>
      <c r="BJ262" s="1"/>
      <c r="BK262" s="1"/>
      <c r="BL262" s="1"/>
      <c r="BM262" s="1"/>
      <c r="BN262" s="1"/>
      <c r="BO262" s="1"/>
      <c r="BP262" s="1"/>
      <c r="BQ262" s="1"/>
      <c r="BR262" s="1"/>
    </row>
    <row r="263" spans="1:70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  <c r="AP263" s="1"/>
      <c r="AQ263" s="1"/>
      <c r="AR263" s="1"/>
      <c r="AS263" s="1"/>
      <c r="AT263" s="1"/>
      <c r="AU263" s="1"/>
      <c r="AV263" s="1"/>
      <c r="AW263" s="1"/>
      <c r="AX263" s="1"/>
      <c r="AY263" s="1"/>
      <c r="AZ263" s="1"/>
      <c r="BA263" s="1"/>
      <c r="BB263" s="1"/>
      <c r="BC263" s="1"/>
      <c r="BD263" s="1"/>
      <c r="BE263" s="1"/>
      <c r="BF263" s="1"/>
      <c r="BG263" s="1"/>
      <c r="BH263" s="1"/>
      <c r="BI263" s="1"/>
      <c r="BJ263" s="1"/>
      <c r="BK263" s="1"/>
      <c r="BL263" s="1"/>
      <c r="BM263" s="1"/>
      <c r="BN263" s="1"/>
      <c r="BO263" s="1"/>
      <c r="BP263" s="1"/>
      <c r="BQ263" s="1"/>
      <c r="BR263" s="1"/>
    </row>
    <row r="264" spans="1:70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1"/>
      <c r="AP264" s="1"/>
      <c r="AQ264" s="1"/>
      <c r="AR264" s="1"/>
      <c r="AS264" s="1"/>
      <c r="AT264" s="1"/>
      <c r="AU264" s="1"/>
      <c r="AV264" s="1"/>
      <c r="AW264" s="1"/>
      <c r="AX264" s="1"/>
      <c r="AY264" s="1"/>
      <c r="AZ264" s="1"/>
      <c r="BA264" s="1"/>
      <c r="BB264" s="1"/>
      <c r="BC264" s="1"/>
      <c r="BD264" s="1"/>
      <c r="BE264" s="1"/>
      <c r="BF264" s="1"/>
      <c r="BG264" s="1"/>
      <c r="BH264" s="1"/>
      <c r="BI264" s="1"/>
      <c r="BJ264" s="1"/>
      <c r="BK264" s="1"/>
      <c r="BL264" s="1"/>
      <c r="BM264" s="1"/>
      <c r="BN264" s="1"/>
      <c r="BO264" s="1"/>
      <c r="BP264" s="1"/>
      <c r="BQ264" s="1"/>
      <c r="BR264" s="1"/>
    </row>
    <row r="265" spans="1:70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1"/>
      <c r="AP265" s="1"/>
      <c r="AQ265" s="1"/>
      <c r="AR265" s="1"/>
      <c r="AS265" s="1"/>
      <c r="AT265" s="1"/>
      <c r="AU265" s="1"/>
      <c r="AV265" s="1"/>
      <c r="AW265" s="1"/>
      <c r="AX265" s="1"/>
      <c r="AY265" s="1"/>
      <c r="AZ265" s="1"/>
      <c r="BA265" s="1"/>
      <c r="BB265" s="1"/>
      <c r="BC265" s="1"/>
      <c r="BD265" s="1"/>
      <c r="BE265" s="1"/>
      <c r="BF265" s="1"/>
      <c r="BG265" s="1"/>
      <c r="BH265" s="1"/>
      <c r="BI265" s="1"/>
      <c r="BJ265" s="1"/>
      <c r="BK265" s="1"/>
      <c r="BL265" s="1"/>
      <c r="BM265" s="1"/>
      <c r="BN265" s="1"/>
      <c r="BO265" s="1"/>
      <c r="BP265" s="1"/>
      <c r="BQ265" s="1"/>
      <c r="BR265" s="1"/>
    </row>
    <row r="266" spans="1:70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  <c r="AP266" s="1"/>
      <c r="AQ266" s="1"/>
      <c r="AR266" s="1"/>
      <c r="AS266" s="1"/>
      <c r="AT266" s="1"/>
      <c r="AU266" s="1"/>
      <c r="AV266" s="1"/>
      <c r="AW266" s="1"/>
      <c r="AX266" s="1"/>
      <c r="AY266" s="1"/>
      <c r="AZ266" s="1"/>
      <c r="BA266" s="1"/>
      <c r="BB266" s="1"/>
      <c r="BC266" s="1"/>
      <c r="BD266" s="1"/>
      <c r="BE266" s="1"/>
      <c r="BF266" s="1"/>
      <c r="BG266" s="1"/>
      <c r="BH266" s="1"/>
      <c r="BI266" s="1"/>
      <c r="BJ266" s="1"/>
      <c r="BK266" s="1"/>
      <c r="BL266" s="1"/>
      <c r="BM266" s="1"/>
      <c r="BN266" s="1"/>
      <c r="BO266" s="1"/>
      <c r="BP266" s="1"/>
      <c r="BQ266" s="1"/>
      <c r="BR266" s="1"/>
    </row>
    <row r="267" spans="1:70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  <c r="AP267" s="1"/>
      <c r="AQ267" s="1"/>
      <c r="AR267" s="1"/>
      <c r="AS267" s="1"/>
      <c r="AT267" s="1"/>
      <c r="AU267" s="1"/>
      <c r="AV267" s="1"/>
      <c r="AW267" s="1"/>
      <c r="AX267" s="1"/>
      <c r="AY267" s="1"/>
      <c r="AZ267" s="1"/>
      <c r="BA267" s="1"/>
      <c r="BB267" s="1"/>
      <c r="BC267" s="1"/>
      <c r="BD267" s="1"/>
      <c r="BE267" s="1"/>
      <c r="BF267" s="1"/>
      <c r="BG267" s="1"/>
      <c r="BH267" s="1"/>
      <c r="BI267" s="1"/>
      <c r="BJ267" s="1"/>
      <c r="BK267" s="1"/>
      <c r="BL267" s="1"/>
      <c r="BM267" s="1"/>
      <c r="BN267" s="1"/>
      <c r="BO267" s="1"/>
      <c r="BP267" s="1"/>
      <c r="BQ267" s="1"/>
      <c r="BR267" s="1"/>
    </row>
    <row r="268" spans="1:70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1"/>
      <c r="AP268" s="1"/>
      <c r="AQ268" s="1"/>
      <c r="AR268" s="1"/>
      <c r="AS268" s="1"/>
      <c r="AT268" s="1"/>
      <c r="AU268" s="1"/>
      <c r="AV268" s="1"/>
      <c r="AW268" s="1"/>
      <c r="AX268" s="1"/>
      <c r="AY268" s="1"/>
      <c r="AZ268" s="1"/>
      <c r="BA268" s="1"/>
      <c r="BB268" s="1"/>
      <c r="BC268" s="1"/>
      <c r="BD268" s="1"/>
      <c r="BE268" s="1"/>
      <c r="BF268" s="1"/>
      <c r="BG268" s="1"/>
      <c r="BH268" s="1"/>
      <c r="BI268" s="1"/>
      <c r="BJ268" s="1"/>
      <c r="BK268" s="1"/>
      <c r="BL268" s="1"/>
      <c r="BM268" s="1"/>
      <c r="BN268" s="1"/>
      <c r="BO268" s="1"/>
      <c r="BP268" s="1"/>
      <c r="BQ268" s="1"/>
      <c r="BR268" s="1"/>
    </row>
    <row r="269" spans="1:70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  <c r="AO269" s="1"/>
      <c r="AP269" s="1"/>
      <c r="AQ269" s="1"/>
      <c r="AR269" s="1"/>
      <c r="AS269" s="1"/>
      <c r="AT269" s="1"/>
      <c r="AU269" s="1"/>
      <c r="AV269" s="1"/>
      <c r="AW269" s="1"/>
      <c r="AX269" s="1"/>
      <c r="AY269" s="1"/>
      <c r="AZ269" s="1"/>
      <c r="BA269" s="1"/>
      <c r="BB269" s="1"/>
      <c r="BC269" s="1"/>
      <c r="BD269" s="1"/>
      <c r="BE269" s="1"/>
      <c r="BF269" s="1"/>
      <c r="BG269" s="1"/>
      <c r="BH269" s="1"/>
      <c r="BI269" s="1"/>
      <c r="BJ269" s="1"/>
      <c r="BK269" s="1"/>
      <c r="BL269" s="1"/>
      <c r="BM269" s="1"/>
      <c r="BN269" s="1"/>
      <c r="BO269" s="1"/>
      <c r="BP269" s="1"/>
      <c r="BQ269" s="1"/>
      <c r="BR269" s="1"/>
    </row>
    <row r="270" spans="1:70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  <c r="AP270" s="1"/>
      <c r="AQ270" s="1"/>
      <c r="AR270" s="1"/>
      <c r="AS270" s="1"/>
      <c r="AT270" s="1"/>
      <c r="AU270" s="1"/>
      <c r="AV270" s="1"/>
      <c r="AW270" s="1"/>
      <c r="AX270" s="1"/>
      <c r="AY270" s="1"/>
      <c r="AZ270" s="1"/>
      <c r="BA270" s="1"/>
      <c r="BB270" s="1"/>
      <c r="BC270" s="1"/>
      <c r="BD270" s="1"/>
      <c r="BE270" s="1"/>
      <c r="BF270" s="1"/>
      <c r="BG270" s="1"/>
      <c r="BH270" s="1"/>
      <c r="BI270" s="1"/>
      <c r="BJ270" s="1"/>
      <c r="BK270" s="1"/>
      <c r="BL270" s="1"/>
      <c r="BM270" s="1"/>
      <c r="BN270" s="1"/>
      <c r="BO270" s="1"/>
      <c r="BP270" s="1"/>
      <c r="BQ270" s="1"/>
      <c r="BR270" s="1"/>
    </row>
    <row r="271" spans="1:70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  <c r="AO271" s="1"/>
      <c r="AP271" s="1"/>
      <c r="AQ271" s="1"/>
      <c r="AR271" s="1"/>
      <c r="AS271" s="1"/>
      <c r="AT271" s="1"/>
      <c r="AU271" s="1"/>
      <c r="AV271" s="1"/>
      <c r="AW271" s="1"/>
      <c r="AX271" s="1"/>
      <c r="AY271" s="1"/>
      <c r="AZ271" s="1"/>
      <c r="BA271" s="1"/>
      <c r="BB271" s="1"/>
      <c r="BC271" s="1"/>
      <c r="BD271" s="1"/>
      <c r="BE271" s="1"/>
      <c r="BF271" s="1"/>
      <c r="BG271" s="1"/>
      <c r="BH271" s="1"/>
      <c r="BI271" s="1"/>
      <c r="BJ271" s="1"/>
      <c r="BK271" s="1"/>
      <c r="BL271" s="1"/>
      <c r="BM271" s="1"/>
      <c r="BN271" s="1"/>
      <c r="BO271" s="1"/>
      <c r="BP271" s="1"/>
      <c r="BQ271" s="1"/>
      <c r="BR271" s="1"/>
    </row>
    <row r="272" spans="1:70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  <c r="AO272" s="1"/>
      <c r="AP272" s="1"/>
      <c r="AQ272" s="1"/>
      <c r="AR272" s="1"/>
      <c r="AS272" s="1"/>
      <c r="AT272" s="1"/>
      <c r="AU272" s="1"/>
      <c r="AV272" s="1"/>
      <c r="AW272" s="1"/>
      <c r="AX272" s="1"/>
      <c r="AY272" s="1"/>
      <c r="AZ272" s="1"/>
      <c r="BA272" s="1"/>
      <c r="BB272" s="1"/>
      <c r="BC272" s="1"/>
      <c r="BD272" s="1"/>
      <c r="BE272" s="1"/>
      <c r="BF272" s="1"/>
      <c r="BG272" s="1"/>
      <c r="BH272" s="1"/>
      <c r="BI272" s="1"/>
      <c r="BJ272" s="1"/>
      <c r="BK272" s="1"/>
      <c r="BL272" s="1"/>
      <c r="BM272" s="1"/>
      <c r="BN272" s="1"/>
      <c r="BO272" s="1"/>
      <c r="BP272" s="1"/>
      <c r="BQ272" s="1"/>
      <c r="BR272" s="1"/>
    </row>
    <row r="273" spans="1:70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  <c r="AO273" s="1"/>
      <c r="AP273" s="1"/>
      <c r="AQ273" s="1"/>
      <c r="AR273" s="1"/>
      <c r="AS273" s="1"/>
      <c r="AT273" s="1"/>
      <c r="AU273" s="1"/>
      <c r="AV273" s="1"/>
      <c r="AW273" s="1"/>
      <c r="AX273" s="1"/>
      <c r="AY273" s="1"/>
      <c r="AZ273" s="1"/>
      <c r="BA273" s="1"/>
      <c r="BB273" s="1"/>
      <c r="BC273" s="1"/>
      <c r="BD273" s="1"/>
      <c r="BE273" s="1"/>
      <c r="BF273" s="1"/>
      <c r="BG273" s="1"/>
      <c r="BH273" s="1"/>
      <c r="BI273" s="1"/>
      <c r="BJ273" s="1"/>
      <c r="BK273" s="1"/>
      <c r="BL273" s="1"/>
      <c r="BM273" s="1"/>
      <c r="BN273" s="1"/>
      <c r="BO273" s="1"/>
      <c r="BP273" s="1"/>
      <c r="BQ273" s="1"/>
      <c r="BR273" s="1"/>
    </row>
    <row r="274" spans="1:70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  <c r="AO274" s="1"/>
      <c r="AP274" s="1"/>
      <c r="AQ274" s="1"/>
      <c r="AR274" s="1"/>
      <c r="AS274" s="1"/>
      <c r="AT274" s="1"/>
      <c r="AU274" s="1"/>
      <c r="AV274" s="1"/>
      <c r="AW274" s="1"/>
      <c r="AX274" s="1"/>
      <c r="AY274" s="1"/>
      <c r="AZ274" s="1"/>
      <c r="BA274" s="1"/>
      <c r="BB274" s="1"/>
      <c r="BC274" s="1"/>
      <c r="BD274" s="1"/>
      <c r="BE274" s="1"/>
      <c r="BF274" s="1"/>
      <c r="BG274" s="1"/>
      <c r="BH274" s="1"/>
      <c r="BI274" s="1"/>
      <c r="BJ274" s="1"/>
      <c r="BK274" s="1"/>
      <c r="BL274" s="1"/>
      <c r="BM274" s="1"/>
      <c r="BN274" s="1"/>
      <c r="BO274" s="1"/>
      <c r="BP274" s="1"/>
      <c r="BQ274" s="1"/>
      <c r="BR274" s="1"/>
    </row>
    <row r="275" spans="1:70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1"/>
      <c r="AP275" s="1"/>
      <c r="AQ275" s="1"/>
      <c r="AR275" s="1"/>
      <c r="AS275" s="1"/>
      <c r="AT275" s="1"/>
      <c r="AU275" s="1"/>
      <c r="AV275" s="1"/>
      <c r="AW275" s="1"/>
      <c r="AX275" s="1"/>
      <c r="AY275" s="1"/>
      <c r="AZ275" s="1"/>
      <c r="BA275" s="1"/>
      <c r="BB275" s="1"/>
      <c r="BC275" s="1"/>
      <c r="BD275" s="1"/>
      <c r="BE275" s="1"/>
      <c r="BF275" s="1"/>
      <c r="BG275" s="1"/>
      <c r="BH275" s="1"/>
      <c r="BI275" s="1"/>
      <c r="BJ275" s="1"/>
      <c r="BK275" s="1"/>
      <c r="BL275" s="1"/>
      <c r="BM275" s="1"/>
      <c r="BN275" s="1"/>
      <c r="BO275" s="1"/>
      <c r="BP275" s="1"/>
      <c r="BQ275" s="1"/>
      <c r="BR275" s="1"/>
    </row>
    <row r="276" spans="1:70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  <c r="AO276" s="1"/>
      <c r="AP276" s="1"/>
      <c r="AQ276" s="1"/>
      <c r="AR276" s="1"/>
      <c r="AS276" s="1"/>
      <c r="AT276" s="1"/>
      <c r="AU276" s="1"/>
      <c r="AV276" s="1"/>
      <c r="AW276" s="1"/>
      <c r="AX276" s="1"/>
      <c r="AY276" s="1"/>
      <c r="AZ276" s="1"/>
      <c r="BA276" s="1"/>
      <c r="BB276" s="1"/>
      <c r="BC276" s="1"/>
      <c r="BD276" s="1"/>
      <c r="BE276" s="1"/>
      <c r="BF276" s="1"/>
      <c r="BG276" s="1"/>
      <c r="BH276" s="1"/>
      <c r="BI276" s="1"/>
      <c r="BJ276" s="1"/>
      <c r="BK276" s="1"/>
      <c r="BL276" s="1"/>
      <c r="BM276" s="1"/>
      <c r="BN276" s="1"/>
      <c r="BO276" s="1"/>
      <c r="BP276" s="1"/>
      <c r="BQ276" s="1"/>
      <c r="BR276" s="1"/>
    </row>
    <row r="277" spans="1:70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  <c r="AO277" s="1"/>
      <c r="AP277" s="1"/>
      <c r="AQ277" s="1"/>
      <c r="AR277" s="1"/>
      <c r="AS277" s="1"/>
      <c r="AT277" s="1"/>
      <c r="AU277" s="1"/>
      <c r="AV277" s="1"/>
      <c r="AW277" s="1"/>
      <c r="AX277" s="1"/>
      <c r="AY277" s="1"/>
      <c r="AZ277" s="1"/>
      <c r="BA277" s="1"/>
      <c r="BB277" s="1"/>
      <c r="BC277" s="1"/>
      <c r="BD277" s="1"/>
      <c r="BE277" s="1"/>
      <c r="BF277" s="1"/>
      <c r="BG277" s="1"/>
      <c r="BH277" s="1"/>
      <c r="BI277" s="1"/>
      <c r="BJ277" s="1"/>
      <c r="BK277" s="1"/>
      <c r="BL277" s="1"/>
      <c r="BM277" s="1"/>
      <c r="BN277" s="1"/>
      <c r="BO277" s="1"/>
      <c r="BP277" s="1"/>
      <c r="BQ277" s="1"/>
      <c r="BR277" s="1"/>
    </row>
    <row r="278" spans="1:70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O278" s="1"/>
      <c r="AP278" s="1"/>
      <c r="AQ278" s="1"/>
      <c r="AR278" s="1"/>
      <c r="AS278" s="1"/>
      <c r="AT278" s="1"/>
      <c r="AU278" s="1"/>
      <c r="AV278" s="1"/>
      <c r="AW278" s="1"/>
      <c r="AX278" s="1"/>
      <c r="AY278" s="1"/>
      <c r="AZ278" s="1"/>
      <c r="BA278" s="1"/>
      <c r="BB278" s="1"/>
      <c r="BC278" s="1"/>
      <c r="BD278" s="1"/>
      <c r="BE278" s="1"/>
      <c r="BF278" s="1"/>
      <c r="BG278" s="1"/>
      <c r="BH278" s="1"/>
      <c r="BI278" s="1"/>
      <c r="BJ278" s="1"/>
      <c r="BK278" s="1"/>
      <c r="BL278" s="1"/>
      <c r="BM278" s="1"/>
      <c r="BN278" s="1"/>
      <c r="BO278" s="1"/>
      <c r="BP278" s="1"/>
      <c r="BQ278" s="1"/>
      <c r="BR278" s="1"/>
    </row>
    <row r="279" spans="1:70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  <c r="AO279" s="1"/>
      <c r="AP279" s="1"/>
      <c r="AQ279" s="1"/>
      <c r="AR279" s="1"/>
      <c r="AS279" s="1"/>
      <c r="AT279" s="1"/>
      <c r="AU279" s="1"/>
      <c r="AV279" s="1"/>
      <c r="AW279" s="1"/>
      <c r="AX279" s="1"/>
      <c r="AY279" s="1"/>
      <c r="AZ279" s="1"/>
      <c r="BA279" s="1"/>
      <c r="BB279" s="1"/>
      <c r="BC279" s="1"/>
      <c r="BD279" s="1"/>
      <c r="BE279" s="1"/>
      <c r="BF279" s="1"/>
      <c r="BG279" s="1"/>
      <c r="BH279" s="1"/>
      <c r="BI279" s="1"/>
      <c r="BJ279" s="1"/>
      <c r="BK279" s="1"/>
      <c r="BL279" s="1"/>
      <c r="BM279" s="1"/>
      <c r="BN279" s="1"/>
      <c r="BO279" s="1"/>
      <c r="BP279" s="1"/>
      <c r="BQ279" s="1"/>
      <c r="BR279" s="1"/>
    </row>
    <row r="280" spans="1:70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  <c r="AO280" s="1"/>
      <c r="AP280" s="1"/>
      <c r="AQ280" s="1"/>
      <c r="AR280" s="1"/>
      <c r="AS280" s="1"/>
      <c r="AT280" s="1"/>
      <c r="AU280" s="1"/>
      <c r="AV280" s="1"/>
      <c r="AW280" s="1"/>
      <c r="AX280" s="1"/>
      <c r="AY280" s="1"/>
      <c r="AZ280" s="1"/>
      <c r="BA280" s="1"/>
      <c r="BB280" s="1"/>
      <c r="BC280" s="1"/>
      <c r="BD280" s="1"/>
      <c r="BE280" s="1"/>
      <c r="BF280" s="1"/>
      <c r="BG280" s="1"/>
      <c r="BH280" s="1"/>
      <c r="BI280" s="1"/>
      <c r="BJ280" s="1"/>
      <c r="BK280" s="1"/>
      <c r="BL280" s="1"/>
      <c r="BM280" s="1"/>
      <c r="BN280" s="1"/>
      <c r="BO280" s="1"/>
      <c r="BP280" s="1"/>
      <c r="BQ280" s="1"/>
      <c r="BR280" s="1"/>
    </row>
    <row r="281" spans="1:70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  <c r="AO281" s="1"/>
      <c r="AP281" s="1"/>
      <c r="AQ281" s="1"/>
      <c r="AR281" s="1"/>
      <c r="AS281" s="1"/>
      <c r="AT281" s="1"/>
      <c r="AU281" s="1"/>
      <c r="AV281" s="1"/>
      <c r="AW281" s="1"/>
      <c r="AX281" s="1"/>
      <c r="AY281" s="1"/>
      <c r="AZ281" s="1"/>
      <c r="BA281" s="1"/>
      <c r="BB281" s="1"/>
      <c r="BC281" s="1"/>
      <c r="BD281" s="1"/>
      <c r="BE281" s="1"/>
      <c r="BF281" s="1"/>
      <c r="BG281" s="1"/>
      <c r="BH281" s="1"/>
      <c r="BI281" s="1"/>
      <c r="BJ281" s="1"/>
      <c r="BK281" s="1"/>
      <c r="BL281" s="1"/>
      <c r="BM281" s="1"/>
      <c r="BN281" s="1"/>
      <c r="BO281" s="1"/>
      <c r="BP281" s="1"/>
      <c r="BQ281" s="1"/>
      <c r="BR281" s="1"/>
    </row>
    <row r="282" spans="1:70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  <c r="AO282" s="1"/>
      <c r="AP282" s="1"/>
      <c r="AQ282" s="1"/>
      <c r="AR282" s="1"/>
      <c r="AS282" s="1"/>
      <c r="AT282" s="1"/>
      <c r="AU282" s="1"/>
      <c r="AV282" s="1"/>
      <c r="AW282" s="1"/>
      <c r="AX282" s="1"/>
      <c r="AY282" s="1"/>
      <c r="AZ282" s="1"/>
      <c r="BA282" s="1"/>
      <c r="BB282" s="1"/>
      <c r="BC282" s="1"/>
      <c r="BD282" s="1"/>
      <c r="BE282" s="1"/>
      <c r="BF282" s="1"/>
      <c r="BG282" s="1"/>
      <c r="BH282" s="1"/>
      <c r="BI282" s="1"/>
      <c r="BJ282" s="1"/>
      <c r="BK282" s="1"/>
      <c r="BL282" s="1"/>
      <c r="BM282" s="1"/>
      <c r="BN282" s="1"/>
      <c r="BO282" s="1"/>
      <c r="BP282" s="1"/>
      <c r="BQ282" s="1"/>
      <c r="BR282" s="1"/>
    </row>
    <row r="283" spans="1:70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  <c r="AO283" s="1"/>
      <c r="AP283" s="1"/>
      <c r="AQ283" s="1"/>
      <c r="AR283" s="1"/>
      <c r="AS283" s="1"/>
      <c r="AT283" s="1"/>
      <c r="AU283" s="1"/>
      <c r="AV283" s="1"/>
      <c r="AW283" s="1"/>
      <c r="AX283" s="1"/>
      <c r="AY283" s="1"/>
      <c r="AZ283" s="1"/>
      <c r="BA283" s="1"/>
      <c r="BB283" s="1"/>
      <c r="BC283" s="1"/>
      <c r="BD283" s="1"/>
      <c r="BE283" s="1"/>
      <c r="BF283" s="1"/>
      <c r="BG283" s="1"/>
      <c r="BH283" s="1"/>
      <c r="BI283" s="1"/>
      <c r="BJ283" s="1"/>
      <c r="BK283" s="1"/>
      <c r="BL283" s="1"/>
      <c r="BM283" s="1"/>
      <c r="BN283" s="1"/>
      <c r="BO283" s="1"/>
      <c r="BP283" s="1"/>
      <c r="BQ283" s="1"/>
      <c r="BR283" s="1"/>
    </row>
    <row r="284" spans="1:70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  <c r="AO284" s="1"/>
      <c r="AP284" s="1"/>
      <c r="AQ284" s="1"/>
      <c r="AR284" s="1"/>
      <c r="AS284" s="1"/>
      <c r="AT284" s="1"/>
      <c r="AU284" s="1"/>
      <c r="AV284" s="1"/>
      <c r="AW284" s="1"/>
      <c r="AX284" s="1"/>
      <c r="AY284" s="1"/>
      <c r="AZ284" s="1"/>
      <c r="BA284" s="1"/>
      <c r="BB284" s="1"/>
      <c r="BC284" s="1"/>
      <c r="BD284" s="1"/>
      <c r="BE284" s="1"/>
      <c r="BF284" s="1"/>
      <c r="BG284" s="1"/>
      <c r="BH284" s="1"/>
      <c r="BI284" s="1"/>
      <c r="BJ284" s="1"/>
      <c r="BK284" s="1"/>
      <c r="BL284" s="1"/>
      <c r="BM284" s="1"/>
      <c r="BN284" s="1"/>
      <c r="BO284" s="1"/>
      <c r="BP284" s="1"/>
      <c r="BQ284" s="1"/>
      <c r="BR284" s="1"/>
    </row>
    <row r="285" spans="1:70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  <c r="AO285" s="1"/>
      <c r="AP285" s="1"/>
      <c r="AQ285" s="1"/>
      <c r="AR285" s="1"/>
      <c r="AS285" s="1"/>
      <c r="AT285" s="1"/>
      <c r="AU285" s="1"/>
      <c r="AV285" s="1"/>
      <c r="AW285" s="1"/>
      <c r="AX285" s="1"/>
      <c r="AY285" s="1"/>
      <c r="AZ285" s="1"/>
      <c r="BA285" s="1"/>
      <c r="BB285" s="1"/>
      <c r="BC285" s="1"/>
      <c r="BD285" s="1"/>
      <c r="BE285" s="1"/>
      <c r="BF285" s="1"/>
      <c r="BG285" s="1"/>
      <c r="BH285" s="1"/>
      <c r="BI285" s="1"/>
      <c r="BJ285" s="1"/>
      <c r="BK285" s="1"/>
      <c r="BL285" s="1"/>
      <c r="BM285" s="1"/>
      <c r="BN285" s="1"/>
      <c r="BO285" s="1"/>
      <c r="BP285" s="1"/>
      <c r="BQ285" s="1"/>
      <c r="BR285" s="1"/>
    </row>
    <row r="286" spans="1:70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  <c r="AO286" s="1"/>
      <c r="AP286" s="1"/>
      <c r="AQ286" s="1"/>
      <c r="AR286" s="1"/>
      <c r="AS286" s="1"/>
      <c r="AT286" s="1"/>
      <c r="AU286" s="1"/>
      <c r="AV286" s="1"/>
      <c r="AW286" s="1"/>
      <c r="AX286" s="1"/>
      <c r="AY286" s="1"/>
      <c r="AZ286" s="1"/>
      <c r="BA286" s="1"/>
      <c r="BB286" s="1"/>
      <c r="BC286" s="1"/>
      <c r="BD286" s="1"/>
      <c r="BE286" s="1"/>
      <c r="BF286" s="1"/>
      <c r="BG286" s="1"/>
      <c r="BH286" s="1"/>
      <c r="BI286" s="1"/>
      <c r="BJ286" s="1"/>
      <c r="BK286" s="1"/>
      <c r="BL286" s="1"/>
      <c r="BM286" s="1"/>
      <c r="BN286" s="1"/>
      <c r="BO286" s="1"/>
      <c r="BP286" s="1"/>
      <c r="BQ286" s="1"/>
      <c r="BR286" s="1"/>
    </row>
    <row r="287" spans="1:70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  <c r="AO287" s="1"/>
      <c r="AP287" s="1"/>
      <c r="AQ287" s="1"/>
      <c r="AR287" s="1"/>
      <c r="AS287" s="1"/>
      <c r="AT287" s="1"/>
      <c r="AU287" s="1"/>
      <c r="AV287" s="1"/>
      <c r="AW287" s="1"/>
      <c r="AX287" s="1"/>
      <c r="AY287" s="1"/>
      <c r="AZ287" s="1"/>
      <c r="BA287" s="1"/>
      <c r="BB287" s="1"/>
      <c r="BC287" s="1"/>
      <c r="BD287" s="1"/>
      <c r="BE287" s="1"/>
      <c r="BF287" s="1"/>
      <c r="BG287" s="1"/>
      <c r="BH287" s="1"/>
      <c r="BI287" s="1"/>
      <c r="BJ287" s="1"/>
      <c r="BK287" s="1"/>
      <c r="BL287" s="1"/>
      <c r="BM287" s="1"/>
      <c r="BN287" s="1"/>
      <c r="BO287" s="1"/>
      <c r="BP287" s="1"/>
      <c r="BQ287" s="1"/>
      <c r="BR287" s="1"/>
    </row>
    <row r="288" spans="1:70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1"/>
      <c r="AP288" s="1"/>
      <c r="AQ288" s="1"/>
      <c r="AR288" s="1"/>
      <c r="AS288" s="1"/>
      <c r="AT288" s="1"/>
      <c r="AU288" s="1"/>
      <c r="AV288" s="1"/>
      <c r="AW288" s="1"/>
      <c r="AX288" s="1"/>
      <c r="AY288" s="1"/>
      <c r="AZ288" s="1"/>
      <c r="BA288" s="1"/>
      <c r="BB288" s="1"/>
      <c r="BC288" s="1"/>
      <c r="BD288" s="1"/>
      <c r="BE288" s="1"/>
      <c r="BF288" s="1"/>
      <c r="BG288" s="1"/>
      <c r="BH288" s="1"/>
      <c r="BI288" s="1"/>
      <c r="BJ288" s="1"/>
      <c r="BK288" s="1"/>
      <c r="BL288" s="1"/>
      <c r="BM288" s="1"/>
      <c r="BN288" s="1"/>
      <c r="BO288" s="1"/>
      <c r="BP288" s="1"/>
      <c r="BQ288" s="1"/>
      <c r="BR288" s="1"/>
    </row>
    <row r="289" spans="1:70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  <c r="AO289" s="1"/>
      <c r="AP289" s="1"/>
      <c r="AQ289" s="1"/>
      <c r="AR289" s="1"/>
      <c r="AS289" s="1"/>
      <c r="AT289" s="1"/>
      <c r="AU289" s="1"/>
      <c r="AV289" s="1"/>
      <c r="AW289" s="1"/>
      <c r="AX289" s="1"/>
      <c r="AY289" s="1"/>
      <c r="AZ289" s="1"/>
      <c r="BA289" s="1"/>
      <c r="BB289" s="1"/>
      <c r="BC289" s="1"/>
      <c r="BD289" s="1"/>
      <c r="BE289" s="1"/>
      <c r="BF289" s="1"/>
      <c r="BG289" s="1"/>
      <c r="BH289" s="1"/>
      <c r="BI289" s="1"/>
      <c r="BJ289" s="1"/>
      <c r="BK289" s="1"/>
      <c r="BL289" s="1"/>
      <c r="BM289" s="1"/>
      <c r="BN289" s="1"/>
      <c r="BO289" s="1"/>
      <c r="BP289" s="1"/>
      <c r="BQ289" s="1"/>
      <c r="BR289" s="1"/>
    </row>
    <row r="290" spans="1:70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  <c r="AO290" s="1"/>
      <c r="AP290" s="1"/>
      <c r="AQ290" s="1"/>
      <c r="AR290" s="1"/>
      <c r="AS290" s="1"/>
      <c r="AT290" s="1"/>
      <c r="AU290" s="1"/>
      <c r="AV290" s="1"/>
      <c r="AW290" s="1"/>
      <c r="AX290" s="1"/>
      <c r="AY290" s="1"/>
      <c r="AZ290" s="1"/>
      <c r="BA290" s="1"/>
      <c r="BB290" s="1"/>
      <c r="BC290" s="1"/>
      <c r="BD290" s="1"/>
      <c r="BE290" s="1"/>
      <c r="BF290" s="1"/>
      <c r="BG290" s="1"/>
      <c r="BH290" s="1"/>
      <c r="BI290" s="1"/>
      <c r="BJ290" s="1"/>
      <c r="BK290" s="1"/>
      <c r="BL290" s="1"/>
      <c r="BM290" s="1"/>
      <c r="BN290" s="1"/>
      <c r="BO290" s="1"/>
      <c r="BP290" s="1"/>
      <c r="BQ290" s="1"/>
      <c r="BR290" s="1"/>
    </row>
    <row r="291" spans="1:70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  <c r="AO291" s="1"/>
      <c r="AP291" s="1"/>
      <c r="AQ291" s="1"/>
      <c r="AR291" s="1"/>
      <c r="AS291" s="1"/>
      <c r="AT291" s="1"/>
      <c r="AU291" s="1"/>
      <c r="AV291" s="1"/>
      <c r="AW291" s="1"/>
      <c r="AX291" s="1"/>
      <c r="AY291" s="1"/>
      <c r="AZ291" s="1"/>
      <c r="BA291" s="1"/>
      <c r="BB291" s="1"/>
      <c r="BC291" s="1"/>
      <c r="BD291" s="1"/>
      <c r="BE291" s="1"/>
      <c r="BF291" s="1"/>
      <c r="BG291" s="1"/>
      <c r="BH291" s="1"/>
      <c r="BI291" s="1"/>
      <c r="BJ291" s="1"/>
      <c r="BK291" s="1"/>
      <c r="BL291" s="1"/>
      <c r="BM291" s="1"/>
      <c r="BN291" s="1"/>
      <c r="BO291" s="1"/>
      <c r="BP291" s="1"/>
      <c r="BQ291" s="1"/>
      <c r="BR291" s="1"/>
    </row>
    <row r="292" spans="1:70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  <c r="AO292" s="1"/>
      <c r="AP292" s="1"/>
      <c r="AQ292" s="1"/>
      <c r="AR292" s="1"/>
      <c r="AS292" s="1"/>
      <c r="AT292" s="1"/>
      <c r="AU292" s="1"/>
      <c r="AV292" s="1"/>
      <c r="AW292" s="1"/>
      <c r="AX292" s="1"/>
      <c r="AY292" s="1"/>
      <c r="AZ292" s="1"/>
      <c r="BA292" s="1"/>
      <c r="BB292" s="1"/>
      <c r="BC292" s="1"/>
      <c r="BD292" s="1"/>
      <c r="BE292" s="1"/>
      <c r="BF292" s="1"/>
      <c r="BG292" s="1"/>
      <c r="BH292" s="1"/>
      <c r="BI292" s="1"/>
      <c r="BJ292" s="1"/>
      <c r="BK292" s="1"/>
      <c r="BL292" s="1"/>
      <c r="BM292" s="1"/>
      <c r="BN292" s="1"/>
      <c r="BO292" s="1"/>
      <c r="BP292" s="1"/>
      <c r="BQ292" s="1"/>
      <c r="BR292" s="1"/>
    </row>
    <row r="293" spans="1:70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  <c r="AO293" s="1"/>
      <c r="AP293" s="1"/>
      <c r="AQ293" s="1"/>
      <c r="AR293" s="1"/>
      <c r="AS293" s="1"/>
      <c r="AT293" s="1"/>
      <c r="AU293" s="1"/>
      <c r="AV293" s="1"/>
      <c r="AW293" s="1"/>
      <c r="AX293" s="1"/>
      <c r="AY293" s="1"/>
      <c r="AZ293" s="1"/>
      <c r="BA293" s="1"/>
      <c r="BB293" s="1"/>
      <c r="BC293" s="1"/>
      <c r="BD293" s="1"/>
      <c r="BE293" s="1"/>
      <c r="BF293" s="1"/>
      <c r="BG293" s="1"/>
      <c r="BH293" s="1"/>
      <c r="BI293" s="1"/>
      <c r="BJ293" s="1"/>
      <c r="BK293" s="1"/>
      <c r="BL293" s="1"/>
      <c r="BM293" s="1"/>
      <c r="BN293" s="1"/>
      <c r="BO293" s="1"/>
      <c r="BP293" s="1"/>
      <c r="BQ293" s="1"/>
      <c r="BR293" s="1"/>
    </row>
    <row r="294" spans="1:70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  <c r="AO294" s="1"/>
      <c r="AP294" s="1"/>
      <c r="AQ294" s="1"/>
      <c r="AR294" s="1"/>
      <c r="AS294" s="1"/>
      <c r="AT294" s="1"/>
      <c r="AU294" s="1"/>
      <c r="AV294" s="1"/>
      <c r="AW294" s="1"/>
      <c r="AX294" s="1"/>
      <c r="AY294" s="1"/>
      <c r="AZ294" s="1"/>
      <c r="BA294" s="1"/>
      <c r="BB294" s="1"/>
      <c r="BC294" s="1"/>
      <c r="BD294" s="1"/>
      <c r="BE294" s="1"/>
      <c r="BF294" s="1"/>
      <c r="BG294" s="1"/>
      <c r="BH294" s="1"/>
      <c r="BI294" s="1"/>
      <c r="BJ294" s="1"/>
      <c r="BK294" s="1"/>
      <c r="BL294" s="1"/>
      <c r="BM294" s="1"/>
      <c r="BN294" s="1"/>
      <c r="BO294" s="1"/>
      <c r="BP294" s="1"/>
      <c r="BQ294" s="1"/>
      <c r="BR294" s="1"/>
    </row>
    <row r="295" spans="1:70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  <c r="AO295" s="1"/>
      <c r="AP295" s="1"/>
      <c r="AQ295" s="1"/>
      <c r="AR295" s="1"/>
      <c r="AS295" s="1"/>
      <c r="AT295" s="1"/>
      <c r="AU295" s="1"/>
      <c r="AV295" s="1"/>
      <c r="AW295" s="1"/>
      <c r="AX295" s="1"/>
      <c r="AY295" s="1"/>
      <c r="AZ295" s="1"/>
      <c r="BA295" s="1"/>
      <c r="BB295" s="1"/>
      <c r="BC295" s="1"/>
      <c r="BD295" s="1"/>
      <c r="BE295" s="1"/>
      <c r="BF295" s="1"/>
      <c r="BG295" s="1"/>
      <c r="BH295" s="1"/>
      <c r="BI295" s="1"/>
      <c r="BJ295" s="1"/>
      <c r="BK295" s="1"/>
      <c r="BL295" s="1"/>
      <c r="BM295" s="1"/>
      <c r="BN295" s="1"/>
      <c r="BO295" s="1"/>
      <c r="BP295" s="1"/>
      <c r="BQ295" s="1"/>
      <c r="BR295" s="1"/>
    </row>
    <row r="296" spans="1:70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  <c r="AP296" s="1"/>
      <c r="AQ296" s="1"/>
      <c r="AR296" s="1"/>
      <c r="AS296" s="1"/>
      <c r="AT296" s="1"/>
      <c r="AU296" s="1"/>
      <c r="AV296" s="1"/>
      <c r="AW296" s="1"/>
      <c r="AX296" s="1"/>
      <c r="AY296" s="1"/>
      <c r="AZ296" s="1"/>
      <c r="BA296" s="1"/>
      <c r="BB296" s="1"/>
      <c r="BC296" s="1"/>
      <c r="BD296" s="1"/>
      <c r="BE296" s="1"/>
      <c r="BF296" s="1"/>
      <c r="BG296" s="1"/>
      <c r="BH296" s="1"/>
      <c r="BI296" s="1"/>
      <c r="BJ296" s="1"/>
      <c r="BK296" s="1"/>
      <c r="BL296" s="1"/>
      <c r="BM296" s="1"/>
      <c r="BN296" s="1"/>
      <c r="BO296" s="1"/>
      <c r="BP296" s="1"/>
      <c r="BQ296" s="1"/>
      <c r="BR296" s="1"/>
    </row>
    <row r="297" spans="1:70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  <c r="AO297" s="1"/>
      <c r="AP297" s="1"/>
      <c r="AQ297" s="1"/>
      <c r="AR297" s="1"/>
      <c r="AS297" s="1"/>
      <c r="AT297" s="1"/>
      <c r="AU297" s="1"/>
      <c r="AV297" s="1"/>
      <c r="AW297" s="1"/>
      <c r="AX297" s="1"/>
      <c r="AY297" s="1"/>
      <c r="AZ297" s="1"/>
      <c r="BA297" s="1"/>
      <c r="BB297" s="1"/>
      <c r="BC297" s="1"/>
      <c r="BD297" s="1"/>
      <c r="BE297" s="1"/>
      <c r="BF297" s="1"/>
      <c r="BG297" s="1"/>
      <c r="BH297" s="1"/>
      <c r="BI297" s="1"/>
      <c r="BJ297" s="1"/>
      <c r="BK297" s="1"/>
      <c r="BL297" s="1"/>
      <c r="BM297" s="1"/>
      <c r="BN297" s="1"/>
      <c r="BO297" s="1"/>
      <c r="BP297" s="1"/>
      <c r="BQ297" s="1"/>
      <c r="BR297" s="1"/>
    </row>
    <row r="298" spans="1:70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  <c r="AO298" s="1"/>
      <c r="AP298" s="1"/>
      <c r="AQ298" s="1"/>
      <c r="AR298" s="1"/>
      <c r="AS298" s="1"/>
      <c r="AT298" s="1"/>
      <c r="AU298" s="1"/>
      <c r="AV298" s="1"/>
      <c r="AW298" s="1"/>
      <c r="AX298" s="1"/>
      <c r="AY298" s="1"/>
      <c r="AZ298" s="1"/>
      <c r="BA298" s="1"/>
      <c r="BB298" s="1"/>
      <c r="BC298" s="1"/>
      <c r="BD298" s="1"/>
      <c r="BE298" s="1"/>
      <c r="BF298" s="1"/>
      <c r="BG298" s="1"/>
      <c r="BH298" s="1"/>
      <c r="BI298" s="1"/>
      <c r="BJ298" s="1"/>
      <c r="BK298" s="1"/>
      <c r="BL298" s="1"/>
      <c r="BM298" s="1"/>
      <c r="BN298" s="1"/>
      <c r="BO298" s="1"/>
      <c r="BP298" s="1"/>
      <c r="BQ298" s="1"/>
      <c r="BR298" s="1"/>
    </row>
    <row r="299" spans="1:70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  <c r="AO299" s="1"/>
      <c r="AP299" s="1"/>
      <c r="AQ299" s="1"/>
      <c r="AR299" s="1"/>
      <c r="AS299" s="1"/>
      <c r="AT299" s="1"/>
      <c r="AU299" s="1"/>
      <c r="AV299" s="1"/>
      <c r="AW299" s="1"/>
      <c r="AX299" s="1"/>
      <c r="AY299" s="1"/>
      <c r="AZ299" s="1"/>
      <c r="BA299" s="1"/>
      <c r="BB299" s="1"/>
      <c r="BC299" s="1"/>
      <c r="BD299" s="1"/>
      <c r="BE299" s="1"/>
      <c r="BF299" s="1"/>
      <c r="BG299" s="1"/>
      <c r="BH299" s="1"/>
      <c r="BI299" s="1"/>
      <c r="BJ299" s="1"/>
      <c r="BK299" s="1"/>
      <c r="BL299" s="1"/>
      <c r="BM299" s="1"/>
      <c r="BN299" s="1"/>
      <c r="BO299" s="1"/>
      <c r="BP299" s="1"/>
      <c r="BQ299" s="1"/>
      <c r="BR299" s="1"/>
    </row>
    <row r="300" spans="1:70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  <c r="AO300" s="1"/>
      <c r="AP300" s="1"/>
      <c r="AQ300" s="1"/>
      <c r="AR300" s="1"/>
      <c r="AS300" s="1"/>
      <c r="AT300" s="1"/>
      <c r="AU300" s="1"/>
      <c r="AV300" s="1"/>
      <c r="AW300" s="1"/>
      <c r="AX300" s="1"/>
      <c r="AY300" s="1"/>
      <c r="AZ300" s="1"/>
      <c r="BA300" s="1"/>
      <c r="BB300" s="1"/>
      <c r="BC300" s="1"/>
      <c r="BD300" s="1"/>
      <c r="BE300" s="1"/>
      <c r="BF300" s="1"/>
      <c r="BG300" s="1"/>
      <c r="BH300" s="1"/>
      <c r="BI300" s="1"/>
      <c r="BJ300" s="1"/>
      <c r="BK300" s="1"/>
      <c r="BL300" s="1"/>
      <c r="BM300" s="1"/>
      <c r="BN300" s="1"/>
      <c r="BO300" s="1"/>
      <c r="BP300" s="1"/>
      <c r="BQ300" s="1"/>
      <c r="BR300" s="1"/>
    </row>
    <row r="301" spans="1:70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  <c r="AM301" s="1"/>
      <c r="AN301" s="1"/>
      <c r="AO301" s="1"/>
      <c r="AP301" s="1"/>
      <c r="AQ301" s="1"/>
      <c r="AR301" s="1"/>
      <c r="AS301" s="1"/>
      <c r="AT301" s="1"/>
      <c r="AU301" s="1"/>
      <c r="AV301" s="1"/>
      <c r="AW301" s="1"/>
      <c r="AX301" s="1"/>
      <c r="AY301" s="1"/>
      <c r="AZ301" s="1"/>
      <c r="BA301" s="1"/>
      <c r="BB301" s="1"/>
      <c r="BC301" s="1"/>
      <c r="BD301" s="1"/>
      <c r="BE301" s="1"/>
      <c r="BF301" s="1"/>
      <c r="BG301" s="1"/>
      <c r="BH301" s="1"/>
      <c r="BI301" s="1"/>
      <c r="BJ301" s="1"/>
      <c r="BK301" s="1"/>
      <c r="BL301" s="1"/>
      <c r="BM301" s="1"/>
      <c r="BN301" s="1"/>
      <c r="BO301" s="1"/>
      <c r="BP301" s="1"/>
      <c r="BQ301" s="1"/>
      <c r="BR301" s="1"/>
    </row>
    <row r="302" spans="1:70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  <c r="AM302" s="1"/>
      <c r="AN302" s="1"/>
      <c r="AO302" s="1"/>
      <c r="AP302" s="1"/>
      <c r="AQ302" s="1"/>
      <c r="AR302" s="1"/>
      <c r="AS302" s="1"/>
      <c r="AT302" s="1"/>
      <c r="AU302" s="1"/>
      <c r="AV302" s="1"/>
      <c r="AW302" s="1"/>
      <c r="AX302" s="1"/>
      <c r="AY302" s="1"/>
      <c r="AZ302" s="1"/>
      <c r="BA302" s="1"/>
      <c r="BB302" s="1"/>
      <c r="BC302" s="1"/>
      <c r="BD302" s="1"/>
      <c r="BE302" s="1"/>
      <c r="BF302" s="1"/>
      <c r="BG302" s="1"/>
      <c r="BH302" s="1"/>
      <c r="BI302" s="1"/>
      <c r="BJ302" s="1"/>
      <c r="BK302" s="1"/>
      <c r="BL302" s="1"/>
      <c r="BM302" s="1"/>
      <c r="BN302" s="1"/>
      <c r="BO302" s="1"/>
      <c r="BP302" s="1"/>
      <c r="BQ302" s="1"/>
      <c r="BR302" s="1"/>
    </row>
    <row r="303" spans="1:70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  <c r="AM303" s="1"/>
      <c r="AN303" s="1"/>
      <c r="AO303" s="1"/>
      <c r="AP303" s="1"/>
      <c r="AQ303" s="1"/>
      <c r="AR303" s="1"/>
      <c r="AS303" s="1"/>
      <c r="AT303" s="1"/>
      <c r="AU303" s="1"/>
      <c r="AV303" s="1"/>
      <c r="AW303" s="1"/>
      <c r="AX303" s="1"/>
      <c r="AY303" s="1"/>
      <c r="AZ303" s="1"/>
      <c r="BA303" s="1"/>
      <c r="BB303" s="1"/>
      <c r="BC303" s="1"/>
      <c r="BD303" s="1"/>
      <c r="BE303" s="1"/>
      <c r="BF303" s="1"/>
      <c r="BG303" s="1"/>
      <c r="BH303" s="1"/>
      <c r="BI303" s="1"/>
      <c r="BJ303" s="1"/>
      <c r="BK303" s="1"/>
      <c r="BL303" s="1"/>
      <c r="BM303" s="1"/>
      <c r="BN303" s="1"/>
      <c r="BO303" s="1"/>
      <c r="BP303" s="1"/>
      <c r="BQ303" s="1"/>
      <c r="BR303" s="1"/>
    </row>
    <row r="304" spans="1:70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  <c r="AM304" s="1"/>
      <c r="AN304" s="1"/>
      <c r="AO304" s="1"/>
      <c r="AP304" s="1"/>
      <c r="AQ304" s="1"/>
      <c r="AR304" s="1"/>
      <c r="AS304" s="1"/>
      <c r="AT304" s="1"/>
      <c r="AU304" s="1"/>
      <c r="AV304" s="1"/>
      <c r="AW304" s="1"/>
      <c r="AX304" s="1"/>
      <c r="AY304" s="1"/>
      <c r="AZ304" s="1"/>
      <c r="BA304" s="1"/>
      <c r="BB304" s="1"/>
      <c r="BC304" s="1"/>
      <c r="BD304" s="1"/>
      <c r="BE304" s="1"/>
      <c r="BF304" s="1"/>
      <c r="BG304" s="1"/>
      <c r="BH304" s="1"/>
      <c r="BI304" s="1"/>
      <c r="BJ304" s="1"/>
      <c r="BK304" s="1"/>
      <c r="BL304" s="1"/>
      <c r="BM304" s="1"/>
      <c r="BN304" s="1"/>
      <c r="BO304" s="1"/>
      <c r="BP304" s="1"/>
      <c r="BQ304" s="1"/>
      <c r="BR304" s="1"/>
    </row>
    <row r="305" spans="1:70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  <c r="AM305" s="1"/>
      <c r="AN305" s="1"/>
      <c r="AO305" s="1"/>
      <c r="AP305" s="1"/>
      <c r="AQ305" s="1"/>
      <c r="AR305" s="1"/>
      <c r="AS305" s="1"/>
      <c r="AT305" s="1"/>
      <c r="AU305" s="1"/>
      <c r="AV305" s="1"/>
      <c r="AW305" s="1"/>
      <c r="AX305" s="1"/>
      <c r="AY305" s="1"/>
      <c r="AZ305" s="1"/>
      <c r="BA305" s="1"/>
      <c r="BB305" s="1"/>
      <c r="BC305" s="1"/>
      <c r="BD305" s="1"/>
      <c r="BE305" s="1"/>
      <c r="BF305" s="1"/>
      <c r="BG305" s="1"/>
      <c r="BH305" s="1"/>
      <c r="BI305" s="1"/>
      <c r="BJ305" s="1"/>
      <c r="BK305" s="1"/>
      <c r="BL305" s="1"/>
      <c r="BM305" s="1"/>
      <c r="BN305" s="1"/>
      <c r="BO305" s="1"/>
      <c r="BP305" s="1"/>
      <c r="BQ305" s="1"/>
      <c r="BR305" s="1"/>
    </row>
    <row r="306" spans="1:70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  <c r="AM306" s="1"/>
      <c r="AN306" s="1"/>
      <c r="AO306" s="1"/>
      <c r="AP306" s="1"/>
      <c r="AQ306" s="1"/>
      <c r="AR306" s="1"/>
      <c r="AS306" s="1"/>
      <c r="AT306" s="1"/>
      <c r="AU306" s="1"/>
      <c r="AV306" s="1"/>
      <c r="AW306" s="1"/>
      <c r="AX306" s="1"/>
      <c r="AY306" s="1"/>
      <c r="AZ306" s="1"/>
      <c r="BA306" s="1"/>
      <c r="BB306" s="1"/>
      <c r="BC306" s="1"/>
      <c r="BD306" s="1"/>
      <c r="BE306" s="1"/>
      <c r="BF306" s="1"/>
      <c r="BG306" s="1"/>
      <c r="BH306" s="1"/>
      <c r="BI306" s="1"/>
      <c r="BJ306" s="1"/>
      <c r="BK306" s="1"/>
      <c r="BL306" s="1"/>
      <c r="BM306" s="1"/>
      <c r="BN306" s="1"/>
      <c r="BO306" s="1"/>
      <c r="BP306" s="1"/>
      <c r="BQ306" s="1"/>
      <c r="BR306" s="1"/>
    </row>
    <row r="307" spans="1:70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  <c r="AM307" s="1"/>
      <c r="AN307" s="1"/>
      <c r="AO307" s="1"/>
      <c r="AP307" s="1"/>
      <c r="AQ307" s="1"/>
      <c r="AR307" s="1"/>
      <c r="AS307" s="1"/>
      <c r="AT307" s="1"/>
      <c r="AU307" s="1"/>
      <c r="AV307" s="1"/>
      <c r="AW307" s="1"/>
      <c r="AX307" s="1"/>
      <c r="AY307" s="1"/>
      <c r="AZ307" s="1"/>
      <c r="BA307" s="1"/>
      <c r="BB307" s="1"/>
      <c r="BC307" s="1"/>
      <c r="BD307" s="1"/>
      <c r="BE307" s="1"/>
      <c r="BF307" s="1"/>
      <c r="BG307" s="1"/>
      <c r="BH307" s="1"/>
      <c r="BI307" s="1"/>
      <c r="BJ307" s="1"/>
      <c r="BK307" s="1"/>
      <c r="BL307" s="1"/>
      <c r="BM307" s="1"/>
      <c r="BN307" s="1"/>
      <c r="BO307" s="1"/>
      <c r="BP307" s="1"/>
      <c r="BQ307" s="1"/>
      <c r="BR307" s="1"/>
    </row>
    <row r="308" spans="1:70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  <c r="AM308" s="1"/>
      <c r="AN308" s="1"/>
      <c r="AO308" s="1"/>
      <c r="AP308" s="1"/>
      <c r="AQ308" s="1"/>
      <c r="AR308" s="1"/>
      <c r="AS308" s="1"/>
      <c r="AT308" s="1"/>
      <c r="AU308" s="1"/>
      <c r="AV308" s="1"/>
      <c r="AW308" s="1"/>
      <c r="AX308" s="1"/>
      <c r="AY308" s="1"/>
      <c r="AZ308" s="1"/>
      <c r="BA308" s="1"/>
      <c r="BB308" s="1"/>
      <c r="BC308" s="1"/>
      <c r="BD308" s="1"/>
      <c r="BE308" s="1"/>
      <c r="BF308" s="1"/>
      <c r="BG308" s="1"/>
      <c r="BH308" s="1"/>
      <c r="BI308" s="1"/>
      <c r="BJ308" s="1"/>
      <c r="BK308" s="1"/>
      <c r="BL308" s="1"/>
      <c r="BM308" s="1"/>
      <c r="BN308" s="1"/>
      <c r="BO308" s="1"/>
      <c r="BP308" s="1"/>
      <c r="BQ308" s="1"/>
      <c r="BR308" s="1"/>
    </row>
    <row r="309" spans="1:70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  <c r="AM309" s="1"/>
      <c r="AN309" s="1"/>
      <c r="AO309" s="1"/>
      <c r="AP309" s="1"/>
      <c r="AQ309" s="1"/>
      <c r="AR309" s="1"/>
      <c r="AS309" s="1"/>
      <c r="AT309" s="1"/>
      <c r="AU309" s="1"/>
      <c r="AV309" s="1"/>
      <c r="AW309" s="1"/>
      <c r="AX309" s="1"/>
      <c r="AY309" s="1"/>
      <c r="AZ309" s="1"/>
      <c r="BA309" s="1"/>
      <c r="BB309" s="1"/>
      <c r="BC309" s="1"/>
      <c r="BD309" s="1"/>
      <c r="BE309" s="1"/>
      <c r="BF309" s="1"/>
      <c r="BG309" s="1"/>
      <c r="BH309" s="1"/>
      <c r="BI309" s="1"/>
      <c r="BJ309" s="1"/>
      <c r="BK309" s="1"/>
      <c r="BL309" s="1"/>
      <c r="BM309" s="1"/>
      <c r="BN309" s="1"/>
      <c r="BO309" s="1"/>
      <c r="BP309" s="1"/>
      <c r="BQ309" s="1"/>
      <c r="BR309" s="1"/>
    </row>
    <row r="310" spans="1:70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  <c r="AM310" s="1"/>
      <c r="AN310" s="1"/>
      <c r="AO310" s="1"/>
      <c r="AP310" s="1"/>
      <c r="AQ310" s="1"/>
      <c r="AR310" s="1"/>
      <c r="AS310" s="1"/>
      <c r="AT310" s="1"/>
      <c r="AU310" s="1"/>
      <c r="AV310" s="1"/>
      <c r="AW310" s="1"/>
      <c r="AX310" s="1"/>
      <c r="AY310" s="1"/>
      <c r="AZ310" s="1"/>
      <c r="BA310" s="1"/>
      <c r="BB310" s="1"/>
      <c r="BC310" s="1"/>
      <c r="BD310" s="1"/>
      <c r="BE310" s="1"/>
      <c r="BF310" s="1"/>
      <c r="BG310" s="1"/>
      <c r="BH310" s="1"/>
      <c r="BI310" s="1"/>
      <c r="BJ310" s="1"/>
      <c r="BK310" s="1"/>
      <c r="BL310" s="1"/>
      <c r="BM310" s="1"/>
      <c r="BN310" s="1"/>
      <c r="BO310" s="1"/>
      <c r="BP310" s="1"/>
      <c r="BQ310" s="1"/>
      <c r="BR310" s="1"/>
    </row>
    <row r="311" spans="1:70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  <c r="AM311" s="1"/>
      <c r="AN311" s="1"/>
      <c r="AO311" s="1"/>
      <c r="AP311" s="1"/>
      <c r="AQ311" s="1"/>
      <c r="AR311" s="1"/>
      <c r="AS311" s="1"/>
      <c r="AT311" s="1"/>
      <c r="AU311" s="1"/>
      <c r="AV311" s="1"/>
      <c r="AW311" s="1"/>
      <c r="AX311" s="1"/>
      <c r="AY311" s="1"/>
      <c r="AZ311" s="1"/>
      <c r="BA311" s="1"/>
      <c r="BB311" s="1"/>
      <c r="BC311" s="1"/>
      <c r="BD311" s="1"/>
      <c r="BE311" s="1"/>
      <c r="BF311" s="1"/>
      <c r="BG311" s="1"/>
      <c r="BH311" s="1"/>
      <c r="BI311" s="1"/>
      <c r="BJ311" s="1"/>
      <c r="BK311" s="1"/>
      <c r="BL311" s="1"/>
      <c r="BM311" s="1"/>
      <c r="BN311" s="1"/>
      <c r="BO311" s="1"/>
      <c r="BP311" s="1"/>
      <c r="BQ311" s="1"/>
      <c r="BR311" s="1"/>
    </row>
    <row r="312" spans="1:70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  <c r="AM312" s="1"/>
      <c r="AN312" s="1"/>
      <c r="AO312" s="1"/>
      <c r="AP312" s="1"/>
      <c r="AQ312" s="1"/>
      <c r="AR312" s="1"/>
      <c r="AS312" s="1"/>
      <c r="AT312" s="1"/>
      <c r="AU312" s="1"/>
      <c r="AV312" s="1"/>
      <c r="AW312" s="1"/>
      <c r="AX312" s="1"/>
      <c r="AY312" s="1"/>
      <c r="AZ312" s="1"/>
      <c r="BA312" s="1"/>
      <c r="BB312" s="1"/>
      <c r="BC312" s="1"/>
      <c r="BD312" s="1"/>
      <c r="BE312" s="1"/>
      <c r="BF312" s="1"/>
      <c r="BG312" s="1"/>
      <c r="BH312" s="1"/>
      <c r="BI312" s="1"/>
      <c r="BJ312" s="1"/>
      <c r="BK312" s="1"/>
      <c r="BL312" s="1"/>
      <c r="BM312" s="1"/>
      <c r="BN312" s="1"/>
      <c r="BO312" s="1"/>
      <c r="BP312" s="1"/>
      <c r="BQ312" s="1"/>
      <c r="BR312" s="1"/>
    </row>
    <row r="313" spans="1:70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  <c r="AM313" s="1"/>
      <c r="AN313" s="1"/>
      <c r="AO313" s="1"/>
      <c r="AP313" s="1"/>
      <c r="AQ313" s="1"/>
      <c r="AR313" s="1"/>
      <c r="AS313" s="1"/>
      <c r="AT313" s="1"/>
      <c r="AU313" s="1"/>
      <c r="AV313" s="1"/>
      <c r="AW313" s="1"/>
      <c r="AX313" s="1"/>
      <c r="AY313" s="1"/>
      <c r="AZ313" s="1"/>
      <c r="BA313" s="1"/>
      <c r="BB313" s="1"/>
      <c r="BC313" s="1"/>
      <c r="BD313" s="1"/>
      <c r="BE313" s="1"/>
      <c r="BF313" s="1"/>
      <c r="BG313" s="1"/>
      <c r="BH313" s="1"/>
      <c r="BI313" s="1"/>
      <c r="BJ313" s="1"/>
      <c r="BK313" s="1"/>
      <c r="BL313" s="1"/>
      <c r="BM313" s="1"/>
      <c r="BN313" s="1"/>
      <c r="BO313" s="1"/>
      <c r="BP313" s="1"/>
      <c r="BQ313" s="1"/>
      <c r="BR313" s="1"/>
    </row>
    <row r="314" spans="1:70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  <c r="AM314" s="1"/>
      <c r="AN314" s="1"/>
      <c r="AO314" s="1"/>
      <c r="AP314" s="1"/>
      <c r="AQ314" s="1"/>
      <c r="AR314" s="1"/>
      <c r="AS314" s="1"/>
      <c r="AT314" s="1"/>
      <c r="AU314" s="1"/>
      <c r="AV314" s="1"/>
      <c r="AW314" s="1"/>
      <c r="AX314" s="1"/>
      <c r="AY314" s="1"/>
      <c r="AZ314" s="1"/>
      <c r="BA314" s="1"/>
      <c r="BB314" s="1"/>
      <c r="BC314" s="1"/>
      <c r="BD314" s="1"/>
      <c r="BE314" s="1"/>
      <c r="BF314" s="1"/>
      <c r="BG314" s="1"/>
      <c r="BH314" s="1"/>
      <c r="BI314" s="1"/>
      <c r="BJ314" s="1"/>
      <c r="BK314" s="1"/>
      <c r="BL314" s="1"/>
      <c r="BM314" s="1"/>
      <c r="BN314" s="1"/>
      <c r="BO314" s="1"/>
      <c r="BP314" s="1"/>
      <c r="BQ314" s="1"/>
      <c r="BR314" s="1"/>
    </row>
    <row r="315" spans="1:70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  <c r="AM315" s="1"/>
      <c r="AN315" s="1"/>
      <c r="AO315" s="1"/>
      <c r="AP315" s="1"/>
      <c r="AQ315" s="1"/>
      <c r="AR315" s="1"/>
      <c r="AS315" s="1"/>
      <c r="AT315" s="1"/>
      <c r="AU315" s="1"/>
      <c r="AV315" s="1"/>
      <c r="AW315" s="1"/>
      <c r="AX315" s="1"/>
      <c r="AY315" s="1"/>
      <c r="AZ315" s="1"/>
      <c r="BA315" s="1"/>
      <c r="BB315" s="1"/>
      <c r="BC315" s="1"/>
      <c r="BD315" s="1"/>
      <c r="BE315" s="1"/>
      <c r="BF315" s="1"/>
      <c r="BG315" s="1"/>
      <c r="BH315" s="1"/>
      <c r="BI315" s="1"/>
      <c r="BJ315" s="1"/>
      <c r="BK315" s="1"/>
      <c r="BL315" s="1"/>
      <c r="BM315" s="1"/>
      <c r="BN315" s="1"/>
      <c r="BO315" s="1"/>
      <c r="BP315" s="1"/>
      <c r="BQ315" s="1"/>
      <c r="BR315" s="1"/>
    </row>
    <row r="316" spans="1:70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  <c r="AM316" s="1"/>
      <c r="AN316" s="1"/>
      <c r="AO316" s="1"/>
      <c r="AP316" s="1"/>
      <c r="AQ316" s="1"/>
      <c r="AR316" s="1"/>
      <c r="AS316" s="1"/>
      <c r="AT316" s="1"/>
      <c r="AU316" s="1"/>
      <c r="AV316" s="1"/>
      <c r="AW316" s="1"/>
      <c r="AX316" s="1"/>
      <c r="AY316" s="1"/>
      <c r="AZ316" s="1"/>
      <c r="BA316" s="1"/>
      <c r="BB316" s="1"/>
      <c r="BC316" s="1"/>
      <c r="BD316" s="1"/>
      <c r="BE316" s="1"/>
      <c r="BF316" s="1"/>
      <c r="BG316" s="1"/>
      <c r="BH316" s="1"/>
      <c r="BI316" s="1"/>
      <c r="BJ316" s="1"/>
      <c r="BK316" s="1"/>
      <c r="BL316" s="1"/>
      <c r="BM316" s="1"/>
      <c r="BN316" s="1"/>
      <c r="BO316" s="1"/>
      <c r="BP316" s="1"/>
      <c r="BQ316" s="1"/>
      <c r="BR316" s="1"/>
    </row>
    <row r="317" spans="1:70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  <c r="AM317" s="1"/>
      <c r="AN317" s="1"/>
      <c r="AO317" s="1"/>
      <c r="AP317" s="1"/>
      <c r="AQ317" s="1"/>
      <c r="AR317" s="1"/>
      <c r="AS317" s="1"/>
      <c r="AT317" s="1"/>
      <c r="AU317" s="1"/>
      <c r="AV317" s="1"/>
      <c r="AW317" s="1"/>
      <c r="AX317" s="1"/>
      <c r="AY317" s="1"/>
      <c r="AZ317" s="1"/>
      <c r="BA317" s="1"/>
      <c r="BB317" s="1"/>
      <c r="BC317" s="1"/>
      <c r="BD317" s="1"/>
      <c r="BE317" s="1"/>
      <c r="BF317" s="1"/>
      <c r="BG317" s="1"/>
      <c r="BH317" s="1"/>
      <c r="BI317" s="1"/>
      <c r="BJ317" s="1"/>
      <c r="BK317" s="1"/>
      <c r="BL317" s="1"/>
      <c r="BM317" s="1"/>
      <c r="BN317" s="1"/>
      <c r="BO317" s="1"/>
      <c r="BP317" s="1"/>
      <c r="BQ317" s="1"/>
      <c r="BR317" s="1"/>
    </row>
    <row r="318" spans="1:70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  <c r="AM318" s="1"/>
      <c r="AN318" s="1"/>
      <c r="AO318" s="1"/>
      <c r="AP318" s="1"/>
      <c r="AQ318" s="1"/>
      <c r="AR318" s="1"/>
      <c r="AS318" s="1"/>
      <c r="AT318" s="1"/>
      <c r="AU318" s="1"/>
      <c r="AV318" s="1"/>
      <c r="AW318" s="1"/>
      <c r="AX318" s="1"/>
      <c r="AY318" s="1"/>
      <c r="AZ318" s="1"/>
      <c r="BA318" s="1"/>
      <c r="BB318" s="1"/>
      <c r="BC318" s="1"/>
      <c r="BD318" s="1"/>
      <c r="BE318" s="1"/>
      <c r="BF318" s="1"/>
      <c r="BG318" s="1"/>
      <c r="BH318" s="1"/>
      <c r="BI318" s="1"/>
      <c r="BJ318" s="1"/>
      <c r="BK318" s="1"/>
      <c r="BL318" s="1"/>
      <c r="BM318" s="1"/>
      <c r="BN318" s="1"/>
      <c r="BO318" s="1"/>
      <c r="BP318" s="1"/>
      <c r="BQ318" s="1"/>
      <c r="BR318" s="1"/>
    </row>
    <row r="319" spans="1:70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  <c r="AM319" s="1"/>
      <c r="AN319" s="1"/>
      <c r="AO319" s="1"/>
      <c r="AP319" s="1"/>
      <c r="AQ319" s="1"/>
      <c r="AR319" s="1"/>
      <c r="AS319" s="1"/>
      <c r="AT319" s="1"/>
      <c r="AU319" s="1"/>
      <c r="AV319" s="1"/>
      <c r="AW319" s="1"/>
      <c r="AX319" s="1"/>
      <c r="AY319" s="1"/>
      <c r="AZ319" s="1"/>
      <c r="BA319" s="1"/>
      <c r="BB319" s="1"/>
      <c r="BC319" s="1"/>
      <c r="BD319" s="1"/>
      <c r="BE319" s="1"/>
      <c r="BF319" s="1"/>
      <c r="BG319" s="1"/>
      <c r="BH319" s="1"/>
      <c r="BI319" s="1"/>
      <c r="BJ319" s="1"/>
      <c r="BK319" s="1"/>
      <c r="BL319" s="1"/>
      <c r="BM319" s="1"/>
      <c r="BN319" s="1"/>
      <c r="BO319" s="1"/>
      <c r="BP319" s="1"/>
      <c r="BQ319" s="1"/>
      <c r="BR319" s="1"/>
    </row>
    <row r="320" spans="1:70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  <c r="AM320" s="1"/>
      <c r="AN320" s="1"/>
      <c r="AO320" s="1"/>
      <c r="AP320" s="1"/>
      <c r="AQ320" s="1"/>
      <c r="AR320" s="1"/>
      <c r="AS320" s="1"/>
      <c r="AT320" s="1"/>
      <c r="AU320" s="1"/>
      <c r="AV320" s="1"/>
      <c r="AW320" s="1"/>
      <c r="AX320" s="1"/>
      <c r="AY320" s="1"/>
      <c r="AZ320" s="1"/>
      <c r="BA320" s="1"/>
      <c r="BB320" s="1"/>
      <c r="BC320" s="1"/>
      <c r="BD320" s="1"/>
      <c r="BE320" s="1"/>
      <c r="BF320" s="1"/>
      <c r="BG320" s="1"/>
      <c r="BH320" s="1"/>
      <c r="BI320" s="1"/>
      <c r="BJ320" s="1"/>
      <c r="BK320" s="1"/>
      <c r="BL320" s="1"/>
      <c r="BM320" s="1"/>
      <c r="BN320" s="1"/>
      <c r="BO320" s="1"/>
      <c r="BP320" s="1"/>
      <c r="BQ320" s="1"/>
      <c r="BR320" s="1"/>
    </row>
    <row r="321" spans="1:70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  <c r="AM321" s="1"/>
      <c r="AN321" s="1"/>
      <c r="AO321" s="1"/>
      <c r="AP321" s="1"/>
      <c r="AQ321" s="1"/>
      <c r="AR321" s="1"/>
      <c r="AS321" s="1"/>
      <c r="AT321" s="1"/>
      <c r="AU321" s="1"/>
      <c r="AV321" s="1"/>
      <c r="AW321" s="1"/>
      <c r="AX321" s="1"/>
      <c r="AY321" s="1"/>
      <c r="AZ321" s="1"/>
      <c r="BA321" s="1"/>
      <c r="BB321" s="1"/>
      <c r="BC321" s="1"/>
      <c r="BD321" s="1"/>
      <c r="BE321" s="1"/>
      <c r="BF321" s="1"/>
      <c r="BG321" s="1"/>
      <c r="BH321" s="1"/>
      <c r="BI321" s="1"/>
      <c r="BJ321" s="1"/>
      <c r="BK321" s="1"/>
      <c r="BL321" s="1"/>
      <c r="BM321" s="1"/>
      <c r="BN321" s="1"/>
      <c r="BO321" s="1"/>
      <c r="BP321" s="1"/>
      <c r="BQ321" s="1"/>
      <c r="BR321" s="1"/>
    </row>
    <row r="322" spans="1:70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  <c r="AM322" s="1"/>
      <c r="AN322" s="1"/>
      <c r="AO322" s="1"/>
      <c r="AP322" s="1"/>
      <c r="AQ322" s="1"/>
      <c r="AR322" s="1"/>
      <c r="AS322" s="1"/>
      <c r="AT322" s="1"/>
      <c r="AU322" s="1"/>
      <c r="AV322" s="1"/>
      <c r="AW322" s="1"/>
      <c r="AX322" s="1"/>
      <c r="AY322" s="1"/>
      <c r="AZ322" s="1"/>
      <c r="BA322" s="1"/>
      <c r="BB322" s="1"/>
      <c r="BC322" s="1"/>
      <c r="BD322" s="1"/>
      <c r="BE322" s="1"/>
      <c r="BF322" s="1"/>
      <c r="BG322" s="1"/>
      <c r="BH322" s="1"/>
      <c r="BI322" s="1"/>
      <c r="BJ322" s="1"/>
      <c r="BK322" s="1"/>
      <c r="BL322" s="1"/>
      <c r="BM322" s="1"/>
      <c r="BN322" s="1"/>
      <c r="BO322" s="1"/>
      <c r="BP322" s="1"/>
      <c r="BQ322" s="1"/>
      <c r="BR322" s="1"/>
    </row>
    <row r="323" spans="1:70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  <c r="AM323" s="1"/>
      <c r="AN323" s="1"/>
      <c r="AO323" s="1"/>
      <c r="AP323" s="1"/>
      <c r="AQ323" s="1"/>
      <c r="AR323" s="1"/>
      <c r="AS323" s="1"/>
      <c r="AT323" s="1"/>
      <c r="AU323" s="1"/>
      <c r="AV323" s="1"/>
      <c r="AW323" s="1"/>
      <c r="AX323" s="1"/>
      <c r="AY323" s="1"/>
      <c r="AZ323" s="1"/>
      <c r="BA323" s="1"/>
      <c r="BB323" s="1"/>
      <c r="BC323" s="1"/>
      <c r="BD323" s="1"/>
      <c r="BE323" s="1"/>
      <c r="BF323" s="1"/>
      <c r="BG323" s="1"/>
      <c r="BH323" s="1"/>
      <c r="BI323" s="1"/>
      <c r="BJ323" s="1"/>
      <c r="BK323" s="1"/>
      <c r="BL323" s="1"/>
      <c r="BM323" s="1"/>
      <c r="BN323" s="1"/>
      <c r="BO323" s="1"/>
      <c r="BP323" s="1"/>
      <c r="BQ323" s="1"/>
      <c r="BR323" s="1"/>
    </row>
    <row r="324" spans="1:70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  <c r="AM324" s="1"/>
      <c r="AN324" s="1"/>
      <c r="AO324" s="1"/>
      <c r="AP324" s="1"/>
      <c r="AQ324" s="1"/>
      <c r="AR324" s="1"/>
      <c r="AS324" s="1"/>
      <c r="AT324" s="1"/>
      <c r="AU324" s="1"/>
      <c r="AV324" s="1"/>
      <c r="AW324" s="1"/>
      <c r="AX324" s="1"/>
      <c r="AY324" s="1"/>
      <c r="AZ324" s="1"/>
      <c r="BA324" s="1"/>
      <c r="BB324" s="1"/>
      <c r="BC324" s="1"/>
      <c r="BD324" s="1"/>
      <c r="BE324" s="1"/>
      <c r="BF324" s="1"/>
      <c r="BG324" s="1"/>
      <c r="BH324" s="1"/>
      <c r="BI324" s="1"/>
      <c r="BJ324" s="1"/>
      <c r="BK324" s="1"/>
      <c r="BL324" s="1"/>
      <c r="BM324" s="1"/>
      <c r="BN324" s="1"/>
      <c r="BO324" s="1"/>
      <c r="BP324" s="1"/>
      <c r="BQ324" s="1"/>
      <c r="BR324" s="1"/>
    </row>
    <row r="325" spans="1:70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  <c r="AM325" s="1"/>
      <c r="AN325" s="1"/>
      <c r="AO325" s="1"/>
      <c r="AP325" s="1"/>
      <c r="AQ325" s="1"/>
      <c r="AR325" s="1"/>
      <c r="AS325" s="1"/>
      <c r="AT325" s="1"/>
      <c r="AU325" s="1"/>
      <c r="AV325" s="1"/>
      <c r="AW325" s="1"/>
      <c r="AX325" s="1"/>
      <c r="AY325" s="1"/>
      <c r="AZ325" s="1"/>
      <c r="BA325" s="1"/>
      <c r="BB325" s="1"/>
      <c r="BC325" s="1"/>
      <c r="BD325" s="1"/>
      <c r="BE325" s="1"/>
      <c r="BF325" s="1"/>
      <c r="BG325" s="1"/>
      <c r="BH325" s="1"/>
      <c r="BI325" s="1"/>
      <c r="BJ325" s="1"/>
      <c r="BK325" s="1"/>
      <c r="BL325" s="1"/>
      <c r="BM325" s="1"/>
      <c r="BN325" s="1"/>
      <c r="BO325" s="1"/>
      <c r="BP325" s="1"/>
      <c r="BQ325" s="1"/>
      <c r="BR325" s="1"/>
    </row>
    <row r="326" spans="1:70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  <c r="AM326" s="1"/>
      <c r="AN326" s="1"/>
      <c r="AO326" s="1"/>
      <c r="AP326" s="1"/>
      <c r="AQ326" s="1"/>
      <c r="AR326" s="1"/>
      <c r="AS326" s="1"/>
      <c r="AT326" s="1"/>
      <c r="AU326" s="1"/>
      <c r="AV326" s="1"/>
      <c r="AW326" s="1"/>
      <c r="AX326" s="1"/>
      <c r="AY326" s="1"/>
      <c r="AZ326" s="1"/>
      <c r="BA326" s="1"/>
      <c r="BB326" s="1"/>
      <c r="BC326" s="1"/>
      <c r="BD326" s="1"/>
      <c r="BE326" s="1"/>
      <c r="BF326" s="1"/>
      <c r="BG326" s="1"/>
      <c r="BH326" s="1"/>
      <c r="BI326" s="1"/>
      <c r="BJ326" s="1"/>
      <c r="BK326" s="1"/>
      <c r="BL326" s="1"/>
      <c r="BM326" s="1"/>
      <c r="BN326" s="1"/>
      <c r="BO326" s="1"/>
      <c r="BP326" s="1"/>
      <c r="BQ326" s="1"/>
      <c r="BR326" s="1"/>
    </row>
    <row r="327" spans="1:70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  <c r="AM327" s="1"/>
      <c r="AN327" s="1"/>
      <c r="AO327" s="1"/>
      <c r="AP327" s="1"/>
      <c r="AQ327" s="1"/>
      <c r="AR327" s="1"/>
      <c r="AS327" s="1"/>
      <c r="AT327" s="1"/>
      <c r="AU327" s="1"/>
      <c r="AV327" s="1"/>
      <c r="AW327" s="1"/>
      <c r="AX327" s="1"/>
      <c r="AY327" s="1"/>
      <c r="AZ327" s="1"/>
      <c r="BA327" s="1"/>
      <c r="BB327" s="1"/>
      <c r="BC327" s="1"/>
      <c r="BD327" s="1"/>
      <c r="BE327" s="1"/>
      <c r="BF327" s="1"/>
      <c r="BG327" s="1"/>
      <c r="BH327" s="1"/>
      <c r="BI327" s="1"/>
      <c r="BJ327" s="1"/>
      <c r="BK327" s="1"/>
      <c r="BL327" s="1"/>
      <c r="BM327" s="1"/>
      <c r="BN327" s="1"/>
      <c r="BO327" s="1"/>
      <c r="BP327" s="1"/>
      <c r="BQ327" s="1"/>
      <c r="BR327" s="1"/>
    </row>
    <row r="328" spans="1:70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  <c r="AM328" s="1"/>
      <c r="AN328" s="1"/>
      <c r="AO328" s="1"/>
      <c r="AP328" s="1"/>
      <c r="AQ328" s="1"/>
      <c r="AR328" s="1"/>
      <c r="AS328" s="1"/>
      <c r="AT328" s="1"/>
      <c r="AU328" s="1"/>
      <c r="AV328" s="1"/>
      <c r="AW328" s="1"/>
      <c r="AX328" s="1"/>
      <c r="AY328" s="1"/>
      <c r="AZ328" s="1"/>
      <c r="BA328" s="1"/>
      <c r="BB328" s="1"/>
      <c r="BC328" s="1"/>
      <c r="BD328" s="1"/>
      <c r="BE328" s="1"/>
      <c r="BF328" s="1"/>
      <c r="BG328" s="1"/>
      <c r="BH328" s="1"/>
      <c r="BI328" s="1"/>
      <c r="BJ328" s="1"/>
      <c r="BK328" s="1"/>
      <c r="BL328" s="1"/>
      <c r="BM328" s="1"/>
      <c r="BN328" s="1"/>
      <c r="BO328" s="1"/>
      <c r="BP328" s="1"/>
      <c r="BQ328" s="1"/>
      <c r="BR328" s="1"/>
    </row>
    <row r="329" spans="1:70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  <c r="AM329" s="1"/>
      <c r="AN329" s="1"/>
      <c r="AO329" s="1"/>
      <c r="AP329" s="1"/>
      <c r="AQ329" s="1"/>
      <c r="AR329" s="1"/>
      <c r="AS329" s="1"/>
      <c r="AT329" s="1"/>
      <c r="AU329" s="1"/>
      <c r="AV329" s="1"/>
      <c r="AW329" s="1"/>
      <c r="AX329" s="1"/>
      <c r="AY329" s="1"/>
      <c r="AZ329" s="1"/>
      <c r="BA329" s="1"/>
      <c r="BB329" s="1"/>
      <c r="BC329" s="1"/>
      <c r="BD329" s="1"/>
      <c r="BE329" s="1"/>
      <c r="BF329" s="1"/>
      <c r="BG329" s="1"/>
      <c r="BH329" s="1"/>
      <c r="BI329" s="1"/>
      <c r="BJ329" s="1"/>
      <c r="BK329" s="1"/>
      <c r="BL329" s="1"/>
      <c r="BM329" s="1"/>
      <c r="BN329" s="1"/>
      <c r="BO329" s="1"/>
      <c r="BP329" s="1"/>
      <c r="BQ329" s="1"/>
      <c r="BR329" s="1"/>
    </row>
    <row r="330" spans="1:70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  <c r="AM330" s="1"/>
      <c r="AN330" s="1"/>
      <c r="AO330" s="1"/>
      <c r="AP330" s="1"/>
      <c r="AQ330" s="1"/>
      <c r="AR330" s="1"/>
      <c r="AS330" s="1"/>
      <c r="AT330" s="1"/>
      <c r="AU330" s="1"/>
      <c r="AV330" s="1"/>
      <c r="AW330" s="1"/>
      <c r="AX330" s="1"/>
      <c r="AY330" s="1"/>
      <c r="AZ330" s="1"/>
      <c r="BA330" s="1"/>
      <c r="BB330" s="1"/>
      <c r="BC330" s="1"/>
      <c r="BD330" s="1"/>
      <c r="BE330" s="1"/>
      <c r="BF330" s="1"/>
      <c r="BG330" s="1"/>
      <c r="BH330" s="1"/>
      <c r="BI330" s="1"/>
      <c r="BJ330" s="1"/>
      <c r="BK330" s="1"/>
      <c r="BL330" s="1"/>
      <c r="BM330" s="1"/>
      <c r="BN330" s="1"/>
      <c r="BO330" s="1"/>
      <c r="BP330" s="1"/>
      <c r="BQ330" s="1"/>
      <c r="BR330" s="1"/>
    </row>
    <row r="331" spans="1:70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  <c r="AM331" s="1"/>
      <c r="AN331" s="1"/>
      <c r="AO331" s="1"/>
      <c r="AP331" s="1"/>
      <c r="AQ331" s="1"/>
      <c r="AR331" s="1"/>
      <c r="AS331" s="1"/>
      <c r="AT331" s="1"/>
      <c r="AU331" s="1"/>
      <c r="AV331" s="1"/>
      <c r="AW331" s="1"/>
      <c r="AX331" s="1"/>
      <c r="AY331" s="1"/>
      <c r="AZ331" s="1"/>
      <c r="BA331" s="1"/>
      <c r="BB331" s="1"/>
      <c r="BC331" s="1"/>
      <c r="BD331" s="1"/>
      <c r="BE331" s="1"/>
      <c r="BF331" s="1"/>
      <c r="BG331" s="1"/>
      <c r="BH331" s="1"/>
      <c r="BI331" s="1"/>
      <c r="BJ331" s="1"/>
      <c r="BK331" s="1"/>
      <c r="BL331" s="1"/>
      <c r="BM331" s="1"/>
      <c r="BN331" s="1"/>
      <c r="BO331" s="1"/>
      <c r="BP331" s="1"/>
      <c r="BQ331" s="1"/>
      <c r="BR331" s="1"/>
    </row>
    <row r="332" spans="1:70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  <c r="AM332" s="1"/>
      <c r="AN332" s="1"/>
      <c r="AO332" s="1"/>
      <c r="AP332" s="1"/>
      <c r="AQ332" s="1"/>
      <c r="AR332" s="1"/>
      <c r="AS332" s="1"/>
      <c r="AT332" s="1"/>
      <c r="AU332" s="1"/>
      <c r="AV332" s="1"/>
      <c r="AW332" s="1"/>
      <c r="AX332" s="1"/>
      <c r="AY332" s="1"/>
      <c r="AZ332" s="1"/>
      <c r="BA332" s="1"/>
      <c r="BB332" s="1"/>
      <c r="BC332" s="1"/>
      <c r="BD332" s="1"/>
      <c r="BE332" s="1"/>
      <c r="BF332" s="1"/>
      <c r="BG332" s="1"/>
      <c r="BH332" s="1"/>
      <c r="BI332" s="1"/>
      <c r="BJ332" s="1"/>
      <c r="BK332" s="1"/>
      <c r="BL332" s="1"/>
      <c r="BM332" s="1"/>
      <c r="BN332" s="1"/>
      <c r="BO332" s="1"/>
      <c r="BP332" s="1"/>
      <c r="BQ332" s="1"/>
      <c r="BR332" s="1"/>
    </row>
    <row r="333" spans="1:70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  <c r="AM333" s="1"/>
      <c r="AN333" s="1"/>
      <c r="AO333" s="1"/>
      <c r="AP333" s="1"/>
      <c r="AQ333" s="1"/>
      <c r="AR333" s="1"/>
      <c r="AS333" s="1"/>
      <c r="AT333" s="1"/>
      <c r="AU333" s="1"/>
      <c r="AV333" s="1"/>
      <c r="AW333" s="1"/>
      <c r="AX333" s="1"/>
      <c r="AY333" s="1"/>
      <c r="AZ333" s="1"/>
      <c r="BA333" s="1"/>
      <c r="BB333" s="1"/>
      <c r="BC333" s="1"/>
      <c r="BD333" s="1"/>
      <c r="BE333" s="1"/>
      <c r="BF333" s="1"/>
      <c r="BG333" s="1"/>
      <c r="BH333" s="1"/>
      <c r="BI333" s="1"/>
      <c r="BJ333" s="1"/>
      <c r="BK333" s="1"/>
      <c r="BL333" s="1"/>
      <c r="BM333" s="1"/>
      <c r="BN333" s="1"/>
      <c r="BO333" s="1"/>
      <c r="BP333" s="1"/>
      <c r="BQ333" s="1"/>
      <c r="BR333" s="1"/>
    </row>
    <row r="334" spans="1:70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  <c r="AM334" s="1"/>
      <c r="AN334" s="1"/>
      <c r="AO334" s="1"/>
      <c r="AP334" s="1"/>
      <c r="AQ334" s="1"/>
      <c r="AR334" s="1"/>
      <c r="AS334" s="1"/>
      <c r="AT334" s="1"/>
      <c r="AU334" s="1"/>
      <c r="AV334" s="1"/>
      <c r="AW334" s="1"/>
      <c r="AX334" s="1"/>
      <c r="AY334" s="1"/>
      <c r="AZ334" s="1"/>
      <c r="BA334" s="1"/>
      <c r="BB334" s="1"/>
      <c r="BC334" s="1"/>
      <c r="BD334" s="1"/>
      <c r="BE334" s="1"/>
      <c r="BF334" s="1"/>
      <c r="BG334" s="1"/>
      <c r="BH334" s="1"/>
      <c r="BI334" s="1"/>
      <c r="BJ334" s="1"/>
      <c r="BK334" s="1"/>
      <c r="BL334" s="1"/>
      <c r="BM334" s="1"/>
      <c r="BN334" s="1"/>
      <c r="BO334" s="1"/>
      <c r="BP334" s="1"/>
      <c r="BQ334" s="1"/>
      <c r="BR334" s="1"/>
    </row>
    <row r="335" spans="1:70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  <c r="AM335" s="1"/>
      <c r="AN335" s="1"/>
      <c r="AO335" s="1"/>
      <c r="AP335" s="1"/>
      <c r="AQ335" s="1"/>
      <c r="AR335" s="1"/>
      <c r="AS335" s="1"/>
      <c r="AT335" s="1"/>
      <c r="AU335" s="1"/>
      <c r="AV335" s="1"/>
      <c r="AW335" s="1"/>
      <c r="AX335" s="1"/>
      <c r="AY335" s="1"/>
      <c r="AZ335" s="1"/>
      <c r="BA335" s="1"/>
      <c r="BB335" s="1"/>
      <c r="BC335" s="1"/>
      <c r="BD335" s="1"/>
      <c r="BE335" s="1"/>
      <c r="BF335" s="1"/>
      <c r="BG335" s="1"/>
      <c r="BH335" s="1"/>
      <c r="BI335" s="1"/>
      <c r="BJ335" s="1"/>
      <c r="BK335" s="1"/>
      <c r="BL335" s="1"/>
      <c r="BM335" s="1"/>
      <c r="BN335" s="1"/>
      <c r="BO335" s="1"/>
      <c r="BP335" s="1"/>
      <c r="BQ335" s="1"/>
      <c r="BR335" s="1"/>
    </row>
    <row r="336" spans="1:70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  <c r="AM336" s="1"/>
      <c r="AN336" s="1"/>
      <c r="AO336" s="1"/>
      <c r="AP336" s="1"/>
      <c r="AQ336" s="1"/>
      <c r="AR336" s="1"/>
      <c r="AS336" s="1"/>
      <c r="AT336" s="1"/>
      <c r="AU336" s="1"/>
      <c r="AV336" s="1"/>
      <c r="AW336" s="1"/>
      <c r="AX336" s="1"/>
      <c r="AY336" s="1"/>
      <c r="AZ336" s="1"/>
      <c r="BA336" s="1"/>
      <c r="BB336" s="1"/>
      <c r="BC336" s="1"/>
      <c r="BD336" s="1"/>
      <c r="BE336" s="1"/>
      <c r="BF336" s="1"/>
      <c r="BG336" s="1"/>
      <c r="BH336" s="1"/>
      <c r="BI336" s="1"/>
      <c r="BJ336" s="1"/>
      <c r="BK336" s="1"/>
      <c r="BL336" s="1"/>
      <c r="BM336" s="1"/>
      <c r="BN336" s="1"/>
      <c r="BO336" s="1"/>
      <c r="BP336" s="1"/>
      <c r="BQ336" s="1"/>
      <c r="BR336" s="1"/>
    </row>
    <row r="337" spans="1:70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  <c r="AM337" s="1"/>
      <c r="AN337" s="1"/>
      <c r="AO337" s="1"/>
      <c r="AP337" s="1"/>
      <c r="AQ337" s="1"/>
      <c r="AR337" s="1"/>
      <c r="AS337" s="1"/>
      <c r="AT337" s="1"/>
      <c r="AU337" s="1"/>
      <c r="AV337" s="1"/>
      <c r="AW337" s="1"/>
      <c r="AX337" s="1"/>
      <c r="AY337" s="1"/>
      <c r="AZ337" s="1"/>
      <c r="BA337" s="1"/>
      <c r="BB337" s="1"/>
      <c r="BC337" s="1"/>
      <c r="BD337" s="1"/>
      <c r="BE337" s="1"/>
      <c r="BF337" s="1"/>
      <c r="BG337" s="1"/>
      <c r="BH337" s="1"/>
      <c r="BI337" s="1"/>
      <c r="BJ337" s="1"/>
      <c r="BK337" s="1"/>
      <c r="BL337" s="1"/>
      <c r="BM337" s="1"/>
      <c r="BN337" s="1"/>
      <c r="BO337" s="1"/>
      <c r="BP337" s="1"/>
      <c r="BQ337" s="1"/>
      <c r="BR337" s="1"/>
    </row>
    <row r="338" spans="1:70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  <c r="AM338" s="1"/>
      <c r="AN338" s="1"/>
      <c r="AO338" s="1"/>
      <c r="AP338" s="1"/>
      <c r="AQ338" s="1"/>
      <c r="AR338" s="1"/>
      <c r="AS338" s="1"/>
      <c r="AT338" s="1"/>
      <c r="AU338" s="1"/>
      <c r="AV338" s="1"/>
      <c r="AW338" s="1"/>
      <c r="AX338" s="1"/>
      <c r="AY338" s="1"/>
      <c r="AZ338" s="1"/>
      <c r="BA338" s="1"/>
      <c r="BB338" s="1"/>
      <c r="BC338" s="1"/>
      <c r="BD338" s="1"/>
      <c r="BE338" s="1"/>
      <c r="BF338" s="1"/>
      <c r="BG338" s="1"/>
      <c r="BH338" s="1"/>
      <c r="BI338" s="1"/>
      <c r="BJ338" s="1"/>
      <c r="BK338" s="1"/>
      <c r="BL338" s="1"/>
      <c r="BM338" s="1"/>
      <c r="BN338" s="1"/>
      <c r="BO338" s="1"/>
      <c r="BP338" s="1"/>
      <c r="BQ338" s="1"/>
      <c r="BR338" s="1"/>
    </row>
    <row r="339" spans="1:70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  <c r="AM339" s="1"/>
      <c r="AN339" s="1"/>
      <c r="AO339" s="1"/>
      <c r="AP339" s="1"/>
      <c r="AQ339" s="1"/>
      <c r="AR339" s="1"/>
      <c r="AS339" s="1"/>
      <c r="AT339" s="1"/>
      <c r="AU339" s="1"/>
      <c r="AV339" s="1"/>
      <c r="AW339" s="1"/>
      <c r="AX339" s="1"/>
      <c r="AY339" s="1"/>
      <c r="AZ339" s="1"/>
      <c r="BA339" s="1"/>
      <c r="BB339" s="1"/>
      <c r="BC339" s="1"/>
      <c r="BD339" s="1"/>
      <c r="BE339" s="1"/>
      <c r="BF339" s="1"/>
      <c r="BG339" s="1"/>
      <c r="BH339" s="1"/>
      <c r="BI339" s="1"/>
      <c r="BJ339" s="1"/>
      <c r="BK339" s="1"/>
      <c r="BL339" s="1"/>
      <c r="BM339" s="1"/>
      <c r="BN339" s="1"/>
      <c r="BO339" s="1"/>
      <c r="BP339" s="1"/>
      <c r="BQ339" s="1"/>
      <c r="BR339" s="1"/>
    </row>
    <row r="340" spans="1:70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  <c r="AM340" s="1"/>
      <c r="AN340" s="1"/>
      <c r="AO340" s="1"/>
      <c r="AP340" s="1"/>
      <c r="AQ340" s="1"/>
      <c r="AR340" s="1"/>
      <c r="AS340" s="1"/>
      <c r="AT340" s="1"/>
      <c r="AU340" s="1"/>
      <c r="AV340" s="1"/>
      <c r="AW340" s="1"/>
      <c r="AX340" s="1"/>
      <c r="AY340" s="1"/>
      <c r="AZ340" s="1"/>
      <c r="BA340" s="1"/>
      <c r="BB340" s="1"/>
      <c r="BC340" s="1"/>
      <c r="BD340" s="1"/>
      <c r="BE340" s="1"/>
      <c r="BF340" s="1"/>
      <c r="BG340" s="1"/>
      <c r="BH340" s="1"/>
      <c r="BI340" s="1"/>
      <c r="BJ340" s="1"/>
      <c r="BK340" s="1"/>
      <c r="BL340" s="1"/>
      <c r="BM340" s="1"/>
      <c r="BN340" s="1"/>
      <c r="BO340" s="1"/>
      <c r="BP340" s="1"/>
      <c r="BQ340" s="1"/>
      <c r="BR340" s="1"/>
    </row>
    <row r="341" spans="1:70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  <c r="AM341" s="1"/>
      <c r="AN341" s="1"/>
      <c r="AO341" s="1"/>
      <c r="AP341" s="1"/>
      <c r="AQ341" s="1"/>
      <c r="AR341" s="1"/>
      <c r="AS341" s="1"/>
      <c r="AT341" s="1"/>
      <c r="AU341" s="1"/>
      <c r="AV341" s="1"/>
      <c r="AW341" s="1"/>
      <c r="AX341" s="1"/>
      <c r="AY341" s="1"/>
      <c r="AZ341" s="1"/>
      <c r="BA341" s="1"/>
      <c r="BB341" s="1"/>
      <c r="BC341" s="1"/>
      <c r="BD341" s="1"/>
      <c r="BE341" s="1"/>
      <c r="BF341" s="1"/>
      <c r="BG341" s="1"/>
      <c r="BH341" s="1"/>
      <c r="BI341" s="1"/>
      <c r="BJ341" s="1"/>
      <c r="BK341" s="1"/>
      <c r="BL341" s="1"/>
      <c r="BM341" s="1"/>
      <c r="BN341" s="1"/>
      <c r="BO341" s="1"/>
      <c r="BP341" s="1"/>
      <c r="BQ341" s="1"/>
      <c r="BR341" s="1"/>
    </row>
    <row r="342" spans="1:70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  <c r="AM342" s="1"/>
      <c r="AN342" s="1"/>
      <c r="AO342" s="1"/>
      <c r="AP342" s="1"/>
      <c r="AQ342" s="1"/>
      <c r="AR342" s="1"/>
      <c r="AS342" s="1"/>
      <c r="AT342" s="1"/>
      <c r="AU342" s="1"/>
      <c r="AV342" s="1"/>
      <c r="AW342" s="1"/>
      <c r="AX342" s="1"/>
      <c r="AY342" s="1"/>
      <c r="AZ342" s="1"/>
      <c r="BA342" s="1"/>
      <c r="BB342" s="1"/>
      <c r="BC342" s="1"/>
      <c r="BD342" s="1"/>
      <c r="BE342" s="1"/>
      <c r="BF342" s="1"/>
      <c r="BG342" s="1"/>
      <c r="BH342" s="1"/>
      <c r="BI342" s="1"/>
      <c r="BJ342" s="1"/>
      <c r="BK342" s="1"/>
      <c r="BL342" s="1"/>
      <c r="BM342" s="1"/>
      <c r="BN342" s="1"/>
      <c r="BO342" s="1"/>
      <c r="BP342" s="1"/>
      <c r="BQ342" s="1"/>
      <c r="BR342" s="1"/>
    </row>
    <row r="343" spans="1:70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  <c r="AM343" s="1"/>
      <c r="AN343" s="1"/>
      <c r="AO343" s="1"/>
      <c r="AP343" s="1"/>
      <c r="AQ343" s="1"/>
      <c r="AR343" s="1"/>
      <c r="AS343" s="1"/>
      <c r="AT343" s="1"/>
      <c r="AU343" s="1"/>
      <c r="AV343" s="1"/>
      <c r="AW343" s="1"/>
      <c r="AX343" s="1"/>
      <c r="AY343" s="1"/>
      <c r="AZ343" s="1"/>
      <c r="BA343" s="1"/>
      <c r="BB343" s="1"/>
      <c r="BC343" s="1"/>
      <c r="BD343" s="1"/>
      <c r="BE343" s="1"/>
      <c r="BF343" s="1"/>
      <c r="BG343" s="1"/>
      <c r="BH343" s="1"/>
      <c r="BI343" s="1"/>
      <c r="BJ343" s="1"/>
      <c r="BK343" s="1"/>
      <c r="BL343" s="1"/>
      <c r="BM343" s="1"/>
      <c r="BN343" s="1"/>
      <c r="BO343" s="1"/>
      <c r="BP343" s="1"/>
      <c r="BQ343" s="1"/>
      <c r="BR343" s="1"/>
    </row>
    <row r="344" spans="1:70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  <c r="AM344" s="1"/>
      <c r="AN344" s="1"/>
      <c r="AO344" s="1"/>
      <c r="AP344" s="1"/>
      <c r="AQ344" s="1"/>
      <c r="AR344" s="1"/>
      <c r="AS344" s="1"/>
      <c r="AT344" s="1"/>
      <c r="AU344" s="1"/>
      <c r="AV344" s="1"/>
      <c r="AW344" s="1"/>
      <c r="AX344" s="1"/>
      <c r="AY344" s="1"/>
      <c r="AZ344" s="1"/>
      <c r="BA344" s="1"/>
      <c r="BB344" s="1"/>
      <c r="BC344" s="1"/>
      <c r="BD344" s="1"/>
      <c r="BE344" s="1"/>
      <c r="BF344" s="1"/>
      <c r="BG344" s="1"/>
      <c r="BH344" s="1"/>
      <c r="BI344" s="1"/>
      <c r="BJ344" s="1"/>
      <c r="BK344" s="1"/>
      <c r="BL344" s="1"/>
      <c r="BM344" s="1"/>
      <c r="BN344" s="1"/>
      <c r="BO344" s="1"/>
      <c r="BP344" s="1"/>
      <c r="BQ344" s="1"/>
      <c r="BR344" s="1"/>
    </row>
    <row r="345" spans="1:70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  <c r="AM345" s="1"/>
      <c r="AN345" s="1"/>
      <c r="AO345" s="1"/>
      <c r="AP345" s="1"/>
      <c r="AQ345" s="1"/>
      <c r="AR345" s="1"/>
      <c r="AS345" s="1"/>
      <c r="AT345" s="1"/>
      <c r="AU345" s="1"/>
      <c r="AV345" s="1"/>
      <c r="AW345" s="1"/>
      <c r="AX345" s="1"/>
      <c r="AY345" s="1"/>
      <c r="AZ345" s="1"/>
      <c r="BA345" s="1"/>
      <c r="BB345" s="1"/>
      <c r="BC345" s="1"/>
      <c r="BD345" s="1"/>
      <c r="BE345" s="1"/>
      <c r="BF345" s="1"/>
      <c r="BG345" s="1"/>
      <c r="BH345" s="1"/>
      <c r="BI345" s="1"/>
      <c r="BJ345" s="1"/>
      <c r="BK345" s="1"/>
      <c r="BL345" s="1"/>
      <c r="BM345" s="1"/>
      <c r="BN345" s="1"/>
      <c r="BO345" s="1"/>
      <c r="BP345" s="1"/>
      <c r="BQ345" s="1"/>
      <c r="BR345" s="1"/>
    </row>
    <row r="346" spans="1:70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1"/>
      <c r="AM346" s="1"/>
      <c r="AN346" s="1"/>
      <c r="AO346" s="1"/>
      <c r="AP346" s="1"/>
      <c r="AQ346" s="1"/>
      <c r="AR346" s="1"/>
      <c r="AS346" s="1"/>
      <c r="AT346" s="1"/>
      <c r="AU346" s="1"/>
      <c r="AV346" s="1"/>
      <c r="AW346" s="1"/>
      <c r="AX346" s="1"/>
      <c r="AY346" s="1"/>
      <c r="AZ346" s="1"/>
      <c r="BA346" s="1"/>
      <c r="BB346" s="1"/>
      <c r="BC346" s="1"/>
      <c r="BD346" s="1"/>
      <c r="BE346" s="1"/>
      <c r="BF346" s="1"/>
      <c r="BG346" s="1"/>
      <c r="BH346" s="1"/>
      <c r="BI346" s="1"/>
      <c r="BJ346" s="1"/>
      <c r="BK346" s="1"/>
      <c r="BL346" s="1"/>
      <c r="BM346" s="1"/>
      <c r="BN346" s="1"/>
      <c r="BO346" s="1"/>
      <c r="BP346" s="1"/>
      <c r="BQ346" s="1"/>
      <c r="BR346" s="1"/>
    </row>
    <row r="347" spans="1:70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  <c r="AL347" s="1"/>
      <c r="AM347" s="1"/>
      <c r="AN347" s="1"/>
      <c r="AO347" s="1"/>
      <c r="AP347" s="1"/>
      <c r="AQ347" s="1"/>
      <c r="AR347" s="1"/>
      <c r="AS347" s="1"/>
      <c r="AT347" s="1"/>
      <c r="AU347" s="1"/>
      <c r="AV347" s="1"/>
      <c r="AW347" s="1"/>
      <c r="AX347" s="1"/>
      <c r="AY347" s="1"/>
      <c r="AZ347" s="1"/>
      <c r="BA347" s="1"/>
      <c r="BB347" s="1"/>
      <c r="BC347" s="1"/>
      <c r="BD347" s="1"/>
      <c r="BE347" s="1"/>
      <c r="BF347" s="1"/>
      <c r="BG347" s="1"/>
      <c r="BH347" s="1"/>
      <c r="BI347" s="1"/>
      <c r="BJ347" s="1"/>
      <c r="BK347" s="1"/>
      <c r="BL347" s="1"/>
      <c r="BM347" s="1"/>
      <c r="BN347" s="1"/>
      <c r="BO347" s="1"/>
      <c r="BP347" s="1"/>
      <c r="BQ347" s="1"/>
      <c r="BR347" s="1"/>
    </row>
    <row r="348" spans="1:70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1"/>
      <c r="AM348" s="1"/>
      <c r="AN348" s="1"/>
      <c r="AO348" s="1"/>
      <c r="AP348" s="1"/>
      <c r="AQ348" s="1"/>
      <c r="AR348" s="1"/>
      <c r="AS348" s="1"/>
      <c r="AT348" s="1"/>
      <c r="AU348" s="1"/>
      <c r="AV348" s="1"/>
      <c r="AW348" s="1"/>
      <c r="AX348" s="1"/>
      <c r="AY348" s="1"/>
      <c r="AZ348" s="1"/>
      <c r="BA348" s="1"/>
      <c r="BB348" s="1"/>
      <c r="BC348" s="1"/>
      <c r="BD348" s="1"/>
      <c r="BE348" s="1"/>
      <c r="BF348" s="1"/>
      <c r="BG348" s="1"/>
      <c r="BH348" s="1"/>
      <c r="BI348" s="1"/>
      <c r="BJ348" s="1"/>
      <c r="BK348" s="1"/>
      <c r="BL348" s="1"/>
      <c r="BM348" s="1"/>
      <c r="BN348" s="1"/>
      <c r="BO348" s="1"/>
      <c r="BP348" s="1"/>
      <c r="BQ348" s="1"/>
      <c r="BR348" s="1"/>
    </row>
    <row r="349" spans="1:70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1"/>
      <c r="AM349" s="1"/>
      <c r="AN349" s="1"/>
      <c r="AO349" s="1"/>
      <c r="AP349" s="1"/>
      <c r="AQ349" s="1"/>
      <c r="AR349" s="1"/>
      <c r="AS349" s="1"/>
      <c r="AT349" s="1"/>
      <c r="AU349" s="1"/>
      <c r="AV349" s="1"/>
      <c r="AW349" s="1"/>
      <c r="AX349" s="1"/>
      <c r="AY349" s="1"/>
      <c r="AZ349" s="1"/>
      <c r="BA349" s="1"/>
      <c r="BB349" s="1"/>
      <c r="BC349" s="1"/>
      <c r="BD349" s="1"/>
      <c r="BE349" s="1"/>
      <c r="BF349" s="1"/>
      <c r="BG349" s="1"/>
      <c r="BH349" s="1"/>
      <c r="BI349" s="1"/>
      <c r="BJ349" s="1"/>
      <c r="BK349" s="1"/>
      <c r="BL349" s="1"/>
      <c r="BM349" s="1"/>
      <c r="BN349" s="1"/>
      <c r="BO349" s="1"/>
      <c r="BP349" s="1"/>
      <c r="BQ349" s="1"/>
      <c r="BR349" s="1"/>
    </row>
    <row r="350" spans="1:70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  <c r="AM350" s="1"/>
      <c r="AN350" s="1"/>
      <c r="AO350" s="1"/>
      <c r="AP350" s="1"/>
      <c r="AQ350" s="1"/>
      <c r="AR350" s="1"/>
      <c r="AS350" s="1"/>
      <c r="AT350" s="1"/>
      <c r="AU350" s="1"/>
      <c r="AV350" s="1"/>
      <c r="AW350" s="1"/>
      <c r="AX350" s="1"/>
      <c r="AY350" s="1"/>
      <c r="AZ350" s="1"/>
      <c r="BA350" s="1"/>
      <c r="BB350" s="1"/>
      <c r="BC350" s="1"/>
      <c r="BD350" s="1"/>
      <c r="BE350" s="1"/>
      <c r="BF350" s="1"/>
      <c r="BG350" s="1"/>
      <c r="BH350" s="1"/>
      <c r="BI350" s="1"/>
      <c r="BJ350" s="1"/>
      <c r="BK350" s="1"/>
      <c r="BL350" s="1"/>
      <c r="BM350" s="1"/>
      <c r="BN350" s="1"/>
      <c r="BO350" s="1"/>
      <c r="BP350" s="1"/>
      <c r="BQ350" s="1"/>
      <c r="BR350" s="1"/>
    </row>
    <row r="351" spans="1:70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  <c r="AM351" s="1"/>
      <c r="AN351" s="1"/>
      <c r="AO351" s="1"/>
      <c r="AP351" s="1"/>
      <c r="AQ351" s="1"/>
      <c r="AR351" s="1"/>
      <c r="AS351" s="1"/>
      <c r="AT351" s="1"/>
      <c r="AU351" s="1"/>
      <c r="AV351" s="1"/>
      <c r="AW351" s="1"/>
      <c r="AX351" s="1"/>
      <c r="AY351" s="1"/>
      <c r="AZ351" s="1"/>
      <c r="BA351" s="1"/>
      <c r="BB351" s="1"/>
      <c r="BC351" s="1"/>
      <c r="BD351" s="1"/>
      <c r="BE351" s="1"/>
      <c r="BF351" s="1"/>
      <c r="BG351" s="1"/>
      <c r="BH351" s="1"/>
      <c r="BI351" s="1"/>
      <c r="BJ351" s="1"/>
      <c r="BK351" s="1"/>
      <c r="BL351" s="1"/>
      <c r="BM351" s="1"/>
      <c r="BN351" s="1"/>
      <c r="BO351" s="1"/>
      <c r="BP351" s="1"/>
      <c r="BQ351" s="1"/>
      <c r="BR351" s="1"/>
    </row>
    <row r="352" spans="1:70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L352" s="1"/>
      <c r="AM352" s="1"/>
      <c r="AN352" s="1"/>
      <c r="AO352" s="1"/>
      <c r="AP352" s="1"/>
      <c r="AQ352" s="1"/>
      <c r="AR352" s="1"/>
      <c r="AS352" s="1"/>
      <c r="AT352" s="1"/>
      <c r="AU352" s="1"/>
      <c r="AV352" s="1"/>
      <c r="AW352" s="1"/>
      <c r="AX352" s="1"/>
      <c r="AY352" s="1"/>
      <c r="AZ352" s="1"/>
      <c r="BA352" s="1"/>
      <c r="BB352" s="1"/>
      <c r="BC352" s="1"/>
      <c r="BD352" s="1"/>
      <c r="BE352" s="1"/>
      <c r="BF352" s="1"/>
      <c r="BG352" s="1"/>
      <c r="BH352" s="1"/>
      <c r="BI352" s="1"/>
      <c r="BJ352" s="1"/>
      <c r="BK352" s="1"/>
      <c r="BL352" s="1"/>
      <c r="BM352" s="1"/>
      <c r="BN352" s="1"/>
      <c r="BO352" s="1"/>
      <c r="BP352" s="1"/>
      <c r="BQ352" s="1"/>
      <c r="BR352" s="1"/>
    </row>
    <row r="353" spans="1:70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  <c r="AM353" s="1"/>
      <c r="AN353" s="1"/>
      <c r="AO353" s="1"/>
      <c r="AP353" s="1"/>
      <c r="AQ353" s="1"/>
      <c r="AR353" s="1"/>
      <c r="AS353" s="1"/>
      <c r="AT353" s="1"/>
      <c r="AU353" s="1"/>
      <c r="AV353" s="1"/>
      <c r="AW353" s="1"/>
      <c r="AX353" s="1"/>
      <c r="AY353" s="1"/>
      <c r="AZ353" s="1"/>
      <c r="BA353" s="1"/>
      <c r="BB353" s="1"/>
      <c r="BC353" s="1"/>
      <c r="BD353" s="1"/>
      <c r="BE353" s="1"/>
      <c r="BF353" s="1"/>
      <c r="BG353" s="1"/>
      <c r="BH353" s="1"/>
      <c r="BI353" s="1"/>
      <c r="BJ353" s="1"/>
      <c r="BK353" s="1"/>
      <c r="BL353" s="1"/>
      <c r="BM353" s="1"/>
      <c r="BN353" s="1"/>
      <c r="BO353" s="1"/>
      <c r="BP353" s="1"/>
      <c r="BQ353" s="1"/>
      <c r="BR353" s="1"/>
    </row>
    <row r="354" spans="1:70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L354" s="1"/>
      <c r="AM354" s="1"/>
      <c r="AN354" s="1"/>
      <c r="AO354" s="1"/>
      <c r="AP354" s="1"/>
      <c r="AQ354" s="1"/>
      <c r="AR354" s="1"/>
      <c r="AS354" s="1"/>
      <c r="AT354" s="1"/>
      <c r="AU354" s="1"/>
      <c r="AV354" s="1"/>
      <c r="AW354" s="1"/>
      <c r="AX354" s="1"/>
      <c r="AY354" s="1"/>
      <c r="AZ354" s="1"/>
      <c r="BA354" s="1"/>
      <c r="BB354" s="1"/>
      <c r="BC354" s="1"/>
      <c r="BD354" s="1"/>
      <c r="BE354" s="1"/>
      <c r="BF354" s="1"/>
      <c r="BG354" s="1"/>
      <c r="BH354" s="1"/>
      <c r="BI354" s="1"/>
      <c r="BJ354" s="1"/>
      <c r="BK354" s="1"/>
      <c r="BL354" s="1"/>
      <c r="BM354" s="1"/>
      <c r="BN354" s="1"/>
      <c r="BO354" s="1"/>
      <c r="BP354" s="1"/>
      <c r="BQ354" s="1"/>
      <c r="BR354" s="1"/>
    </row>
    <row r="355" spans="1:70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  <c r="AL355" s="1"/>
      <c r="AM355" s="1"/>
      <c r="AN355" s="1"/>
      <c r="AO355" s="1"/>
      <c r="AP355" s="1"/>
      <c r="AQ355" s="1"/>
      <c r="AR355" s="1"/>
      <c r="AS355" s="1"/>
      <c r="AT355" s="1"/>
      <c r="AU355" s="1"/>
      <c r="AV355" s="1"/>
      <c r="AW355" s="1"/>
      <c r="AX355" s="1"/>
      <c r="AY355" s="1"/>
      <c r="AZ355" s="1"/>
      <c r="BA355" s="1"/>
      <c r="BB355" s="1"/>
      <c r="BC355" s="1"/>
      <c r="BD355" s="1"/>
      <c r="BE355" s="1"/>
      <c r="BF355" s="1"/>
      <c r="BG355" s="1"/>
      <c r="BH355" s="1"/>
      <c r="BI355" s="1"/>
      <c r="BJ355" s="1"/>
      <c r="BK355" s="1"/>
      <c r="BL355" s="1"/>
      <c r="BM355" s="1"/>
      <c r="BN355" s="1"/>
      <c r="BO355" s="1"/>
      <c r="BP355" s="1"/>
      <c r="BQ355" s="1"/>
      <c r="BR355" s="1"/>
    </row>
    <row r="356" spans="1:70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  <c r="AL356" s="1"/>
      <c r="AM356" s="1"/>
      <c r="AN356" s="1"/>
      <c r="AO356" s="1"/>
      <c r="AP356" s="1"/>
      <c r="AQ356" s="1"/>
      <c r="AR356" s="1"/>
      <c r="AS356" s="1"/>
      <c r="AT356" s="1"/>
      <c r="AU356" s="1"/>
      <c r="AV356" s="1"/>
      <c r="AW356" s="1"/>
      <c r="AX356" s="1"/>
      <c r="AY356" s="1"/>
      <c r="AZ356" s="1"/>
      <c r="BA356" s="1"/>
      <c r="BB356" s="1"/>
      <c r="BC356" s="1"/>
      <c r="BD356" s="1"/>
      <c r="BE356" s="1"/>
      <c r="BF356" s="1"/>
      <c r="BG356" s="1"/>
      <c r="BH356" s="1"/>
      <c r="BI356" s="1"/>
      <c r="BJ356" s="1"/>
      <c r="BK356" s="1"/>
      <c r="BL356" s="1"/>
      <c r="BM356" s="1"/>
      <c r="BN356" s="1"/>
      <c r="BO356" s="1"/>
      <c r="BP356" s="1"/>
      <c r="BQ356" s="1"/>
      <c r="BR356" s="1"/>
    </row>
    <row r="357" spans="1:70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  <c r="AL357" s="1"/>
      <c r="AM357" s="1"/>
      <c r="AN357" s="1"/>
      <c r="AO357" s="1"/>
      <c r="AP357" s="1"/>
      <c r="AQ357" s="1"/>
      <c r="AR357" s="1"/>
      <c r="AS357" s="1"/>
      <c r="AT357" s="1"/>
      <c r="AU357" s="1"/>
      <c r="AV357" s="1"/>
      <c r="AW357" s="1"/>
      <c r="AX357" s="1"/>
      <c r="AY357" s="1"/>
      <c r="AZ357" s="1"/>
      <c r="BA357" s="1"/>
      <c r="BB357" s="1"/>
      <c r="BC357" s="1"/>
      <c r="BD357" s="1"/>
      <c r="BE357" s="1"/>
      <c r="BF357" s="1"/>
      <c r="BG357" s="1"/>
      <c r="BH357" s="1"/>
      <c r="BI357" s="1"/>
      <c r="BJ357" s="1"/>
      <c r="BK357" s="1"/>
      <c r="BL357" s="1"/>
      <c r="BM357" s="1"/>
      <c r="BN357" s="1"/>
      <c r="BO357" s="1"/>
      <c r="BP357" s="1"/>
      <c r="BQ357" s="1"/>
      <c r="BR357" s="1"/>
    </row>
    <row r="358" spans="1:70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  <c r="AL358" s="1"/>
      <c r="AM358" s="1"/>
      <c r="AN358" s="1"/>
      <c r="AO358" s="1"/>
      <c r="AP358" s="1"/>
      <c r="AQ358" s="1"/>
      <c r="AR358" s="1"/>
      <c r="AS358" s="1"/>
      <c r="AT358" s="1"/>
      <c r="AU358" s="1"/>
      <c r="AV358" s="1"/>
      <c r="AW358" s="1"/>
      <c r="AX358" s="1"/>
      <c r="AY358" s="1"/>
      <c r="AZ358" s="1"/>
      <c r="BA358" s="1"/>
      <c r="BB358" s="1"/>
      <c r="BC358" s="1"/>
      <c r="BD358" s="1"/>
      <c r="BE358" s="1"/>
      <c r="BF358" s="1"/>
      <c r="BG358" s="1"/>
      <c r="BH358" s="1"/>
      <c r="BI358" s="1"/>
      <c r="BJ358" s="1"/>
      <c r="BK358" s="1"/>
      <c r="BL358" s="1"/>
      <c r="BM358" s="1"/>
      <c r="BN358" s="1"/>
      <c r="BO358" s="1"/>
      <c r="BP358" s="1"/>
      <c r="BQ358" s="1"/>
      <c r="BR358" s="1"/>
    </row>
    <row r="359" spans="1:70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  <c r="AM359" s="1"/>
      <c r="AN359" s="1"/>
      <c r="AO359" s="1"/>
      <c r="AP359" s="1"/>
      <c r="AQ359" s="1"/>
      <c r="AR359" s="1"/>
      <c r="AS359" s="1"/>
      <c r="AT359" s="1"/>
      <c r="AU359" s="1"/>
      <c r="AV359" s="1"/>
      <c r="AW359" s="1"/>
      <c r="AX359" s="1"/>
      <c r="AY359" s="1"/>
      <c r="AZ359" s="1"/>
      <c r="BA359" s="1"/>
      <c r="BB359" s="1"/>
      <c r="BC359" s="1"/>
      <c r="BD359" s="1"/>
      <c r="BE359" s="1"/>
      <c r="BF359" s="1"/>
      <c r="BG359" s="1"/>
      <c r="BH359" s="1"/>
      <c r="BI359" s="1"/>
      <c r="BJ359" s="1"/>
      <c r="BK359" s="1"/>
      <c r="BL359" s="1"/>
      <c r="BM359" s="1"/>
      <c r="BN359" s="1"/>
      <c r="BO359" s="1"/>
      <c r="BP359" s="1"/>
      <c r="BQ359" s="1"/>
      <c r="BR359" s="1"/>
    </row>
    <row r="360" spans="1:70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  <c r="AL360" s="1"/>
      <c r="AM360" s="1"/>
      <c r="AN360" s="1"/>
      <c r="AO360" s="1"/>
      <c r="AP360" s="1"/>
      <c r="AQ360" s="1"/>
      <c r="AR360" s="1"/>
      <c r="AS360" s="1"/>
      <c r="AT360" s="1"/>
      <c r="AU360" s="1"/>
      <c r="AV360" s="1"/>
      <c r="AW360" s="1"/>
      <c r="AX360" s="1"/>
      <c r="AY360" s="1"/>
      <c r="AZ360" s="1"/>
      <c r="BA360" s="1"/>
      <c r="BB360" s="1"/>
      <c r="BC360" s="1"/>
      <c r="BD360" s="1"/>
      <c r="BE360" s="1"/>
      <c r="BF360" s="1"/>
      <c r="BG360" s="1"/>
      <c r="BH360" s="1"/>
      <c r="BI360" s="1"/>
      <c r="BJ360" s="1"/>
      <c r="BK360" s="1"/>
      <c r="BL360" s="1"/>
      <c r="BM360" s="1"/>
      <c r="BN360" s="1"/>
      <c r="BO360" s="1"/>
      <c r="BP360" s="1"/>
      <c r="BQ360" s="1"/>
      <c r="BR360" s="1"/>
    </row>
    <row r="361" spans="1:70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  <c r="AL361" s="1"/>
      <c r="AM361" s="1"/>
      <c r="AN361" s="1"/>
      <c r="AO361" s="1"/>
      <c r="AP361" s="1"/>
      <c r="AQ361" s="1"/>
      <c r="AR361" s="1"/>
      <c r="AS361" s="1"/>
      <c r="AT361" s="1"/>
      <c r="AU361" s="1"/>
      <c r="AV361" s="1"/>
      <c r="AW361" s="1"/>
      <c r="AX361" s="1"/>
      <c r="AY361" s="1"/>
      <c r="AZ361" s="1"/>
      <c r="BA361" s="1"/>
      <c r="BB361" s="1"/>
      <c r="BC361" s="1"/>
      <c r="BD361" s="1"/>
      <c r="BE361" s="1"/>
      <c r="BF361" s="1"/>
      <c r="BG361" s="1"/>
      <c r="BH361" s="1"/>
      <c r="BI361" s="1"/>
      <c r="BJ361" s="1"/>
      <c r="BK361" s="1"/>
      <c r="BL361" s="1"/>
      <c r="BM361" s="1"/>
      <c r="BN361" s="1"/>
      <c r="BO361" s="1"/>
      <c r="BP361" s="1"/>
      <c r="BQ361" s="1"/>
      <c r="BR361" s="1"/>
    </row>
    <row r="362" spans="1:70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  <c r="AL362" s="1"/>
      <c r="AM362" s="1"/>
      <c r="AN362" s="1"/>
      <c r="AO362" s="1"/>
      <c r="AP362" s="1"/>
      <c r="AQ362" s="1"/>
      <c r="AR362" s="1"/>
      <c r="AS362" s="1"/>
      <c r="AT362" s="1"/>
      <c r="AU362" s="1"/>
      <c r="AV362" s="1"/>
      <c r="AW362" s="1"/>
      <c r="AX362" s="1"/>
      <c r="AY362" s="1"/>
      <c r="AZ362" s="1"/>
      <c r="BA362" s="1"/>
      <c r="BB362" s="1"/>
      <c r="BC362" s="1"/>
      <c r="BD362" s="1"/>
      <c r="BE362" s="1"/>
      <c r="BF362" s="1"/>
      <c r="BG362" s="1"/>
      <c r="BH362" s="1"/>
      <c r="BI362" s="1"/>
      <c r="BJ362" s="1"/>
      <c r="BK362" s="1"/>
      <c r="BL362" s="1"/>
      <c r="BM362" s="1"/>
      <c r="BN362" s="1"/>
      <c r="BO362" s="1"/>
      <c r="BP362" s="1"/>
      <c r="BQ362" s="1"/>
      <c r="BR362" s="1"/>
    </row>
    <row r="363" spans="1:70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  <c r="AM363" s="1"/>
      <c r="AN363" s="1"/>
      <c r="AO363" s="1"/>
      <c r="AP363" s="1"/>
      <c r="AQ363" s="1"/>
      <c r="AR363" s="1"/>
      <c r="AS363" s="1"/>
      <c r="AT363" s="1"/>
      <c r="AU363" s="1"/>
      <c r="AV363" s="1"/>
      <c r="AW363" s="1"/>
      <c r="AX363" s="1"/>
      <c r="AY363" s="1"/>
      <c r="AZ363" s="1"/>
      <c r="BA363" s="1"/>
      <c r="BB363" s="1"/>
      <c r="BC363" s="1"/>
      <c r="BD363" s="1"/>
      <c r="BE363" s="1"/>
      <c r="BF363" s="1"/>
      <c r="BG363" s="1"/>
      <c r="BH363" s="1"/>
      <c r="BI363" s="1"/>
      <c r="BJ363" s="1"/>
      <c r="BK363" s="1"/>
      <c r="BL363" s="1"/>
      <c r="BM363" s="1"/>
      <c r="BN363" s="1"/>
      <c r="BO363" s="1"/>
      <c r="BP363" s="1"/>
      <c r="BQ363" s="1"/>
      <c r="BR363" s="1"/>
    </row>
    <row r="364" spans="1:70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  <c r="AL364" s="1"/>
      <c r="AM364" s="1"/>
      <c r="AN364" s="1"/>
      <c r="AO364" s="1"/>
      <c r="AP364" s="1"/>
      <c r="AQ364" s="1"/>
      <c r="AR364" s="1"/>
      <c r="AS364" s="1"/>
      <c r="AT364" s="1"/>
      <c r="AU364" s="1"/>
      <c r="AV364" s="1"/>
      <c r="AW364" s="1"/>
      <c r="AX364" s="1"/>
      <c r="AY364" s="1"/>
      <c r="AZ364" s="1"/>
      <c r="BA364" s="1"/>
      <c r="BB364" s="1"/>
      <c r="BC364" s="1"/>
      <c r="BD364" s="1"/>
      <c r="BE364" s="1"/>
      <c r="BF364" s="1"/>
      <c r="BG364" s="1"/>
      <c r="BH364" s="1"/>
      <c r="BI364" s="1"/>
      <c r="BJ364" s="1"/>
      <c r="BK364" s="1"/>
      <c r="BL364" s="1"/>
      <c r="BM364" s="1"/>
      <c r="BN364" s="1"/>
      <c r="BO364" s="1"/>
      <c r="BP364" s="1"/>
      <c r="BQ364" s="1"/>
      <c r="BR364" s="1"/>
    </row>
    <row r="365" spans="1:70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  <c r="AL365" s="1"/>
      <c r="AM365" s="1"/>
      <c r="AN365" s="1"/>
      <c r="AO365" s="1"/>
      <c r="AP365" s="1"/>
      <c r="AQ365" s="1"/>
      <c r="AR365" s="1"/>
      <c r="AS365" s="1"/>
      <c r="AT365" s="1"/>
      <c r="AU365" s="1"/>
      <c r="AV365" s="1"/>
      <c r="AW365" s="1"/>
      <c r="AX365" s="1"/>
      <c r="AY365" s="1"/>
      <c r="AZ365" s="1"/>
      <c r="BA365" s="1"/>
      <c r="BB365" s="1"/>
      <c r="BC365" s="1"/>
      <c r="BD365" s="1"/>
      <c r="BE365" s="1"/>
      <c r="BF365" s="1"/>
      <c r="BG365" s="1"/>
      <c r="BH365" s="1"/>
      <c r="BI365" s="1"/>
      <c r="BJ365" s="1"/>
      <c r="BK365" s="1"/>
      <c r="BL365" s="1"/>
      <c r="BM365" s="1"/>
      <c r="BN365" s="1"/>
      <c r="BO365" s="1"/>
      <c r="BP365" s="1"/>
      <c r="BQ365" s="1"/>
      <c r="BR365" s="1"/>
    </row>
    <row r="366" spans="1:70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  <c r="AL366" s="1"/>
      <c r="AM366" s="1"/>
      <c r="AN366" s="1"/>
      <c r="AO366" s="1"/>
      <c r="AP366" s="1"/>
      <c r="AQ366" s="1"/>
      <c r="AR366" s="1"/>
      <c r="AS366" s="1"/>
      <c r="AT366" s="1"/>
      <c r="AU366" s="1"/>
      <c r="AV366" s="1"/>
      <c r="AW366" s="1"/>
      <c r="AX366" s="1"/>
      <c r="AY366" s="1"/>
      <c r="AZ366" s="1"/>
      <c r="BA366" s="1"/>
      <c r="BB366" s="1"/>
      <c r="BC366" s="1"/>
      <c r="BD366" s="1"/>
      <c r="BE366" s="1"/>
      <c r="BF366" s="1"/>
      <c r="BG366" s="1"/>
      <c r="BH366" s="1"/>
      <c r="BI366" s="1"/>
      <c r="BJ366" s="1"/>
      <c r="BK366" s="1"/>
      <c r="BL366" s="1"/>
      <c r="BM366" s="1"/>
      <c r="BN366" s="1"/>
      <c r="BO366" s="1"/>
      <c r="BP366" s="1"/>
      <c r="BQ366" s="1"/>
      <c r="BR366" s="1"/>
    </row>
    <row r="367" spans="1:70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  <c r="AM367" s="1"/>
      <c r="AN367" s="1"/>
      <c r="AO367" s="1"/>
      <c r="AP367" s="1"/>
      <c r="AQ367" s="1"/>
      <c r="AR367" s="1"/>
      <c r="AS367" s="1"/>
      <c r="AT367" s="1"/>
      <c r="AU367" s="1"/>
      <c r="AV367" s="1"/>
      <c r="AW367" s="1"/>
      <c r="AX367" s="1"/>
      <c r="AY367" s="1"/>
      <c r="AZ367" s="1"/>
      <c r="BA367" s="1"/>
      <c r="BB367" s="1"/>
      <c r="BC367" s="1"/>
      <c r="BD367" s="1"/>
      <c r="BE367" s="1"/>
      <c r="BF367" s="1"/>
      <c r="BG367" s="1"/>
      <c r="BH367" s="1"/>
      <c r="BI367" s="1"/>
      <c r="BJ367" s="1"/>
      <c r="BK367" s="1"/>
      <c r="BL367" s="1"/>
      <c r="BM367" s="1"/>
      <c r="BN367" s="1"/>
      <c r="BO367" s="1"/>
      <c r="BP367" s="1"/>
      <c r="BQ367" s="1"/>
      <c r="BR367" s="1"/>
    </row>
    <row r="368" spans="1:70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  <c r="AM368" s="1"/>
      <c r="AN368" s="1"/>
      <c r="AO368" s="1"/>
      <c r="AP368" s="1"/>
      <c r="AQ368" s="1"/>
      <c r="AR368" s="1"/>
      <c r="AS368" s="1"/>
      <c r="AT368" s="1"/>
      <c r="AU368" s="1"/>
      <c r="AV368" s="1"/>
      <c r="AW368" s="1"/>
      <c r="AX368" s="1"/>
      <c r="AY368" s="1"/>
      <c r="AZ368" s="1"/>
      <c r="BA368" s="1"/>
      <c r="BB368" s="1"/>
      <c r="BC368" s="1"/>
      <c r="BD368" s="1"/>
      <c r="BE368" s="1"/>
      <c r="BF368" s="1"/>
      <c r="BG368" s="1"/>
      <c r="BH368" s="1"/>
      <c r="BI368" s="1"/>
      <c r="BJ368" s="1"/>
      <c r="BK368" s="1"/>
      <c r="BL368" s="1"/>
      <c r="BM368" s="1"/>
      <c r="BN368" s="1"/>
      <c r="BO368" s="1"/>
      <c r="BP368" s="1"/>
      <c r="BQ368" s="1"/>
      <c r="BR368" s="1"/>
    </row>
    <row r="369" spans="1:70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  <c r="AM369" s="1"/>
      <c r="AN369" s="1"/>
      <c r="AO369" s="1"/>
      <c r="AP369" s="1"/>
      <c r="AQ369" s="1"/>
      <c r="AR369" s="1"/>
      <c r="AS369" s="1"/>
      <c r="AT369" s="1"/>
      <c r="AU369" s="1"/>
      <c r="AV369" s="1"/>
      <c r="AW369" s="1"/>
      <c r="AX369" s="1"/>
      <c r="AY369" s="1"/>
      <c r="AZ369" s="1"/>
      <c r="BA369" s="1"/>
      <c r="BB369" s="1"/>
      <c r="BC369" s="1"/>
      <c r="BD369" s="1"/>
      <c r="BE369" s="1"/>
      <c r="BF369" s="1"/>
      <c r="BG369" s="1"/>
      <c r="BH369" s="1"/>
      <c r="BI369" s="1"/>
      <c r="BJ369" s="1"/>
      <c r="BK369" s="1"/>
      <c r="BL369" s="1"/>
      <c r="BM369" s="1"/>
      <c r="BN369" s="1"/>
      <c r="BO369" s="1"/>
      <c r="BP369" s="1"/>
      <c r="BQ369" s="1"/>
      <c r="BR369" s="1"/>
    </row>
    <row r="370" spans="1:70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  <c r="AM370" s="1"/>
      <c r="AN370" s="1"/>
      <c r="AO370" s="1"/>
      <c r="AP370" s="1"/>
      <c r="AQ370" s="1"/>
      <c r="AR370" s="1"/>
      <c r="AS370" s="1"/>
      <c r="AT370" s="1"/>
      <c r="AU370" s="1"/>
      <c r="AV370" s="1"/>
      <c r="AW370" s="1"/>
      <c r="AX370" s="1"/>
      <c r="AY370" s="1"/>
      <c r="AZ370" s="1"/>
      <c r="BA370" s="1"/>
      <c r="BB370" s="1"/>
      <c r="BC370" s="1"/>
      <c r="BD370" s="1"/>
      <c r="BE370" s="1"/>
      <c r="BF370" s="1"/>
      <c r="BG370" s="1"/>
      <c r="BH370" s="1"/>
      <c r="BI370" s="1"/>
      <c r="BJ370" s="1"/>
      <c r="BK370" s="1"/>
      <c r="BL370" s="1"/>
      <c r="BM370" s="1"/>
      <c r="BN370" s="1"/>
      <c r="BO370" s="1"/>
      <c r="BP370" s="1"/>
      <c r="BQ370" s="1"/>
      <c r="BR370" s="1"/>
    </row>
    <row r="371" spans="1:70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  <c r="AM371" s="1"/>
      <c r="AN371" s="1"/>
      <c r="AO371" s="1"/>
      <c r="AP371" s="1"/>
      <c r="AQ371" s="1"/>
      <c r="AR371" s="1"/>
      <c r="AS371" s="1"/>
      <c r="AT371" s="1"/>
      <c r="AU371" s="1"/>
      <c r="AV371" s="1"/>
      <c r="AW371" s="1"/>
      <c r="AX371" s="1"/>
      <c r="AY371" s="1"/>
      <c r="AZ371" s="1"/>
      <c r="BA371" s="1"/>
      <c r="BB371" s="1"/>
      <c r="BC371" s="1"/>
      <c r="BD371" s="1"/>
      <c r="BE371" s="1"/>
      <c r="BF371" s="1"/>
      <c r="BG371" s="1"/>
      <c r="BH371" s="1"/>
      <c r="BI371" s="1"/>
      <c r="BJ371" s="1"/>
      <c r="BK371" s="1"/>
      <c r="BL371" s="1"/>
      <c r="BM371" s="1"/>
      <c r="BN371" s="1"/>
      <c r="BO371" s="1"/>
      <c r="BP371" s="1"/>
      <c r="BQ371" s="1"/>
      <c r="BR371" s="1"/>
    </row>
    <row r="372" spans="1:70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  <c r="AL372" s="1"/>
      <c r="AM372" s="1"/>
      <c r="AN372" s="1"/>
      <c r="AO372" s="1"/>
      <c r="AP372" s="1"/>
      <c r="AQ372" s="1"/>
      <c r="AR372" s="1"/>
      <c r="AS372" s="1"/>
      <c r="AT372" s="1"/>
      <c r="AU372" s="1"/>
      <c r="AV372" s="1"/>
      <c r="AW372" s="1"/>
      <c r="AX372" s="1"/>
      <c r="AY372" s="1"/>
      <c r="AZ372" s="1"/>
      <c r="BA372" s="1"/>
      <c r="BB372" s="1"/>
      <c r="BC372" s="1"/>
      <c r="BD372" s="1"/>
      <c r="BE372" s="1"/>
      <c r="BF372" s="1"/>
      <c r="BG372" s="1"/>
      <c r="BH372" s="1"/>
      <c r="BI372" s="1"/>
      <c r="BJ372" s="1"/>
      <c r="BK372" s="1"/>
      <c r="BL372" s="1"/>
      <c r="BM372" s="1"/>
      <c r="BN372" s="1"/>
      <c r="BO372" s="1"/>
      <c r="BP372" s="1"/>
      <c r="BQ372" s="1"/>
      <c r="BR372" s="1"/>
    </row>
    <row r="373" spans="1:70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  <c r="AL373" s="1"/>
      <c r="AM373" s="1"/>
      <c r="AN373" s="1"/>
      <c r="AO373" s="1"/>
      <c r="AP373" s="1"/>
      <c r="AQ373" s="1"/>
      <c r="AR373" s="1"/>
      <c r="AS373" s="1"/>
      <c r="AT373" s="1"/>
      <c r="AU373" s="1"/>
      <c r="AV373" s="1"/>
      <c r="AW373" s="1"/>
      <c r="AX373" s="1"/>
      <c r="AY373" s="1"/>
      <c r="AZ373" s="1"/>
      <c r="BA373" s="1"/>
      <c r="BB373" s="1"/>
      <c r="BC373" s="1"/>
      <c r="BD373" s="1"/>
      <c r="BE373" s="1"/>
      <c r="BF373" s="1"/>
      <c r="BG373" s="1"/>
      <c r="BH373" s="1"/>
      <c r="BI373" s="1"/>
      <c r="BJ373" s="1"/>
      <c r="BK373" s="1"/>
      <c r="BL373" s="1"/>
      <c r="BM373" s="1"/>
      <c r="BN373" s="1"/>
      <c r="BO373" s="1"/>
      <c r="BP373" s="1"/>
      <c r="BQ373" s="1"/>
      <c r="BR373" s="1"/>
    </row>
    <row r="374" spans="1:70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  <c r="AL374" s="1"/>
      <c r="AM374" s="1"/>
      <c r="AN374" s="1"/>
      <c r="AO374" s="1"/>
      <c r="AP374" s="1"/>
      <c r="AQ374" s="1"/>
      <c r="AR374" s="1"/>
      <c r="AS374" s="1"/>
      <c r="AT374" s="1"/>
      <c r="AU374" s="1"/>
      <c r="AV374" s="1"/>
      <c r="AW374" s="1"/>
      <c r="AX374" s="1"/>
      <c r="AY374" s="1"/>
      <c r="AZ374" s="1"/>
      <c r="BA374" s="1"/>
      <c r="BB374" s="1"/>
      <c r="BC374" s="1"/>
      <c r="BD374" s="1"/>
      <c r="BE374" s="1"/>
      <c r="BF374" s="1"/>
      <c r="BG374" s="1"/>
      <c r="BH374" s="1"/>
      <c r="BI374" s="1"/>
      <c r="BJ374" s="1"/>
      <c r="BK374" s="1"/>
      <c r="BL374" s="1"/>
      <c r="BM374" s="1"/>
      <c r="BN374" s="1"/>
      <c r="BO374" s="1"/>
      <c r="BP374" s="1"/>
      <c r="BQ374" s="1"/>
      <c r="BR374" s="1"/>
    </row>
    <row r="375" spans="1:70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  <c r="AL375" s="1"/>
      <c r="AM375" s="1"/>
      <c r="AN375" s="1"/>
      <c r="AO375" s="1"/>
      <c r="AP375" s="1"/>
      <c r="AQ375" s="1"/>
      <c r="AR375" s="1"/>
      <c r="AS375" s="1"/>
      <c r="AT375" s="1"/>
      <c r="AU375" s="1"/>
      <c r="AV375" s="1"/>
      <c r="AW375" s="1"/>
      <c r="AX375" s="1"/>
      <c r="AY375" s="1"/>
      <c r="AZ375" s="1"/>
      <c r="BA375" s="1"/>
      <c r="BB375" s="1"/>
      <c r="BC375" s="1"/>
      <c r="BD375" s="1"/>
      <c r="BE375" s="1"/>
      <c r="BF375" s="1"/>
      <c r="BG375" s="1"/>
      <c r="BH375" s="1"/>
      <c r="BI375" s="1"/>
      <c r="BJ375" s="1"/>
      <c r="BK375" s="1"/>
      <c r="BL375" s="1"/>
      <c r="BM375" s="1"/>
      <c r="BN375" s="1"/>
      <c r="BO375" s="1"/>
      <c r="BP375" s="1"/>
      <c r="BQ375" s="1"/>
      <c r="BR375" s="1"/>
    </row>
    <row r="376" spans="1:70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  <c r="AL376" s="1"/>
      <c r="AM376" s="1"/>
      <c r="AN376" s="1"/>
      <c r="AO376" s="1"/>
      <c r="AP376" s="1"/>
      <c r="AQ376" s="1"/>
      <c r="AR376" s="1"/>
      <c r="AS376" s="1"/>
      <c r="AT376" s="1"/>
      <c r="AU376" s="1"/>
      <c r="AV376" s="1"/>
      <c r="AW376" s="1"/>
      <c r="AX376" s="1"/>
      <c r="AY376" s="1"/>
      <c r="AZ376" s="1"/>
      <c r="BA376" s="1"/>
      <c r="BB376" s="1"/>
      <c r="BC376" s="1"/>
      <c r="BD376" s="1"/>
      <c r="BE376" s="1"/>
      <c r="BF376" s="1"/>
      <c r="BG376" s="1"/>
      <c r="BH376" s="1"/>
      <c r="BI376" s="1"/>
      <c r="BJ376" s="1"/>
      <c r="BK376" s="1"/>
      <c r="BL376" s="1"/>
      <c r="BM376" s="1"/>
      <c r="BN376" s="1"/>
      <c r="BO376" s="1"/>
      <c r="BP376" s="1"/>
      <c r="BQ376" s="1"/>
      <c r="BR376" s="1"/>
    </row>
    <row r="377" spans="1:70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  <c r="AL377" s="1"/>
      <c r="AM377" s="1"/>
      <c r="AN377" s="1"/>
      <c r="AO377" s="1"/>
      <c r="AP377" s="1"/>
      <c r="AQ377" s="1"/>
      <c r="AR377" s="1"/>
      <c r="AS377" s="1"/>
      <c r="AT377" s="1"/>
      <c r="AU377" s="1"/>
      <c r="AV377" s="1"/>
      <c r="AW377" s="1"/>
      <c r="AX377" s="1"/>
      <c r="AY377" s="1"/>
      <c r="AZ377" s="1"/>
      <c r="BA377" s="1"/>
      <c r="BB377" s="1"/>
      <c r="BC377" s="1"/>
      <c r="BD377" s="1"/>
      <c r="BE377" s="1"/>
      <c r="BF377" s="1"/>
      <c r="BG377" s="1"/>
      <c r="BH377" s="1"/>
      <c r="BI377" s="1"/>
      <c r="BJ377" s="1"/>
      <c r="BK377" s="1"/>
      <c r="BL377" s="1"/>
      <c r="BM377" s="1"/>
      <c r="BN377" s="1"/>
      <c r="BO377" s="1"/>
      <c r="BP377" s="1"/>
      <c r="BQ377" s="1"/>
      <c r="BR377" s="1"/>
    </row>
    <row r="378" spans="1:70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  <c r="AL378" s="1"/>
      <c r="AM378" s="1"/>
      <c r="AN378" s="1"/>
      <c r="AO378" s="1"/>
      <c r="AP378" s="1"/>
      <c r="AQ378" s="1"/>
      <c r="AR378" s="1"/>
      <c r="AS378" s="1"/>
      <c r="AT378" s="1"/>
      <c r="AU378" s="1"/>
      <c r="AV378" s="1"/>
      <c r="AW378" s="1"/>
      <c r="AX378" s="1"/>
      <c r="AY378" s="1"/>
      <c r="AZ378" s="1"/>
      <c r="BA378" s="1"/>
      <c r="BB378" s="1"/>
      <c r="BC378" s="1"/>
      <c r="BD378" s="1"/>
      <c r="BE378" s="1"/>
      <c r="BF378" s="1"/>
      <c r="BG378" s="1"/>
      <c r="BH378" s="1"/>
      <c r="BI378" s="1"/>
      <c r="BJ378" s="1"/>
      <c r="BK378" s="1"/>
      <c r="BL378" s="1"/>
      <c r="BM378" s="1"/>
      <c r="BN378" s="1"/>
      <c r="BO378" s="1"/>
      <c r="BP378" s="1"/>
      <c r="BQ378" s="1"/>
      <c r="BR378" s="1"/>
    </row>
    <row r="379" spans="1:70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  <c r="AL379" s="1"/>
      <c r="AM379" s="1"/>
      <c r="AN379" s="1"/>
      <c r="AO379" s="1"/>
      <c r="AP379" s="1"/>
      <c r="AQ379" s="1"/>
      <c r="AR379" s="1"/>
      <c r="AS379" s="1"/>
      <c r="AT379" s="1"/>
      <c r="AU379" s="1"/>
      <c r="AV379" s="1"/>
      <c r="AW379" s="1"/>
      <c r="AX379" s="1"/>
      <c r="AY379" s="1"/>
      <c r="AZ379" s="1"/>
      <c r="BA379" s="1"/>
      <c r="BB379" s="1"/>
      <c r="BC379" s="1"/>
      <c r="BD379" s="1"/>
      <c r="BE379" s="1"/>
      <c r="BF379" s="1"/>
      <c r="BG379" s="1"/>
      <c r="BH379" s="1"/>
      <c r="BI379" s="1"/>
      <c r="BJ379" s="1"/>
      <c r="BK379" s="1"/>
      <c r="BL379" s="1"/>
      <c r="BM379" s="1"/>
      <c r="BN379" s="1"/>
      <c r="BO379" s="1"/>
      <c r="BP379" s="1"/>
      <c r="BQ379" s="1"/>
      <c r="BR379" s="1"/>
    </row>
    <row r="380" spans="1:70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  <c r="AL380" s="1"/>
      <c r="AM380" s="1"/>
      <c r="AN380" s="1"/>
      <c r="AO380" s="1"/>
      <c r="AP380" s="1"/>
      <c r="AQ380" s="1"/>
      <c r="AR380" s="1"/>
      <c r="AS380" s="1"/>
      <c r="AT380" s="1"/>
      <c r="AU380" s="1"/>
      <c r="AV380" s="1"/>
      <c r="AW380" s="1"/>
      <c r="AX380" s="1"/>
      <c r="AY380" s="1"/>
      <c r="AZ380" s="1"/>
      <c r="BA380" s="1"/>
      <c r="BB380" s="1"/>
      <c r="BC380" s="1"/>
      <c r="BD380" s="1"/>
      <c r="BE380" s="1"/>
      <c r="BF380" s="1"/>
      <c r="BG380" s="1"/>
      <c r="BH380" s="1"/>
      <c r="BI380" s="1"/>
      <c r="BJ380" s="1"/>
      <c r="BK380" s="1"/>
      <c r="BL380" s="1"/>
      <c r="BM380" s="1"/>
      <c r="BN380" s="1"/>
      <c r="BO380" s="1"/>
      <c r="BP380" s="1"/>
      <c r="BQ380" s="1"/>
      <c r="BR380" s="1"/>
    </row>
    <row r="381" spans="1:70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  <c r="AL381" s="1"/>
      <c r="AM381" s="1"/>
      <c r="AN381" s="1"/>
      <c r="AO381" s="1"/>
      <c r="AP381" s="1"/>
      <c r="AQ381" s="1"/>
      <c r="AR381" s="1"/>
      <c r="AS381" s="1"/>
      <c r="AT381" s="1"/>
      <c r="AU381" s="1"/>
      <c r="AV381" s="1"/>
      <c r="AW381" s="1"/>
      <c r="AX381" s="1"/>
      <c r="AY381" s="1"/>
      <c r="AZ381" s="1"/>
      <c r="BA381" s="1"/>
      <c r="BB381" s="1"/>
      <c r="BC381" s="1"/>
      <c r="BD381" s="1"/>
      <c r="BE381" s="1"/>
      <c r="BF381" s="1"/>
      <c r="BG381" s="1"/>
      <c r="BH381" s="1"/>
      <c r="BI381" s="1"/>
      <c r="BJ381" s="1"/>
      <c r="BK381" s="1"/>
      <c r="BL381" s="1"/>
      <c r="BM381" s="1"/>
      <c r="BN381" s="1"/>
      <c r="BO381" s="1"/>
      <c r="BP381" s="1"/>
      <c r="BQ381" s="1"/>
      <c r="BR381" s="1"/>
    </row>
    <row r="382" spans="1:70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  <c r="AL382" s="1"/>
      <c r="AM382" s="1"/>
      <c r="AN382" s="1"/>
      <c r="AO382" s="1"/>
      <c r="AP382" s="1"/>
      <c r="AQ382" s="1"/>
      <c r="AR382" s="1"/>
      <c r="AS382" s="1"/>
      <c r="AT382" s="1"/>
      <c r="AU382" s="1"/>
      <c r="AV382" s="1"/>
      <c r="AW382" s="1"/>
      <c r="AX382" s="1"/>
      <c r="AY382" s="1"/>
      <c r="AZ382" s="1"/>
      <c r="BA382" s="1"/>
      <c r="BB382" s="1"/>
      <c r="BC382" s="1"/>
      <c r="BD382" s="1"/>
      <c r="BE382" s="1"/>
      <c r="BF382" s="1"/>
      <c r="BG382" s="1"/>
      <c r="BH382" s="1"/>
      <c r="BI382" s="1"/>
      <c r="BJ382" s="1"/>
      <c r="BK382" s="1"/>
      <c r="BL382" s="1"/>
      <c r="BM382" s="1"/>
      <c r="BN382" s="1"/>
      <c r="BO382" s="1"/>
      <c r="BP382" s="1"/>
      <c r="BQ382" s="1"/>
      <c r="BR382" s="1"/>
    </row>
    <row r="383" spans="1:70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  <c r="AL383" s="1"/>
      <c r="AM383" s="1"/>
      <c r="AN383" s="1"/>
      <c r="AO383" s="1"/>
      <c r="AP383" s="1"/>
      <c r="AQ383" s="1"/>
      <c r="AR383" s="1"/>
      <c r="AS383" s="1"/>
      <c r="AT383" s="1"/>
      <c r="AU383" s="1"/>
      <c r="AV383" s="1"/>
      <c r="AW383" s="1"/>
      <c r="AX383" s="1"/>
      <c r="AY383" s="1"/>
      <c r="AZ383" s="1"/>
      <c r="BA383" s="1"/>
      <c r="BB383" s="1"/>
      <c r="BC383" s="1"/>
      <c r="BD383" s="1"/>
      <c r="BE383" s="1"/>
      <c r="BF383" s="1"/>
      <c r="BG383" s="1"/>
      <c r="BH383" s="1"/>
      <c r="BI383" s="1"/>
      <c r="BJ383" s="1"/>
      <c r="BK383" s="1"/>
      <c r="BL383" s="1"/>
      <c r="BM383" s="1"/>
      <c r="BN383" s="1"/>
      <c r="BO383" s="1"/>
      <c r="BP383" s="1"/>
      <c r="BQ383" s="1"/>
      <c r="BR383" s="1"/>
    </row>
    <row r="384" spans="1:70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  <c r="AL384" s="1"/>
      <c r="AM384" s="1"/>
      <c r="AN384" s="1"/>
      <c r="AO384" s="1"/>
      <c r="AP384" s="1"/>
      <c r="AQ384" s="1"/>
      <c r="AR384" s="1"/>
      <c r="AS384" s="1"/>
      <c r="AT384" s="1"/>
      <c r="AU384" s="1"/>
      <c r="AV384" s="1"/>
      <c r="AW384" s="1"/>
      <c r="AX384" s="1"/>
      <c r="AY384" s="1"/>
      <c r="AZ384" s="1"/>
      <c r="BA384" s="1"/>
      <c r="BB384" s="1"/>
      <c r="BC384" s="1"/>
      <c r="BD384" s="1"/>
      <c r="BE384" s="1"/>
      <c r="BF384" s="1"/>
      <c r="BG384" s="1"/>
      <c r="BH384" s="1"/>
      <c r="BI384" s="1"/>
      <c r="BJ384" s="1"/>
      <c r="BK384" s="1"/>
      <c r="BL384" s="1"/>
      <c r="BM384" s="1"/>
      <c r="BN384" s="1"/>
      <c r="BO384" s="1"/>
      <c r="BP384" s="1"/>
      <c r="BQ384" s="1"/>
      <c r="BR384" s="1"/>
    </row>
    <row r="385" spans="1:70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  <c r="AL385" s="1"/>
      <c r="AM385" s="1"/>
      <c r="AN385" s="1"/>
      <c r="AO385" s="1"/>
      <c r="AP385" s="1"/>
      <c r="AQ385" s="1"/>
      <c r="AR385" s="1"/>
      <c r="AS385" s="1"/>
      <c r="AT385" s="1"/>
      <c r="AU385" s="1"/>
      <c r="AV385" s="1"/>
      <c r="AW385" s="1"/>
      <c r="AX385" s="1"/>
      <c r="AY385" s="1"/>
      <c r="AZ385" s="1"/>
      <c r="BA385" s="1"/>
      <c r="BB385" s="1"/>
      <c r="BC385" s="1"/>
      <c r="BD385" s="1"/>
      <c r="BE385" s="1"/>
      <c r="BF385" s="1"/>
      <c r="BG385" s="1"/>
      <c r="BH385" s="1"/>
      <c r="BI385" s="1"/>
      <c r="BJ385" s="1"/>
      <c r="BK385" s="1"/>
      <c r="BL385" s="1"/>
      <c r="BM385" s="1"/>
      <c r="BN385" s="1"/>
      <c r="BO385" s="1"/>
      <c r="BP385" s="1"/>
      <c r="BQ385" s="1"/>
      <c r="BR385" s="1"/>
    </row>
    <row r="386" spans="1:70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  <c r="AL386" s="1"/>
      <c r="AM386" s="1"/>
      <c r="AN386" s="1"/>
      <c r="AO386" s="1"/>
      <c r="AP386" s="1"/>
      <c r="AQ386" s="1"/>
      <c r="AR386" s="1"/>
      <c r="AS386" s="1"/>
      <c r="AT386" s="1"/>
      <c r="AU386" s="1"/>
      <c r="AV386" s="1"/>
      <c r="AW386" s="1"/>
      <c r="AX386" s="1"/>
      <c r="AY386" s="1"/>
      <c r="AZ386" s="1"/>
      <c r="BA386" s="1"/>
      <c r="BB386" s="1"/>
      <c r="BC386" s="1"/>
      <c r="BD386" s="1"/>
      <c r="BE386" s="1"/>
      <c r="BF386" s="1"/>
      <c r="BG386" s="1"/>
      <c r="BH386" s="1"/>
      <c r="BI386" s="1"/>
      <c r="BJ386" s="1"/>
      <c r="BK386" s="1"/>
      <c r="BL386" s="1"/>
      <c r="BM386" s="1"/>
      <c r="BN386" s="1"/>
      <c r="BO386" s="1"/>
      <c r="BP386" s="1"/>
      <c r="BQ386" s="1"/>
      <c r="BR386" s="1"/>
    </row>
    <row r="387" spans="1:70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  <c r="AL387" s="1"/>
      <c r="AM387" s="1"/>
      <c r="AN387" s="1"/>
      <c r="AO387" s="1"/>
      <c r="AP387" s="1"/>
      <c r="AQ387" s="1"/>
      <c r="AR387" s="1"/>
      <c r="AS387" s="1"/>
      <c r="AT387" s="1"/>
      <c r="AU387" s="1"/>
      <c r="AV387" s="1"/>
      <c r="AW387" s="1"/>
      <c r="AX387" s="1"/>
      <c r="AY387" s="1"/>
      <c r="AZ387" s="1"/>
      <c r="BA387" s="1"/>
      <c r="BB387" s="1"/>
      <c r="BC387" s="1"/>
      <c r="BD387" s="1"/>
      <c r="BE387" s="1"/>
      <c r="BF387" s="1"/>
      <c r="BG387" s="1"/>
      <c r="BH387" s="1"/>
      <c r="BI387" s="1"/>
      <c r="BJ387" s="1"/>
      <c r="BK387" s="1"/>
      <c r="BL387" s="1"/>
      <c r="BM387" s="1"/>
      <c r="BN387" s="1"/>
      <c r="BO387" s="1"/>
      <c r="BP387" s="1"/>
      <c r="BQ387" s="1"/>
      <c r="BR387" s="1"/>
    </row>
    <row r="388" spans="1:70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  <c r="AL388" s="1"/>
      <c r="AM388" s="1"/>
      <c r="AN388" s="1"/>
      <c r="AO388" s="1"/>
      <c r="AP388" s="1"/>
      <c r="AQ388" s="1"/>
      <c r="AR388" s="1"/>
      <c r="AS388" s="1"/>
      <c r="AT388" s="1"/>
      <c r="AU388" s="1"/>
      <c r="AV388" s="1"/>
      <c r="AW388" s="1"/>
      <c r="AX388" s="1"/>
      <c r="AY388" s="1"/>
      <c r="AZ388" s="1"/>
      <c r="BA388" s="1"/>
      <c r="BB388" s="1"/>
      <c r="BC388" s="1"/>
      <c r="BD388" s="1"/>
      <c r="BE388" s="1"/>
      <c r="BF388" s="1"/>
      <c r="BG388" s="1"/>
      <c r="BH388" s="1"/>
      <c r="BI388" s="1"/>
      <c r="BJ388" s="1"/>
      <c r="BK388" s="1"/>
      <c r="BL388" s="1"/>
      <c r="BM388" s="1"/>
      <c r="BN388" s="1"/>
      <c r="BO388" s="1"/>
      <c r="BP388" s="1"/>
      <c r="BQ388" s="1"/>
      <c r="BR388" s="1"/>
    </row>
    <row r="389" spans="1:70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  <c r="AL389" s="1"/>
      <c r="AM389" s="1"/>
      <c r="AN389" s="1"/>
      <c r="AO389" s="1"/>
      <c r="AP389" s="1"/>
      <c r="AQ389" s="1"/>
      <c r="AR389" s="1"/>
      <c r="AS389" s="1"/>
      <c r="AT389" s="1"/>
      <c r="AU389" s="1"/>
      <c r="AV389" s="1"/>
      <c r="AW389" s="1"/>
      <c r="AX389" s="1"/>
      <c r="AY389" s="1"/>
      <c r="AZ389" s="1"/>
      <c r="BA389" s="1"/>
      <c r="BB389" s="1"/>
      <c r="BC389" s="1"/>
      <c r="BD389" s="1"/>
      <c r="BE389" s="1"/>
      <c r="BF389" s="1"/>
      <c r="BG389" s="1"/>
      <c r="BH389" s="1"/>
      <c r="BI389" s="1"/>
      <c r="BJ389" s="1"/>
      <c r="BK389" s="1"/>
      <c r="BL389" s="1"/>
      <c r="BM389" s="1"/>
      <c r="BN389" s="1"/>
      <c r="BO389" s="1"/>
      <c r="BP389" s="1"/>
      <c r="BQ389" s="1"/>
      <c r="BR389" s="1"/>
    </row>
    <row r="390" spans="1:70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  <c r="AL390" s="1"/>
      <c r="AM390" s="1"/>
      <c r="AN390" s="1"/>
      <c r="AO390" s="1"/>
      <c r="AP390" s="1"/>
      <c r="AQ390" s="1"/>
      <c r="AR390" s="1"/>
      <c r="AS390" s="1"/>
      <c r="AT390" s="1"/>
      <c r="AU390" s="1"/>
      <c r="AV390" s="1"/>
      <c r="AW390" s="1"/>
      <c r="AX390" s="1"/>
      <c r="AY390" s="1"/>
      <c r="AZ390" s="1"/>
      <c r="BA390" s="1"/>
      <c r="BB390" s="1"/>
      <c r="BC390" s="1"/>
      <c r="BD390" s="1"/>
      <c r="BE390" s="1"/>
      <c r="BF390" s="1"/>
      <c r="BG390" s="1"/>
      <c r="BH390" s="1"/>
      <c r="BI390" s="1"/>
      <c r="BJ390" s="1"/>
      <c r="BK390" s="1"/>
      <c r="BL390" s="1"/>
      <c r="BM390" s="1"/>
      <c r="BN390" s="1"/>
      <c r="BO390" s="1"/>
      <c r="BP390" s="1"/>
      <c r="BQ390" s="1"/>
      <c r="BR390" s="1"/>
    </row>
    <row r="391" spans="1:70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  <c r="AL391" s="1"/>
      <c r="AM391" s="1"/>
      <c r="AN391" s="1"/>
      <c r="AO391" s="1"/>
      <c r="AP391" s="1"/>
      <c r="AQ391" s="1"/>
      <c r="AR391" s="1"/>
      <c r="AS391" s="1"/>
      <c r="AT391" s="1"/>
      <c r="AU391" s="1"/>
      <c r="AV391" s="1"/>
      <c r="AW391" s="1"/>
      <c r="AX391" s="1"/>
      <c r="AY391" s="1"/>
      <c r="AZ391" s="1"/>
      <c r="BA391" s="1"/>
      <c r="BB391" s="1"/>
      <c r="BC391" s="1"/>
      <c r="BD391" s="1"/>
      <c r="BE391" s="1"/>
      <c r="BF391" s="1"/>
      <c r="BG391" s="1"/>
      <c r="BH391" s="1"/>
      <c r="BI391" s="1"/>
      <c r="BJ391" s="1"/>
      <c r="BK391" s="1"/>
      <c r="BL391" s="1"/>
      <c r="BM391" s="1"/>
      <c r="BN391" s="1"/>
      <c r="BO391" s="1"/>
      <c r="BP391" s="1"/>
      <c r="BQ391" s="1"/>
      <c r="BR391" s="1"/>
    </row>
    <row r="392" spans="1:70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  <c r="AL392" s="1"/>
      <c r="AM392" s="1"/>
      <c r="AN392" s="1"/>
      <c r="AO392" s="1"/>
      <c r="AP392" s="1"/>
      <c r="AQ392" s="1"/>
      <c r="AR392" s="1"/>
      <c r="AS392" s="1"/>
      <c r="AT392" s="1"/>
      <c r="AU392" s="1"/>
      <c r="AV392" s="1"/>
      <c r="AW392" s="1"/>
      <c r="AX392" s="1"/>
      <c r="AY392" s="1"/>
      <c r="AZ392" s="1"/>
      <c r="BA392" s="1"/>
      <c r="BB392" s="1"/>
      <c r="BC392" s="1"/>
      <c r="BD392" s="1"/>
      <c r="BE392" s="1"/>
      <c r="BF392" s="1"/>
      <c r="BG392" s="1"/>
      <c r="BH392" s="1"/>
      <c r="BI392" s="1"/>
      <c r="BJ392" s="1"/>
      <c r="BK392" s="1"/>
      <c r="BL392" s="1"/>
      <c r="BM392" s="1"/>
      <c r="BN392" s="1"/>
      <c r="BO392" s="1"/>
      <c r="BP392" s="1"/>
      <c r="BQ392" s="1"/>
      <c r="BR392" s="1"/>
    </row>
    <row r="393" spans="1:70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  <c r="AL393" s="1"/>
      <c r="AM393" s="1"/>
      <c r="AN393" s="1"/>
      <c r="AO393" s="1"/>
      <c r="AP393" s="1"/>
      <c r="AQ393" s="1"/>
      <c r="AR393" s="1"/>
      <c r="AS393" s="1"/>
      <c r="AT393" s="1"/>
      <c r="AU393" s="1"/>
      <c r="AV393" s="1"/>
      <c r="AW393" s="1"/>
      <c r="AX393" s="1"/>
      <c r="AY393" s="1"/>
      <c r="AZ393" s="1"/>
      <c r="BA393" s="1"/>
      <c r="BB393" s="1"/>
      <c r="BC393" s="1"/>
      <c r="BD393" s="1"/>
      <c r="BE393" s="1"/>
      <c r="BF393" s="1"/>
      <c r="BG393" s="1"/>
      <c r="BH393" s="1"/>
      <c r="BI393" s="1"/>
      <c r="BJ393" s="1"/>
      <c r="BK393" s="1"/>
      <c r="BL393" s="1"/>
      <c r="BM393" s="1"/>
      <c r="BN393" s="1"/>
      <c r="BO393" s="1"/>
      <c r="BP393" s="1"/>
      <c r="BQ393" s="1"/>
      <c r="BR393" s="1"/>
    </row>
    <row r="394" spans="1:70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  <c r="AL394" s="1"/>
      <c r="AM394" s="1"/>
      <c r="AN394" s="1"/>
      <c r="AO394" s="1"/>
      <c r="AP394" s="1"/>
      <c r="AQ394" s="1"/>
      <c r="AR394" s="1"/>
      <c r="AS394" s="1"/>
      <c r="AT394" s="1"/>
      <c r="AU394" s="1"/>
      <c r="AV394" s="1"/>
      <c r="AW394" s="1"/>
      <c r="AX394" s="1"/>
      <c r="AY394" s="1"/>
      <c r="AZ394" s="1"/>
      <c r="BA394" s="1"/>
      <c r="BB394" s="1"/>
      <c r="BC394" s="1"/>
      <c r="BD394" s="1"/>
      <c r="BE394" s="1"/>
      <c r="BF394" s="1"/>
      <c r="BG394" s="1"/>
      <c r="BH394" s="1"/>
      <c r="BI394" s="1"/>
      <c r="BJ394" s="1"/>
      <c r="BK394" s="1"/>
      <c r="BL394" s="1"/>
      <c r="BM394" s="1"/>
      <c r="BN394" s="1"/>
      <c r="BO394" s="1"/>
      <c r="BP394" s="1"/>
      <c r="BQ394" s="1"/>
      <c r="BR394" s="1"/>
    </row>
    <row r="395" spans="1:70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  <c r="AL395" s="1"/>
      <c r="AM395" s="1"/>
      <c r="AN395" s="1"/>
      <c r="AO395" s="1"/>
      <c r="AP395" s="1"/>
      <c r="AQ395" s="1"/>
      <c r="AR395" s="1"/>
      <c r="AS395" s="1"/>
      <c r="AT395" s="1"/>
      <c r="AU395" s="1"/>
      <c r="AV395" s="1"/>
      <c r="AW395" s="1"/>
      <c r="AX395" s="1"/>
      <c r="AY395" s="1"/>
      <c r="AZ395" s="1"/>
      <c r="BA395" s="1"/>
      <c r="BB395" s="1"/>
      <c r="BC395" s="1"/>
      <c r="BD395" s="1"/>
      <c r="BE395" s="1"/>
      <c r="BF395" s="1"/>
      <c r="BG395" s="1"/>
      <c r="BH395" s="1"/>
      <c r="BI395" s="1"/>
      <c r="BJ395" s="1"/>
      <c r="BK395" s="1"/>
      <c r="BL395" s="1"/>
      <c r="BM395" s="1"/>
      <c r="BN395" s="1"/>
      <c r="BO395" s="1"/>
      <c r="BP395" s="1"/>
      <c r="BQ395" s="1"/>
      <c r="BR395" s="1"/>
    </row>
    <row r="396" spans="1:70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  <c r="AL396" s="1"/>
      <c r="AM396" s="1"/>
      <c r="AN396" s="1"/>
      <c r="AO396" s="1"/>
      <c r="AP396" s="1"/>
      <c r="AQ396" s="1"/>
      <c r="AR396" s="1"/>
      <c r="AS396" s="1"/>
      <c r="AT396" s="1"/>
      <c r="AU396" s="1"/>
      <c r="AV396" s="1"/>
      <c r="AW396" s="1"/>
      <c r="AX396" s="1"/>
      <c r="AY396" s="1"/>
      <c r="AZ396" s="1"/>
      <c r="BA396" s="1"/>
      <c r="BB396" s="1"/>
      <c r="BC396" s="1"/>
      <c r="BD396" s="1"/>
      <c r="BE396" s="1"/>
      <c r="BF396" s="1"/>
      <c r="BG396" s="1"/>
      <c r="BH396" s="1"/>
      <c r="BI396" s="1"/>
      <c r="BJ396" s="1"/>
      <c r="BK396" s="1"/>
      <c r="BL396" s="1"/>
      <c r="BM396" s="1"/>
      <c r="BN396" s="1"/>
      <c r="BO396" s="1"/>
      <c r="BP396" s="1"/>
      <c r="BQ396" s="1"/>
      <c r="BR396" s="1"/>
    </row>
    <row r="397" spans="1:70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  <c r="AL397" s="1"/>
      <c r="AM397" s="1"/>
      <c r="AN397" s="1"/>
      <c r="AO397" s="1"/>
      <c r="AP397" s="1"/>
      <c r="AQ397" s="1"/>
      <c r="AR397" s="1"/>
      <c r="AS397" s="1"/>
      <c r="AT397" s="1"/>
      <c r="AU397" s="1"/>
      <c r="AV397" s="1"/>
      <c r="AW397" s="1"/>
      <c r="AX397" s="1"/>
      <c r="AY397" s="1"/>
      <c r="AZ397" s="1"/>
      <c r="BA397" s="1"/>
      <c r="BB397" s="1"/>
      <c r="BC397" s="1"/>
      <c r="BD397" s="1"/>
      <c r="BE397" s="1"/>
      <c r="BF397" s="1"/>
      <c r="BG397" s="1"/>
      <c r="BH397" s="1"/>
      <c r="BI397" s="1"/>
      <c r="BJ397" s="1"/>
      <c r="BK397" s="1"/>
      <c r="BL397" s="1"/>
      <c r="BM397" s="1"/>
      <c r="BN397" s="1"/>
      <c r="BO397" s="1"/>
      <c r="BP397" s="1"/>
      <c r="BQ397" s="1"/>
      <c r="BR397" s="1"/>
    </row>
    <row r="398" spans="1:70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  <c r="AL398" s="1"/>
      <c r="AM398" s="1"/>
      <c r="AN398" s="1"/>
      <c r="AO398" s="1"/>
      <c r="AP398" s="1"/>
      <c r="AQ398" s="1"/>
      <c r="AR398" s="1"/>
      <c r="AS398" s="1"/>
      <c r="AT398" s="1"/>
      <c r="AU398" s="1"/>
      <c r="AV398" s="1"/>
      <c r="AW398" s="1"/>
      <c r="AX398" s="1"/>
      <c r="AY398" s="1"/>
      <c r="AZ398" s="1"/>
      <c r="BA398" s="1"/>
      <c r="BB398" s="1"/>
      <c r="BC398" s="1"/>
      <c r="BD398" s="1"/>
      <c r="BE398" s="1"/>
      <c r="BF398" s="1"/>
      <c r="BG398" s="1"/>
      <c r="BH398" s="1"/>
      <c r="BI398" s="1"/>
      <c r="BJ398" s="1"/>
      <c r="BK398" s="1"/>
      <c r="BL398" s="1"/>
      <c r="BM398" s="1"/>
      <c r="BN398" s="1"/>
      <c r="BO398" s="1"/>
      <c r="BP398" s="1"/>
      <c r="BQ398" s="1"/>
      <c r="BR398" s="1"/>
    </row>
    <row r="399" spans="1:70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  <c r="AL399" s="1"/>
      <c r="AM399" s="1"/>
      <c r="AN399" s="1"/>
      <c r="AO399" s="1"/>
      <c r="AP399" s="1"/>
      <c r="AQ399" s="1"/>
      <c r="AR399" s="1"/>
      <c r="AS399" s="1"/>
      <c r="AT399" s="1"/>
      <c r="AU399" s="1"/>
      <c r="AV399" s="1"/>
      <c r="AW399" s="1"/>
      <c r="AX399" s="1"/>
      <c r="AY399" s="1"/>
      <c r="AZ399" s="1"/>
      <c r="BA399" s="1"/>
      <c r="BB399" s="1"/>
      <c r="BC399" s="1"/>
      <c r="BD399" s="1"/>
      <c r="BE399" s="1"/>
      <c r="BF399" s="1"/>
      <c r="BG399" s="1"/>
      <c r="BH399" s="1"/>
      <c r="BI399" s="1"/>
      <c r="BJ399" s="1"/>
      <c r="BK399" s="1"/>
      <c r="BL399" s="1"/>
      <c r="BM399" s="1"/>
      <c r="BN399" s="1"/>
      <c r="BO399" s="1"/>
      <c r="BP399" s="1"/>
      <c r="BQ399" s="1"/>
      <c r="BR399" s="1"/>
    </row>
    <row r="400" spans="1:70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  <c r="AL400" s="1"/>
      <c r="AM400" s="1"/>
      <c r="AN400" s="1"/>
      <c r="AO400" s="1"/>
      <c r="AP400" s="1"/>
      <c r="AQ400" s="1"/>
      <c r="AR400" s="1"/>
      <c r="AS400" s="1"/>
      <c r="AT400" s="1"/>
      <c r="AU400" s="1"/>
      <c r="AV400" s="1"/>
      <c r="AW400" s="1"/>
      <c r="AX400" s="1"/>
      <c r="AY400" s="1"/>
      <c r="AZ400" s="1"/>
      <c r="BA400" s="1"/>
      <c r="BB400" s="1"/>
      <c r="BC400" s="1"/>
      <c r="BD400" s="1"/>
      <c r="BE400" s="1"/>
      <c r="BF400" s="1"/>
      <c r="BG400" s="1"/>
      <c r="BH400" s="1"/>
      <c r="BI400" s="1"/>
      <c r="BJ400" s="1"/>
      <c r="BK400" s="1"/>
      <c r="BL400" s="1"/>
      <c r="BM400" s="1"/>
      <c r="BN400" s="1"/>
      <c r="BO400" s="1"/>
      <c r="BP400" s="1"/>
      <c r="BQ400" s="1"/>
      <c r="BR400" s="1"/>
    </row>
    <row r="401" spans="1:70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  <c r="AL401" s="1"/>
      <c r="AM401" s="1"/>
      <c r="AN401" s="1"/>
      <c r="AO401" s="1"/>
      <c r="AP401" s="1"/>
      <c r="AQ401" s="1"/>
      <c r="AR401" s="1"/>
      <c r="AS401" s="1"/>
      <c r="AT401" s="1"/>
      <c r="AU401" s="1"/>
      <c r="AV401" s="1"/>
      <c r="AW401" s="1"/>
      <c r="AX401" s="1"/>
      <c r="AY401" s="1"/>
      <c r="AZ401" s="1"/>
      <c r="BA401" s="1"/>
      <c r="BB401" s="1"/>
      <c r="BC401" s="1"/>
      <c r="BD401" s="1"/>
      <c r="BE401" s="1"/>
      <c r="BF401" s="1"/>
      <c r="BG401" s="1"/>
      <c r="BH401" s="1"/>
      <c r="BI401" s="1"/>
      <c r="BJ401" s="1"/>
      <c r="BK401" s="1"/>
      <c r="BL401" s="1"/>
      <c r="BM401" s="1"/>
      <c r="BN401" s="1"/>
      <c r="BO401" s="1"/>
      <c r="BP401" s="1"/>
      <c r="BQ401" s="1"/>
      <c r="BR401" s="1"/>
    </row>
    <row r="402" spans="1:70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  <c r="AL402" s="1"/>
      <c r="AM402" s="1"/>
      <c r="AN402" s="1"/>
      <c r="AO402" s="1"/>
      <c r="AP402" s="1"/>
      <c r="AQ402" s="1"/>
      <c r="AR402" s="1"/>
      <c r="AS402" s="1"/>
      <c r="AT402" s="1"/>
      <c r="AU402" s="1"/>
      <c r="AV402" s="1"/>
      <c r="AW402" s="1"/>
      <c r="AX402" s="1"/>
      <c r="AY402" s="1"/>
      <c r="AZ402" s="1"/>
      <c r="BA402" s="1"/>
      <c r="BB402" s="1"/>
      <c r="BC402" s="1"/>
      <c r="BD402" s="1"/>
      <c r="BE402" s="1"/>
      <c r="BF402" s="1"/>
      <c r="BG402" s="1"/>
      <c r="BH402" s="1"/>
      <c r="BI402" s="1"/>
      <c r="BJ402" s="1"/>
      <c r="BK402" s="1"/>
      <c r="BL402" s="1"/>
      <c r="BM402" s="1"/>
      <c r="BN402" s="1"/>
      <c r="BO402" s="1"/>
      <c r="BP402" s="1"/>
      <c r="BQ402" s="1"/>
      <c r="BR402" s="1"/>
    </row>
    <row r="403" spans="1:70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  <c r="AL403" s="1"/>
      <c r="AM403" s="1"/>
      <c r="AN403" s="1"/>
      <c r="AO403" s="1"/>
      <c r="AP403" s="1"/>
      <c r="AQ403" s="1"/>
      <c r="AR403" s="1"/>
      <c r="AS403" s="1"/>
      <c r="AT403" s="1"/>
      <c r="AU403" s="1"/>
      <c r="AV403" s="1"/>
      <c r="AW403" s="1"/>
      <c r="AX403" s="1"/>
      <c r="AY403" s="1"/>
      <c r="AZ403" s="1"/>
      <c r="BA403" s="1"/>
      <c r="BB403" s="1"/>
      <c r="BC403" s="1"/>
      <c r="BD403" s="1"/>
      <c r="BE403" s="1"/>
      <c r="BF403" s="1"/>
      <c r="BG403" s="1"/>
      <c r="BH403" s="1"/>
      <c r="BI403" s="1"/>
      <c r="BJ403" s="1"/>
      <c r="BK403" s="1"/>
      <c r="BL403" s="1"/>
      <c r="BM403" s="1"/>
      <c r="BN403" s="1"/>
      <c r="BO403" s="1"/>
      <c r="BP403" s="1"/>
      <c r="BQ403" s="1"/>
      <c r="BR403" s="1"/>
    </row>
    <row r="404" spans="1:70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  <c r="AL404" s="1"/>
      <c r="AM404" s="1"/>
      <c r="AN404" s="1"/>
      <c r="AO404" s="1"/>
      <c r="AP404" s="1"/>
      <c r="AQ404" s="1"/>
      <c r="AR404" s="1"/>
      <c r="AS404" s="1"/>
      <c r="AT404" s="1"/>
      <c r="AU404" s="1"/>
      <c r="AV404" s="1"/>
      <c r="AW404" s="1"/>
      <c r="AX404" s="1"/>
      <c r="AY404" s="1"/>
      <c r="AZ404" s="1"/>
      <c r="BA404" s="1"/>
      <c r="BB404" s="1"/>
      <c r="BC404" s="1"/>
      <c r="BD404" s="1"/>
      <c r="BE404" s="1"/>
      <c r="BF404" s="1"/>
      <c r="BG404" s="1"/>
      <c r="BH404" s="1"/>
      <c r="BI404" s="1"/>
      <c r="BJ404" s="1"/>
      <c r="BK404" s="1"/>
      <c r="BL404" s="1"/>
      <c r="BM404" s="1"/>
      <c r="BN404" s="1"/>
      <c r="BO404" s="1"/>
      <c r="BP404" s="1"/>
      <c r="BQ404" s="1"/>
      <c r="BR404" s="1"/>
    </row>
    <row r="405" spans="1:70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  <c r="AL405" s="1"/>
      <c r="AM405" s="1"/>
      <c r="AN405" s="1"/>
      <c r="AO405" s="1"/>
      <c r="AP405" s="1"/>
      <c r="AQ405" s="1"/>
      <c r="AR405" s="1"/>
      <c r="AS405" s="1"/>
      <c r="AT405" s="1"/>
      <c r="AU405" s="1"/>
      <c r="AV405" s="1"/>
      <c r="AW405" s="1"/>
      <c r="AX405" s="1"/>
      <c r="AY405" s="1"/>
      <c r="AZ405" s="1"/>
      <c r="BA405" s="1"/>
      <c r="BB405" s="1"/>
      <c r="BC405" s="1"/>
      <c r="BD405" s="1"/>
      <c r="BE405" s="1"/>
      <c r="BF405" s="1"/>
      <c r="BG405" s="1"/>
      <c r="BH405" s="1"/>
      <c r="BI405" s="1"/>
      <c r="BJ405" s="1"/>
      <c r="BK405" s="1"/>
      <c r="BL405" s="1"/>
      <c r="BM405" s="1"/>
      <c r="BN405" s="1"/>
      <c r="BO405" s="1"/>
      <c r="BP405" s="1"/>
      <c r="BQ405" s="1"/>
      <c r="BR405" s="1"/>
    </row>
    <row r="406" spans="1:70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  <c r="AL406" s="1"/>
      <c r="AM406" s="1"/>
      <c r="AN406" s="1"/>
      <c r="AO406" s="1"/>
      <c r="AP406" s="1"/>
      <c r="AQ406" s="1"/>
      <c r="AR406" s="1"/>
      <c r="AS406" s="1"/>
      <c r="AT406" s="1"/>
      <c r="AU406" s="1"/>
      <c r="AV406" s="1"/>
      <c r="AW406" s="1"/>
      <c r="AX406" s="1"/>
      <c r="AY406" s="1"/>
      <c r="AZ406" s="1"/>
      <c r="BA406" s="1"/>
      <c r="BB406" s="1"/>
      <c r="BC406" s="1"/>
      <c r="BD406" s="1"/>
      <c r="BE406" s="1"/>
      <c r="BF406" s="1"/>
      <c r="BG406" s="1"/>
      <c r="BH406" s="1"/>
      <c r="BI406" s="1"/>
      <c r="BJ406" s="1"/>
      <c r="BK406" s="1"/>
      <c r="BL406" s="1"/>
      <c r="BM406" s="1"/>
      <c r="BN406" s="1"/>
      <c r="BO406" s="1"/>
      <c r="BP406" s="1"/>
      <c r="BQ406" s="1"/>
      <c r="BR406" s="1"/>
    </row>
    <row r="407" spans="1:70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  <c r="AL407" s="1"/>
      <c r="AM407" s="1"/>
      <c r="AN407" s="1"/>
      <c r="AO407" s="1"/>
      <c r="AP407" s="1"/>
      <c r="AQ407" s="1"/>
      <c r="AR407" s="1"/>
      <c r="AS407" s="1"/>
      <c r="AT407" s="1"/>
      <c r="AU407" s="1"/>
      <c r="AV407" s="1"/>
      <c r="AW407" s="1"/>
      <c r="AX407" s="1"/>
      <c r="AY407" s="1"/>
      <c r="AZ407" s="1"/>
      <c r="BA407" s="1"/>
      <c r="BB407" s="1"/>
      <c r="BC407" s="1"/>
      <c r="BD407" s="1"/>
      <c r="BE407" s="1"/>
      <c r="BF407" s="1"/>
      <c r="BG407" s="1"/>
      <c r="BH407" s="1"/>
      <c r="BI407" s="1"/>
      <c r="BJ407" s="1"/>
      <c r="BK407" s="1"/>
      <c r="BL407" s="1"/>
      <c r="BM407" s="1"/>
      <c r="BN407" s="1"/>
      <c r="BO407" s="1"/>
      <c r="BP407" s="1"/>
      <c r="BQ407" s="1"/>
      <c r="BR407" s="1"/>
    </row>
    <row r="408" spans="1:70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  <c r="AL408" s="1"/>
      <c r="AM408" s="1"/>
      <c r="AN408" s="1"/>
      <c r="AO408" s="1"/>
      <c r="AP408" s="1"/>
      <c r="AQ408" s="1"/>
      <c r="AR408" s="1"/>
      <c r="AS408" s="1"/>
      <c r="AT408" s="1"/>
      <c r="AU408" s="1"/>
      <c r="AV408" s="1"/>
      <c r="AW408" s="1"/>
      <c r="AX408" s="1"/>
      <c r="AY408" s="1"/>
      <c r="AZ408" s="1"/>
      <c r="BA408" s="1"/>
      <c r="BB408" s="1"/>
      <c r="BC408" s="1"/>
      <c r="BD408" s="1"/>
      <c r="BE408" s="1"/>
      <c r="BF408" s="1"/>
      <c r="BG408" s="1"/>
      <c r="BH408" s="1"/>
      <c r="BI408" s="1"/>
      <c r="BJ408" s="1"/>
      <c r="BK408" s="1"/>
      <c r="BL408" s="1"/>
      <c r="BM408" s="1"/>
      <c r="BN408" s="1"/>
      <c r="BO408" s="1"/>
      <c r="BP408" s="1"/>
      <c r="BQ408" s="1"/>
      <c r="BR408" s="1"/>
    </row>
    <row r="409" spans="1:70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  <c r="AL409" s="1"/>
      <c r="AM409" s="1"/>
      <c r="AN409" s="1"/>
      <c r="AO409" s="1"/>
      <c r="AP409" s="1"/>
      <c r="AQ409" s="1"/>
      <c r="AR409" s="1"/>
      <c r="AS409" s="1"/>
      <c r="AT409" s="1"/>
      <c r="AU409" s="1"/>
      <c r="AV409" s="1"/>
      <c r="AW409" s="1"/>
      <c r="AX409" s="1"/>
      <c r="AY409" s="1"/>
      <c r="AZ409" s="1"/>
      <c r="BA409" s="1"/>
      <c r="BB409" s="1"/>
      <c r="BC409" s="1"/>
      <c r="BD409" s="1"/>
      <c r="BE409" s="1"/>
      <c r="BF409" s="1"/>
      <c r="BG409" s="1"/>
      <c r="BH409" s="1"/>
      <c r="BI409" s="1"/>
      <c r="BJ409" s="1"/>
      <c r="BK409" s="1"/>
      <c r="BL409" s="1"/>
      <c r="BM409" s="1"/>
      <c r="BN409" s="1"/>
      <c r="BO409" s="1"/>
      <c r="BP409" s="1"/>
      <c r="BQ409" s="1"/>
      <c r="BR409" s="1"/>
    </row>
    <row r="410" spans="1:70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  <c r="AL410" s="1"/>
      <c r="AM410" s="1"/>
      <c r="AN410" s="1"/>
      <c r="AO410" s="1"/>
      <c r="AP410" s="1"/>
      <c r="AQ410" s="1"/>
      <c r="AR410" s="1"/>
      <c r="AS410" s="1"/>
      <c r="AT410" s="1"/>
      <c r="AU410" s="1"/>
      <c r="AV410" s="1"/>
      <c r="AW410" s="1"/>
      <c r="AX410" s="1"/>
      <c r="AY410" s="1"/>
      <c r="AZ410" s="1"/>
      <c r="BA410" s="1"/>
      <c r="BB410" s="1"/>
      <c r="BC410" s="1"/>
      <c r="BD410" s="1"/>
      <c r="BE410" s="1"/>
      <c r="BF410" s="1"/>
      <c r="BG410" s="1"/>
      <c r="BH410" s="1"/>
      <c r="BI410" s="1"/>
      <c r="BJ410" s="1"/>
      <c r="BK410" s="1"/>
      <c r="BL410" s="1"/>
      <c r="BM410" s="1"/>
      <c r="BN410" s="1"/>
      <c r="BO410" s="1"/>
      <c r="BP410" s="1"/>
      <c r="BQ410" s="1"/>
      <c r="BR410" s="1"/>
    </row>
    <row r="411" spans="1:70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  <c r="AL411" s="1"/>
      <c r="AM411" s="1"/>
      <c r="AN411" s="1"/>
      <c r="AO411" s="1"/>
      <c r="AP411" s="1"/>
      <c r="AQ411" s="1"/>
      <c r="AR411" s="1"/>
      <c r="AS411" s="1"/>
      <c r="AT411" s="1"/>
      <c r="AU411" s="1"/>
      <c r="AV411" s="1"/>
      <c r="AW411" s="1"/>
      <c r="AX411" s="1"/>
      <c r="AY411" s="1"/>
      <c r="AZ411" s="1"/>
      <c r="BA411" s="1"/>
      <c r="BB411" s="1"/>
      <c r="BC411" s="1"/>
      <c r="BD411" s="1"/>
      <c r="BE411" s="1"/>
      <c r="BF411" s="1"/>
      <c r="BG411" s="1"/>
      <c r="BH411" s="1"/>
      <c r="BI411" s="1"/>
      <c r="BJ411" s="1"/>
      <c r="BK411" s="1"/>
      <c r="BL411" s="1"/>
      <c r="BM411" s="1"/>
      <c r="BN411" s="1"/>
      <c r="BO411" s="1"/>
      <c r="BP411" s="1"/>
      <c r="BQ411" s="1"/>
      <c r="BR411" s="1"/>
    </row>
    <row r="412" spans="1:70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  <c r="AL412" s="1"/>
      <c r="AM412" s="1"/>
      <c r="AN412" s="1"/>
      <c r="AO412" s="1"/>
      <c r="AP412" s="1"/>
      <c r="AQ412" s="1"/>
      <c r="AR412" s="1"/>
      <c r="AS412" s="1"/>
      <c r="AT412" s="1"/>
      <c r="AU412" s="1"/>
      <c r="AV412" s="1"/>
      <c r="AW412" s="1"/>
      <c r="AX412" s="1"/>
      <c r="AY412" s="1"/>
      <c r="AZ412" s="1"/>
      <c r="BA412" s="1"/>
      <c r="BB412" s="1"/>
      <c r="BC412" s="1"/>
      <c r="BD412" s="1"/>
      <c r="BE412" s="1"/>
      <c r="BF412" s="1"/>
      <c r="BG412" s="1"/>
      <c r="BH412" s="1"/>
      <c r="BI412" s="1"/>
      <c r="BJ412" s="1"/>
      <c r="BK412" s="1"/>
      <c r="BL412" s="1"/>
      <c r="BM412" s="1"/>
      <c r="BN412" s="1"/>
      <c r="BO412" s="1"/>
      <c r="BP412" s="1"/>
      <c r="BQ412" s="1"/>
      <c r="BR412" s="1"/>
    </row>
    <row r="413" spans="1:70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  <c r="AL413" s="1"/>
      <c r="AM413" s="1"/>
      <c r="AN413" s="1"/>
      <c r="AO413" s="1"/>
      <c r="AP413" s="1"/>
      <c r="AQ413" s="1"/>
      <c r="AR413" s="1"/>
      <c r="AS413" s="1"/>
      <c r="AT413" s="1"/>
      <c r="AU413" s="1"/>
      <c r="AV413" s="1"/>
      <c r="AW413" s="1"/>
      <c r="AX413" s="1"/>
      <c r="AY413" s="1"/>
      <c r="AZ413" s="1"/>
      <c r="BA413" s="1"/>
      <c r="BB413" s="1"/>
      <c r="BC413" s="1"/>
      <c r="BD413" s="1"/>
      <c r="BE413" s="1"/>
      <c r="BF413" s="1"/>
      <c r="BG413" s="1"/>
      <c r="BH413" s="1"/>
      <c r="BI413" s="1"/>
      <c r="BJ413" s="1"/>
      <c r="BK413" s="1"/>
      <c r="BL413" s="1"/>
      <c r="BM413" s="1"/>
      <c r="BN413" s="1"/>
      <c r="BO413" s="1"/>
      <c r="BP413" s="1"/>
      <c r="BQ413" s="1"/>
      <c r="BR413" s="1"/>
    </row>
    <row r="414" spans="1:70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  <c r="AL414" s="1"/>
      <c r="AM414" s="1"/>
      <c r="AN414" s="1"/>
      <c r="AO414" s="1"/>
      <c r="AP414" s="1"/>
      <c r="AQ414" s="1"/>
      <c r="AR414" s="1"/>
      <c r="AS414" s="1"/>
      <c r="AT414" s="1"/>
      <c r="AU414" s="1"/>
      <c r="AV414" s="1"/>
      <c r="AW414" s="1"/>
      <c r="AX414" s="1"/>
      <c r="AY414" s="1"/>
      <c r="AZ414" s="1"/>
      <c r="BA414" s="1"/>
      <c r="BB414" s="1"/>
      <c r="BC414" s="1"/>
      <c r="BD414" s="1"/>
      <c r="BE414" s="1"/>
      <c r="BF414" s="1"/>
      <c r="BG414" s="1"/>
      <c r="BH414" s="1"/>
      <c r="BI414" s="1"/>
      <c r="BJ414" s="1"/>
      <c r="BK414" s="1"/>
      <c r="BL414" s="1"/>
      <c r="BM414" s="1"/>
      <c r="BN414" s="1"/>
      <c r="BO414" s="1"/>
      <c r="BP414" s="1"/>
      <c r="BQ414" s="1"/>
      <c r="BR414" s="1"/>
    </row>
    <row r="415" spans="1:70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  <c r="AL415" s="1"/>
      <c r="AM415" s="1"/>
      <c r="AN415" s="1"/>
      <c r="AO415" s="1"/>
      <c r="AP415" s="1"/>
      <c r="AQ415" s="1"/>
      <c r="AR415" s="1"/>
      <c r="AS415" s="1"/>
      <c r="AT415" s="1"/>
      <c r="AU415" s="1"/>
      <c r="AV415" s="1"/>
      <c r="AW415" s="1"/>
      <c r="AX415" s="1"/>
      <c r="AY415" s="1"/>
      <c r="AZ415" s="1"/>
      <c r="BA415" s="1"/>
      <c r="BB415" s="1"/>
      <c r="BC415" s="1"/>
      <c r="BD415" s="1"/>
      <c r="BE415" s="1"/>
      <c r="BF415" s="1"/>
      <c r="BG415" s="1"/>
      <c r="BH415" s="1"/>
      <c r="BI415" s="1"/>
      <c r="BJ415" s="1"/>
      <c r="BK415" s="1"/>
      <c r="BL415" s="1"/>
      <c r="BM415" s="1"/>
      <c r="BN415" s="1"/>
      <c r="BO415" s="1"/>
      <c r="BP415" s="1"/>
      <c r="BQ415" s="1"/>
      <c r="BR415" s="1"/>
    </row>
    <row r="416" spans="1:70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  <c r="AL416" s="1"/>
      <c r="AM416" s="1"/>
      <c r="AN416" s="1"/>
      <c r="AO416" s="1"/>
      <c r="AP416" s="1"/>
      <c r="AQ416" s="1"/>
      <c r="AR416" s="1"/>
      <c r="AS416" s="1"/>
      <c r="AT416" s="1"/>
      <c r="AU416" s="1"/>
      <c r="AV416" s="1"/>
      <c r="AW416" s="1"/>
      <c r="AX416" s="1"/>
      <c r="AY416" s="1"/>
      <c r="AZ416" s="1"/>
      <c r="BA416" s="1"/>
      <c r="BB416" s="1"/>
      <c r="BC416" s="1"/>
      <c r="BD416" s="1"/>
      <c r="BE416" s="1"/>
      <c r="BF416" s="1"/>
      <c r="BG416" s="1"/>
      <c r="BH416" s="1"/>
      <c r="BI416" s="1"/>
      <c r="BJ416" s="1"/>
      <c r="BK416" s="1"/>
      <c r="BL416" s="1"/>
      <c r="BM416" s="1"/>
      <c r="BN416" s="1"/>
      <c r="BO416" s="1"/>
      <c r="BP416" s="1"/>
      <c r="BQ416" s="1"/>
      <c r="BR416" s="1"/>
    </row>
    <row r="417" spans="1:70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  <c r="AL417" s="1"/>
      <c r="AM417" s="1"/>
      <c r="AN417" s="1"/>
      <c r="AO417" s="1"/>
      <c r="AP417" s="1"/>
      <c r="AQ417" s="1"/>
      <c r="AR417" s="1"/>
      <c r="AS417" s="1"/>
      <c r="AT417" s="1"/>
      <c r="AU417" s="1"/>
      <c r="AV417" s="1"/>
      <c r="AW417" s="1"/>
      <c r="AX417" s="1"/>
      <c r="AY417" s="1"/>
      <c r="AZ417" s="1"/>
      <c r="BA417" s="1"/>
      <c r="BB417" s="1"/>
      <c r="BC417" s="1"/>
      <c r="BD417" s="1"/>
      <c r="BE417" s="1"/>
      <c r="BF417" s="1"/>
      <c r="BG417" s="1"/>
      <c r="BH417" s="1"/>
      <c r="BI417" s="1"/>
      <c r="BJ417" s="1"/>
      <c r="BK417" s="1"/>
      <c r="BL417" s="1"/>
      <c r="BM417" s="1"/>
      <c r="BN417" s="1"/>
      <c r="BO417" s="1"/>
      <c r="BP417" s="1"/>
      <c r="BQ417" s="1"/>
      <c r="BR417" s="1"/>
    </row>
    <row r="418" spans="1:70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  <c r="AL418" s="1"/>
      <c r="AM418" s="1"/>
      <c r="AN418" s="1"/>
      <c r="AO418" s="1"/>
      <c r="AP418" s="1"/>
      <c r="AQ418" s="1"/>
      <c r="AR418" s="1"/>
      <c r="AS418" s="1"/>
      <c r="AT418" s="1"/>
      <c r="AU418" s="1"/>
      <c r="AV418" s="1"/>
      <c r="AW418" s="1"/>
      <c r="AX418" s="1"/>
      <c r="AY418" s="1"/>
      <c r="AZ418" s="1"/>
      <c r="BA418" s="1"/>
      <c r="BB418" s="1"/>
      <c r="BC418" s="1"/>
      <c r="BD418" s="1"/>
      <c r="BE418" s="1"/>
      <c r="BF418" s="1"/>
      <c r="BG418" s="1"/>
      <c r="BH418" s="1"/>
      <c r="BI418" s="1"/>
      <c r="BJ418" s="1"/>
      <c r="BK418" s="1"/>
      <c r="BL418" s="1"/>
      <c r="BM418" s="1"/>
      <c r="BN418" s="1"/>
      <c r="BO418" s="1"/>
      <c r="BP418" s="1"/>
      <c r="BQ418" s="1"/>
      <c r="BR418" s="1"/>
    </row>
    <row r="419" spans="1:70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  <c r="AL419" s="1"/>
      <c r="AM419" s="1"/>
      <c r="AN419" s="1"/>
      <c r="AO419" s="1"/>
      <c r="AP419" s="1"/>
      <c r="AQ419" s="1"/>
      <c r="AR419" s="1"/>
      <c r="AS419" s="1"/>
      <c r="AT419" s="1"/>
      <c r="AU419" s="1"/>
      <c r="AV419" s="1"/>
      <c r="AW419" s="1"/>
      <c r="AX419" s="1"/>
      <c r="AY419" s="1"/>
      <c r="AZ419" s="1"/>
      <c r="BA419" s="1"/>
      <c r="BB419" s="1"/>
      <c r="BC419" s="1"/>
      <c r="BD419" s="1"/>
      <c r="BE419" s="1"/>
      <c r="BF419" s="1"/>
      <c r="BG419" s="1"/>
      <c r="BH419" s="1"/>
      <c r="BI419" s="1"/>
      <c r="BJ419" s="1"/>
      <c r="BK419" s="1"/>
      <c r="BL419" s="1"/>
      <c r="BM419" s="1"/>
      <c r="BN419" s="1"/>
      <c r="BO419" s="1"/>
      <c r="BP419" s="1"/>
      <c r="BQ419" s="1"/>
      <c r="BR419" s="1"/>
    </row>
    <row r="420" spans="1:70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  <c r="AL420" s="1"/>
      <c r="AM420" s="1"/>
      <c r="AN420" s="1"/>
      <c r="AO420" s="1"/>
      <c r="AP420" s="1"/>
      <c r="AQ420" s="1"/>
      <c r="AR420" s="1"/>
      <c r="AS420" s="1"/>
      <c r="AT420" s="1"/>
      <c r="AU420" s="1"/>
      <c r="AV420" s="1"/>
      <c r="AW420" s="1"/>
      <c r="AX420" s="1"/>
      <c r="AY420" s="1"/>
      <c r="AZ420" s="1"/>
      <c r="BA420" s="1"/>
      <c r="BB420" s="1"/>
      <c r="BC420" s="1"/>
      <c r="BD420" s="1"/>
      <c r="BE420" s="1"/>
      <c r="BF420" s="1"/>
      <c r="BG420" s="1"/>
      <c r="BH420" s="1"/>
      <c r="BI420" s="1"/>
      <c r="BJ420" s="1"/>
      <c r="BK420" s="1"/>
      <c r="BL420" s="1"/>
      <c r="BM420" s="1"/>
      <c r="BN420" s="1"/>
      <c r="BO420" s="1"/>
      <c r="BP420" s="1"/>
      <c r="BQ420" s="1"/>
      <c r="BR420" s="1"/>
    </row>
    <row r="421" spans="1:70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  <c r="AL421" s="1"/>
      <c r="AM421" s="1"/>
      <c r="AN421" s="1"/>
      <c r="AO421" s="1"/>
      <c r="AP421" s="1"/>
      <c r="AQ421" s="1"/>
      <c r="AR421" s="1"/>
      <c r="AS421" s="1"/>
      <c r="AT421" s="1"/>
      <c r="AU421" s="1"/>
      <c r="AV421" s="1"/>
      <c r="AW421" s="1"/>
      <c r="AX421" s="1"/>
      <c r="AY421" s="1"/>
      <c r="AZ421" s="1"/>
      <c r="BA421" s="1"/>
      <c r="BB421" s="1"/>
      <c r="BC421" s="1"/>
      <c r="BD421" s="1"/>
      <c r="BE421" s="1"/>
      <c r="BF421" s="1"/>
      <c r="BG421" s="1"/>
      <c r="BH421" s="1"/>
      <c r="BI421" s="1"/>
      <c r="BJ421" s="1"/>
      <c r="BK421" s="1"/>
      <c r="BL421" s="1"/>
      <c r="BM421" s="1"/>
      <c r="BN421" s="1"/>
      <c r="BO421" s="1"/>
      <c r="BP421" s="1"/>
      <c r="BQ421" s="1"/>
      <c r="BR421" s="1"/>
    </row>
    <row r="422" spans="1:70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  <c r="AL422" s="1"/>
      <c r="AM422" s="1"/>
      <c r="AN422" s="1"/>
      <c r="AO422" s="1"/>
      <c r="AP422" s="1"/>
      <c r="AQ422" s="1"/>
      <c r="AR422" s="1"/>
      <c r="AS422" s="1"/>
      <c r="AT422" s="1"/>
      <c r="AU422" s="1"/>
      <c r="AV422" s="1"/>
      <c r="AW422" s="1"/>
      <c r="AX422" s="1"/>
      <c r="AY422" s="1"/>
      <c r="AZ422" s="1"/>
      <c r="BA422" s="1"/>
      <c r="BB422" s="1"/>
      <c r="BC422" s="1"/>
      <c r="BD422" s="1"/>
      <c r="BE422" s="1"/>
      <c r="BF422" s="1"/>
      <c r="BG422" s="1"/>
      <c r="BH422" s="1"/>
      <c r="BI422" s="1"/>
      <c r="BJ422" s="1"/>
      <c r="BK422" s="1"/>
      <c r="BL422" s="1"/>
      <c r="BM422" s="1"/>
      <c r="BN422" s="1"/>
      <c r="BO422" s="1"/>
      <c r="BP422" s="1"/>
      <c r="BQ422" s="1"/>
      <c r="BR422" s="1"/>
    </row>
    <row r="423" spans="1:70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  <c r="AL423" s="1"/>
      <c r="AM423" s="1"/>
      <c r="AN423" s="1"/>
      <c r="AO423" s="1"/>
      <c r="AP423" s="1"/>
      <c r="AQ423" s="1"/>
      <c r="AR423" s="1"/>
      <c r="AS423" s="1"/>
      <c r="AT423" s="1"/>
      <c r="AU423" s="1"/>
      <c r="AV423" s="1"/>
      <c r="AW423" s="1"/>
      <c r="AX423" s="1"/>
      <c r="AY423" s="1"/>
      <c r="AZ423" s="1"/>
      <c r="BA423" s="1"/>
      <c r="BB423" s="1"/>
      <c r="BC423" s="1"/>
      <c r="BD423" s="1"/>
      <c r="BE423" s="1"/>
      <c r="BF423" s="1"/>
      <c r="BG423" s="1"/>
      <c r="BH423" s="1"/>
      <c r="BI423" s="1"/>
      <c r="BJ423" s="1"/>
      <c r="BK423" s="1"/>
      <c r="BL423" s="1"/>
      <c r="BM423" s="1"/>
      <c r="BN423" s="1"/>
      <c r="BO423" s="1"/>
      <c r="BP423" s="1"/>
      <c r="BQ423" s="1"/>
      <c r="BR423" s="1"/>
    </row>
    <row r="424" spans="1:70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  <c r="AL424" s="1"/>
      <c r="AM424" s="1"/>
      <c r="AN424" s="1"/>
      <c r="AO424" s="1"/>
      <c r="AP424" s="1"/>
      <c r="AQ424" s="1"/>
      <c r="AR424" s="1"/>
      <c r="AS424" s="1"/>
      <c r="AT424" s="1"/>
      <c r="AU424" s="1"/>
      <c r="AV424" s="1"/>
      <c r="AW424" s="1"/>
      <c r="AX424" s="1"/>
      <c r="AY424" s="1"/>
      <c r="AZ424" s="1"/>
      <c r="BA424" s="1"/>
      <c r="BB424" s="1"/>
      <c r="BC424" s="1"/>
      <c r="BD424" s="1"/>
      <c r="BE424" s="1"/>
      <c r="BF424" s="1"/>
      <c r="BG424" s="1"/>
      <c r="BH424" s="1"/>
      <c r="BI424" s="1"/>
      <c r="BJ424" s="1"/>
      <c r="BK424" s="1"/>
      <c r="BL424" s="1"/>
      <c r="BM424" s="1"/>
      <c r="BN424" s="1"/>
      <c r="BO424" s="1"/>
      <c r="BP424" s="1"/>
      <c r="BQ424" s="1"/>
      <c r="BR424" s="1"/>
    </row>
    <row r="425" spans="1:70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  <c r="AL425" s="1"/>
      <c r="AM425" s="1"/>
      <c r="AN425" s="1"/>
      <c r="AO425" s="1"/>
      <c r="AP425" s="1"/>
      <c r="AQ425" s="1"/>
      <c r="AR425" s="1"/>
      <c r="AS425" s="1"/>
      <c r="AT425" s="1"/>
      <c r="AU425" s="1"/>
      <c r="AV425" s="1"/>
      <c r="AW425" s="1"/>
      <c r="AX425" s="1"/>
      <c r="AY425" s="1"/>
      <c r="AZ425" s="1"/>
      <c r="BA425" s="1"/>
      <c r="BB425" s="1"/>
      <c r="BC425" s="1"/>
      <c r="BD425" s="1"/>
      <c r="BE425" s="1"/>
      <c r="BF425" s="1"/>
      <c r="BG425" s="1"/>
      <c r="BH425" s="1"/>
      <c r="BI425" s="1"/>
      <c r="BJ425" s="1"/>
      <c r="BK425" s="1"/>
      <c r="BL425" s="1"/>
      <c r="BM425" s="1"/>
      <c r="BN425" s="1"/>
      <c r="BO425" s="1"/>
      <c r="BP425" s="1"/>
      <c r="BQ425" s="1"/>
      <c r="BR425" s="1"/>
    </row>
    <row r="426" spans="1:70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  <c r="AL426" s="1"/>
      <c r="AM426" s="1"/>
      <c r="AN426" s="1"/>
      <c r="AO426" s="1"/>
      <c r="AP426" s="1"/>
      <c r="AQ426" s="1"/>
      <c r="AR426" s="1"/>
      <c r="AS426" s="1"/>
      <c r="AT426" s="1"/>
      <c r="AU426" s="1"/>
      <c r="AV426" s="1"/>
      <c r="AW426" s="1"/>
      <c r="AX426" s="1"/>
      <c r="AY426" s="1"/>
      <c r="AZ426" s="1"/>
      <c r="BA426" s="1"/>
      <c r="BB426" s="1"/>
      <c r="BC426" s="1"/>
      <c r="BD426" s="1"/>
      <c r="BE426" s="1"/>
      <c r="BF426" s="1"/>
      <c r="BG426" s="1"/>
      <c r="BH426" s="1"/>
      <c r="BI426" s="1"/>
      <c r="BJ426" s="1"/>
      <c r="BK426" s="1"/>
      <c r="BL426" s="1"/>
      <c r="BM426" s="1"/>
      <c r="BN426" s="1"/>
      <c r="BO426" s="1"/>
      <c r="BP426" s="1"/>
      <c r="BQ426" s="1"/>
      <c r="BR426" s="1"/>
    </row>
    <row r="427" spans="1:70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  <c r="AL427" s="1"/>
      <c r="AM427" s="1"/>
      <c r="AN427" s="1"/>
      <c r="AO427" s="1"/>
      <c r="AP427" s="1"/>
      <c r="AQ427" s="1"/>
      <c r="AR427" s="1"/>
      <c r="AS427" s="1"/>
      <c r="AT427" s="1"/>
      <c r="AU427" s="1"/>
      <c r="AV427" s="1"/>
      <c r="AW427" s="1"/>
      <c r="AX427" s="1"/>
      <c r="AY427" s="1"/>
      <c r="AZ427" s="1"/>
      <c r="BA427" s="1"/>
      <c r="BB427" s="1"/>
      <c r="BC427" s="1"/>
      <c r="BD427" s="1"/>
      <c r="BE427" s="1"/>
      <c r="BF427" s="1"/>
      <c r="BG427" s="1"/>
      <c r="BH427" s="1"/>
      <c r="BI427" s="1"/>
      <c r="BJ427" s="1"/>
      <c r="BK427" s="1"/>
      <c r="BL427" s="1"/>
      <c r="BM427" s="1"/>
      <c r="BN427" s="1"/>
      <c r="BO427" s="1"/>
      <c r="BP427" s="1"/>
      <c r="BQ427" s="1"/>
      <c r="BR427" s="1"/>
    </row>
    <row r="428" spans="1:70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  <c r="AL428" s="1"/>
      <c r="AM428" s="1"/>
      <c r="AN428" s="1"/>
      <c r="AO428" s="1"/>
      <c r="AP428" s="1"/>
      <c r="AQ428" s="1"/>
      <c r="AR428" s="1"/>
      <c r="AS428" s="1"/>
      <c r="AT428" s="1"/>
      <c r="AU428" s="1"/>
      <c r="AV428" s="1"/>
      <c r="AW428" s="1"/>
      <c r="AX428" s="1"/>
      <c r="AY428" s="1"/>
      <c r="AZ428" s="1"/>
      <c r="BA428" s="1"/>
      <c r="BB428" s="1"/>
      <c r="BC428" s="1"/>
      <c r="BD428" s="1"/>
      <c r="BE428" s="1"/>
      <c r="BF428" s="1"/>
      <c r="BG428" s="1"/>
      <c r="BH428" s="1"/>
      <c r="BI428" s="1"/>
      <c r="BJ428" s="1"/>
      <c r="BK428" s="1"/>
      <c r="BL428" s="1"/>
      <c r="BM428" s="1"/>
      <c r="BN428" s="1"/>
      <c r="BO428" s="1"/>
      <c r="BP428" s="1"/>
      <c r="BQ428" s="1"/>
      <c r="BR428" s="1"/>
    </row>
    <row r="429" spans="1:70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  <c r="AL429" s="1"/>
      <c r="AM429" s="1"/>
      <c r="AN429" s="1"/>
      <c r="AO429" s="1"/>
      <c r="AP429" s="1"/>
      <c r="AQ429" s="1"/>
      <c r="AR429" s="1"/>
      <c r="AS429" s="1"/>
      <c r="AT429" s="1"/>
      <c r="AU429" s="1"/>
      <c r="AV429" s="1"/>
      <c r="AW429" s="1"/>
      <c r="AX429" s="1"/>
      <c r="AY429" s="1"/>
      <c r="AZ429" s="1"/>
      <c r="BA429" s="1"/>
      <c r="BB429" s="1"/>
      <c r="BC429" s="1"/>
      <c r="BD429" s="1"/>
      <c r="BE429" s="1"/>
      <c r="BF429" s="1"/>
      <c r="BG429" s="1"/>
      <c r="BH429" s="1"/>
      <c r="BI429" s="1"/>
      <c r="BJ429" s="1"/>
      <c r="BK429" s="1"/>
      <c r="BL429" s="1"/>
      <c r="BM429" s="1"/>
      <c r="BN429" s="1"/>
      <c r="BO429" s="1"/>
      <c r="BP429" s="1"/>
      <c r="BQ429" s="1"/>
      <c r="BR429" s="1"/>
    </row>
    <row r="430" spans="1:70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  <c r="AL430" s="1"/>
      <c r="AM430" s="1"/>
      <c r="AN430" s="1"/>
      <c r="AO430" s="1"/>
      <c r="AP430" s="1"/>
      <c r="AQ430" s="1"/>
      <c r="AR430" s="1"/>
      <c r="AS430" s="1"/>
      <c r="AT430" s="1"/>
      <c r="AU430" s="1"/>
      <c r="AV430" s="1"/>
      <c r="AW430" s="1"/>
      <c r="AX430" s="1"/>
      <c r="AY430" s="1"/>
      <c r="AZ430" s="1"/>
      <c r="BA430" s="1"/>
      <c r="BB430" s="1"/>
      <c r="BC430" s="1"/>
      <c r="BD430" s="1"/>
      <c r="BE430" s="1"/>
      <c r="BF430" s="1"/>
      <c r="BG430" s="1"/>
      <c r="BH430" s="1"/>
      <c r="BI430" s="1"/>
      <c r="BJ430" s="1"/>
      <c r="BK430" s="1"/>
      <c r="BL430" s="1"/>
      <c r="BM430" s="1"/>
      <c r="BN430" s="1"/>
      <c r="BO430" s="1"/>
      <c r="BP430" s="1"/>
      <c r="BQ430" s="1"/>
      <c r="BR430" s="1"/>
    </row>
    <row r="431" spans="1:70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  <c r="AL431" s="1"/>
      <c r="AM431" s="1"/>
      <c r="AN431" s="1"/>
      <c r="AO431" s="1"/>
      <c r="AP431" s="1"/>
      <c r="AQ431" s="1"/>
      <c r="AR431" s="1"/>
      <c r="AS431" s="1"/>
      <c r="AT431" s="1"/>
      <c r="AU431" s="1"/>
      <c r="AV431" s="1"/>
      <c r="AW431" s="1"/>
      <c r="AX431" s="1"/>
      <c r="AY431" s="1"/>
      <c r="AZ431" s="1"/>
      <c r="BA431" s="1"/>
      <c r="BB431" s="1"/>
      <c r="BC431" s="1"/>
      <c r="BD431" s="1"/>
      <c r="BE431" s="1"/>
      <c r="BF431" s="1"/>
      <c r="BG431" s="1"/>
      <c r="BH431" s="1"/>
      <c r="BI431" s="1"/>
      <c r="BJ431" s="1"/>
      <c r="BK431" s="1"/>
      <c r="BL431" s="1"/>
      <c r="BM431" s="1"/>
      <c r="BN431" s="1"/>
      <c r="BO431" s="1"/>
      <c r="BP431" s="1"/>
      <c r="BQ431" s="1"/>
      <c r="BR431" s="1"/>
    </row>
    <row r="432" spans="1:70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  <c r="AL432" s="1"/>
      <c r="AM432" s="1"/>
      <c r="AN432" s="1"/>
      <c r="AO432" s="1"/>
      <c r="AP432" s="1"/>
      <c r="AQ432" s="1"/>
      <c r="AR432" s="1"/>
      <c r="AS432" s="1"/>
      <c r="AT432" s="1"/>
      <c r="AU432" s="1"/>
      <c r="AV432" s="1"/>
      <c r="AW432" s="1"/>
      <c r="AX432" s="1"/>
      <c r="AY432" s="1"/>
      <c r="AZ432" s="1"/>
      <c r="BA432" s="1"/>
      <c r="BB432" s="1"/>
      <c r="BC432" s="1"/>
      <c r="BD432" s="1"/>
      <c r="BE432" s="1"/>
      <c r="BF432" s="1"/>
      <c r="BG432" s="1"/>
      <c r="BH432" s="1"/>
      <c r="BI432" s="1"/>
      <c r="BJ432" s="1"/>
      <c r="BK432" s="1"/>
      <c r="BL432" s="1"/>
      <c r="BM432" s="1"/>
      <c r="BN432" s="1"/>
      <c r="BO432" s="1"/>
      <c r="BP432" s="1"/>
      <c r="BQ432" s="1"/>
      <c r="BR432" s="1"/>
    </row>
    <row r="433" spans="1:70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  <c r="AL433" s="1"/>
      <c r="AM433" s="1"/>
      <c r="AN433" s="1"/>
      <c r="AO433" s="1"/>
      <c r="AP433" s="1"/>
      <c r="AQ433" s="1"/>
      <c r="AR433" s="1"/>
      <c r="AS433" s="1"/>
      <c r="AT433" s="1"/>
      <c r="AU433" s="1"/>
      <c r="AV433" s="1"/>
      <c r="AW433" s="1"/>
      <c r="AX433" s="1"/>
      <c r="AY433" s="1"/>
      <c r="AZ433" s="1"/>
      <c r="BA433" s="1"/>
      <c r="BB433" s="1"/>
      <c r="BC433" s="1"/>
      <c r="BD433" s="1"/>
      <c r="BE433" s="1"/>
      <c r="BF433" s="1"/>
      <c r="BG433" s="1"/>
      <c r="BH433" s="1"/>
      <c r="BI433" s="1"/>
      <c r="BJ433" s="1"/>
      <c r="BK433" s="1"/>
      <c r="BL433" s="1"/>
      <c r="BM433" s="1"/>
      <c r="BN433" s="1"/>
      <c r="BO433" s="1"/>
      <c r="BP433" s="1"/>
      <c r="BQ433" s="1"/>
      <c r="BR433" s="1"/>
    </row>
    <row r="434" spans="1:70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  <c r="AL434" s="1"/>
      <c r="AM434" s="1"/>
      <c r="AN434" s="1"/>
      <c r="AO434" s="1"/>
      <c r="AP434" s="1"/>
      <c r="AQ434" s="1"/>
      <c r="AR434" s="1"/>
      <c r="AS434" s="1"/>
      <c r="AT434" s="1"/>
      <c r="AU434" s="1"/>
      <c r="AV434" s="1"/>
      <c r="AW434" s="1"/>
      <c r="AX434" s="1"/>
      <c r="AY434" s="1"/>
      <c r="AZ434" s="1"/>
      <c r="BA434" s="1"/>
      <c r="BB434" s="1"/>
      <c r="BC434" s="1"/>
      <c r="BD434" s="1"/>
      <c r="BE434" s="1"/>
      <c r="BF434" s="1"/>
      <c r="BG434" s="1"/>
      <c r="BH434" s="1"/>
      <c r="BI434" s="1"/>
      <c r="BJ434" s="1"/>
      <c r="BK434" s="1"/>
      <c r="BL434" s="1"/>
      <c r="BM434" s="1"/>
      <c r="BN434" s="1"/>
      <c r="BO434" s="1"/>
      <c r="BP434" s="1"/>
      <c r="BQ434" s="1"/>
      <c r="BR434" s="1"/>
    </row>
    <row r="435" spans="1:70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"/>
      <c r="AL435" s="1"/>
      <c r="AM435" s="1"/>
      <c r="AN435" s="1"/>
      <c r="AO435" s="1"/>
      <c r="AP435" s="1"/>
      <c r="AQ435" s="1"/>
      <c r="AR435" s="1"/>
      <c r="AS435" s="1"/>
      <c r="AT435" s="1"/>
      <c r="AU435" s="1"/>
      <c r="AV435" s="1"/>
      <c r="AW435" s="1"/>
      <c r="AX435" s="1"/>
      <c r="AY435" s="1"/>
      <c r="AZ435" s="1"/>
      <c r="BA435" s="1"/>
      <c r="BB435" s="1"/>
      <c r="BC435" s="1"/>
      <c r="BD435" s="1"/>
      <c r="BE435" s="1"/>
      <c r="BF435" s="1"/>
      <c r="BG435" s="1"/>
      <c r="BH435" s="1"/>
      <c r="BI435" s="1"/>
      <c r="BJ435" s="1"/>
      <c r="BK435" s="1"/>
      <c r="BL435" s="1"/>
      <c r="BM435" s="1"/>
      <c r="BN435" s="1"/>
      <c r="BO435" s="1"/>
      <c r="BP435" s="1"/>
      <c r="BQ435" s="1"/>
      <c r="BR435" s="1"/>
    </row>
    <row r="436" spans="1:70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  <c r="AL436" s="1"/>
      <c r="AM436" s="1"/>
      <c r="AN436" s="1"/>
      <c r="AO436" s="1"/>
      <c r="AP436" s="1"/>
      <c r="AQ436" s="1"/>
      <c r="AR436" s="1"/>
      <c r="AS436" s="1"/>
      <c r="AT436" s="1"/>
      <c r="AU436" s="1"/>
      <c r="AV436" s="1"/>
      <c r="AW436" s="1"/>
      <c r="AX436" s="1"/>
      <c r="AY436" s="1"/>
      <c r="AZ436" s="1"/>
      <c r="BA436" s="1"/>
      <c r="BB436" s="1"/>
      <c r="BC436" s="1"/>
      <c r="BD436" s="1"/>
      <c r="BE436" s="1"/>
      <c r="BF436" s="1"/>
      <c r="BG436" s="1"/>
      <c r="BH436" s="1"/>
      <c r="BI436" s="1"/>
      <c r="BJ436" s="1"/>
      <c r="BK436" s="1"/>
      <c r="BL436" s="1"/>
      <c r="BM436" s="1"/>
      <c r="BN436" s="1"/>
      <c r="BO436" s="1"/>
      <c r="BP436" s="1"/>
      <c r="BQ436" s="1"/>
      <c r="BR436" s="1"/>
    </row>
    <row r="437" spans="1:70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/>
      <c r="AL437" s="1"/>
      <c r="AM437" s="1"/>
      <c r="AN437" s="1"/>
      <c r="AO437" s="1"/>
      <c r="AP437" s="1"/>
      <c r="AQ437" s="1"/>
      <c r="AR437" s="1"/>
      <c r="AS437" s="1"/>
      <c r="AT437" s="1"/>
      <c r="AU437" s="1"/>
      <c r="AV437" s="1"/>
      <c r="AW437" s="1"/>
      <c r="AX437" s="1"/>
      <c r="AY437" s="1"/>
      <c r="AZ437" s="1"/>
      <c r="BA437" s="1"/>
      <c r="BB437" s="1"/>
      <c r="BC437" s="1"/>
      <c r="BD437" s="1"/>
      <c r="BE437" s="1"/>
      <c r="BF437" s="1"/>
      <c r="BG437" s="1"/>
      <c r="BH437" s="1"/>
      <c r="BI437" s="1"/>
      <c r="BJ437" s="1"/>
      <c r="BK437" s="1"/>
      <c r="BL437" s="1"/>
      <c r="BM437" s="1"/>
      <c r="BN437" s="1"/>
      <c r="BO437" s="1"/>
      <c r="BP437" s="1"/>
      <c r="BQ437" s="1"/>
      <c r="BR437" s="1"/>
    </row>
    <row r="438" spans="1:70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/>
      <c r="AL438" s="1"/>
      <c r="AM438" s="1"/>
      <c r="AN438" s="1"/>
      <c r="AO438" s="1"/>
      <c r="AP438" s="1"/>
      <c r="AQ438" s="1"/>
      <c r="AR438" s="1"/>
      <c r="AS438" s="1"/>
      <c r="AT438" s="1"/>
      <c r="AU438" s="1"/>
      <c r="AV438" s="1"/>
      <c r="AW438" s="1"/>
      <c r="AX438" s="1"/>
      <c r="AY438" s="1"/>
      <c r="AZ438" s="1"/>
      <c r="BA438" s="1"/>
      <c r="BB438" s="1"/>
      <c r="BC438" s="1"/>
      <c r="BD438" s="1"/>
      <c r="BE438" s="1"/>
      <c r="BF438" s="1"/>
      <c r="BG438" s="1"/>
      <c r="BH438" s="1"/>
      <c r="BI438" s="1"/>
      <c r="BJ438" s="1"/>
      <c r="BK438" s="1"/>
      <c r="BL438" s="1"/>
      <c r="BM438" s="1"/>
      <c r="BN438" s="1"/>
      <c r="BO438" s="1"/>
      <c r="BP438" s="1"/>
      <c r="BQ438" s="1"/>
      <c r="BR438" s="1"/>
    </row>
    <row r="439" spans="1:70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/>
      <c r="AL439" s="1"/>
      <c r="AM439" s="1"/>
      <c r="AN439" s="1"/>
      <c r="AO439" s="1"/>
      <c r="AP439" s="1"/>
      <c r="AQ439" s="1"/>
      <c r="AR439" s="1"/>
      <c r="AS439" s="1"/>
      <c r="AT439" s="1"/>
      <c r="AU439" s="1"/>
      <c r="AV439" s="1"/>
      <c r="AW439" s="1"/>
      <c r="AX439" s="1"/>
      <c r="AY439" s="1"/>
      <c r="AZ439" s="1"/>
      <c r="BA439" s="1"/>
      <c r="BB439" s="1"/>
      <c r="BC439" s="1"/>
      <c r="BD439" s="1"/>
      <c r="BE439" s="1"/>
      <c r="BF439" s="1"/>
      <c r="BG439" s="1"/>
      <c r="BH439" s="1"/>
      <c r="BI439" s="1"/>
      <c r="BJ439" s="1"/>
      <c r="BK439" s="1"/>
      <c r="BL439" s="1"/>
      <c r="BM439" s="1"/>
      <c r="BN439" s="1"/>
      <c r="BO439" s="1"/>
      <c r="BP439" s="1"/>
      <c r="BQ439" s="1"/>
      <c r="BR439" s="1"/>
    </row>
    <row r="440" spans="1:70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  <c r="AL440" s="1"/>
      <c r="AM440" s="1"/>
      <c r="AN440" s="1"/>
      <c r="AO440" s="1"/>
      <c r="AP440" s="1"/>
      <c r="AQ440" s="1"/>
      <c r="AR440" s="1"/>
      <c r="AS440" s="1"/>
      <c r="AT440" s="1"/>
      <c r="AU440" s="1"/>
      <c r="AV440" s="1"/>
      <c r="AW440" s="1"/>
      <c r="AX440" s="1"/>
      <c r="AY440" s="1"/>
      <c r="AZ440" s="1"/>
      <c r="BA440" s="1"/>
      <c r="BB440" s="1"/>
      <c r="BC440" s="1"/>
      <c r="BD440" s="1"/>
      <c r="BE440" s="1"/>
      <c r="BF440" s="1"/>
      <c r="BG440" s="1"/>
      <c r="BH440" s="1"/>
      <c r="BI440" s="1"/>
      <c r="BJ440" s="1"/>
      <c r="BK440" s="1"/>
      <c r="BL440" s="1"/>
      <c r="BM440" s="1"/>
      <c r="BN440" s="1"/>
      <c r="BO440" s="1"/>
      <c r="BP440" s="1"/>
      <c r="BQ440" s="1"/>
      <c r="BR440" s="1"/>
    </row>
    <row r="441" spans="1:70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  <c r="AL441" s="1"/>
      <c r="AM441" s="1"/>
      <c r="AN441" s="1"/>
      <c r="AO441" s="1"/>
      <c r="AP441" s="1"/>
      <c r="AQ441" s="1"/>
      <c r="AR441" s="1"/>
      <c r="AS441" s="1"/>
      <c r="AT441" s="1"/>
      <c r="AU441" s="1"/>
      <c r="AV441" s="1"/>
      <c r="AW441" s="1"/>
      <c r="AX441" s="1"/>
      <c r="AY441" s="1"/>
      <c r="AZ441" s="1"/>
      <c r="BA441" s="1"/>
      <c r="BB441" s="1"/>
      <c r="BC441" s="1"/>
      <c r="BD441" s="1"/>
      <c r="BE441" s="1"/>
      <c r="BF441" s="1"/>
      <c r="BG441" s="1"/>
      <c r="BH441" s="1"/>
      <c r="BI441" s="1"/>
      <c r="BJ441" s="1"/>
      <c r="BK441" s="1"/>
      <c r="BL441" s="1"/>
      <c r="BM441" s="1"/>
      <c r="BN441" s="1"/>
      <c r="BO441" s="1"/>
      <c r="BP441" s="1"/>
      <c r="BQ441" s="1"/>
      <c r="BR441" s="1"/>
    </row>
    <row r="442" spans="1:70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1"/>
      <c r="AL442" s="1"/>
      <c r="AM442" s="1"/>
      <c r="AN442" s="1"/>
      <c r="AO442" s="1"/>
      <c r="AP442" s="1"/>
      <c r="AQ442" s="1"/>
      <c r="AR442" s="1"/>
      <c r="AS442" s="1"/>
      <c r="AT442" s="1"/>
      <c r="AU442" s="1"/>
      <c r="AV442" s="1"/>
      <c r="AW442" s="1"/>
      <c r="AX442" s="1"/>
      <c r="AY442" s="1"/>
      <c r="AZ442" s="1"/>
      <c r="BA442" s="1"/>
      <c r="BB442" s="1"/>
      <c r="BC442" s="1"/>
      <c r="BD442" s="1"/>
      <c r="BE442" s="1"/>
      <c r="BF442" s="1"/>
      <c r="BG442" s="1"/>
      <c r="BH442" s="1"/>
      <c r="BI442" s="1"/>
      <c r="BJ442" s="1"/>
      <c r="BK442" s="1"/>
      <c r="BL442" s="1"/>
      <c r="BM442" s="1"/>
      <c r="BN442" s="1"/>
      <c r="BO442" s="1"/>
      <c r="BP442" s="1"/>
      <c r="BQ442" s="1"/>
      <c r="BR442" s="1"/>
    </row>
    <row r="443" spans="1:70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"/>
      <c r="AL443" s="1"/>
      <c r="AM443" s="1"/>
      <c r="AN443" s="1"/>
      <c r="AO443" s="1"/>
      <c r="AP443" s="1"/>
      <c r="AQ443" s="1"/>
      <c r="AR443" s="1"/>
      <c r="AS443" s="1"/>
      <c r="AT443" s="1"/>
      <c r="AU443" s="1"/>
      <c r="AV443" s="1"/>
      <c r="AW443" s="1"/>
      <c r="AX443" s="1"/>
      <c r="AY443" s="1"/>
      <c r="AZ443" s="1"/>
      <c r="BA443" s="1"/>
      <c r="BB443" s="1"/>
      <c r="BC443" s="1"/>
      <c r="BD443" s="1"/>
      <c r="BE443" s="1"/>
      <c r="BF443" s="1"/>
      <c r="BG443" s="1"/>
      <c r="BH443" s="1"/>
      <c r="BI443" s="1"/>
      <c r="BJ443" s="1"/>
      <c r="BK443" s="1"/>
      <c r="BL443" s="1"/>
      <c r="BM443" s="1"/>
      <c r="BN443" s="1"/>
      <c r="BO443" s="1"/>
      <c r="BP443" s="1"/>
      <c r="BQ443" s="1"/>
      <c r="BR443" s="1"/>
    </row>
    <row r="444" spans="1:70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"/>
      <c r="AL444" s="1"/>
      <c r="AM444" s="1"/>
      <c r="AN444" s="1"/>
      <c r="AO444" s="1"/>
      <c r="AP444" s="1"/>
      <c r="AQ444" s="1"/>
      <c r="AR444" s="1"/>
      <c r="AS444" s="1"/>
      <c r="AT444" s="1"/>
      <c r="AU444" s="1"/>
      <c r="AV444" s="1"/>
      <c r="AW444" s="1"/>
      <c r="AX444" s="1"/>
      <c r="AY444" s="1"/>
      <c r="AZ444" s="1"/>
      <c r="BA444" s="1"/>
      <c r="BB444" s="1"/>
      <c r="BC444" s="1"/>
      <c r="BD444" s="1"/>
      <c r="BE444" s="1"/>
      <c r="BF444" s="1"/>
      <c r="BG444" s="1"/>
      <c r="BH444" s="1"/>
      <c r="BI444" s="1"/>
      <c r="BJ444" s="1"/>
      <c r="BK444" s="1"/>
      <c r="BL444" s="1"/>
      <c r="BM444" s="1"/>
      <c r="BN444" s="1"/>
      <c r="BO444" s="1"/>
      <c r="BP444" s="1"/>
      <c r="BQ444" s="1"/>
      <c r="BR444" s="1"/>
    </row>
    <row r="445" spans="1:70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"/>
      <c r="AL445" s="1"/>
      <c r="AM445" s="1"/>
      <c r="AN445" s="1"/>
      <c r="AO445" s="1"/>
      <c r="AP445" s="1"/>
      <c r="AQ445" s="1"/>
      <c r="AR445" s="1"/>
      <c r="AS445" s="1"/>
      <c r="AT445" s="1"/>
      <c r="AU445" s="1"/>
      <c r="AV445" s="1"/>
      <c r="AW445" s="1"/>
      <c r="AX445" s="1"/>
      <c r="AY445" s="1"/>
      <c r="AZ445" s="1"/>
      <c r="BA445" s="1"/>
      <c r="BB445" s="1"/>
      <c r="BC445" s="1"/>
      <c r="BD445" s="1"/>
      <c r="BE445" s="1"/>
      <c r="BF445" s="1"/>
      <c r="BG445" s="1"/>
      <c r="BH445" s="1"/>
      <c r="BI445" s="1"/>
      <c r="BJ445" s="1"/>
      <c r="BK445" s="1"/>
      <c r="BL445" s="1"/>
      <c r="BM445" s="1"/>
      <c r="BN445" s="1"/>
      <c r="BO445" s="1"/>
      <c r="BP445" s="1"/>
      <c r="BQ445" s="1"/>
      <c r="BR445" s="1"/>
    </row>
    <row r="446" spans="1:70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/>
      <c r="AL446" s="1"/>
      <c r="AM446" s="1"/>
      <c r="AN446" s="1"/>
      <c r="AO446" s="1"/>
      <c r="AP446" s="1"/>
      <c r="AQ446" s="1"/>
      <c r="AR446" s="1"/>
      <c r="AS446" s="1"/>
      <c r="AT446" s="1"/>
      <c r="AU446" s="1"/>
      <c r="AV446" s="1"/>
      <c r="AW446" s="1"/>
      <c r="AX446" s="1"/>
      <c r="AY446" s="1"/>
      <c r="AZ446" s="1"/>
      <c r="BA446" s="1"/>
      <c r="BB446" s="1"/>
      <c r="BC446" s="1"/>
      <c r="BD446" s="1"/>
      <c r="BE446" s="1"/>
      <c r="BF446" s="1"/>
      <c r="BG446" s="1"/>
      <c r="BH446" s="1"/>
      <c r="BI446" s="1"/>
      <c r="BJ446" s="1"/>
      <c r="BK446" s="1"/>
      <c r="BL446" s="1"/>
      <c r="BM446" s="1"/>
      <c r="BN446" s="1"/>
      <c r="BO446" s="1"/>
      <c r="BP446" s="1"/>
      <c r="BQ446" s="1"/>
      <c r="BR446" s="1"/>
    </row>
    <row r="447" spans="1:70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  <c r="AL447" s="1"/>
      <c r="AM447" s="1"/>
      <c r="AN447" s="1"/>
      <c r="AO447" s="1"/>
      <c r="AP447" s="1"/>
      <c r="AQ447" s="1"/>
      <c r="AR447" s="1"/>
      <c r="AS447" s="1"/>
      <c r="AT447" s="1"/>
      <c r="AU447" s="1"/>
      <c r="AV447" s="1"/>
      <c r="AW447" s="1"/>
      <c r="AX447" s="1"/>
      <c r="AY447" s="1"/>
      <c r="AZ447" s="1"/>
      <c r="BA447" s="1"/>
      <c r="BB447" s="1"/>
      <c r="BC447" s="1"/>
      <c r="BD447" s="1"/>
      <c r="BE447" s="1"/>
      <c r="BF447" s="1"/>
      <c r="BG447" s="1"/>
      <c r="BH447" s="1"/>
      <c r="BI447" s="1"/>
      <c r="BJ447" s="1"/>
      <c r="BK447" s="1"/>
      <c r="BL447" s="1"/>
      <c r="BM447" s="1"/>
      <c r="BN447" s="1"/>
      <c r="BO447" s="1"/>
      <c r="BP447" s="1"/>
      <c r="BQ447" s="1"/>
      <c r="BR447" s="1"/>
    </row>
    <row r="448" spans="1:70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"/>
      <c r="AL448" s="1"/>
      <c r="AM448" s="1"/>
      <c r="AN448" s="1"/>
      <c r="AO448" s="1"/>
      <c r="AP448" s="1"/>
      <c r="AQ448" s="1"/>
      <c r="AR448" s="1"/>
      <c r="AS448" s="1"/>
      <c r="AT448" s="1"/>
      <c r="AU448" s="1"/>
      <c r="AV448" s="1"/>
      <c r="AW448" s="1"/>
      <c r="AX448" s="1"/>
      <c r="AY448" s="1"/>
      <c r="AZ448" s="1"/>
      <c r="BA448" s="1"/>
      <c r="BB448" s="1"/>
      <c r="BC448" s="1"/>
      <c r="BD448" s="1"/>
      <c r="BE448" s="1"/>
      <c r="BF448" s="1"/>
      <c r="BG448" s="1"/>
      <c r="BH448" s="1"/>
      <c r="BI448" s="1"/>
      <c r="BJ448" s="1"/>
      <c r="BK448" s="1"/>
      <c r="BL448" s="1"/>
      <c r="BM448" s="1"/>
      <c r="BN448" s="1"/>
      <c r="BO448" s="1"/>
      <c r="BP448" s="1"/>
      <c r="BQ448" s="1"/>
      <c r="BR448" s="1"/>
    </row>
    <row r="449" spans="1:70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"/>
      <c r="AL449" s="1"/>
      <c r="AM449" s="1"/>
      <c r="AN449" s="1"/>
      <c r="AO449" s="1"/>
      <c r="AP449" s="1"/>
      <c r="AQ449" s="1"/>
      <c r="AR449" s="1"/>
      <c r="AS449" s="1"/>
      <c r="AT449" s="1"/>
      <c r="AU449" s="1"/>
      <c r="AV449" s="1"/>
      <c r="AW449" s="1"/>
      <c r="AX449" s="1"/>
      <c r="AY449" s="1"/>
      <c r="AZ449" s="1"/>
      <c r="BA449" s="1"/>
      <c r="BB449" s="1"/>
      <c r="BC449" s="1"/>
      <c r="BD449" s="1"/>
      <c r="BE449" s="1"/>
      <c r="BF449" s="1"/>
      <c r="BG449" s="1"/>
      <c r="BH449" s="1"/>
      <c r="BI449" s="1"/>
      <c r="BJ449" s="1"/>
      <c r="BK449" s="1"/>
      <c r="BL449" s="1"/>
      <c r="BM449" s="1"/>
      <c r="BN449" s="1"/>
      <c r="BO449" s="1"/>
      <c r="BP449" s="1"/>
      <c r="BQ449" s="1"/>
      <c r="BR449" s="1"/>
    </row>
    <row r="450" spans="1:70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1"/>
      <c r="AL450" s="1"/>
      <c r="AM450" s="1"/>
      <c r="AN450" s="1"/>
      <c r="AO450" s="1"/>
      <c r="AP450" s="1"/>
      <c r="AQ450" s="1"/>
      <c r="AR450" s="1"/>
      <c r="AS450" s="1"/>
      <c r="AT450" s="1"/>
      <c r="AU450" s="1"/>
      <c r="AV450" s="1"/>
      <c r="AW450" s="1"/>
      <c r="AX450" s="1"/>
      <c r="AY450" s="1"/>
      <c r="AZ450" s="1"/>
      <c r="BA450" s="1"/>
      <c r="BB450" s="1"/>
      <c r="BC450" s="1"/>
      <c r="BD450" s="1"/>
      <c r="BE450" s="1"/>
      <c r="BF450" s="1"/>
      <c r="BG450" s="1"/>
      <c r="BH450" s="1"/>
      <c r="BI450" s="1"/>
      <c r="BJ450" s="1"/>
      <c r="BK450" s="1"/>
      <c r="BL450" s="1"/>
      <c r="BM450" s="1"/>
      <c r="BN450" s="1"/>
      <c r="BO450" s="1"/>
      <c r="BP450" s="1"/>
      <c r="BQ450" s="1"/>
      <c r="BR450" s="1"/>
    </row>
    <row r="451" spans="1:70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  <c r="AK451" s="1"/>
      <c r="AL451" s="1"/>
      <c r="AM451" s="1"/>
      <c r="AN451" s="1"/>
      <c r="AO451" s="1"/>
      <c r="AP451" s="1"/>
      <c r="AQ451" s="1"/>
      <c r="AR451" s="1"/>
      <c r="AS451" s="1"/>
      <c r="AT451" s="1"/>
      <c r="AU451" s="1"/>
      <c r="AV451" s="1"/>
      <c r="AW451" s="1"/>
      <c r="AX451" s="1"/>
      <c r="AY451" s="1"/>
      <c r="AZ451" s="1"/>
      <c r="BA451" s="1"/>
      <c r="BB451" s="1"/>
      <c r="BC451" s="1"/>
      <c r="BD451" s="1"/>
      <c r="BE451" s="1"/>
      <c r="BF451" s="1"/>
      <c r="BG451" s="1"/>
      <c r="BH451" s="1"/>
      <c r="BI451" s="1"/>
      <c r="BJ451" s="1"/>
      <c r="BK451" s="1"/>
      <c r="BL451" s="1"/>
      <c r="BM451" s="1"/>
      <c r="BN451" s="1"/>
      <c r="BO451" s="1"/>
      <c r="BP451" s="1"/>
      <c r="BQ451" s="1"/>
      <c r="BR451" s="1"/>
    </row>
    <row r="452" spans="1:70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  <c r="AK452" s="1"/>
      <c r="AL452" s="1"/>
      <c r="AM452" s="1"/>
      <c r="AN452" s="1"/>
      <c r="AO452" s="1"/>
      <c r="AP452" s="1"/>
      <c r="AQ452" s="1"/>
      <c r="AR452" s="1"/>
      <c r="AS452" s="1"/>
      <c r="AT452" s="1"/>
      <c r="AU452" s="1"/>
      <c r="AV452" s="1"/>
      <c r="AW452" s="1"/>
      <c r="AX452" s="1"/>
      <c r="AY452" s="1"/>
      <c r="AZ452" s="1"/>
      <c r="BA452" s="1"/>
      <c r="BB452" s="1"/>
      <c r="BC452" s="1"/>
      <c r="BD452" s="1"/>
      <c r="BE452" s="1"/>
      <c r="BF452" s="1"/>
      <c r="BG452" s="1"/>
      <c r="BH452" s="1"/>
      <c r="BI452" s="1"/>
      <c r="BJ452" s="1"/>
      <c r="BK452" s="1"/>
      <c r="BL452" s="1"/>
      <c r="BM452" s="1"/>
      <c r="BN452" s="1"/>
      <c r="BO452" s="1"/>
      <c r="BP452" s="1"/>
      <c r="BQ452" s="1"/>
      <c r="BR452" s="1"/>
    </row>
    <row r="453" spans="1:70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  <c r="AK453" s="1"/>
      <c r="AL453" s="1"/>
      <c r="AM453" s="1"/>
      <c r="AN453" s="1"/>
      <c r="AO453" s="1"/>
      <c r="AP453" s="1"/>
      <c r="AQ453" s="1"/>
      <c r="AR453" s="1"/>
      <c r="AS453" s="1"/>
      <c r="AT453" s="1"/>
      <c r="AU453" s="1"/>
      <c r="AV453" s="1"/>
      <c r="AW453" s="1"/>
      <c r="AX453" s="1"/>
      <c r="AY453" s="1"/>
      <c r="AZ453" s="1"/>
      <c r="BA453" s="1"/>
      <c r="BB453" s="1"/>
      <c r="BC453" s="1"/>
      <c r="BD453" s="1"/>
      <c r="BE453" s="1"/>
      <c r="BF453" s="1"/>
      <c r="BG453" s="1"/>
      <c r="BH453" s="1"/>
      <c r="BI453" s="1"/>
      <c r="BJ453" s="1"/>
      <c r="BK453" s="1"/>
      <c r="BL453" s="1"/>
      <c r="BM453" s="1"/>
      <c r="BN453" s="1"/>
      <c r="BO453" s="1"/>
      <c r="BP453" s="1"/>
      <c r="BQ453" s="1"/>
      <c r="BR453" s="1"/>
    </row>
    <row r="454" spans="1:70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  <c r="AK454" s="1"/>
      <c r="AL454" s="1"/>
      <c r="AM454" s="1"/>
      <c r="AN454" s="1"/>
      <c r="AO454" s="1"/>
      <c r="AP454" s="1"/>
      <c r="AQ454" s="1"/>
      <c r="AR454" s="1"/>
      <c r="AS454" s="1"/>
      <c r="AT454" s="1"/>
      <c r="AU454" s="1"/>
      <c r="AV454" s="1"/>
      <c r="AW454" s="1"/>
      <c r="AX454" s="1"/>
      <c r="AY454" s="1"/>
      <c r="AZ454" s="1"/>
      <c r="BA454" s="1"/>
      <c r="BB454" s="1"/>
      <c r="BC454" s="1"/>
      <c r="BD454" s="1"/>
      <c r="BE454" s="1"/>
      <c r="BF454" s="1"/>
      <c r="BG454" s="1"/>
      <c r="BH454" s="1"/>
      <c r="BI454" s="1"/>
      <c r="BJ454" s="1"/>
      <c r="BK454" s="1"/>
      <c r="BL454" s="1"/>
      <c r="BM454" s="1"/>
      <c r="BN454" s="1"/>
      <c r="BO454" s="1"/>
      <c r="BP454" s="1"/>
      <c r="BQ454" s="1"/>
      <c r="BR454" s="1"/>
    </row>
    <row r="455" spans="1:70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  <c r="AK455" s="1"/>
      <c r="AL455" s="1"/>
      <c r="AM455" s="1"/>
      <c r="AN455" s="1"/>
      <c r="AO455" s="1"/>
      <c r="AP455" s="1"/>
      <c r="AQ455" s="1"/>
      <c r="AR455" s="1"/>
      <c r="AS455" s="1"/>
      <c r="AT455" s="1"/>
      <c r="AU455" s="1"/>
      <c r="AV455" s="1"/>
      <c r="AW455" s="1"/>
      <c r="AX455" s="1"/>
      <c r="AY455" s="1"/>
      <c r="AZ455" s="1"/>
      <c r="BA455" s="1"/>
      <c r="BB455" s="1"/>
      <c r="BC455" s="1"/>
      <c r="BD455" s="1"/>
      <c r="BE455" s="1"/>
      <c r="BF455" s="1"/>
      <c r="BG455" s="1"/>
      <c r="BH455" s="1"/>
      <c r="BI455" s="1"/>
      <c r="BJ455" s="1"/>
      <c r="BK455" s="1"/>
      <c r="BL455" s="1"/>
      <c r="BM455" s="1"/>
      <c r="BN455" s="1"/>
      <c r="BO455" s="1"/>
      <c r="BP455" s="1"/>
      <c r="BQ455" s="1"/>
      <c r="BR455" s="1"/>
    </row>
    <row r="456" spans="1:70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  <c r="AK456" s="1"/>
      <c r="AL456" s="1"/>
      <c r="AM456" s="1"/>
      <c r="AN456" s="1"/>
      <c r="AO456" s="1"/>
      <c r="AP456" s="1"/>
      <c r="AQ456" s="1"/>
      <c r="AR456" s="1"/>
      <c r="AS456" s="1"/>
      <c r="AT456" s="1"/>
      <c r="AU456" s="1"/>
      <c r="AV456" s="1"/>
      <c r="AW456" s="1"/>
      <c r="AX456" s="1"/>
      <c r="AY456" s="1"/>
      <c r="AZ456" s="1"/>
      <c r="BA456" s="1"/>
      <c r="BB456" s="1"/>
      <c r="BC456" s="1"/>
      <c r="BD456" s="1"/>
      <c r="BE456" s="1"/>
      <c r="BF456" s="1"/>
      <c r="BG456" s="1"/>
      <c r="BH456" s="1"/>
      <c r="BI456" s="1"/>
      <c r="BJ456" s="1"/>
      <c r="BK456" s="1"/>
      <c r="BL456" s="1"/>
      <c r="BM456" s="1"/>
      <c r="BN456" s="1"/>
      <c r="BO456" s="1"/>
      <c r="BP456" s="1"/>
      <c r="BQ456" s="1"/>
      <c r="BR456" s="1"/>
    </row>
    <row r="457" spans="1:70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  <c r="AK457" s="1"/>
      <c r="AL457" s="1"/>
      <c r="AM457" s="1"/>
      <c r="AN457" s="1"/>
      <c r="AO457" s="1"/>
      <c r="AP457" s="1"/>
      <c r="AQ457" s="1"/>
      <c r="AR457" s="1"/>
      <c r="AS457" s="1"/>
      <c r="AT457" s="1"/>
      <c r="AU457" s="1"/>
      <c r="AV457" s="1"/>
      <c r="AW457" s="1"/>
      <c r="AX457" s="1"/>
      <c r="AY457" s="1"/>
      <c r="AZ457" s="1"/>
      <c r="BA457" s="1"/>
      <c r="BB457" s="1"/>
      <c r="BC457" s="1"/>
      <c r="BD457" s="1"/>
      <c r="BE457" s="1"/>
      <c r="BF457" s="1"/>
      <c r="BG457" s="1"/>
      <c r="BH457" s="1"/>
      <c r="BI457" s="1"/>
      <c r="BJ457" s="1"/>
      <c r="BK457" s="1"/>
      <c r="BL457" s="1"/>
      <c r="BM457" s="1"/>
      <c r="BN457" s="1"/>
      <c r="BO457" s="1"/>
      <c r="BP457" s="1"/>
      <c r="BQ457" s="1"/>
      <c r="BR457" s="1"/>
    </row>
    <row r="458" spans="1:70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  <c r="AK458" s="1"/>
      <c r="AL458" s="1"/>
      <c r="AM458" s="1"/>
      <c r="AN458" s="1"/>
      <c r="AO458" s="1"/>
      <c r="AP458" s="1"/>
      <c r="AQ458" s="1"/>
      <c r="AR458" s="1"/>
      <c r="AS458" s="1"/>
      <c r="AT458" s="1"/>
      <c r="AU458" s="1"/>
      <c r="AV458" s="1"/>
      <c r="AW458" s="1"/>
      <c r="AX458" s="1"/>
      <c r="AY458" s="1"/>
      <c r="AZ458" s="1"/>
      <c r="BA458" s="1"/>
      <c r="BB458" s="1"/>
      <c r="BC458" s="1"/>
      <c r="BD458" s="1"/>
      <c r="BE458" s="1"/>
      <c r="BF458" s="1"/>
      <c r="BG458" s="1"/>
      <c r="BH458" s="1"/>
      <c r="BI458" s="1"/>
      <c r="BJ458" s="1"/>
      <c r="BK458" s="1"/>
      <c r="BL458" s="1"/>
      <c r="BM458" s="1"/>
      <c r="BN458" s="1"/>
      <c r="BO458" s="1"/>
      <c r="BP458" s="1"/>
      <c r="BQ458" s="1"/>
      <c r="BR458" s="1"/>
    </row>
    <row r="459" spans="1:70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  <c r="AK459" s="1"/>
      <c r="AL459" s="1"/>
      <c r="AM459" s="1"/>
      <c r="AN459" s="1"/>
      <c r="AO459" s="1"/>
      <c r="AP459" s="1"/>
      <c r="AQ459" s="1"/>
      <c r="AR459" s="1"/>
      <c r="AS459" s="1"/>
      <c r="AT459" s="1"/>
      <c r="AU459" s="1"/>
      <c r="AV459" s="1"/>
      <c r="AW459" s="1"/>
      <c r="AX459" s="1"/>
      <c r="AY459" s="1"/>
      <c r="AZ459" s="1"/>
      <c r="BA459" s="1"/>
      <c r="BB459" s="1"/>
      <c r="BC459" s="1"/>
      <c r="BD459" s="1"/>
      <c r="BE459" s="1"/>
      <c r="BF459" s="1"/>
      <c r="BG459" s="1"/>
      <c r="BH459" s="1"/>
      <c r="BI459" s="1"/>
      <c r="BJ459" s="1"/>
      <c r="BK459" s="1"/>
      <c r="BL459" s="1"/>
      <c r="BM459" s="1"/>
      <c r="BN459" s="1"/>
      <c r="BO459" s="1"/>
      <c r="BP459" s="1"/>
      <c r="BQ459" s="1"/>
      <c r="BR459" s="1"/>
    </row>
    <row r="460" spans="1:70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  <c r="AK460" s="1"/>
      <c r="AL460" s="1"/>
      <c r="AM460" s="1"/>
      <c r="AN460" s="1"/>
      <c r="AO460" s="1"/>
      <c r="AP460" s="1"/>
      <c r="AQ460" s="1"/>
      <c r="AR460" s="1"/>
      <c r="AS460" s="1"/>
      <c r="AT460" s="1"/>
      <c r="AU460" s="1"/>
      <c r="AV460" s="1"/>
      <c r="AW460" s="1"/>
      <c r="AX460" s="1"/>
      <c r="AY460" s="1"/>
      <c r="AZ460" s="1"/>
      <c r="BA460" s="1"/>
      <c r="BB460" s="1"/>
      <c r="BC460" s="1"/>
      <c r="BD460" s="1"/>
      <c r="BE460" s="1"/>
      <c r="BF460" s="1"/>
      <c r="BG460" s="1"/>
      <c r="BH460" s="1"/>
      <c r="BI460" s="1"/>
      <c r="BJ460" s="1"/>
      <c r="BK460" s="1"/>
      <c r="BL460" s="1"/>
      <c r="BM460" s="1"/>
      <c r="BN460" s="1"/>
      <c r="BO460" s="1"/>
      <c r="BP460" s="1"/>
      <c r="BQ460" s="1"/>
      <c r="BR460" s="1"/>
    </row>
    <row r="461" spans="1:70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  <c r="AK461" s="1"/>
      <c r="AL461" s="1"/>
      <c r="AM461" s="1"/>
      <c r="AN461" s="1"/>
      <c r="AO461" s="1"/>
      <c r="AP461" s="1"/>
      <c r="AQ461" s="1"/>
      <c r="AR461" s="1"/>
      <c r="AS461" s="1"/>
      <c r="AT461" s="1"/>
      <c r="AU461" s="1"/>
      <c r="AV461" s="1"/>
      <c r="AW461" s="1"/>
      <c r="AX461" s="1"/>
      <c r="AY461" s="1"/>
      <c r="AZ461" s="1"/>
      <c r="BA461" s="1"/>
      <c r="BB461" s="1"/>
      <c r="BC461" s="1"/>
      <c r="BD461" s="1"/>
      <c r="BE461" s="1"/>
      <c r="BF461" s="1"/>
      <c r="BG461" s="1"/>
      <c r="BH461" s="1"/>
      <c r="BI461" s="1"/>
      <c r="BJ461" s="1"/>
      <c r="BK461" s="1"/>
      <c r="BL461" s="1"/>
      <c r="BM461" s="1"/>
      <c r="BN461" s="1"/>
      <c r="BO461" s="1"/>
      <c r="BP461" s="1"/>
      <c r="BQ461" s="1"/>
      <c r="BR461" s="1"/>
    </row>
    <row r="462" spans="1:70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  <c r="AK462" s="1"/>
      <c r="AL462" s="1"/>
      <c r="AM462" s="1"/>
      <c r="AN462" s="1"/>
      <c r="AO462" s="1"/>
      <c r="AP462" s="1"/>
      <c r="AQ462" s="1"/>
      <c r="AR462" s="1"/>
      <c r="AS462" s="1"/>
      <c r="AT462" s="1"/>
      <c r="AU462" s="1"/>
      <c r="AV462" s="1"/>
      <c r="AW462" s="1"/>
      <c r="AX462" s="1"/>
      <c r="AY462" s="1"/>
      <c r="AZ462" s="1"/>
      <c r="BA462" s="1"/>
      <c r="BB462" s="1"/>
      <c r="BC462" s="1"/>
      <c r="BD462" s="1"/>
      <c r="BE462" s="1"/>
      <c r="BF462" s="1"/>
      <c r="BG462" s="1"/>
      <c r="BH462" s="1"/>
      <c r="BI462" s="1"/>
      <c r="BJ462" s="1"/>
      <c r="BK462" s="1"/>
      <c r="BL462" s="1"/>
      <c r="BM462" s="1"/>
      <c r="BN462" s="1"/>
      <c r="BO462" s="1"/>
      <c r="BP462" s="1"/>
      <c r="BQ462" s="1"/>
      <c r="BR462" s="1"/>
    </row>
    <row r="463" spans="1:70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  <c r="AK463" s="1"/>
      <c r="AL463" s="1"/>
      <c r="AM463" s="1"/>
      <c r="AN463" s="1"/>
      <c r="AO463" s="1"/>
      <c r="AP463" s="1"/>
      <c r="AQ463" s="1"/>
      <c r="AR463" s="1"/>
      <c r="AS463" s="1"/>
      <c r="AT463" s="1"/>
      <c r="AU463" s="1"/>
      <c r="AV463" s="1"/>
      <c r="AW463" s="1"/>
      <c r="AX463" s="1"/>
      <c r="AY463" s="1"/>
      <c r="AZ463" s="1"/>
      <c r="BA463" s="1"/>
      <c r="BB463" s="1"/>
      <c r="BC463" s="1"/>
      <c r="BD463" s="1"/>
      <c r="BE463" s="1"/>
      <c r="BF463" s="1"/>
      <c r="BG463" s="1"/>
      <c r="BH463" s="1"/>
      <c r="BI463" s="1"/>
      <c r="BJ463" s="1"/>
      <c r="BK463" s="1"/>
      <c r="BL463" s="1"/>
      <c r="BM463" s="1"/>
      <c r="BN463" s="1"/>
      <c r="BO463" s="1"/>
      <c r="BP463" s="1"/>
      <c r="BQ463" s="1"/>
      <c r="BR463" s="1"/>
    </row>
    <row r="464" spans="1:70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  <c r="AK464" s="1"/>
      <c r="AL464" s="1"/>
      <c r="AM464" s="1"/>
      <c r="AN464" s="1"/>
      <c r="AO464" s="1"/>
      <c r="AP464" s="1"/>
      <c r="AQ464" s="1"/>
      <c r="AR464" s="1"/>
      <c r="AS464" s="1"/>
      <c r="AT464" s="1"/>
      <c r="AU464" s="1"/>
      <c r="AV464" s="1"/>
      <c r="AW464" s="1"/>
      <c r="AX464" s="1"/>
      <c r="AY464" s="1"/>
      <c r="AZ464" s="1"/>
      <c r="BA464" s="1"/>
      <c r="BB464" s="1"/>
      <c r="BC464" s="1"/>
      <c r="BD464" s="1"/>
      <c r="BE464" s="1"/>
      <c r="BF464" s="1"/>
      <c r="BG464" s="1"/>
      <c r="BH464" s="1"/>
      <c r="BI464" s="1"/>
      <c r="BJ464" s="1"/>
      <c r="BK464" s="1"/>
      <c r="BL464" s="1"/>
      <c r="BM464" s="1"/>
      <c r="BN464" s="1"/>
      <c r="BO464" s="1"/>
      <c r="BP464" s="1"/>
      <c r="BQ464" s="1"/>
      <c r="BR464" s="1"/>
    </row>
    <row r="465" spans="1:70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"/>
      <c r="AK465" s="1"/>
      <c r="AL465" s="1"/>
      <c r="AM465" s="1"/>
      <c r="AN465" s="1"/>
      <c r="AO465" s="1"/>
      <c r="AP465" s="1"/>
      <c r="AQ465" s="1"/>
      <c r="AR465" s="1"/>
      <c r="AS465" s="1"/>
      <c r="AT465" s="1"/>
      <c r="AU465" s="1"/>
      <c r="AV465" s="1"/>
      <c r="AW465" s="1"/>
      <c r="AX465" s="1"/>
      <c r="AY465" s="1"/>
      <c r="AZ465" s="1"/>
      <c r="BA465" s="1"/>
      <c r="BB465" s="1"/>
      <c r="BC465" s="1"/>
      <c r="BD465" s="1"/>
      <c r="BE465" s="1"/>
      <c r="BF465" s="1"/>
      <c r="BG465" s="1"/>
      <c r="BH465" s="1"/>
      <c r="BI465" s="1"/>
      <c r="BJ465" s="1"/>
      <c r="BK465" s="1"/>
      <c r="BL465" s="1"/>
      <c r="BM465" s="1"/>
      <c r="BN465" s="1"/>
      <c r="BO465" s="1"/>
      <c r="BP465" s="1"/>
      <c r="BQ465" s="1"/>
      <c r="BR465" s="1"/>
    </row>
    <row r="466" spans="1:70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"/>
      <c r="AK466" s="1"/>
      <c r="AL466" s="1"/>
      <c r="AM466" s="1"/>
      <c r="AN466" s="1"/>
      <c r="AO466" s="1"/>
      <c r="AP466" s="1"/>
      <c r="AQ466" s="1"/>
      <c r="AR466" s="1"/>
      <c r="AS466" s="1"/>
      <c r="AT466" s="1"/>
      <c r="AU466" s="1"/>
      <c r="AV466" s="1"/>
      <c r="AW466" s="1"/>
      <c r="AX466" s="1"/>
      <c r="AY466" s="1"/>
      <c r="AZ466" s="1"/>
      <c r="BA466" s="1"/>
      <c r="BB466" s="1"/>
      <c r="BC466" s="1"/>
      <c r="BD466" s="1"/>
      <c r="BE466" s="1"/>
      <c r="BF466" s="1"/>
      <c r="BG466" s="1"/>
      <c r="BH466" s="1"/>
      <c r="BI466" s="1"/>
      <c r="BJ466" s="1"/>
      <c r="BK466" s="1"/>
      <c r="BL466" s="1"/>
      <c r="BM466" s="1"/>
      <c r="BN466" s="1"/>
      <c r="BO466" s="1"/>
      <c r="BP466" s="1"/>
      <c r="BQ466" s="1"/>
      <c r="BR466" s="1"/>
    </row>
    <row r="467" spans="1:70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"/>
      <c r="AK467" s="1"/>
      <c r="AL467" s="1"/>
      <c r="AM467" s="1"/>
      <c r="AN467" s="1"/>
      <c r="AO467" s="1"/>
      <c r="AP467" s="1"/>
      <c r="AQ467" s="1"/>
      <c r="AR467" s="1"/>
      <c r="AS467" s="1"/>
      <c r="AT467" s="1"/>
      <c r="AU467" s="1"/>
      <c r="AV467" s="1"/>
      <c r="AW467" s="1"/>
      <c r="AX467" s="1"/>
      <c r="AY467" s="1"/>
      <c r="AZ467" s="1"/>
      <c r="BA467" s="1"/>
      <c r="BB467" s="1"/>
      <c r="BC467" s="1"/>
      <c r="BD467" s="1"/>
      <c r="BE467" s="1"/>
      <c r="BF467" s="1"/>
      <c r="BG467" s="1"/>
      <c r="BH467" s="1"/>
      <c r="BI467" s="1"/>
      <c r="BJ467" s="1"/>
      <c r="BK467" s="1"/>
      <c r="BL467" s="1"/>
      <c r="BM467" s="1"/>
      <c r="BN467" s="1"/>
      <c r="BO467" s="1"/>
      <c r="BP467" s="1"/>
      <c r="BQ467" s="1"/>
      <c r="BR467" s="1"/>
    </row>
    <row r="468" spans="1:70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  <c r="AK468" s="1"/>
      <c r="AL468" s="1"/>
      <c r="AM468" s="1"/>
      <c r="AN468" s="1"/>
      <c r="AO468" s="1"/>
      <c r="AP468" s="1"/>
      <c r="AQ468" s="1"/>
      <c r="AR468" s="1"/>
      <c r="AS468" s="1"/>
      <c r="AT468" s="1"/>
      <c r="AU468" s="1"/>
      <c r="AV468" s="1"/>
      <c r="AW468" s="1"/>
      <c r="AX468" s="1"/>
      <c r="AY468" s="1"/>
      <c r="AZ468" s="1"/>
      <c r="BA468" s="1"/>
      <c r="BB468" s="1"/>
      <c r="BC468" s="1"/>
      <c r="BD468" s="1"/>
      <c r="BE468" s="1"/>
      <c r="BF468" s="1"/>
      <c r="BG468" s="1"/>
      <c r="BH468" s="1"/>
      <c r="BI468" s="1"/>
      <c r="BJ468" s="1"/>
      <c r="BK468" s="1"/>
      <c r="BL468" s="1"/>
      <c r="BM468" s="1"/>
      <c r="BN468" s="1"/>
      <c r="BO468" s="1"/>
      <c r="BP468" s="1"/>
      <c r="BQ468" s="1"/>
      <c r="BR468" s="1"/>
    </row>
    <row r="469" spans="1:70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  <c r="AK469" s="1"/>
      <c r="AL469" s="1"/>
      <c r="AM469" s="1"/>
      <c r="AN469" s="1"/>
      <c r="AO469" s="1"/>
      <c r="AP469" s="1"/>
      <c r="AQ469" s="1"/>
      <c r="AR469" s="1"/>
      <c r="AS469" s="1"/>
      <c r="AT469" s="1"/>
      <c r="AU469" s="1"/>
      <c r="AV469" s="1"/>
      <c r="AW469" s="1"/>
      <c r="AX469" s="1"/>
      <c r="AY469" s="1"/>
      <c r="AZ469" s="1"/>
      <c r="BA469" s="1"/>
      <c r="BB469" s="1"/>
      <c r="BC469" s="1"/>
      <c r="BD469" s="1"/>
      <c r="BE469" s="1"/>
      <c r="BF469" s="1"/>
      <c r="BG469" s="1"/>
      <c r="BH469" s="1"/>
      <c r="BI469" s="1"/>
      <c r="BJ469" s="1"/>
      <c r="BK469" s="1"/>
      <c r="BL469" s="1"/>
      <c r="BM469" s="1"/>
      <c r="BN469" s="1"/>
      <c r="BO469" s="1"/>
      <c r="BP469" s="1"/>
      <c r="BQ469" s="1"/>
      <c r="BR469" s="1"/>
    </row>
    <row r="470" spans="1:70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  <c r="AK470" s="1"/>
      <c r="AL470" s="1"/>
      <c r="AM470" s="1"/>
      <c r="AN470" s="1"/>
      <c r="AO470" s="1"/>
      <c r="AP470" s="1"/>
      <c r="AQ470" s="1"/>
      <c r="AR470" s="1"/>
      <c r="AS470" s="1"/>
      <c r="AT470" s="1"/>
      <c r="AU470" s="1"/>
      <c r="AV470" s="1"/>
      <c r="AW470" s="1"/>
      <c r="AX470" s="1"/>
      <c r="AY470" s="1"/>
      <c r="AZ470" s="1"/>
      <c r="BA470" s="1"/>
      <c r="BB470" s="1"/>
      <c r="BC470" s="1"/>
      <c r="BD470" s="1"/>
      <c r="BE470" s="1"/>
      <c r="BF470" s="1"/>
      <c r="BG470" s="1"/>
      <c r="BH470" s="1"/>
      <c r="BI470" s="1"/>
      <c r="BJ470" s="1"/>
      <c r="BK470" s="1"/>
      <c r="BL470" s="1"/>
      <c r="BM470" s="1"/>
      <c r="BN470" s="1"/>
      <c r="BO470" s="1"/>
      <c r="BP470" s="1"/>
      <c r="BQ470" s="1"/>
      <c r="BR470" s="1"/>
    </row>
    <row r="471" spans="1:70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1"/>
      <c r="AK471" s="1"/>
      <c r="AL471" s="1"/>
      <c r="AM471" s="1"/>
      <c r="AN471" s="1"/>
      <c r="AO471" s="1"/>
      <c r="AP471" s="1"/>
      <c r="AQ471" s="1"/>
      <c r="AR471" s="1"/>
      <c r="AS471" s="1"/>
      <c r="AT471" s="1"/>
      <c r="AU471" s="1"/>
      <c r="AV471" s="1"/>
      <c r="AW471" s="1"/>
      <c r="AX471" s="1"/>
      <c r="AY471" s="1"/>
      <c r="AZ471" s="1"/>
      <c r="BA471" s="1"/>
      <c r="BB471" s="1"/>
      <c r="BC471" s="1"/>
      <c r="BD471" s="1"/>
      <c r="BE471" s="1"/>
      <c r="BF471" s="1"/>
      <c r="BG471" s="1"/>
      <c r="BH471" s="1"/>
      <c r="BI471" s="1"/>
      <c r="BJ471" s="1"/>
      <c r="BK471" s="1"/>
      <c r="BL471" s="1"/>
      <c r="BM471" s="1"/>
      <c r="BN471" s="1"/>
      <c r="BO471" s="1"/>
      <c r="BP471" s="1"/>
      <c r="BQ471" s="1"/>
      <c r="BR471" s="1"/>
    </row>
    <row r="472" spans="1:70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1"/>
      <c r="AK472" s="1"/>
      <c r="AL472" s="1"/>
      <c r="AM472" s="1"/>
      <c r="AN472" s="1"/>
      <c r="AO472" s="1"/>
      <c r="AP472" s="1"/>
      <c r="AQ472" s="1"/>
      <c r="AR472" s="1"/>
      <c r="AS472" s="1"/>
      <c r="AT472" s="1"/>
      <c r="AU472" s="1"/>
      <c r="AV472" s="1"/>
      <c r="AW472" s="1"/>
      <c r="AX472" s="1"/>
      <c r="AY472" s="1"/>
      <c r="AZ472" s="1"/>
      <c r="BA472" s="1"/>
      <c r="BB472" s="1"/>
      <c r="BC472" s="1"/>
      <c r="BD472" s="1"/>
      <c r="BE472" s="1"/>
      <c r="BF472" s="1"/>
      <c r="BG472" s="1"/>
      <c r="BH472" s="1"/>
      <c r="BI472" s="1"/>
      <c r="BJ472" s="1"/>
      <c r="BK472" s="1"/>
      <c r="BL472" s="1"/>
      <c r="BM472" s="1"/>
      <c r="BN472" s="1"/>
      <c r="BO472" s="1"/>
      <c r="BP472" s="1"/>
      <c r="BQ472" s="1"/>
      <c r="BR472" s="1"/>
    </row>
    <row r="473" spans="1:70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1"/>
      <c r="AK473" s="1"/>
      <c r="AL473" s="1"/>
      <c r="AM473" s="1"/>
      <c r="AN473" s="1"/>
      <c r="AO473" s="1"/>
      <c r="AP473" s="1"/>
      <c r="AQ473" s="1"/>
      <c r="AR473" s="1"/>
      <c r="AS473" s="1"/>
      <c r="AT473" s="1"/>
      <c r="AU473" s="1"/>
      <c r="AV473" s="1"/>
      <c r="AW473" s="1"/>
      <c r="AX473" s="1"/>
      <c r="AY473" s="1"/>
      <c r="AZ473" s="1"/>
      <c r="BA473" s="1"/>
      <c r="BB473" s="1"/>
      <c r="BC473" s="1"/>
      <c r="BD473" s="1"/>
      <c r="BE473" s="1"/>
      <c r="BF473" s="1"/>
      <c r="BG473" s="1"/>
      <c r="BH473" s="1"/>
      <c r="BI473" s="1"/>
      <c r="BJ473" s="1"/>
      <c r="BK473" s="1"/>
      <c r="BL473" s="1"/>
      <c r="BM473" s="1"/>
      <c r="BN473" s="1"/>
      <c r="BO473" s="1"/>
      <c r="BP473" s="1"/>
      <c r="BQ473" s="1"/>
      <c r="BR473" s="1"/>
    </row>
    <row r="474" spans="1:70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"/>
      <c r="AK474" s="1"/>
      <c r="AL474" s="1"/>
      <c r="AM474" s="1"/>
      <c r="AN474" s="1"/>
      <c r="AO474" s="1"/>
      <c r="AP474" s="1"/>
      <c r="AQ474" s="1"/>
      <c r="AR474" s="1"/>
      <c r="AS474" s="1"/>
      <c r="AT474" s="1"/>
      <c r="AU474" s="1"/>
      <c r="AV474" s="1"/>
      <c r="AW474" s="1"/>
      <c r="AX474" s="1"/>
      <c r="AY474" s="1"/>
      <c r="AZ474" s="1"/>
      <c r="BA474" s="1"/>
      <c r="BB474" s="1"/>
      <c r="BC474" s="1"/>
      <c r="BD474" s="1"/>
      <c r="BE474" s="1"/>
      <c r="BF474" s="1"/>
      <c r="BG474" s="1"/>
      <c r="BH474" s="1"/>
      <c r="BI474" s="1"/>
      <c r="BJ474" s="1"/>
      <c r="BK474" s="1"/>
      <c r="BL474" s="1"/>
      <c r="BM474" s="1"/>
      <c r="BN474" s="1"/>
      <c r="BO474" s="1"/>
      <c r="BP474" s="1"/>
      <c r="BQ474" s="1"/>
      <c r="BR474" s="1"/>
    </row>
    <row r="475" spans="1:70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/>
      <c r="AK475" s="1"/>
      <c r="AL475" s="1"/>
      <c r="AM475" s="1"/>
      <c r="AN475" s="1"/>
      <c r="AO475" s="1"/>
      <c r="AP475" s="1"/>
      <c r="AQ475" s="1"/>
      <c r="AR475" s="1"/>
      <c r="AS475" s="1"/>
      <c r="AT475" s="1"/>
      <c r="AU475" s="1"/>
      <c r="AV475" s="1"/>
      <c r="AW475" s="1"/>
      <c r="AX475" s="1"/>
      <c r="AY475" s="1"/>
      <c r="AZ475" s="1"/>
      <c r="BA475" s="1"/>
      <c r="BB475" s="1"/>
      <c r="BC475" s="1"/>
      <c r="BD475" s="1"/>
      <c r="BE475" s="1"/>
      <c r="BF475" s="1"/>
      <c r="BG475" s="1"/>
      <c r="BH475" s="1"/>
      <c r="BI475" s="1"/>
      <c r="BJ475" s="1"/>
      <c r="BK475" s="1"/>
      <c r="BL475" s="1"/>
      <c r="BM475" s="1"/>
      <c r="BN475" s="1"/>
      <c r="BO475" s="1"/>
      <c r="BP475" s="1"/>
      <c r="BQ475" s="1"/>
      <c r="BR475" s="1"/>
    </row>
    <row r="476" spans="1:70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  <c r="AK476" s="1"/>
      <c r="AL476" s="1"/>
      <c r="AM476" s="1"/>
      <c r="AN476" s="1"/>
      <c r="AO476" s="1"/>
      <c r="AP476" s="1"/>
      <c r="AQ476" s="1"/>
      <c r="AR476" s="1"/>
      <c r="AS476" s="1"/>
      <c r="AT476" s="1"/>
      <c r="AU476" s="1"/>
      <c r="AV476" s="1"/>
      <c r="AW476" s="1"/>
      <c r="AX476" s="1"/>
      <c r="AY476" s="1"/>
      <c r="AZ476" s="1"/>
      <c r="BA476" s="1"/>
      <c r="BB476" s="1"/>
      <c r="BC476" s="1"/>
      <c r="BD476" s="1"/>
      <c r="BE476" s="1"/>
      <c r="BF476" s="1"/>
      <c r="BG476" s="1"/>
      <c r="BH476" s="1"/>
      <c r="BI476" s="1"/>
      <c r="BJ476" s="1"/>
      <c r="BK476" s="1"/>
      <c r="BL476" s="1"/>
      <c r="BM476" s="1"/>
      <c r="BN476" s="1"/>
      <c r="BO476" s="1"/>
      <c r="BP476" s="1"/>
      <c r="BQ476" s="1"/>
      <c r="BR476" s="1"/>
    </row>
    <row r="477" spans="1:70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  <c r="AK477" s="1"/>
      <c r="AL477" s="1"/>
      <c r="AM477" s="1"/>
      <c r="AN477" s="1"/>
      <c r="AO477" s="1"/>
      <c r="AP477" s="1"/>
      <c r="AQ477" s="1"/>
      <c r="AR477" s="1"/>
      <c r="AS477" s="1"/>
      <c r="AT477" s="1"/>
      <c r="AU477" s="1"/>
      <c r="AV477" s="1"/>
      <c r="AW477" s="1"/>
      <c r="AX477" s="1"/>
      <c r="AY477" s="1"/>
      <c r="AZ477" s="1"/>
      <c r="BA477" s="1"/>
      <c r="BB477" s="1"/>
      <c r="BC477" s="1"/>
      <c r="BD477" s="1"/>
      <c r="BE477" s="1"/>
      <c r="BF477" s="1"/>
      <c r="BG477" s="1"/>
      <c r="BH477" s="1"/>
      <c r="BI477" s="1"/>
      <c r="BJ477" s="1"/>
      <c r="BK477" s="1"/>
      <c r="BL477" s="1"/>
      <c r="BM477" s="1"/>
      <c r="BN477" s="1"/>
      <c r="BO477" s="1"/>
      <c r="BP477" s="1"/>
      <c r="BQ477" s="1"/>
      <c r="BR477" s="1"/>
    </row>
    <row r="478" spans="1:70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  <c r="AK478" s="1"/>
      <c r="AL478" s="1"/>
      <c r="AM478" s="1"/>
      <c r="AN478" s="1"/>
      <c r="AO478" s="1"/>
      <c r="AP478" s="1"/>
      <c r="AQ478" s="1"/>
      <c r="AR478" s="1"/>
      <c r="AS478" s="1"/>
      <c r="AT478" s="1"/>
      <c r="AU478" s="1"/>
      <c r="AV478" s="1"/>
      <c r="AW478" s="1"/>
      <c r="AX478" s="1"/>
      <c r="AY478" s="1"/>
      <c r="AZ478" s="1"/>
      <c r="BA478" s="1"/>
      <c r="BB478" s="1"/>
      <c r="BC478" s="1"/>
      <c r="BD478" s="1"/>
      <c r="BE478" s="1"/>
      <c r="BF478" s="1"/>
      <c r="BG478" s="1"/>
      <c r="BH478" s="1"/>
      <c r="BI478" s="1"/>
      <c r="BJ478" s="1"/>
      <c r="BK478" s="1"/>
      <c r="BL478" s="1"/>
      <c r="BM478" s="1"/>
      <c r="BN478" s="1"/>
      <c r="BO478" s="1"/>
      <c r="BP478" s="1"/>
      <c r="BQ478" s="1"/>
      <c r="BR478" s="1"/>
    </row>
    <row r="479" spans="1:70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1"/>
      <c r="AK479" s="1"/>
      <c r="AL479" s="1"/>
      <c r="AM479" s="1"/>
      <c r="AN479" s="1"/>
      <c r="AO479" s="1"/>
      <c r="AP479" s="1"/>
      <c r="AQ479" s="1"/>
      <c r="AR479" s="1"/>
      <c r="AS479" s="1"/>
      <c r="AT479" s="1"/>
      <c r="AU479" s="1"/>
      <c r="AV479" s="1"/>
      <c r="AW479" s="1"/>
      <c r="AX479" s="1"/>
      <c r="AY479" s="1"/>
      <c r="AZ479" s="1"/>
      <c r="BA479" s="1"/>
      <c r="BB479" s="1"/>
      <c r="BC479" s="1"/>
      <c r="BD479" s="1"/>
      <c r="BE479" s="1"/>
      <c r="BF479" s="1"/>
      <c r="BG479" s="1"/>
      <c r="BH479" s="1"/>
      <c r="BI479" s="1"/>
      <c r="BJ479" s="1"/>
      <c r="BK479" s="1"/>
      <c r="BL479" s="1"/>
      <c r="BM479" s="1"/>
      <c r="BN479" s="1"/>
      <c r="BO479" s="1"/>
      <c r="BP479" s="1"/>
      <c r="BQ479" s="1"/>
      <c r="BR479" s="1"/>
    </row>
    <row r="480" spans="1:70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1"/>
      <c r="AK480" s="1"/>
      <c r="AL480" s="1"/>
      <c r="AM480" s="1"/>
      <c r="AN480" s="1"/>
      <c r="AO480" s="1"/>
      <c r="AP480" s="1"/>
      <c r="AQ480" s="1"/>
      <c r="AR480" s="1"/>
      <c r="AS480" s="1"/>
      <c r="AT480" s="1"/>
      <c r="AU480" s="1"/>
      <c r="AV480" s="1"/>
      <c r="AW480" s="1"/>
      <c r="AX480" s="1"/>
      <c r="AY480" s="1"/>
      <c r="AZ480" s="1"/>
      <c r="BA480" s="1"/>
      <c r="BB480" s="1"/>
      <c r="BC480" s="1"/>
      <c r="BD480" s="1"/>
      <c r="BE480" s="1"/>
      <c r="BF480" s="1"/>
      <c r="BG480" s="1"/>
      <c r="BH480" s="1"/>
      <c r="BI480" s="1"/>
      <c r="BJ480" s="1"/>
      <c r="BK480" s="1"/>
      <c r="BL480" s="1"/>
      <c r="BM480" s="1"/>
      <c r="BN480" s="1"/>
      <c r="BO480" s="1"/>
      <c r="BP480" s="1"/>
      <c r="BQ480" s="1"/>
      <c r="BR480" s="1"/>
    </row>
    <row r="481" spans="1:70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1"/>
      <c r="AK481" s="1"/>
      <c r="AL481" s="1"/>
      <c r="AM481" s="1"/>
      <c r="AN481" s="1"/>
      <c r="AO481" s="1"/>
      <c r="AP481" s="1"/>
      <c r="AQ481" s="1"/>
      <c r="AR481" s="1"/>
      <c r="AS481" s="1"/>
      <c r="AT481" s="1"/>
      <c r="AU481" s="1"/>
      <c r="AV481" s="1"/>
      <c r="AW481" s="1"/>
      <c r="AX481" s="1"/>
      <c r="AY481" s="1"/>
      <c r="AZ481" s="1"/>
      <c r="BA481" s="1"/>
      <c r="BB481" s="1"/>
      <c r="BC481" s="1"/>
      <c r="BD481" s="1"/>
      <c r="BE481" s="1"/>
      <c r="BF481" s="1"/>
      <c r="BG481" s="1"/>
      <c r="BH481" s="1"/>
      <c r="BI481" s="1"/>
      <c r="BJ481" s="1"/>
      <c r="BK481" s="1"/>
      <c r="BL481" s="1"/>
      <c r="BM481" s="1"/>
      <c r="BN481" s="1"/>
      <c r="BO481" s="1"/>
      <c r="BP481" s="1"/>
      <c r="BQ481" s="1"/>
      <c r="BR481" s="1"/>
    </row>
    <row r="482" spans="1:70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1"/>
      <c r="AK482" s="1"/>
      <c r="AL482" s="1"/>
      <c r="AM482" s="1"/>
      <c r="AN482" s="1"/>
      <c r="AO482" s="1"/>
      <c r="AP482" s="1"/>
      <c r="AQ482" s="1"/>
      <c r="AR482" s="1"/>
      <c r="AS482" s="1"/>
      <c r="AT482" s="1"/>
      <c r="AU482" s="1"/>
      <c r="AV482" s="1"/>
      <c r="AW482" s="1"/>
      <c r="AX482" s="1"/>
      <c r="AY482" s="1"/>
      <c r="AZ482" s="1"/>
      <c r="BA482" s="1"/>
      <c r="BB482" s="1"/>
      <c r="BC482" s="1"/>
      <c r="BD482" s="1"/>
      <c r="BE482" s="1"/>
      <c r="BF482" s="1"/>
      <c r="BG482" s="1"/>
      <c r="BH482" s="1"/>
      <c r="BI482" s="1"/>
      <c r="BJ482" s="1"/>
      <c r="BK482" s="1"/>
      <c r="BL482" s="1"/>
      <c r="BM482" s="1"/>
      <c r="BN482" s="1"/>
      <c r="BO482" s="1"/>
      <c r="BP482" s="1"/>
      <c r="BQ482" s="1"/>
      <c r="BR482" s="1"/>
    </row>
    <row r="483" spans="1:70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J483" s="1"/>
      <c r="AK483" s="1"/>
      <c r="AL483" s="1"/>
      <c r="AM483" s="1"/>
      <c r="AN483" s="1"/>
      <c r="AO483" s="1"/>
      <c r="AP483" s="1"/>
      <c r="AQ483" s="1"/>
      <c r="AR483" s="1"/>
      <c r="AS483" s="1"/>
      <c r="AT483" s="1"/>
      <c r="AU483" s="1"/>
      <c r="AV483" s="1"/>
      <c r="AW483" s="1"/>
      <c r="AX483" s="1"/>
      <c r="AY483" s="1"/>
      <c r="AZ483" s="1"/>
      <c r="BA483" s="1"/>
      <c r="BB483" s="1"/>
      <c r="BC483" s="1"/>
      <c r="BD483" s="1"/>
      <c r="BE483" s="1"/>
      <c r="BF483" s="1"/>
      <c r="BG483" s="1"/>
      <c r="BH483" s="1"/>
      <c r="BI483" s="1"/>
      <c r="BJ483" s="1"/>
      <c r="BK483" s="1"/>
      <c r="BL483" s="1"/>
      <c r="BM483" s="1"/>
      <c r="BN483" s="1"/>
      <c r="BO483" s="1"/>
      <c r="BP483" s="1"/>
      <c r="BQ483" s="1"/>
      <c r="BR483" s="1"/>
    </row>
    <row r="484" spans="1:70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J484" s="1"/>
      <c r="AK484" s="1"/>
      <c r="AL484" s="1"/>
      <c r="AM484" s="1"/>
      <c r="AN484" s="1"/>
      <c r="AO484" s="1"/>
      <c r="AP484" s="1"/>
      <c r="AQ484" s="1"/>
      <c r="AR484" s="1"/>
      <c r="AS484" s="1"/>
      <c r="AT484" s="1"/>
      <c r="AU484" s="1"/>
      <c r="AV484" s="1"/>
      <c r="AW484" s="1"/>
      <c r="AX484" s="1"/>
      <c r="AY484" s="1"/>
      <c r="AZ484" s="1"/>
      <c r="BA484" s="1"/>
      <c r="BB484" s="1"/>
      <c r="BC484" s="1"/>
      <c r="BD484" s="1"/>
      <c r="BE484" s="1"/>
      <c r="BF484" s="1"/>
      <c r="BG484" s="1"/>
      <c r="BH484" s="1"/>
      <c r="BI484" s="1"/>
      <c r="BJ484" s="1"/>
      <c r="BK484" s="1"/>
      <c r="BL484" s="1"/>
      <c r="BM484" s="1"/>
      <c r="BN484" s="1"/>
      <c r="BO484" s="1"/>
      <c r="BP484" s="1"/>
      <c r="BQ484" s="1"/>
      <c r="BR484" s="1"/>
    </row>
    <row r="485" spans="1:70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J485" s="1"/>
      <c r="AK485" s="1"/>
      <c r="AL485" s="1"/>
      <c r="AM485" s="1"/>
      <c r="AN485" s="1"/>
      <c r="AO485" s="1"/>
      <c r="AP485" s="1"/>
      <c r="AQ485" s="1"/>
      <c r="AR485" s="1"/>
      <c r="AS485" s="1"/>
      <c r="AT485" s="1"/>
      <c r="AU485" s="1"/>
      <c r="AV485" s="1"/>
      <c r="AW485" s="1"/>
      <c r="AX485" s="1"/>
      <c r="AY485" s="1"/>
      <c r="AZ485" s="1"/>
      <c r="BA485" s="1"/>
      <c r="BB485" s="1"/>
      <c r="BC485" s="1"/>
      <c r="BD485" s="1"/>
      <c r="BE485" s="1"/>
      <c r="BF485" s="1"/>
      <c r="BG485" s="1"/>
      <c r="BH485" s="1"/>
      <c r="BI485" s="1"/>
      <c r="BJ485" s="1"/>
      <c r="BK485" s="1"/>
      <c r="BL485" s="1"/>
      <c r="BM485" s="1"/>
      <c r="BN485" s="1"/>
      <c r="BO485" s="1"/>
      <c r="BP485" s="1"/>
      <c r="BQ485" s="1"/>
      <c r="BR485" s="1"/>
    </row>
    <row r="486" spans="1:70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  <c r="AJ486" s="1"/>
      <c r="AK486" s="1"/>
      <c r="AL486" s="1"/>
      <c r="AM486" s="1"/>
      <c r="AN486" s="1"/>
      <c r="AO486" s="1"/>
      <c r="AP486" s="1"/>
      <c r="AQ486" s="1"/>
      <c r="AR486" s="1"/>
      <c r="AS486" s="1"/>
      <c r="AT486" s="1"/>
      <c r="AU486" s="1"/>
      <c r="AV486" s="1"/>
      <c r="AW486" s="1"/>
      <c r="AX486" s="1"/>
      <c r="AY486" s="1"/>
      <c r="AZ486" s="1"/>
      <c r="BA486" s="1"/>
      <c r="BB486" s="1"/>
      <c r="BC486" s="1"/>
      <c r="BD486" s="1"/>
      <c r="BE486" s="1"/>
      <c r="BF486" s="1"/>
      <c r="BG486" s="1"/>
      <c r="BH486" s="1"/>
      <c r="BI486" s="1"/>
      <c r="BJ486" s="1"/>
      <c r="BK486" s="1"/>
      <c r="BL486" s="1"/>
      <c r="BM486" s="1"/>
      <c r="BN486" s="1"/>
      <c r="BO486" s="1"/>
      <c r="BP486" s="1"/>
      <c r="BQ486" s="1"/>
      <c r="BR486" s="1"/>
    </row>
    <row r="487" spans="1:70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  <c r="AJ487" s="1"/>
      <c r="AK487" s="1"/>
      <c r="AL487" s="1"/>
      <c r="AM487" s="1"/>
      <c r="AN487" s="1"/>
      <c r="AO487" s="1"/>
      <c r="AP487" s="1"/>
      <c r="AQ487" s="1"/>
      <c r="AR487" s="1"/>
      <c r="AS487" s="1"/>
      <c r="AT487" s="1"/>
      <c r="AU487" s="1"/>
      <c r="AV487" s="1"/>
      <c r="AW487" s="1"/>
      <c r="AX487" s="1"/>
      <c r="AY487" s="1"/>
      <c r="AZ487" s="1"/>
      <c r="BA487" s="1"/>
      <c r="BB487" s="1"/>
      <c r="BC487" s="1"/>
      <c r="BD487" s="1"/>
      <c r="BE487" s="1"/>
      <c r="BF487" s="1"/>
      <c r="BG487" s="1"/>
      <c r="BH487" s="1"/>
      <c r="BI487" s="1"/>
      <c r="BJ487" s="1"/>
      <c r="BK487" s="1"/>
      <c r="BL487" s="1"/>
      <c r="BM487" s="1"/>
      <c r="BN487" s="1"/>
      <c r="BO487" s="1"/>
      <c r="BP487" s="1"/>
      <c r="BQ487" s="1"/>
      <c r="BR487" s="1"/>
    </row>
    <row r="488" spans="1:70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  <c r="AJ488" s="1"/>
      <c r="AK488" s="1"/>
      <c r="AL488" s="1"/>
      <c r="AM488" s="1"/>
      <c r="AN488" s="1"/>
      <c r="AO488" s="1"/>
      <c r="AP488" s="1"/>
      <c r="AQ488" s="1"/>
      <c r="AR488" s="1"/>
      <c r="AS488" s="1"/>
      <c r="AT488" s="1"/>
      <c r="AU488" s="1"/>
      <c r="AV488" s="1"/>
      <c r="AW488" s="1"/>
      <c r="AX488" s="1"/>
      <c r="AY488" s="1"/>
      <c r="AZ488" s="1"/>
      <c r="BA488" s="1"/>
      <c r="BB488" s="1"/>
      <c r="BC488" s="1"/>
      <c r="BD488" s="1"/>
      <c r="BE488" s="1"/>
      <c r="BF488" s="1"/>
      <c r="BG488" s="1"/>
      <c r="BH488" s="1"/>
      <c r="BI488" s="1"/>
      <c r="BJ488" s="1"/>
      <c r="BK488" s="1"/>
      <c r="BL488" s="1"/>
      <c r="BM488" s="1"/>
      <c r="BN488" s="1"/>
      <c r="BO488" s="1"/>
      <c r="BP488" s="1"/>
      <c r="BQ488" s="1"/>
      <c r="BR488" s="1"/>
    </row>
    <row r="489" spans="1:70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  <c r="AJ489" s="1"/>
      <c r="AK489" s="1"/>
      <c r="AL489" s="1"/>
      <c r="AM489" s="1"/>
      <c r="AN489" s="1"/>
      <c r="AO489" s="1"/>
      <c r="AP489" s="1"/>
      <c r="AQ489" s="1"/>
      <c r="AR489" s="1"/>
      <c r="AS489" s="1"/>
      <c r="AT489" s="1"/>
      <c r="AU489" s="1"/>
      <c r="AV489" s="1"/>
      <c r="AW489" s="1"/>
      <c r="AX489" s="1"/>
      <c r="AY489" s="1"/>
      <c r="AZ489" s="1"/>
      <c r="BA489" s="1"/>
      <c r="BB489" s="1"/>
      <c r="BC489" s="1"/>
      <c r="BD489" s="1"/>
      <c r="BE489" s="1"/>
      <c r="BF489" s="1"/>
      <c r="BG489" s="1"/>
      <c r="BH489" s="1"/>
      <c r="BI489" s="1"/>
      <c r="BJ489" s="1"/>
      <c r="BK489" s="1"/>
      <c r="BL489" s="1"/>
      <c r="BM489" s="1"/>
      <c r="BN489" s="1"/>
      <c r="BO489" s="1"/>
      <c r="BP489" s="1"/>
      <c r="BQ489" s="1"/>
      <c r="BR489" s="1"/>
    </row>
    <row r="490" spans="1:70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  <c r="AJ490" s="1"/>
      <c r="AK490" s="1"/>
      <c r="AL490" s="1"/>
      <c r="AM490" s="1"/>
      <c r="AN490" s="1"/>
      <c r="AO490" s="1"/>
      <c r="AP490" s="1"/>
      <c r="AQ490" s="1"/>
      <c r="AR490" s="1"/>
      <c r="AS490" s="1"/>
      <c r="AT490" s="1"/>
      <c r="AU490" s="1"/>
      <c r="AV490" s="1"/>
      <c r="AW490" s="1"/>
      <c r="AX490" s="1"/>
      <c r="AY490" s="1"/>
      <c r="AZ490" s="1"/>
      <c r="BA490" s="1"/>
      <c r="BB490" s="1"/>
      <c r="BC490" s="1"/>
      <c r="BD490" s="1"/>
      <c r="BE490" s="1"/>
      <c r="BF490" s="1"/>
      <c r="BG490" s="1"/>
      <c r="BH490" s="1"/>
      <c r="BI490" s="1"/>
      <c r="BJ490" s="1"/>
      <c r="BK490" s="1"/>
      <c r="BL490" s="1"/>
      <c r="BM490" s="1"/>
      <c r="BN490" s="1"/>
      <c r="BO490" s="1"/>
      <c r="BP490" s="1"/>
      <c r="BQ490" s="1"/>
      <c r="BR490" s="1"/>
    </row>
    <row r="491" spans="1:70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  <c r="AJ491" s="1"/>
      <c r="AK491" s="1"/>
      <c r="AL491" s="1"/>
      <c r="AM491" s="1"/>
      <c r="AN491" s="1"/>
      <c r="AO491" s="1"/>
      <c r="AP491" s="1"/>
      <c r="AQ491" s="1"/>
      <c r="AR491" s="1"/>
      <c r="AS491" s="1"/>
      <c r="AT491" s="1"/>
      <c r="AU491" s="1"/>
      <c r="AV491" s="1"/>
      <c r="AW491" s="1"/>
      <c r="AX491" s="1"/>
      <c r="AY491" s="1"/>
      <c r="AZ491" s="1"/>
      <c r="BA491" s="1"/>
      <c r="BB491" s="1"/>
      <c r="BC491" s="1"/>
      <c r="BD491" s="1"/>
      <c r="BE491" s="1"/>
      <c r="BF491" s="1"/>
      <c r="BG491" s="1"/>
      <c r="BH491" s="1"/>
      <c r="BI491" s="1"/>
      <c r="BJ491" s="1"/>
      <c r="BK491" s="1"/>
      <c r="BL491" s="1"/>
      <c r="BM491" s="1"/>
      <c r="BN491" s="1"/>
      <c r="BO491" s="1"/>
      <c r="BP491" s="1"/>
      <c r="BQ491" s="1"/>
      <c r="BR491" s="1"/>
    </row>
    <row r="492" spans="1:70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  <c r="AJ492" s="1"/>
      <c r="AK492" s="1"/>
      <c r="AL492" s="1"/>
      <c r="AM492" s="1"/>
      <c r="AN492" s="1"/>
      <c r="AO492" s="1"/>
      <c r="AP492" s="1"/>
      <c r="AQ492" s="1"/>
      <c r="AR492" s="1"/>
      <c r="AS492" s="1"/>
      <c r="AT492" s="1"/>
      <c r="AU492" s="1"/>
      <c r="AV492" s="1"/>
      <c r="AW492" s="1"/>
      <c r="AX492" s="1"/>
      <c r="AY492" s="1"/>
      <c r="AZ492" s="1"/>
      <c r="BA492" s="1"/>
      <c r="BB492" s="1"/>
      <c r="BC492" s="1"/>
      <c r="BD492" s="1"/>
      <c r="BE492" s="1"/>
      <c r="BF492" s="1"/>
      <c r="BG492" s="1"/>
      <c r="BH492" s="1"/>
      <c r="BI492" s="1"/>
      <c r="BJ492" s="1"/>
      <c r="BK492" s="1"/>
      <c r="BL492" s="1"/>
      <c r="BM492" s="1"/>
      <c r="BN492" s="1"/>
      <c r="BO492" s="1"/>
      <c r="BP492" s="1"/>
      <c r="BQ492" s="1"/>
      <c r="BR492" s="1"/>
    </row>
    <row r="493" spans="1:70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  <c r="AJ493" s="1"/>
      <c r="AK493" s="1"/>
      <c r="AL493" s="1"/>
      <c r="AM493" s="1"/>
      <c r="AN493" s="1"/>
      <c r="AO493" s="1"/>
      <c r="AP493" s="1"/>
      <c r="AQ493" s="1"/>
      <c r="AR493" s="1"/>
      <c r="AS493" s="1"/>
      <c r="AT493" s="1"/>
      <c r="AU493" s="1"/>
      <c r="AV493" s="1"/>
      <c r="AW493" s="1"/>
      <c r="AX493" s="1"/>
      <c r="AY493" s="1"/>
      <c r="AZ493" s="1"/>
      <c r="BA493" s="1"/>
      <c r="BB493" s="1"/>
      <c r="BC493" s="1"/>
      <c r="BD493" s="1"/>
      <c r="BE493" s="1"/>
      <c r="BF493" s="1"/>
      <c r="BG493" s="1"/>
      <c r="BH493" s="1"/>
      <c r="BI493" s="1"/>
      <c r="BJ493" s="1"/>
      <c r="BK493" s="1"/>
      <c r="BL493" s="1"/>
      <c r="BM493" s="1"/>
      <c r="BN493" s="1"/>
      <c r="BO493" s="1"/>
      <c r="BP493" s="1"/>
      <c r="BQ493" s="1"/>
      <c r="BR493" s="1"/>
    </row>
    <row r="494" spans="1:70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  <c r="AJ494" s="1"/>
      <c r="AK494" s="1"/>
      <c r="AL494" s="1"/>
      <c r="AM494" s="1"/>
      <c r="AN494" s="1"/>
      <c r="AO494" s="1"/>
      <c r="AP494" s="1"/>
      <c r="AQ494" s="1"/>
      <c r="AR494" s="1"/>
      <c r="AS494" s="1"/>
      <c r="AT494" s="1"/>
      <c r="AU494" s="1"/>
      <c r="AV494" s="1"/>
      <c r="AW494" s="1"/>
      <c r="AX494" s="1"/>
      <c r="AY494" s="1"/>
      <c r="AZ494" s="1"/>
      <c r="BA494" s="1"/>
      <c r="BB494" s="1"/>
      <c r="BC494" s="1"/>
      <c r="BD494" s="1"/>
      <c r="BE494" s="1"/>
      <c r="BF494" s="1"/>
      <c r="BG494" s="1"/>
      <c r="BH494" s="1"/>
      <c r="BI494" s="1"/>
      <c r="BJ494" s="1"/>
      <c r="BK494" s="1"/>
      <c r="BL494" s="1"/>
      <c r="BM494" s="1"/>
      <c r="BN494" s="1"/>
      <c r="BO494" s="1"/>
      <c r="BP494" s="1"/>
      <c r="BQ494" s="1"/>
      <c r="BR494" s="1"/>
    </row>
    <row r="495" spans="1:70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1"/>
      <c r="AJ495" s="1"/>
      <c r="AK495" s="1"/>
      <c r="AL495" s="1"/>
      <c r="AM495" s="1"/>
      <c r="AN495" s="1"/>
      <c r="AO495" s="1"/>
      <c r="AP495" s="1"/>
      <c r="AQ495" s="1"/>
      <c r="AR495" s="1"/>
      <c r="AS495" s="1"/>
      <c r="AT495" s="1"/>
      <c r="AU495" s="1"/>
      <c r="AV495" s="1"/>
      <c r="AW495" s="1"/>
      <c r="AX495" s="1"/>
      <c r="AY495" s="1"/>
      <c r="AZ495" s="1"/>
      <c r="BA495" s="1"/>
      <c r="BB495" s="1"/>
      <c r="BC495" s="1"/>
      <c r="BD495" s="1"/>
      <c r="BE495" s="1"/>
      <c r="BF495" s="1"/>
      <c r="BG495" s="1"/>
      <c r="BH495" s="1"/>
      <c r="BI495" s="1"/>
      <c r="BJ495" s="1"/>
      <c r="BK495" s="1"/>
      <c r="BL495" s="1"/>
      <c r="BM495" s="1"/>
      <c r="BN495" s="1"/>
      <c r="BO495" s="1"/>
      <c r="BP495" s="1"/>
      <c r="BQ495" s="1"/>
      <c r="BR495" s="1"/>
    </row>
    <row r="496" spans="1:70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  <c r="AI496" s="1"/>
      <c r="AJ496" s="1"/>
      <c r="AK496" s="1"/>
      <c r="AL496" s="1"/>
      <c r="AM496" s="1"/>
      <c r="AN496" s="1"/>
      <c r="AO496" s="1"/>
      <c r="AP496" s="1"/>
      <c r="AQ496" s="1"/>
      <c r="AR496" s="1"/>
      <c r="AS496" s="1"/>
      <c r="AT496" s="1"/>
      <c r="AU496" s="1"/>
      <c r="AV496" s="1"/>
      <c r="AW496" s="1"/>
      <c r="AX496" s="1"/>
      <c r="AY496" s="1"/>
      <c r="AZ496" s="1"/>
      <c r="BA496" s="1"/>
      <c r="BB496" s="1"/>
      <c r="BC496" s="1"/>
      <c r="BD496" s="1"/>
      <c r="BE496" s="1"/>
      <c r="BF496" s="1"/>
      <c r="BG496" s="1"/>
      <c r="BH496" s="1"/>
      <c r="BI496" s="1"/>
      <c r="BJ496" s="1"/>
      <c r="BK496" s="1"/>
      <c r="BL496" s="1"/>
      <c r="BM496" s="1"/>
      <c r="BN496" s="1"/>
      <c r="BO496" s="1"/>
      <c r="BP496" s="1"/>
      <c r="BQ496" s="1"/>
      <c r="BR496" s="1"/>
    </row>
    <row r="497" spans="1:70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  <c r="AI497" s="1"/>
      <c r="AJ497" s="1"/>
      <c r="AK497" s="1"/>
      <c r="AL497" s="1"/>
      <c r="AM497" s="1"/>
      <c r="AN497" s="1"/>
      <c r="AO497" s="1"/>
      <c r="AP497" s="1"/>
      <c r="AQ497" s="1"/>
      <c r="AR497" s="1"/>
      <c r="AS497" s="1"/>
      <c r="AT497" s="1"/>
      <c r="AU497" s="1"/>
      <c r="AV497" s="1"/>
      <c r="AW497" s="1"/>
      <c r="AX497" s="1"/>
      <c r="AY497" s="1"/>
      <c r="AZ497" s="1"/>
      <c r="BA497" s="1"/>
      <c r="BB497" s="1"/>
      <c r="BC497" s="1"/>
      <c r="BD497" s="1"/>
      <c r="BE497" s="1"/>
      <c r="BF497" s="1"/>
      <c r="BG497" s="1"/>
      <c r="BH497" s="1"/>
      <c r="BI497" s="1"/>
      <c r="BJ497" s="1"/>
      <c r="BK497" s="1"/>
      <c r="BL497" s="1"/>
      <c r="BM497" s="1"/>
      <c r="BN497" s="1"/>
      <c r="BO497" s="1"/>
      <c r="BP497" s="1"/>
      <c r="BQ497" s="1"/>
      <c r="BR497" s="1"/>
    </row>
    <row r="498" spans="1:70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  <c r="AH498" s="1"/>
      <c r="AI498" s="1"/>
      <c r="AJ498" s="1"/>
      <c r="AK498" s="1"/>
      <c r="AL498" s="1"/>
      <c r="AM498" s="1"/>
      <c r="AN498" s="1"/>
      <c r="AO498" s="1"/>
      <c r="AP498" s="1"/>
      <c r="AQ498" s="1"/>
      <c r="AR498" s="1"/>
      <c r="AS498" s="1"/>
      <c r="AT498" s="1"/>
      <c r="AU498" s="1"/>
      <c r="AV498" s="1"/>
      <c r="AW498" s="1"/>
      <c r="AX498" s="1"/>
      <c r="AY498" s="1"/>
      <c r="AZ498" s="1"/>
      <c r="BA498" s="1"/>
      <c r="BB498" s="1"/>
      <c r="BC498" s="1"/>
      <c r="BD498" s="1"/>
      <c r="BE498" s="1"/>
      <c r="BF498" s="1"/>
      <c r="BG498" s="1"/>
      <c r="BH498" s="1"/>
      <c r="BI498" s="1"/>
      <c r="BJ498" s="1"/>
      <c r="BK498" s="1"/>
      <c r="BL498" s="1"/>
      <c r="BM498" s="1"/>
      <c r="BN498" s="1"/>
      <c r="BO498" s="1"/>
      <c r="BP498" s="1"/>
      <c r="BQ498" s="1"/>
      <c r="BR498" s="1"/>
    </row>
    <row r="499" spans="1:70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1"/>
      <c r="AH499" s="1"/>
      <c r="AI499" s="1"/>
      <c r="AJ499" s="1"/>
      <c r="AK499" s="1"/>
      <c r="AL499" s="1"/>
      <c r="AM499" s="1"/>
      <c r="AN499" s="1"/>
      <c r="AO499" s="1"/>
      <c r="AP499" s="1"/>
      <c r="AQ499" s="1"/>
      <c r="AR499" s="1"/>
      <c r="AS499" s="1"/>
      <c r="AT499" s="1"/>
      <c r="AU499" s="1"/>
      <c r="AV499" s="1"/>
      <c r="AW499" s="1"/>
      <c r="AX499" s="1"/>
      <c r="AY499" s="1"/>
      <c r="AZ499" s="1"/>
      <c r="BA499" s="1"/>
      <c r="BB499" s="1"/>
      <c r="BC499" s="1"/>
      <c r="BD499" s="1"/>
      <c r="BE499" s="1"/>
      <c r="BF499" s="1"/>
      <c r="BG499" s="1"/>
      <c r="BH499" s="1"/>
      <c r="BI499" s="1"/>
      <c r="BJ499" s="1"/>
      <c r="BK499" s="1"/>
      <c r="BL499" s="1"/>
      <c r="BM499" s="1"/>
      <c r="BN499" s="1"/>
      <c r="BO499" s="1"/>
      <c r="BP499" s="1"/>
      <c r="BQ499" s="1"/>
      <c r="BR499" s="1"/>
    </row>
    <row r="500" spans="1:70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  <c r="AE500" s="1"/>
      <c r="AF500" s="1"/>
      <c r="AG500" s="1"/>
      <c r="AH500" s="1"/>
      <c r="AI500" s="1"/>
      <c r="AJ500" s="1"/>
      <c r="AK500" s="1"/>
      <c r="AL500" s="1"/>
      <c r="AM500" s="1"/>
      <c r="AN500" s="1"/>
      <c r="AO500" s="1"/>
      <c r="AP500" s="1"/>
      <c r="AQ500" s="1"/>
      <c r="AR500" s="1"/>
      <c r="AS500" s="1"/>
      <c r="AT500" s="1"/>
      <c r="AU500" s="1"/>
      <c r="AV500" s="1"/>
      <c r="AW500" s="1"/>
      <c r="AX500" s="1"/>
      <c r="AY500" s="1"/>
      <c r="AZ500" s="1"/>
      <c r="BA500" s="1"/>
      <c r="BB500" s="1"/>
      <c r="BC500" s="1"/>
      <c r="BD500" s="1"/>
      <c r="BE500" s="1"/>
      <c r="BF500" s="1"/>
      <c r="BG500" s="1"/>
      <c r="BH500" s="1"/>
      <c r="BI500" s="1"/>
      <c r="BJ500" s="1"/>
      <c r="BK500" s="1"/>
      <c r="BL500" s="1"/>
      <c r="BM500" s="1"/>
      <c r="BN500" s="1"/>
      <c r="BO500" s="1"/>
      <c r="BP500" s="1"/>
      <c r="BQ500" s="1"/>
      <c r="BR500" s="1"/>
    </row>
  </sheetData>
  <mergeCells count="3">
    <mergeCell ref="A1:P2"/>
    <mergeCell ref="A3:P3"/>
    <mergeCell ref="A5:P5"/>
  </mergeCells>
  <conditionalFormatting sqref="B8">
    <cfRule type="containsText" dxfId="3" priority="3" operator="containsText" text="FAIL"/>
    <cfRule type="containsText" dxfId="2" priority="4" operator="containsText" text="PASS"/>
  </conditionalFormatting>
  <conditionalFormatting sqref="C12:C150">
    <cfRule type="containsText" dxfId="1" priority="1" operator="containsText" text="FAIL"/>
    <cfRule type="containsText" dxfId="0" priority="2" operator="containsText" text="PASS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14</vt:i4>
      </vt:variant>
    </vt:vector>
  </HeadingPairs>
  <TitlesOfParts>
    <vt:vector size="14" baseType="lpstr">
      <vt:lpstr>Cover</vt:lpstr>
      <vt:lpstr>Summary</vt:lpstr>
      <vt:lpstr>Sources</vt:lpstr>
      <vt:lpstr>Assumptions</vt:lpstr>
      <vt:lpstr>Raw Financials</vt:lpstr>
      <vt:lpstr>Quarterly P&amp;L</vt:lpstr>
      <vt:lpstr>Annual P&amp;L</vt:lpstr>
      <vt:lpstr>Segment Revenue</vt:lpstr>
      <vt:lpstr>Currency Revenue</vt:lpstr>
      <vt:lpstr>Client Data</vt:lpstr>
      <vt:lpstr>Revenue Drivers</vt:lpstr>
      <vt:lpstr>TCS Prices</vt:lpstr>
      <vt:lpstr>Valuation</vt:lpstr>
      <vt:lpstr>Checks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Anusha Kumar</cp:lastModifiedBy>
  <dcterms:modified xsi:type="dcterms:W3CDTF">2026-08-24T15:08:31Z</dcterms:modified>
</cp:coreProperties>
</file>