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fleet\"/>
    </mc:Choice>
  </mc:AlternateContent>
  <bookViews>
    <workbookView xWindow="0" yWindow="0" windowWidth="20490" windowHeight="7755" tabRatio="779" firstSheet="26" activeTab="26"/>
  </bookViews>
  <sheets>
    <sheet name="Home" sheetId="16" r:id="rId1"/>
    <sheet name="USER" sheetId="65" r:id="rId2"/>
    <sheet name="ROLES" sheetId="82" r:id="rId3"/>
    <sheet name="PERMISSIONS" sheetId="83" r:id="rId4"/>
    <sheet name="USER_ROLES" sheetId="84" r:id="rId5"/>
    <sheet name="USER_PERMISSIONS" sheetId="85" r:id="rId6"/>
    <sheet name="VEHICLES" sheetId="86" r:id="rId7"/>
    <sheet name="DRIVERS" sheetId="90" r:id="rId8"/>
    <sheet name="LICENSE_TYPES" sheetId="91" r:id="rId9"/>
    <sheet name="FUEL_TYPES" sheetId="92" r:id="rId10"/>
    <sheet name="TRIP_TYPES" sheetId="93" r:id="rId11"/>
    <sheet name="SERVICE_TYPES" sheetId="94" r:id="rId12"/>
    <sheet name="PRIORITY" sheetId="95" r:id="rId13"/>
    <sheet name="PHASES" sheetId="96" r:id="rId14"/>
    <sheet name="REQUISITION_TYPES" sheetId="97" r:id="rId15"/>
    <sheet name="REQUISITION_PURPOSE" sheetId="98" r:id="rId16"/>
    <sheet name="MAINTENANCE_TYPE" sheetId="99" r:id="rId17"/>
    <sheet name="DOCUMENT_TYPE" sheetId="100" r:id="rId18"/>
    <sheet name="NOTIFICATION_TYPE" sheetId="101" r:id="rId19"/>
    <sheet name="MSTR_FUEL_STATION" sheetId="102" r:id="rId20"/>
    <sheet name="REFUELING_REQUISITION" sheetId="103" r:id="rId21"/>
    <sheet name="MSTR_RECURRING_PERIODS" sheetId="105" r:id="rId22"/>
    <sheet name="MSTR_COMPANIES" sheetId="104" r:id="rId23"/>
    <sheet name="MAINTENANCE_SERVICES" sheetId="106" r:id="rId24"/>
    <sheet name="MAINTEN_REQ_LIST" sheetId="107" r:id="rId25"/>
    <sheet name="MAINTENANCE_REQ_ITEMS" sheetId="108" r:id="rId26"/>
    <sheet name="VEHICLE_REQUISITION" sheetId="116" r:id="rId27"/>
    <sheet name="APPROVAL_AUTHORITIES" sheetId="109" r:id="rId28"/>
    <sheet name="REFUEL_SETTING" sheetId="110" r:id="rId29"/>
    <sheet name="INSURANCE" sheetId="112" r:id="rId30"/>
    <sheet name="LEGAL_DOCUMENTS" sheetId="114" r:id="rId31"/>
    <sheet name="DOCUMENT_REMINDERS" sheetId="89" r:id="rId32"/>
  </sheets>
  <definedNames>
    <definedName name="Excel_BuiltIn_Print_Area_1">"$#REF!.$A$1:$G$17"</definedName>
    <definedName name="Excel_BuiltIn_Print_Area_1_1">"$#REF!.$A$1:$G$3"</definedName>
    <definedName name="Excel_BuiltIn_Print_Area_2">"$#REF!.$A$1:$G$26"</definedName>
    <definedName name="Excel_BuiltIn_Print_Area_3">"$#REF!.$A$1:$G$3"</definedName>
    <definedName name="Excel_BuiltIn_Print_Area_4">"$#REF!.$A$1:$G$3"</definedName>
    <definedName name="Excel_BuiltIn_Print_Area_5">"$#REF!.$A$1:$G$3"</definedName>
    <definedName name="G">"$#REF!.$A$1:$G$21"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116" l="1"/>
  <c r="J1" i="116"/>
  <c r="J3" i="116"/>
  <c r="J4" i="116"/>
  <c r="J5" i="116"/>
  <c r="J6" i="116"/>
  <c r="J7" i="116"/>
  <c r="J8" i="116"/>
  <c r="J9" i="116" l="1"/>
  <c r="J10" i="116"/>
  <c r="J11" i="116"/>
  <c r="J12" i="116"/>
  <c r="J13" i="116"/>
  <c r="J14" i="116"/>
  <c r="J15" i="116"/>
  <c r="J16" i="116"/>
  <c r="J17" i="116"/>
  <c r="J18" i="116"/>
  <c r="J19" i="116"/>
  <c r="J21" i="116"/>
  <c r="J23" i="116"/>
  <c r="J24" i="116"/>
  <c r="J25" i="116"/>
  <c r="J26" i="116"/>
  <c r="J27" i="116"/>
  <c r="J26" i="114" l="1"/>
  <c r="J25" i="114"/>
  <c r="J24" i="114"/>
  <c r="J23" i="114"/>
  <c r="J5" i="114"/>
  <c r="J4" i="114"/>
  <c r="J3" i="114"/>
  <c r="J27" i="114" s="1"/>
  <c r="J1" i="114"/>
  <c r="J27" i="112" l="1"/>
  <c r="J26" i="112"/>
  <c r="J25" i="112"/>
  <c r="J24" i="112"/>
  <c r="J23" i="112"/>
  <c r="J5" i="112"/>
  <c r="J4" i="112"/>
  <c r="J3" i="112"/>
  <c r="J1" i="112"/>
  <c r="J33" i="110" l="1"/>
  <c r="J32" i="110"/>
  <c r="J31" i="110"/>
  <c r="J30" i="110"/>
  <c r="J29" i="110"/>
  <c r="J27" i="110"/>
  <c r="J4" i="110"/>
  <c r="J3" i="110"/>
  <c r="J1" i="110"/>
  <c r="J20" i="109" l="1"/>
  <c r="J19" i="109"/>
  <c r="J18" i="109"/>
  <c r="J17" i="109"/>
  <c r="J16" i="109"/>
  <c r="J14" i="109"/>
  <c r="J4" i="109"/>
  <c r="J3" i="109"/>
  <c r="J1" i="109"/>
  <c r="J19" i="108" l="1"/>
  <c r="J18" i="108"/>
  <c r="J17" i="108"/>
  <c r="J16" i="108"/>
  <c r="J15" i="108"/>
  <c r="J13" i="108"/>
  <c r="J4" i="108"/>
  <c r="J3" i="108"/>
  <c r="J1" i="108"/>
  <c r="J27" i="107" l="1"/>
  <c r="J26" i="107"/>
  <c r="J25" i="107"/>
  <c r="J24" i="107"/>
  <c r="J22" i="107"/>
  <c r="J4" i="107"/>
  <c r="J3" i="107"/>
  <c r="J28" i="107" s="1"/>
  <c r="J1" i="107"/>
  <c r="J17" i="106" l="1"/>
  <c r="J16" i="106"/>
  <c r="J15" i="106"/>
  <c r="J14" i="106"/>
  <c r="J12" i="106"/>
  <c r="J4" i="106"/>
  <c r="J3" i="106"/>
  <c r="J18" i="106" s="1"/>
  <c r="J1" i="106"/>
  <c r="J15" i="105" l="1"/>
  <c r="J14" i="105"/>
  <c r="J13" i="105"/>
  <c r="J12" i="105"/>
  <c r="J11" i="105"/>
  <c r="J9" i="105"/>
  <c r="J4" i="105"/>
  <c r="J3" i="105"/>
  <c r="J1" i="105"/>
  <c r="J14" i="104"/>
  <c r="J13" i="104"/>
  <c r="J12" i="104"/>
  <c r="J11" i="104"/>
  <c r="J9" i="104"/>
  <c r="J4" i="104"/>
  <c r="J3" i="104"/>
  <c r="J15" i="104" s="1"/>
  <c r="J1" i="104"/>
  <c r="J19" i="103" l="1"/>
  <c r="J18" i="103"/>
  <c r="J17" i="103"/>
  <c r="J16" i="103"/>
  <c r="J15" i="103"/>
  <c r="J13" i="103"/>
  <c r="J4" i="103"/>
  <c r="J3" i="103"/>
  <c r="J1" i="103"/>
  <c r="J19" i="102"/>
  <c r="J18" i="102"/>
  <c r="J17" i="102"/>
  <c r="J16" i="102"/>
  <c r="J14" i="102"/>
  <c r="J4" i="102"/>
  <c r="J3" i="102"/>
  <c r="J20" i="102" s="1"/>
  <c r="J1" i="102"/>
  <c r="J14" i="101" l="1"/>
  <c r="J13" i="101"/>
  <c r="J12" i="101"/>
  <c r="J11" i="101"/>
  <c r="J9" i="101"/>
  <c r="J4" i="101"/>
  <c r="J3" i="101"/>
  <c r="J15" i="101" s="1"/>
  <c r="J1" i="101"/>
  <c r="J14" i="100"/>
  <c r="J13" i="100"/>
  <c r="J12" i="100"/>
  <c r="J11" i="100"/>
  <c r="J9" i="100"/>
  <c r="J4" i="100"/>
  <c r="J3" i="100"/>
  <c r="J15" i="100" s="1"/>
  <c r="J1" i="100"/>
  <c r="J15" i="99"/>
  <c r="J14" i="99"/>
  <c r="J13" i="99"/>
  <c r="J12" i="99"/>
  <c r="J11" i="99"/>
  <c r="J9" i="99"/>
  <c r="J4" i="99"/>
  <c r="J3" i="99"/>
  <c r="J1" i="99"/>
  <c r="J14" i="98" l="1"/>
  <c r="J13" i="98"/>
  <c r="J12" i="98"/>
  <c r="J11" i="98"/>
  <c r="J9" i="98"/>
  <c r="J4" i="98"/>
  <c r="J3" i="98"/>
  <c r="J15" i="98" s="1"/>
  <c r="J1" i="98"/>
  <c r="J14" i="97"/>
  <c r="J13" i="97"/>
  <c r="J12" i="97"/>
  <c r="J11" i="97"/>
  <c r="J9" i="97"/>
  <c r="J4" i="97"/>
  <c r="J3" i="97"/>
  <c r="J15" i="97" s="1"/>
  <c r="J1" i="97"/>
  <c r="J15" i="96"/>
  <c r="J14" i="96"/>
  <c r="J13" i="96"/>
  <c r="J12" i="96"/>
  <c r="J11" i="96"/>
  <c r="J9" i="96"/>
  <c r="J4" i="96"/>
  <c r="J3" i="96"/>
  <c r="J1" i="96"/>
  <c r="J14" i="95"/>
  <c r="J13" i="95"/>
  <c r="J12" i="95"/>
  <c r="J11" i="95"/>
  <c r="J9" i="95"/>
  <c r="J4" i="95"/>
  <c r="J3" i="95"/>
  <c r="J15" i="95" s="1"/>
  <c r="J1" i="95"/>
  <c r="J14" i="94" l="1"/>
  <c r="J13" i="94"/>
  <c r="J12" i="94"/>
  <c r="J11" i="94"/>
  <c r="J9" i="94"/>
  <c r="J4" i="94"/>
  <c r="J3" i="94"/>
  <c r="J15" i="94" s="1"/>
  <c r="J1" i="94"/>
  <c r="J14" i="93"/>
  <c r="J13" i="93"/>
  <c r="J12" i="93"/>
  <c r="J11" i="93"/>
  <c r="J9" i="93"/>
  <c r="J4" i="93"/>
  <c r="J3" i="93"/>
  <c r="J15" i="93" s="1"/>
  <c r="J1" i="93"/>
  <c r="J14" i="92"/>
  <c r="J13" i="92"/>
  <c r="J12" i="92"/>
  <c r="J11" i="92"/>
  <c r="J9" i="92"/>
  <c r="J4" i="92"/>
  <c r="J3" i="92"/>
  <c r="J15" i="92" s="1"/>
  <c r="J1" i="92"/>
  <c r="J9" i="91" l="1"/>
  <c r="J8" i="91"/>
  <c r="J7" i="91"/>
  <c r="J6" i="91"/>
  <c r="J4" i="91"/>
  <c r="J3" i="91"/>
  <c r="J10" i="91" s="1"/>
  <c r="J1" i="91"/>
  <c r="J23" i="90"/>
  <c r="J22" i="90"/>
  <c r="J21" i="90"/>
  <c r="J20" i="90"/>
  <c r="J5" i="90"/>
  <c r="J4" i="90"/>
  <c r="J3" i="90"/>
  <c r="J24" i="90" s="1"/>
  <c r="J1" i="90"/>
  <c r="J21" i="89" l="1"/>
  <c r="J20" i="89"/>
  <c r="J19" i="89"/>
  <c r="J18" i="89"/>
  <c r="J17" i="89"/>
  <c r="J5" i="89"/>
  <c r="J4" i="89"/>
  <c r="J3" i="89"/>
  <c r="J1" i="89"/>
  <c r="J21" i="86"/>
  <c r="J20" i="86"/>
  <c r="J19" i="86"/>
  <c r="J18" i="86"/>
  <c r="J5" i="86"/>
  <c r="J4" i="86"/>
  <c r="J3" i="86"/>
  <c r="J22" i="86" s="1"/>
  <c r="J1" i="86"/>
  <c r="J9" i="82" l="1"/>
  <c r="J4" i="85" l="1"/>
  <c r="J3" i="85"/>
  <c r="J6" i="85" l="1"/>
  <c r="J9" i="85"/>
  <c r="J8" i="85"/>
  <c r="J7" i="85"/>
  <c r="J10" i="85"/>
  <c r="J1" i="85"/>
  <c r="J9" i="84"/>
  <c r="J8" i="84"/>
  <c r="J7" i="84"/>
  <c r="J6" i="84"/>
  <c r="J4" i="84"/>
  <c r="J3" i="84"/>
  <c r="J1" i="84"/>
  <c r="J15" i="83"/>
  <c r="J14" i="83"/>
  <c r="J13" i="83"/>
  <c r="J12" i="83"/>
  <c r="J11" i="83"/>
  <c r="J5" i="83"/>
  <c r="J4" i="83"/>
  <c r="J3" i="83"/>
  <c r="J1" i="83"/>
  <c r="J5" i="82"/>
  <c r="J10" i="82"/>
  <c r="J8" i="82"/>
  <c r="J7" i="82"/>
  <c r="J4" i="82"/>
  <c r="J3" i="82"/>
  <c r="J11" i="82" s="1"/>
  <c r="J1" i="82"/>
  <c r="J10" i="84" l="1"/>
  <c r="J4" i="65"/>
  <c r="J6" i="65"/>
  <c r="J7" i="65"/>
  <c r="J10" i="65"/>
  <c r="J15" i="65"/>
  <c r="J14" i="65"/>
  <c r="J13" i="65"/>
  <c r="J12" i="65"/>
  <c r="J3" i="65"/>
  <c r="J16" i="65" s="1"/>
  <c r="J1" i="65"/>
</calcChain>
</file>

<file path=xl/sharedStrings.xml><?xml version="1.0" encoding="utf-8"?>
<sst xmlns="http://schemas.openxmlformats.org/spreadsheetml/2006/main" count="2248" uniqueCount="425">
  <si>
    <t>PAGE 1</t>
  </si>
  <si>
    <t>PAGE 2</t>
  </si>
  <si>
    <t>PAGE 3</t>
  </si>
  <si>
    <t>PAGE 4</t>
  </si>
  <si>
    <t>PAGE 5</t>
  </si>
  <si>
    <t>PAGE 6</t>
  </si>
  <si>
    <t>Master Tables</t>
  </si>
  <si>
    <t>Lookup Tables</t>
  </si>
  <si>
    <t>HOME</t>
  </si>
  <si>
    <t>Field Name</t>
  </si>
  <si>
    <t>Data Type</t>
  </si>
  <si>
    <t>Length</t>
  </si>
  <si>
    <t>MYSQL DT</t>
  </si>
  <si>
    <t>Comments</t>
  </si>
  <si>
    <t>Default</t>
  </si>
  <si>
    <t>Is Null</t>
  </si>
  <si>
    <t>(</t>
  </si>
  <si>
    <t>NUMBER</t>
  </si>
  <si>
    <t>N</t>
  </si>
  <si>
    <t>VARCHAR</t>
  </si>
  <si>
    <t>CHAR</t>
  </si>
  <si>
    <t>CHAR(1)</t>
  </si>
  <si>
    <t>Y</t>
  </si>
  <si>
    <t>);</t>
  </si>
  <si>
    <t>PRIMARY KEY</t>
  </si>
  <si>
    <t>FOREIGN KEY</t>
  </si>
  <si>
    <t>NONE</t>
  </si>
  <si>
    <t>INDEX ON</t>
  </si>
  <si>
    <t>UNIQUE KEY</t>
  </si>
  <si>
    <t>AUTO_INCREMENT</t>
  </si>
  <si>
    <t>ACTIVE_FLAG</t>
  </si>
  <si>
    <t>Mapping Tables</t>
  </si>
  <si>
    <t>Transaction Tables</t>
  </si>
  <si>
    <t>Auto generated number</t>
  </si>
  <si>
    <t>(Y) Yes / (N) No</t>
  </si>
  <si>
    <t>Seva Module</t>
  </si>
  <si>
    <t>FLEET_USER</t>
  </si>
  <si>
    <t>USER_ID</t>
  </si>
  <si>
    <t>FIRST_NAME</t>
  </si>
  <si>
    <t>LAST_NAME</t>
  </si>
  <si>
    <t>VARCHAR(50)</t>
  </si>
  <si>
    <t>First Name</t>
  </si>
  <si>
    <t>Last Name</t>
  </si>
  <si>
    <t>EMAIL</t>
  </si>
  <si>
    <t>VARCHAR(100)</t>
  </si>
  <si>
    <t>Email ID</t>
  </si>
  <si>
    <t>PASSWORD</t>
  </si>
  <si>
    <t>VARCHAR(255)</t>
  </si>
  <si>
    <t>PROFILE_IMAGE</t>
  </si>
  <si>
    <t>Hashed password</t>
  </si>
  <si>
    <t>Profile Image path</t>
  </si>
  <si>
    <t>USER ID</t>
  </si>
  <si>
    <t>FLEET_USER_ROLES</t>
  </si>
  <si>
    <t>FLEET_ROLES</t>
  </si>
  <si>
    <t>ROLE_ID</t>
  </si>
  <si>
    <t>ROLE_NAME</t>
  </si>
  <si>
    <t>Role Name</t>
  </si>
  <si>
    <t>DESCRIPTION</t>
  </si>
  <si>
    <t>Role Description</t>
  </si>
  <si>
    <t>FLEET_PERMISSIONS</t>
  </si>
  <si>
    <t>PERMISSION_ID</t>
  </si>
  <si>
    <t>MENU_TITLE</t>
  </si>
  <si>
    <t>Module title in menu</t>
  </si>
  <si>
    <t>MENU_SUBTITLE</t>
  </si>
  <si>
    <t>Module subtitle in sub-menu of selected module</t>
  </si>
  <si>
    <t>INT(4) UNSIGNED</t>
  </si>
  <si>
    <t>FLEET_USER_PERMISSIONS</t>
  </si>
  <si>
    <t>User ID referenced from USERS table</t>
  </si>
  <si>
    <t>Role ID referenced from Roles Table</t>
  </si>
  <si>
    <t>User ID referenced from Users Table</t>
  </si>
  <si>
    <t>Permission ID referenced from Permissions Table</t>
  </si>
  <si>
    <t>PERMISSION ID</t>
  </si>
  <si>
    <t>CREATE</t>
  </si>
  <si>
    <t>READ</t>
  </si>
  <si>
    <t>EDIT</t>
  </si>
  <si>
    <t>DELETE</t>
  </si>
  <si>
    <t>ABOUT</t>
  </si>
  <si>
    <t>About User</t>
  </si>
  <si>
    <t>USER_ID, ROLE_ID</t>
  </si>
  <si>
    <t>FLEET_VEHICLES</t>
  </si>
  <si>
    <t>VEHICLE_ID</t>
  </si>
  <si>
    <t>VEHICLE ID</t>
  </si>
  <si>
    <t>VEHICLE_NAME</t>
  </si>
  <si>
    <t>Vehicle Name</t>
  </si>
  <si>
    <t>VEHICLE_TYPE</t>
  </si>
  <si>
    <t>DEPARTMENT</t>
  </si>
  <si>
    <t>Department the vehicle belongs to</t>
  </si>
  <si>
    <t>VEHICLE_DIVISION</t>
  </si>
  <si>
    <t>Division of the vehicle</t>
  </si>
  <si>
    <t>REGISTRATION_DATE</t>
  </si>
  <si>
    <t>VARCHAR(25)</t>
  </si>
  <si>
    <t>Registration Date</t>
  </si>
  <si>
    <t>RTA_CIRCLE_OFFICE</t>
  </si>
  <si>
    <t>LICENSE_PLATE</t>
  </si>
  <si>
    <t>DRIVER</t>
  </si>
  <si>
    <t>ALERT_CELL_NO</t>
  </si>
  <si>
    <t>Number for alerts</t>
  </si>
  <si>
    <t>Driver name from Drivers table</t>
  </si>
  <si>
    <t>VENDOR</t>
  </si>
  <si>
    <t>Vehicle/Parts vendor name</t>
  </si>
  <si>
    <t>ALERT_EMAIL</t>
  </si>
  <si>
    <t>Email ID for alerts</t>
  </si>
  <si>
    <t>SEATING_CAPACITY</t>
  </si>
  <si>
    <t>INT(2) UNSIGNED</t>
  </si>
  <si>
    <t>Seating capacity including driver</t>
  </si>
  <si>
    <t>OWNERSHIP</t>
  </si>
  <si>
    <t>Vehicle ownership</t>
  </si>
  <si>
    <t>Regional transport authority circle office</t>
  </si>
  <si>
    <t>INSURANCE_ID</t>
  </si>
  <si>
    <t>COMPANY_NAME</t>
  </si>
  <si>
    <t>VEHICLE</t>
  </si>
  <si>
    <t>POLICY_NUMBER</t>
  </si>
  <si>
    <t>Insurance Policy number</t>
  </si>
  <si>
    <t>CHARGE_PAYABLE</t>
  </si>
  <si>
    <t>INT(8) UNSIGNED</t>
  </si>
  <si>
    <t>START_DATE</t>
  </si>
  <si>
    <t>Insurance policy start date</t>
  </si>
  <si>
    <t>END_DATE</t>
  </si>
  <si>
    <t>Insurance policy end date</t>
  </si>
  <si>
    <t>RECURRING_PERIOD</t>
  </si>
  <si>
    <t>RECURRING_PERIOD_REMINDER</t>
  </si>
  <si>
    <t>Y (Yes) or N (No)</t>
  </si>
  <si>
    <t>STATUS</t>
  </si>
  <si>
    <t>RECURRING_DATE</t>
  </si>
  <si>
    <t>DEDUCTIBLE</t>
  </si>
  <si>
    <t>POLICY_DOCUMENT</t>
  </si>
  <si>
    <t>REMARKS</t>
  </si>
  <si>
    <t>INSURANCE ID</t>
  </si>
  <si>
    <t>LEGAL_DOCUMENT_ID</t>
  </si>
  <si>
    <t>DOCUMENT_TYPE</t>
  </si>
  <si>
    <t>COMMISSION</t>
  </si>
  <si>
    <t>NOTIFICATION_BEFORE</t>
  </si>
  <si>
    <t>Time before expiry when notification is sent</t>
  </si>
  <si>
    <t>LAST_ISSUE_DATE</t>
  </si>
  <si>
    <t>EXPIRE_DATE</t>
  </si>
  <si>
    <t>EMAIL_NOTIFICATIONS</t>
  </si>
  <si>
    <t>SMS_NOTIFICATIONS</t>
  </si>
  <si>
    <t>CHARGE_PAID</t>
  </si>
  <si>
    <t>Email ID for notifications if enabled</t>
  </si>
  <si>
    <t>MOBILE</t>
  </si>
  <si>
    <t>Mobile number for SMS notifications if enabled</t>
  </si>
  <si>
    <t>DOCUMENT_ATTACHMENT</t>
  </si>
  <si>
    <t>REMINDER_ID</t>
  </si>
  <si>
    <t>INT(5) UNSIGNED</t>
  </si>
  <si>
    <t>Period before which to send notifcation(s)</t>
  </si>
  <si>
    <t>Email for sending notifications</t>
  </si>
  <si>
    <t>SMS_REMINDERS</t>
  </si>
  <si>
    <t>EMAIL_REMINDERS</t>
  </si>
  <si>
    <t>SMS</t>
  </si>
  <si>
    <t>Mobile number for SMS notifications</t>
  </si>
  <si>
    <t>DRIVERS</t>
  </si>
  <si>
    <t>DRIVER_ID</t>
  </si>
  <si>
    <t>DRIVER_NAME</t>
  </si>
  <si>
    <t>Driver Name</t>
  </si>
  <si>
    <t>Mobile Number</t>
  </si>
  <si>
    <t>LICENSE_NUMBER</t>
  </si>
  <si>
    <t>Driver license number</t>
  </si>
  <si>
    <t>LICENSE_TYPE</t>
  </si>
  <si>
    <t>License type referenced from LICENSE_TYPES table</t>
  </si>
  <si>
    <t>NATIONAL_ID</t>
  </si>
  <si>
    <t>LICENSE_ISSUE_DATE</t>
  </si>
  <si>
    <t>Date when license issued</t>
  </si>
  <si>
    <t>JOIN_DATE</t>
  </si>
  <si>
    <t>Joining Date of driver</t>
  </si>
  <si>
    <t>DOB</t>
  </si>
  <si>
    <t>Date of birth</t>
  </si>
  <si>
    <t>PERMANENT_ADDRESS</t>
  </si>
  <si>
    <t>Permanent Address</t>
  </si>
  <si>
    <t>PRESENT_ADDRESS</t>
  </si>
  <si>
    <t>LEAVE_STATUS</t>
  </si>
  <si>
    <t>IS_ACTIVE</t>
  </si>
  <si>
    <t>PROFILE_PICTURE</t>
  </si>
  <si>
    <t>Path of uploaded profile image</t>
  </si>
  <si>
    <t>LICENSE_TYPES</t>
  </si>
  <si>
    <t>LICENSE_TYPE_ID</t>
  </si>
  <si>
    <t>DRIVER ID</t>
  </si>
  <si>
    <t>Licence Type ID</t>
  </si>
  <si>
    <t>LICENSE_NAME</t>
  </si>
  <si>
    <t>Driver working hours - start time</t>
  </si>
  <si>
    <t>WORKING_TIME_START</t>
  </si>
  <si>
    <t>WORKING_TIME_END</t>
  </si>
  <si>
    <t>Driver working hours - end time</t>
  </si>
  <si>
    <t>FUEL_TYPE_ID</t>
  </si>
  <si>
    <t>FUEL_TYPE_NAME</t>
  </si>
  <si>
    <t>Fuel Type Name</t>
  </si>
  <si>
    <t>TRIP_TYPE_ID</t>
  </si>
  <si>
    <t>MSTR_TRIP_TYPES</t>
  </si>
  <si>
    <t>MSTR_FUEL_TYPES</t>
  </si>
  <si>
    <t>CREATED_BY</t>
  </si>
  <si>
    <t>Created By</t>
  </si>
  <si>
    <t>CREATED_ON</t>
  </si>
  <si>
    <t>DATETIME</t>
  </si>
  <si>
    <t>Date when record is created</t>
  </si>
  <si>
    <t>MODIFIED_BY</t>
  </si>
  <si>
    <t>Modified By</t>
  </si>
  <si>
    <t>NULL</t>
  </si>
  <si>
    <t>MODIFIED_ON</t>
  </si>
  <si>
    <t>Date when record is modified</t>
  </si>
  <si>
    <t>TRIP_TYPE_NAME</t>
  </si>
  <si>
    <t>Trip Type Name</t>
  </si>
  <si>
    <t>Created by User ID</t>
  </si>
  <si>
    <t>Modified By User ID</t>
  </si>
  <si>
    <t>MSTR_SERVICE_TYPES</t>
  </si>
  <si>
    <t>SERVICE_TYPE_NAME</t>
  </si>
  <si>
    <t>Service Type Name</t>
  </si>
  <si>
    <t>SERVICE_TYPE_ID</t>
  </si>
  <si>
    <t>Dae when record is modified</t>
  </si>
  <si>
    <t>MSTR_PRIORITY</t>
  </si>
  <si>
    <t>PRIORITY_ID</t>
  </si>
  <si>
    <t>PRIORITY_NAME</t>
  </si>
  <si>
    <t>Priority Name</t>
  </si>
  <si>
    <t>MSTR_PHASES</t>
  </si>
  <si>
    <t>PHASE_ID</t>
  </si>
  <si>
    <t>PHASE_NAME</t>
  </si>
  <si>
    <t>Phase Name</t>
  </si>
  <si>
    <t>MSTR_REQUISTION_TYPES</t>
  </si>
  <si>
    <t>REQUISITION_TYPE_ID</t>
  </si>
  <si>
    <t>REQUISITION_TYPE_NAME</t>
  </si>
  <si>
    <t>Requistion type Name</t>
  </si>
  <si>
    <t>MSTR_REQUISTION_PURPOSE</t>
  </si>
  <si>
    <t>REQUISITION_PURPOSE_ID</t>
  </si>
  <si>
    <t>REQUISITION_PURPOSE_NAME</t>
  </si>
  <si>
    <t>Requistion purpose Name</t>
  </si>
  <si>
    <t>MSTR_MAINTENANCE_TYPE</t>
  </si>
  <si>
    <t>MAINTENANCE_TYPE_ID</t>
  </si>
  <si>
    <t>MAINTENANCE_NAME</t>
  </si>
  <si>
    <t>Maintenance type Name</t>
  </si>
  <si>
    <t>MSTR_DOCUMENT_TYPE</t>
  </si>
  <si>
    <t>DOCUMENT_TYPE_ID</t>
  </si>
  <si>
    <t>DOCUMENT_TYPE_NAME</t>
  </si>
  <si>
    <t>NOTIFICATION_TYPE_ID</t>
  </si>
  <si>
    <t>Vehicle Document Type Name</t>
  </si>
  <si>
    <t>NOTIFICATION_NAME</t>
  </si>
  <si>
    <t>Notification Type Name</t>
  </si>
  <si>
    <t>MSTR_NOTIFICATION_TYPE</t>
  </si>
  <si>
    <t>MSTR_FUEL_STATION</t>
  </si>
  <si>
    <t>FUEL_STATION_ID</t>
  </si>
  <si>
    <t>VENDOR_NAME</t>
  </si>
  <si>
    <t>Vendor Name</t>
  </si>
  <si>
    <t>FUEL_STATION_NAME</t>
  </si>
  <si>
    <t>Fuel Station Name</t>
  </si>
  <si>
    <t>STATION_CODE</t>
  </si>
  <si>
    <t>Fuel Station Code</t>
  </si>
  <si>
    <t>AUTHORIZE_PERSON</t>
  </si>
  <si>
    <t>Authorized person</t>
  </si>
  <si>
    <t>CONTACT_NUMBER</t>
  </si>
  <si>
    <t>IS_AUTHORIZED</t>
  </si>
  <si>
    <t>Contact number</t>
  </si>
  <si>
    <t>MSTR_REFUELING_REQUISITION</t>
  </si>
  <si>
    <t>REFUEL_REQUISITION_ID</t>
  </si>
  <si>
    <t>FUEL_TYPE</t>
  </si>
  <si>
    <t>FUEL_TYPES.FUEL_TYPE_ID</t>
  </si>
  <si>
    <t>QUANTITY</t>
  </si>
  <si>
    <t>Amount of fuel needed</t>
  </si>
  <si>
    <t>CURRENT_ODOMETER</t>
  </si>
  <si>
    <t>Current odometer reading</t>
  </si>
  <si>
    <t>FUEL_STATION</t>
  </si>
  <si>
    <t>MSTR_FUEL_STATION.FUEL_STATION_ID</t>
  </si>
  <si>
    <t>MSTR_COMPANIES</t>
  </si>
  <si>
    <t>COMPANY_ID</t>
  </si>
  <si>
    <t>Company Name</t>
  </si>
  <si>
    <t>MSTR_RECURRING_PERIODS</t>
  </si>
  <si>
    <t>PERIOD_ID</t>
  </si>
  <si>
    <t>Recurring Period Name</t>
  </si>
  <si>
    <t>RECURRING_PERIOD_NAME</t>
  </si>
  <si>
    <t>MSTR_MAINTENANCE_SERVICES</t>
  </si>
  <si>
    <t>MAINTENANCE_SERVICE_ID</t>
  </si>
  <si>
    <t>MAINTENANCE_SERVICE_NAME</t>
  </si>
  <si>
    <t>TRACK_BY_DATE</t>
  </si>
  <si>
    <t>Maintenance Service Name</t>
  </si>
  <si>
    <t>FUEL_TRACKING</t>
  </si>
  <si>
    <t>MILAGE_TRACKING</t>
  </si>
  <si>
    <t>MAINTEN_REQ_ID</t>
  </si>
  <si>
    <t>Maintenance (M) / General (G)</t>
  </si>
  <si>
    <t>M</t>
  </si>
  <si>
    <t>Employee ID / Name</t>
  </si>
  <si>
    <t>CHARGE</t>
  </si>
  <si>
    <t>FLOAT()</t>
  </si>
  <si>
    <t>Amount charged for maintenance</t>
  </si>
  <si>
    <t>VEHICLES.VEHICLE_ID</t>
  </si>
  <si>
    <t>MAINTEN_TYPE</t>
  </si>
  <si>
    <t>MSTR_MAINTENANCE.MAINTENANCE_ID</t>
  </si>
  <si>
    <t>MAINTEN_SERVICE_NAME</t>
  </si>
  <si>
    <t>SERVICE_DATE</t>
  </si>
  <si>
    <t>DATE</t>
  </si>
  <si>
    <t>Name of person who will pay charges</t>
  </si>
  <si>
    <t>PRIORITY</t>
  </si>
  <si>
    <t>CHARGE_BEAR_BY</t>
  </si>
  <si>
    <t>mstr_priority.PRIORITY_ID</t>
  </si>
  <si>
    <t>MAINTENANCE_REQ_ITEMS</t>
  </si>
  <si>
    <t>ITEM_ID</t>
  </si>
  <si>
    <t>ITEM_TYPE_NAME</t>
  </si>
  <si>
    <t>Item type/category name</t>
  </si>
  <si>
    <t>ITEM_NAME</t>
  </si>
  <si>
    <t>Item name</t>
  </si>
  <si>
    <t>UNITS</t>
  </si>
  <si>
    <t>Number of specified items required</t>
  </si>
  <si>
    <t>UNIT_PRICE</t>
  </si>
  <si>
    <t>Cost per unit of item</t>
  </si>
  <si>
    <t>TOTAL_AMOUNT</t>
  </si>
  <si>
    <t>UNITS * UNIT_PRICE</t>
  </si>
  <si>
    <t>MAINTENANCE_REQUISITIONS</t>
  </si>
  <si>
    <t>Date when maintenance is done</t>
  </si>
  <si>
    <t>IS_SCHEDULED</t>
  </si>
  <si>
    <t>Y (Yes) / N (No)</t>
  </si>
  <si>
    <t>SCHEDULE</t>
  </si>
  <si>
    <t>MAINTENANCE_SERVICES.MAINTENANCE_SERVICE_ID</t>
  </si>
  <si>
    <t>APPROVAL_STATUS</t>
  </si>
  <si>
    <t>Period for scheduled maintenance</t>
  </si>
  <si>
    <t>Pending (P) / Approved (A) / Rejected ®</t>
  </si>
  <si>
    <t>APPROVED_BY</t>
  </si>
  <si>
    <t>Approver login ID</t>
  </si>
  <si>
    <t>P</t>
  </si>
  <si>
    <t>Date when approved</t>
  </si>
  <si>
    <t>APPROVED_ON</t>
  </si>
  <si>
    <t>AUTHORITY_ID</t>
  </si>
  <si>
    <t>REQUISITION_TYPE</t>
  </si>
  <si>
    <t>REQUISITION_FOR</t>
  </si>
  <si>
    <t>MSTR_APPROVAL_AUTHORITIES</t>
  </si>
  <si>
    <t>MSTR_REQUISTION_TYPES.REQUISITION_TYPE_ID</t>
  </si>
  <si>
    <t>REQUISITION_PHASE</t>
  </si>
  <si>
    <t>MSTR_PHASES.PHASE_ID</t>
  </si>
  <si>
    <t>DEPARTMENT_ID</t>
  </si>
  <si>
    <t>Department name</t>
  </si>
  <si>
    <t>EMPLOYEE_ID</t>
  </si>
  <si>
    <t>EMPLOYEE_NAME</t>
  </si>
  <si>
    <t>Employee name</t>
  </si>
  <si>
    <t>DEPARTMENT_NAME</t>
  </si>
  <si>
    <t>REFUEL_SETTING</t>
  </si>
  <si>
    <t>REFUEL_SETTING_ID</t>
  </si>
  <si>
    <t>vehicles.VEHICLE_ID</t>
  </si>
  <si>
    <t>drivers.DRIVER_ID</t>
  </si>
  <si>
    <t>mstr_fuel.FUEL_ID</t>
  </si>
  <si>
    <t>DRIVER_MOBILE</t>
  </si>
  <si>
    <t>VARCHAR(15)</t>
  </si>
  <si>
    <t>Driver mobile number</t>
  </si>
  <si>
    <t>REFUELED_DATE</t>
  </si>
  <si>
    <t>Date of refueling</t>
  </si>
  <si>
    <t>REFUEL_LIMIT_TYPE</t>
  </si>
  <si>
    <t xml:space="preserve">Refuel Limit </t>
  </si>
  <si>
    <t>mstr_fuel_station.FUEL_STATION_ID</t>
  </si>
  <si>
    <t>MAX_UNIT</t>
  </si>
  <si>
    <t>Maximum units for refueling</t>
  </si>
  <si>
    <t>BUDGET_GIVEN</t>
  </si>
  <si>
    <t>DECIMAL</t>
  </si>
  <si>
    <t>Budget given for refueling</t>
  </si>
  <si>
    <t>PLACE</t>
  </si>
  <si>
    <t>KILOMETER_PER_UNIT</t>
  </si>
  <si>
    <t>Kilometers per unit</t>
  </si>
  <si>
    <t>LAST_READING</t>
  </si>
  <si>
    <t>Last reading</t>
  </si>
  <si>
    <t>LAST_UNIT</t>
  </si>
  <si>
    <t>CONSUMPTION_PERCENT</t>
  </si>
  <si>
    <t>Percentage of consumption</t>
  </si>
  <si>
    <t>ODOMETER_DAY_END</t>
  </si>
  <si>
    <t>Odometer KM after Day end stop</t>
  </si>
  <si>
    <t>UNIT_TAKEN</t>
  </si>
  <si>
    <t>FUEL_SLIP_SCAN_COPY</t>
  </si>
  <si>
    <t>STRICT_CONSUMPTION</t>
  </si>
  <si>
    <t>ODOMETER_AT_REFUEL</t>
  </si>
  <si>
    <t>Odometer eading at time of refueling</t>
  </si>
  <si>
    <t>Scanned copy of fuel slip - uploaded filename</t>
  </si>
  <si>
    <t>User ID of logged in user</t>
  </si>
  <si>
    <t>Name of Insurance Company</t>
  </si>
  <si>
    <t>Charge Payable</t>
  </si>
  <si>
    <t>Recurring date</t>
  </si>
  <si>
    <t>Deductible amount</t>
  </si>
  <si>
    <t>mstr_recurring_periods.RECURRING_PERIOD_ID</t>
  </si>
  <si>
    <t>INT</t>
  </si>
  <si>
    <t>Remarks</t>
  </si>
  <si>
    <t>File name of uploaded policy document</t>
  </si>
  <si>
    <t>Created By user ID</t>
  </si>
  <si>
    <t>Date insurance record created on</t>
  </si>
  <si>
    <t>VARCHAR(20)</t>
  </si>
  <si>
    <t>Modified by user's ID</t>
  </si>
  <si>
    <t>Date record was last modified</t>
  </si>
  <si>
    <t>INSURANCE</t>
  </si>
  <si>
    <t>LEGAL_DOCUMENTS</t>
  </si>
  <si>
    <t>mstr_document_type.DOCUMENT_TYPE_ID</t>
  </si>
  <si>
    <t>Commission amount</t>
  </si>
  <si>
    <t>Last issued date of document</t>
  </si>
  <si>
    <t>Document expiry date</t>
  </si>
  <si>
    <t>10, 2</t>
  </si>
  <si>
    <t>FLOAT(10, 2)</t>
  </si>
  <si>
    <t>Send email notification - Y (Yes) / N (No)</t>
  </si>
  <si>
    <t>Send SMS notifcations - Y (Yes) or N (No)</t>
  </si>
  <si>
    <t>Charge paid</t>
  </si>
  <si>
    <t>mstr_vendor.VENDOR_ID</t>
  </si>
  <si>
    <t>File path of uploaded scanned copy of document</t>
  </si>
  <si>
    <t>DOCUMENT_REMINDERS</t>
  </si>
  <si>
    <t>Created By User ID</t>
  </si>
  <si>
    <t>Date record created on</t>
  </si>
  <si>
    <t>Modified by User ID</t>
  </si>
  <si>
    <t>Date record modified on</t>
  </si>
  <si>
    <t>VHI_REQ_ID</t>
  </si>
  <si>
    <t>VIHICLE REQUISITION ID</t>
  </si>
  <si>
    <t>A (APPROVED) /R (REJECT) / P (PENDING)</t>
  </si>
  <si>
    <t>Bookng Details</t>
  </si>
  <si>
    <t>DETAILS</t>
  </si>
  <si>
    <t>Booking Purpose</t>
  </si>
  <si>
    <t>INT(11)</t>
  </si>
  <si>
    <t>PURPOSE</t>
  </si>
  <si>
    <t>Diver Id</t>
  </si>
  <si>
    <t>DRIVEN_BY</t>
  </si>
  <si>
    <t>Number Of Passenger</t>
  </si>
  <si>
    <t>NUMBER_OF_PASSENGER</t>
  </si>
  <si>
    <t>Total Time Duration</t>
  </si>
  <si>
    <t>TIME</t>
  </si>
  <si>
    <t>TOLERANCE_DURATION</t>
  </si>
  <si>
    <t>Drop Timing</t>
  </si>
  <si>
    <t>TIME_TO</t>
  </si>
  <si>
    <t>Pickup Timing</t>
  </si>
  <si>
    <t>TIME_FROM</t>
  </si>
  <si>
    <t>Booking Date</t>
  </si>
  <si>
    <t>REQUISITION_DATE</t>
  </si>
  <si>
    <t>Pick up location</t>
  </si>
  <si>
    <t>TEXT</t>
  </si>
  <si>
    <t>PICK_UP</t>
  </si>
  <si>
    <t>To Where</t>
  </si>
  <si>
    <t>WHERE_TO</t>
  </si>
  <si>
    <t>From Where</t>
  </si>
  <si>
    <t>WHERE_FROM</t>
  </si>
  <si>
    <t>Vehicles Type</t>
  </si>
  <si>
    <t>Id of Requisition</t>
  </si>
  <si>
    <t>VEHICLE_REQUISITION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</si>
</sst>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0"/>
      <name val="Cambria"/>
      <family val="1"/>
    </font>
    <font>
      <b/>
      <sz val="10"/>
      <name val="Cambria"/>
      <family val="1"/>
    </font>
    <font>
      <b/>
      <sz val="10"/>
      <color indexed="10"/>
      <name val="Cambria"/>
      <family val="1"/>
    </font>
    <font>
      <sz val="11"/>
      <color theme="10"/>
      <name val="Cambria"/>
      <family val="1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0"/>
      <color rgb="FFFF0000"/>
      <name val="Cambria"/>
      <family val="1"/>
    </font>
    <font>
      <b/>
      <sz val="11"/>
      <color indexed="1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86">
    <xf numFmtId="0" fontId="0" fillId="0" borderId="0" xfId="0"/>
    <xf numFmtId="0" fontId="4" fillId="0" borderId="2" xfId="1" applyFont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horizontal="center" vertical="center"/>
    </xf>
    <xf numFmtId="0" fontId="7" fillId="2" borderId="0" xfId="2" applyFont="1" applyFill="1" applyBorder="1" applyAlignment="1" applyProtection="1">
      <alignment horizontal="center" vertical="center"/>
    </xf>
    <xf numFmtId="0" fontId="4" fillId="0" borderId="0" xfId="1" applyFont="1" applyAlignment="1">
      <alignment vertical="center"/>
    </xf>
    <xf numFmtId="0" fontId="5" fillId="3" borderId="1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2" xfId="3" applyFont="1" applyBorder="1" applyAlignment="1">
      <alignment vertical="center"/>
    </xf>
    <xf numFmtId="0" fontId="5" fillId="3" borderId="1" xfId="1" applyFont="1" applyFill="1" applyBorder="1" applyAlignment="1">
      <alignment vertical="center"/>
    </xf>
    <xf numFmtId="0" fontId="4" fillId="0" borderId="4" xfId="1" applyFont="1" applyBorder="1" applyAlignment="1">
      <alignment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/>
    <xf numFmtId="0" fontId="4" fillId="0" borderId="0" xfId="1" applyFont="1" applyAlignment="1">
      <alignment horizontal="left" vertical="center"/>
    </xf>
    <xf numFmtId="0" fontId="4" fillId="0" borderId="1" xfId="1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2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2" applyAlignment="1" applyProtection="1">
      <alignment vertical="center"/>
    </xf>
    <xf numFmtId="0" fontId="9" fillId="0" borderId="0" xfId="0" applyFont="1" applyAlignment="1"/>
    <xf numFmtId="0" fontId="10" fillId="0" borderId="0" xfId="0" applyFont="1" applyAlignment="1">
      <alignment horizontal="center"/>
    </xf>
    <xf numFmtId="0" fontId="3" fillId="0" borderId="0" xfId="2" applyAlignment="1" applyProtection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2" applyFont="1" applyAlignment="1" applyProtection="1"/>
    <xf numFmtId="0" fontId="12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horizontal="right" vertical="center"/>
    </xf>
    <xf numFmtId="0" fontId="4" fillId="0" borderId="1" xfId="3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13" fillId="0" borderId="0" xfId="1" applyFont="1" applyFill="1" applyBorder="1" applyAlignment="1">
      <alignment vertical="center"/>
    </xf>
    <xf numFmtId="0" fontId="12" fillId="0" borderId="1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3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4" fillId="4" borderId="0" xfId="1" applyFont="1" applyFill="1" applyBorder="1" applyAlignment="1">
      <alignment vertical="center"/>
    </xf>
    <xf numFmtId="0" fontId="4" fillId="4" borderId="0" xfId="1" applyFont="1" applyFill="1" applyBorder="1" applyAlignment="1">
      <alignment horizontal="center" vertical="center"/>
    </xf>
    <xf numFmtId="0" fontId="4" fillId="4" borderId="0" xfId="3" applyFont="1" applyFill="1" applyBorder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3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</cellXfs>
  <cellStyles count="4">
    <cellStyle name="Hyperlink" xfId="2" builtinId="8"/>
    <cellStyle name="Normal" xfId="0" builtinId="0"/>
    <cellStyle name="Normal 2" xfId="1"/>
    <cellStyle name="Normal_Master Table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30"/>
  <sheetViews>
    <sheetView workbookViewId="0">
      <selection sqref="A1:K1"/>
    </sheetView>
  </sheetViews>
  <sheetFormatPr defaultColWidth="9.140625" defaultRowHeight="24.95" customHeight="1" x14ac:dyDescent="0.25"/>
  <cols>
    <col min="1" max="1" width="20.7109375" style="17" customWidth="1"/>
    <col min="2" max="2" width="2.7109375" style="17" customWidth="1"/>
    <col min="3" max="3" width="20.7109375" style="17" customWidth="1"/>
    <col min="4" max="4" width="2.7109375" style="17" customWidth="1"/>
    <col min="5" max="5" width="20.7109375" style="17" customWidth="1"/>
    <col min="6" max="6" width="2.7109375" style="17" customWidth="1"/>
    <col min="7" max="7" width="20.7109375" style="17" customWidth="1"/>
    <col min="8" max="8" width="2.7109375" style="17" customWidth="1"/>
    <col min="9" max="9" width="20.7109375" style="17" customWidth="1"/>
    <col min="10" max="10" width="2.7109375" style="17" customWidth="1"/>
    <col min="11" max="11" width="20.7109375" style="17" customWidth="1"/>
    <col min="12" max="12" width="2.7109375" style="17" customWidth="1"/>
    <col min="13" max="16384" width="9.140625" style="17"/>
  </cols>
  <sheetData>
    <row r="1" spans="1:11" ht="24.95" customHeight="1" x14ac:dyDescent="0.25">
      <c r="A1" s="80" t="s">
        <v>35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s="19" customFormat="1" ht="24.95" customHeight="1" x14ac:dyDescent="0.25">
      <c r="A2" s="18" t="s">
        <v>0</v>
      </c>
      <c r="C2" s="18" t="s">
        <v>1</v>
      </c>
      <c r="E2" s="19" t="s">
        <v>2</v>
      </c>
      <c r="G2" s="19" t="s">
        <v>3</v>
      </c>
      <c r="I2" s="19" t="s">
        <v>4</v>
      </c>
      <c r="K2" s="19" t="s">
        <v>5</v>
      </c>
    </row>
    <row r="4" spans="1:11" ht="24.95" customHeight="1" x14ac:dyDescent="0.25">
      <c r="A4" s="81" t="s">
        <v>0</v>
      </c>
      <c r="B4" s="81"/>
      <c r="C4" s="81"/>
      <c r="D4" s="81"/>
      <c r="E4" s="81"/>
      <c r="F4" s="81"/>
      <c r="G4" s="81"/>
      <c r="H4" s="81"/>
      <c r="I4" s="81"/>
      <c r="J4" s="81"/>
      <c r="K4" s="81"/>
    </row>
    <row r="5" spans="1:11" ht="24.95" customHeight="1" x14ac:dyDescent="0.25">
      <c r="A5" s="31" t="s">
        <v>6</v>
      </c>
      <c r="B5" s="31"/>
      <c r="C5" s="31" t="s">
        <v>7</v>
      </c>
      <c r="D5" s="31"/>
      <c r="E5" s="31" t="s">
        <v>31</v>
      </c>
      <c r="G5" s="31" t="s">
        <v>32</v>
      </c>
      <c r="H5" s="31"/>
      <c r="I5" s="31"/>
      <c r="J5" s="31"/>
      <c r="K5" s="31"/>
    </row>
    <row r="6" spans="1:11" ht="24.95" customHeight="1" x14ac:dyDescent="0.25">
      <c r="B6" s="21"/>
      <c r="C6" s="20"/>
      <c r="D6" s="22"/>
      <c r="E6" s="20"/>
      <c r="G6" s="20"/>
      <c r="H6" s="21"/>
      <c r="I6" s="20"/>
      <c r="J6" s="22"/>
      <c r="K6" s="20"/>
    </row>
    <row r="7" spans="1:11" ht="24.95" customHeight="1" x14ac:dyDescent="0.25">
      <c r="B7" s="21"/>
      <c r="C7" s="20"/>
      <c r="D7" s="22"/>
      <c r="E7" s="20"/>
      <c r="G7" s="20"/>
      <c r="H7" s="21"/>
      <c r="I7" s="20"/>
      <c r="J7" s="22"/>
      <c r="K7" s="20"/>
    </row>
    <row r="8" spans="1:11" ht="24.95" customHeight="1" x14ac:dyDescent="0.25">
      <c r="A8" s="23"/>
      <c r="B8" s="21"/>
      <c r="C8" s="20"/>
      <c r="D8" s="22"/>
      <c r="E8" s="20"/>
      <c r="G8" s="20"/>
      <c r="H8" s="21"/>
      <c r="I8" s="20"/>
      <c r="J8" s="22"/>
      <c r="K8" s="20"/>
    </row>
    <row r="9" spans="1:11" ht="24.95" customHeight="1" x14ac:dyDescent="0.25">
      <c r="A9" s="23"/>
      <c r="B9" s="21"/>
      <c r="C9" s="20"/>
      <c r="D9" s="22"/>
      <c r="H9" s="21"/>
      <c r="J9" s="22"/>
      <c r="K9" s="20"/>
    </row>
    <row r="10" spans="1:11" ht="24.95" customHeight="1" x14ac:dyDescent="0.25">
      <c r="A10" s="23"/>
      <c r="B10" s="21"/>
      <c r="C10" s="20"/>
      <c r="D10" s="22"/>
      <c r="G10" s="21"/>
      <c r="H10" s="21"/>
      <c r="J10" s="22"/>
      <c r="K10" s="20"/>
    </row>
    <row r="11" spans="1:11" ht="24.95" customHeight="1" x14ac:dyDescent="0.25">
      <c r="A11" s="23"/>
      <c r="B11" s="21"/>
      <c r="D11" s="22"/>
      <c r="G11" s="21"/>
      <c r="H11" s="21"/>
      <c r="J11" s="22"/>
      <c r="K11" s="20"/>
    </row>
    <row r="12" spans="1:11" ht="24.95" customHeight="1" x14ac:dyDescent="0.25">
      <c r="A12" s="23"/>
      <c r="B12" s="21"/>
      <c r="C12" s="24"/>
      <c r="D12" s="22"/>
      <c r="G12" s="21"/>
      <c r="H12" s="21"/>
      <c r="J12" s="22"/>
      <c r="K12" s="20"/>
    </row>
    <row r="13" spans="1:11" ht="24.95" customHeight="1" x14ac:dyDescent="0.25">
      <c r="A13" s="23"/>
      <c r="B13" s="21"/>
      <c r="C13" s="24"/>
      <c r="D13" s="22"/>
      <c r="E13" s="22"/>
      <c r="G13" s="22"/>
      <c r="H13" s="21"/>
      <c r="J13" s="22"/>
      <c r="K13" s="20"/>
    </row>
    <row r="14" spans="1:11" ht="24.95" customHeight="1" x14ac:dyDescent="0.25">
      <c r="A14" s="23"/>
      <c r="B14" s="21"/>
      <c r="C14" s="24"/>
      <c r="D14" s="22"/>
      <c r="E14" s="22"/>
      <c r="F14" s="22"/>
      <c r="G14" s="22"/>
      <c r="H14" s="22"/>
      <c r="J14" s="22"/>
      <c r="K14" s="31"/>
    </row>
    <row r="15" spans="1:11" ht="24.95" customHeight="1" x14ac:dyDescent="0.25">
      <c r="A15" s="23"/>
      <c r="B15" s="21"/>
      <c r="C15" s="24"/>
      <c r="D15" s="22"/>
      <c r="E15" s="22"/>
      <c r="F15" s="22"/>
      <c r="G15" s="22"/>
      <c r="H15" s="22"/>
      <c r="J15" s="22"/>
    </row>
    <row r="16" spans="1:11" ht="24.95" customHeight="1" x14ac:dyDescent="0.25">
      <c r="A16" s="23"/>
      <c r="B16" s="22"/>
      <c r="C16" s="25"/>
      <c r="D16" s="22"/>
      <c r="E16" s="22"/>
      <c r="F16" s="22"/>
      <c r="G16" s="22"/>
      <c r="H16" s="22"/>
      <c r="J16" s="22"/>
      <c r="K16" s="31"/>
    </row>
    <row r="17" spans="1:256" ht="24.95" customHeight="1" x14ac:dyDescent="0.25">
      <c r="A17" s="31"/>
      <c r="B17" s="31"/>
      <c r="C17" s="31"/>
      <c r="D17" s="31"/>
      <c r="E17" s="31"/>
      <c r="F17" s="31"/>
      <c r="G17" s="26"/>
      <c r="H17" s="31"/>
      <c r="I17" s="26"/>
      <c r="J17" s="31"/>
      <c r="K17" s="31"/>
    </row>
    <row r="18" spans="1:256" ht="24.95" customHeight="1" x14ac:dyDescent="0.25">
      <c r="B18" s="31"/>
      <c r="D18" s="31"/>
      <c r="G18" s="26"/>
      <c r="H18" s="31"/>
      <c r="I18" s="26"/>
      <c r="J18" s="31"/>
      <c r="K18" s="2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</row>
    <row r="19" spans="1:256" ht="24.95" customHeight="1" x14ac:dyDescent="0.25">
      <c r="F19" s="21"/>
      <c r="G19" s="21"/>
      <c r="H19" s="21"/>
      <c r="I19" s="21"/>
      <c r="J19" s="21"/>
      <c r="K19" s="21"/>
    </row>
    <row r="20" spans="1:256" ht="24.95" customHeight="1" x14ac:dyDescent="0.25">
      <c r="F20" s="21"/>
      <c r="G20" s="21"/>
      <c r="H20" s="21"/>
      <c r="I20" s="21"/>
      <c r="J20" s="21"/>
      <c r="K20" s="21"/>
    </row>
    <row r="21" spans="1:256" ht="24.95" customHeight="1" x14ac:dyDescent="0.25">
      <c r="F21" s="21"/>
      <c r="G21" s="21"/>
      <c r="H21" s="21"/>
      <c r="I21" s="21"/>
      <c r="J21" s="21"/>
      <c r="K21" s="21"/>
    </row>
    <row r="22" spans="1:256" ht="24.95" customHeight="1" x14ac:dyDescent="0.25">
      <c r="F22" s="21"/>
      <c r="G22" s="21"/>
      <c r="H22" s="21"/>
      <c r="I22" s="21"/>
      <c r="J22" s="21"/>
      <c r="K22" s="21"/>
    </row>
    <row r="23" spans="1:256" ht="24.95" customHeight="1" x14ac:dyDescent="0.25">
      <c r="F23" s="21"/>
      <c r="G23" s="21"/>
      <c r="H23" s="21"/>
      <c r="I23" s="21"/>
      <c r="J23" s="21"/>
      <c r="K23" s="21"/>
    </row>
    <row r="24" spans="1:256" ht="24.95" customHeight="1" x14ac:dyDescent="0.25">
      <c r="A24" s="21"/>
      <c r="F24" s="21"/>
      <c r="G24" s="21"/>
      <c r="H24" s="21"/>
      <c r="I24" s="21"/>
      <c r="J24" s="21"/>
      <c r="K24" s="21"/>
    </row>
    <row r="25" spans="1:256" ht="24.95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</row>
    <row r="26" spans="1:256" ht="24.95" customHeight="1" x14ac:dyDescent="0.25">
      <c r="A26" s="21"/>
      <c r="B26" s="21"/>
      <c r="C26" s="21"/>
      <c r="D26" s="21"/>
      <c r="E26" s="21"/>
      <c r="F26" s="21"/>
      <c r="G26" s="21"/>
      <c r="H26" s="21"/>
      <c r="J26" s="21"/>
      <c r="K26" s="21"/>
    </row>
    <row r="27" spans="1:256" ht="24.95" customHeight="1" x14ac:dyDescent="0.25">
      <c r="A27" s="21"/>
      <c r="B27" s="21"/>
      <c r="C27" s="21"/>
      <c r="D27" s="21"/>
      <c r="E27" s="21"/>
      <c r="F27" s="21"/>
      <c r="H27" s="21"/>
      <c r="J27" s="21"/>
      <c r="K27" s="21"/>
    </row>
    <row r="28" spans="1:256" ht="24.95" customHeight="1" x14ac:dyDescent="0.25">
      <c r="A28" s="21"/>
      <c r="B28" s="21"/>
      <c r="C28" s="21"/>
      <c r="D28" s="21"/>
      <c r="E28" s="21"/>
      <c r="F28" s="21"/>
      <c r="H28" s="21"/>
      <c r="J28" s="21"/>
      <c r="K28" s="21"/>
    </row>
    <row r="29" spans="1:256" ht="24.95" customHeight="1" x14ac:dyDescent="0.25">
      <c r="A29" s="21"/>
      <c r="B29" s="21"/>
      <c r="C29" s="21"/>
      <c r="D29" s="21"/>
      <c r="E29" s="21"/>
      <c r="F29" s="21"/>
      <c r="H29" s="21"/>
      <c r="J29" s="21"/>
      <c r="K29" s="21"/>
    </row>
    <row r="30" spans="1:256" ht="24.95" customHeight="1" x14ac:dyDescent="0.25">
      <c r="B30" s="21"/>
      <c r="C30" s="21"/>
      <c r="D30" s="21"/>
      <c r="E30" s="21"/>
      <c r="F30" s="21"/>
      <c r="H30" s="21"/>
      <c r="J30" s="21"/>
    </row>
  </sheetData>
  <mergeCells count="2">
    <mergeCell ref="A1:K1"/>
    <mergeCell ref="A4:K4"/>
  </mergeCells>
  <hyperlinks>
    <hyperlink ref="A2" location="Home!A4" display="PAGE 1"/>
    <hyperlink ref="C2" location="Home!A17" display="PAGE 2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5"/>
  <sheetViews>
    <sheetView workbookViewId="0">
      <selection activeCell="A3" sqref="A3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187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MSTR_FUEL_TYPES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182</v>
      </c>
      <c r="B3" s="47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FUEL_TYPE_ID INT(4) UNSIGNED COMMENT 'Auto generated number' NOT NULL ,</v>
      </c>
    </row>
    <row r="4" spans="1:10" ht="20.100000000000001" customHeight="1" x14ac:dyDescent="0.25">
      <c r="A4" s="1" t="s">
        <v>183</v>
      </c>
      <c r="B4" s="1" t="s">
        <v>19</v>
      </c>
      <c r="C4" s="9">
        <v>100</v>
      </c>
      <c r="D4" s="10" t="s">
        <v>44</v>
      </c>
      <c r="E4" s="1" t="s">
        <v>184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NULL","")),IF(A9="","",",")))</f>
        <v>FUEL_TYPE_NAME VARCHAR(100) COMMENT 'Fuel Type Name' NOT NULL ,</v>
      </c>
    </row>
    <row r="5" spans="1:10" ht="20.100000000000001" customHeight="1" x14ac:dyDescent="0.25">
      <c r="A5" s="48" t="s">
        <v>188</v>
      </c>
      <c r="B5" s="48" t="s">
        <v>19</v>
      </c>
      <c r="C5" s="36">
        <v>50</v>
      </c>
      <c r="D5" s="37" t="s">
        <v>40</v>
      </c>
      <c r="E5" s="48" t="s">
        <v>189</v>
      </c>
      <c r="F5" s="36"/>
      <c r="G5" s="36" t="s">
        <v>18</v>
      </c>
    </row>
    <row r="6" spans="1:10" ht="20.100000000000001" customHeight="1" x14ac:dyDescent="0.25">
      <c r="A6" s="48" t="s">
        <v>190</v>
      </c>
      <c r="B6" s="48" t="s">
        <v>191</v>
      </c>
      <c r="C6" s="36"/>
      <c r="D6" s="37" t="s">
        <v>191</v>
      </c>
      <c r="E6" s="48" t="s">
        <v>192</v>
      </c>
      <c r="F6" s="36"/>
      <c r="G6" s="36" t="s">
        <v>18</v>
      </c>
    </row>
    <row r="7" spans="1:10" ht="20.100000000000001" customHeight="1" x14ac:dyDescent="0.25">
      <c r="A7" s="48" t="s">
        <v>193</v>
      </c>
      <c r="B7" s="48" t="s">
        <v>19</v>
      </c>
      <c r="C7" s="36">
        <v>50</v>
      </c>
      <c r="D7" s="37" t="s">
        <v>40</v>
      </c>
      <c r="E7" s="48" t="s">
        <v>194</v>
      </c>
      <c r="F7" s="36" t="s">
        <v>195</v>
      </c>
      <c r="G7" s="36" t="s">
        <v>22</v>
      </c>
    </row>
    <row r="8" spans="1:10" ht="20.100000000000001" customHeight="1" x14ac:dyDescent="0.25">
      <c r="A8" s="48" t="s">
        <v>196</v>
      </c>
      <c r="B8" s="48" t="s">
        <v>191</v>
      </c>
      <c r="C8" s="36"/>
      <c r="D8" s="37" t="s">
        <v>191</v>
      </c>
      <c r="E8" s="48" t="s">
        <v>197</v>
      </c>
      <c r="F8" s="36" t="s">
        <v>195</v>
      </c>
      <c r="G8" s="36" t="s">
        <v>22</v>
      </c>
    </row>
    <row r="9" spans="1:10" ht="20.100000000000001" customHeight="1" x14ac:dyDescent="0.25">
      <c r="A9" s="16" t="s">
        <v>170</v>
      </c>
      <c r="B9" s="47" t="s">
        <v>20</v>
      </c>
      <c r="C9" s="28">
        <v>1</v>
      </c>
      <c r="D9" s="30" t="s">
        <v>21</v>
      </c>
      <c r="E9" s="16" t="s">
        <v>121</v>
      </c>
      <c r="F9" s="28"/>
      <c r="G9" s="28" t="s">
        <v>22</v>
      </c>
      <c r="J9" s="6" t="e">
        <f>IF(A9="","",CONCATENATE(A9," ",D9," COMMENT '",E9,"' ",IF(G9="Y","","NOT NULL")," ",IF(F9&lt;&gt;"",CONCATENATE("DEFAULT '",F9,"' "),IF(G9="Y","DEFAULT NULL","")),IF(#REF!="","",",")))</f>
        <v>#REF!</v>
      </c>
    </row>
    <row r="10" spans="1:10" ht="20.100000000000001" customHeight="1" x14ac:dyDescent="0.25">
      <c r="A10" s="83"/>
      <c r="B10" s="83"/>
      <c r="C10" s="83"/>
      <c r="D10" s="83"/>
      <c r="E10" s="83"/>
      <c r="F10" s="83"/>
      <c r="G10" s="83"/>
      <c r="J10" s="6" t="s">
        <v>23</v>
      </c>
    </row>
    <row r="11" spans="1:10" ht="20.100000000000001" customHeight="1" x14ac:dyDescent="0.25">
      <c r="A11" s="11" t="s">
        <v>24</v>
      </c>
      <c r="B11" s="82" t="s">
        <v>182</v>
      </c>
      <c r="C11" s="82"/>
      <c r="D11" s="82"/>
      <c r="E11" s="82"/>
      <c r="F11" s="82"/>
      <c r="G11" s="82"/>
      <c r="J11" s="6" t="str">
        <f>IF(B11="NONE","",CONCATENATE("ALTER TABLE ",A1," ADD PRIMARY KEY (",B11,");"))</f>
        <v>ALTER TABLE MSTR_FUEL_TYPES ADD PRIMARY KEY (FUEL_TYPE_ID);</v>
      </c>
    </row>
    <row r="12" spans="1:10" ht="20.100000000000001" customHeight="1" x14ac:dyDescent="0.25">
      <c r="A12" s="11" t="s">
        <v>25</v>
      </c>
      <c r="B12" s="84" t="s">
        <v>26</v>
      </c>
      <c r="C12" s="85"/>
      <c r="D12" s="12"/>
      <c r="E12" s="12"/>
      <c r="F12" s="13"/>
      <c r="G12" s="13"/>
      <c r="J12" s="48" t="str">
        <f>IF(B12="NONE","",CONCATENATE("ALTER TABLE ",A1," ADD CONSTRAINT ",A1,"_FK_",F12," FOREIGN KEY (",B12,") REFERENCES ",D12,"(",E12,") ON UPDATE CASCADE ON DELETE RESTRICT;"))</f>
        <v/>
      </c>
    </row>
    <row r="13" spans="1:10" ht="20.100000000000001" customHeight="1" x14ac:dyDescent="0.25">
      <c r="A13" s="11" t="s">
        <v>27</v>
      </c>
      <c r="B13" s="82" t="s">
        <v>26</v>
      </c>
      <c r="C13" s="82"/>
      <c r="D13" s="82"/>
      <c r="E13" s="82"/>
      <c r="F13" s="82"/>
      <c r="G13" s="82"/>
      <c r="J13" s="48" t="str">
        <f>IF(B13="NONE","",CONCATENATE("CREATE INDEX ",A1,"_IDX_",B13," ON ",A1,"(",B13,");"))</f>
        <v/>
      </c>
    </row>
    <row r="14" spans="1:10" ht="20.100000000000001" customHeight="1" x14ac:dyDescent="0.25">
      <c r="A14" s="11" t="s">
        <v>28</v>
      </c>
      <c r="B14" s="82"/>
      <c r="C14" s="82"/>
      <c r="D14" s="82"/>
      <c r="E14" s="82"/>
      <c r="F14" s="82"/>
      <c r="G14" s="82"/>
      <c r="J14" s="6" t="str">
        <f>IF(B14="NONE","",CONCATENATE("ALTER TABLE ",A1," ADD UNIQUE KEY ",A1,"_UK_",E14," (",B14,");"))</f>
        <v>ALTER TABLE MSTR_FUEL_TYPES ADD UNIQUE KEY MSTR_FUEL_TYPES_UK_ ();</v>
      </c>
    </row>
    <row r="15" spans="1:10" ht="20.100000000000001" customHeight="1" x14ac:dyDescent="0.2">
      <c r="A15" s="11" t="s">
        <v>29</v>
      </c>
      <c r="B15" s="82" t="s">
        <v>182</v>
      </c>
      <c r="C15" s="82"/>
      <c r="D15" s="82"/>
      <c r="E15" s="82"/>
      <c r="F15" s="82"/>
      <c r="G15" s="82"/>
      <c r="H15" s="14"/>
      <c r="I15" s="14"/>
      <c r="J15" s="6" t="str">
        <f>IF(B15="NONE","",CONCATENATE("ALTER TABLE ",$A$1," MODIFY ",LEFT(VLOOKUP(B15,$A$3:$J10,10,FALSE),LEN(VLOOKUP(B15,$A$3:$J10,10,FALSE))-1)," AUTO_INCREMENT;"))</f>
        <v>ALTER TABLE MSTR_FUEL_TYPES MODIFY FUEL_TYPE_ID INT(4) UNSIGNED COMMENT 'Auto generated number' NOT NULL  AUTO_INCREMENT;</v>
      </c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5"/>
  <sheetViews>
    <sheetView workbookViewId="0">
      <selection activeCell="F9" sqref="F9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186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MSTR_TRIP_TYPES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185</v>
      </c>
      <c r="B3" s="47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TRIP_TYPE_ID INT(4) UNSIGNED COMMENT 'Auto generated number' NOT NULL ,</v>
      </c>
    </row>
    <row r="4" spans="1:10" ht="20.100000000000001" customHeight="1" x14ac:dyDescent="0.25">
      <c r="A4" s="1" t="s">
        <v>198</v>
      </c>
      <c r="B4" s="1" t="s">
        <v>19</v>
      </c>
      <c r="C4" s="9">
        <v>100</v>
      </c>
      <c r="D4" s="10" t="s">
        <v>44</v>
      </c>
      <c r="E4" s="1" t="s">
        <v>199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NULL","")),IF(A9="","",",")))</f>
        <v>TRIP_TYPE_NAME VARCHAR(100) COMMENT 'Trip Type Name' NOT NULL ,</v>
      </c>
    </row>
    <row r="5" spans="1:10" ht="20.100000000000001" customHeight="1" x14ac:dyDescent="0.25">
      <c r="A5" s="48" t="s">
        <v>188</v>
      </c>
      <c r="B5" s="48" t="s">
        <v>19</v>
      </c>
      <c r="C5" s="36">
        <v>50</v>
      </c>
      <c r="D5" s="37" t="s">
        <v>40</v>
      </c>
      <c r="E5" s="48" t="s">
        <v>200</v>
      </c>
      <c r="F5" s="36"/>
      <c r="G5" s="36" t="s">
        <v>18</v>
      </c>
    </row>
    <row r="6" spans="1:10" ht="20.100000000000001" customHeight="1" x14ac:dyDescent="0.25">
      <c r="A6" s="48" t="s">
        <v>190</v>
      </c>
      <c r="B6" s="48" t="s">
        <v>191</v>
      </c>
      <c r="C6" s="36"/>
      <c r="D6" s="37" t="s">
        <v>191</v>
      </c>
      <c r="E6" s="48" t="s">
        <v>192</v>
      </c>
      <c r="F6" s="36"/>
      <c r="G6" s="36" t="s">
        <v>18</v>
      </c>
    </row>
    <row r="7" spans="1:10" ht="20.100000000000001" customHeight="1" x14ac:dyDescent="0.25">
      <c r="A7" s="48" t="s">
        <v>193</v>
      </c>
      <c r="B7" s="48" t="s">
        <v>19</v>
      </c>
      <c r="C7" s="36">
        <v>50</v>
      </c>
      <c r="D7" s="37" t="s">
        <v>40</v>
      </c>
      <c r="E7" s="48" t="s">
        <v>201</v>
      </c>
      <c r="F7" s="36" t="s">
        <v>195</v>
      </c>
      <c r="G7" s="36" t="s">
        <v>22</v>
      </c>
    </row>
    <row r="8" spans="1:10" ht="20.100000000000001" customHeight="1" x14ac:dyDescent="0.25">
      <c r="A8" s="48" t="s">
        <v>196</v>
      </c>
      <c r="B8" s="48" t="s">
        <v>191</v>
      </c>
      <c r="C8" s="36"/>
      <c r="D8" s="37" t="s">
        <v>191</v>
      </c>
      <c r="E8" s="48" t="s">
        <v>206</v>
      </c>
      <c r="F8" s="36" t="s">
        <v>195</v>
      </c>
      <c r="G8" s="36" t="s">
        <v>22</v>
      </c>
    </row>
    <row r="9" spans="1:10" ht="20.100000000000001" customHeight="1" x14ac:dyDescent="0.25">
      <c r="A9" s="16" t="s">
        <v>170</v>
      </c>
      <c r="B9" s="47" t="s">
        <v>20</v>
      </c>
      <c r="C9" s="28">
        <v>1</v>
      </c>
      <c r="D9" s="30" t="s">
        <v>21</v>
      </c>
      <c r="E9" s="16" t="s">
        <v>121</v>
      </c>
      <c r="F9" s="28" t="s">
        <v>22</v>
      </c>
      <c r="G9" s="28" t="s">
        <v>22</v>
      </c>
      <c r="J9" s="6" t="e">
        <f>IF(A9="","",CONCATENATE(A9," ",D9," COMMENT '",E9,"' ",IF(G9="Y","","NOT NULL")," ",IF(F9&lt;&gt;"",CONCATENATE("DEFAULT '",F9,"' "),IF(G9="Y","DEFAULT NULL","")),IF(#REF!="","",",")))</f>
        <v>#REF!</v>
      </c>
    </row>
    <row r="10" spans="1:10" ht="20.100000000000001" customHeight="1" x14ac:dyDescent="0.25">
      <c r="A10" s="83"/>
      <c r="B10" s="83"/>
      <c r="C10" s="83"/>
      <c r="D10" s="83"/>
      <c r="E10" s="83"/>
      <c r="F10" s="83"/>
      <c r="G10" s="83"/>
      <c r="J10" s="6" t="s">
        <v>23</v>
      </c>
    </row>
    <row r="11" spans="1:10" ht="20.100000000000001" customHeight="1" x14ac:dyDescent="0.25">
      <c r="A11" s="11" t="s">
        <v>24</v>
      </c>
      <c r="B11" s="82" t="s">
        <v>185</v>
      </c>
      <c r="C11" s="82"/>
      <c r="D11" s="82"/>
      <c r="E11" s="82"/>
      <c r="F11" s="82"/>
      <c r="G11" s="82"/>
      <c r="J11" s="6" t="str">
        <f>IF(B11="NONE","",CONCATENATE("ALTER TABLE ",A1," ADD PRIMARY KEY (",B11,");"))</f>
        <v>ALTER TABLE MSTR_TRIP_TYPES ADD PRIMARY KEY (TRIP_TYPE_ID);</v>
      </c>
    </row>
    <row r="12" spans="1:10" ht="20.100000000000001" customHeight="1" x14ac:dyDescent="0.25">
      <c r="A12" s="11" t="s">
        <v>25</v>
      </c>
      <c r="B12" s="84" t="s">
        <v>26</v>
      </c>
      <c r="C12" s="85"/>
      <c r="D12" s="12"/>
      <c r="E12" s="12"/>
      <c r="F12" s="13"/>
      <c r="G12" s="13"/>
      <c r="J12" s="48" t="str">
        <f>IF(B12="NONE","",CONCATENATE("ALTER TABLE ",A1," ADD CONSTRAINT ",A1,"_FK_",F12," FOREIGN KEY (",B12,") REFERENCES ",D12,"(",E12,") ON UPDATE CASCADE ON DELETE RESTRICT;"))</f>
        <v/>
      </c>
    </row>
    <row r="13" spans="1:10" ht="20.100000000000001" customHeight="1" x14ac:dyDescent="0.25">
      <c r="A13" s="11" t="s">
        <v>27</v>
      </c>
      <c r="B13" s="82" t="s">
        <v>26</v>
      </c>
      <c r="C13" s="82"/>
      <c r="D13" s="82"/>
      <c r="E13" s="82"/>
      <c r="F13" s="82"/>
      <c r="G13" s="82"/>
      <c r="J13" s="48" t="str">
        <f>IF(B13="NONE","",CONCATENATE("CREATE INDEX ",A1,"_IDX_",B13," ON ",A1,"(",B13,");"))</f>
        <v/>
      </c>
    </row>
    <row r="14" spans="1:10" ht="20.100000000000001" customHeight="1" x14ac:dyDescent="0.25">
      <c r="A14" s="11" t="s">
        <v>28</v>
      </c>
      <c r="B14" s="82"/>
      <c r="C14" s="82"/>
      <c r="D14" s="82"/>
      <c r="E14" s="82"/>
      <c r="F14" s="82"/>
      <c r="G14" s="82"/>
      <c r="J14" s="6" t="str">
        <f>IF(B14="NONE","",CONCATENATE("ALTER TABLE ",A1," ADD UNIQUE KEY ",A1,"_UK_",E14," (",B14,");"))</f>
        <v>ALTER TABLE MSTR_TRIP_TYPES ADD UNIQUE KEY MSTR_TRIP_TYPES_UK_ ();</v>
      </c>
    </row>
    <row r="15" spans="1:10" ht="20.100000000000001" customHeight="1" x14ac:dyDescent="0.2">
      <c r="A15" s="11" t="s">
        <v>29</v>
      </c>
      <c r="B15" s="82" t="s">
        <v>185</v>
      </c>
      <c r="C15" s="82"/>
      <c r="D15" s="82"/>
      <c r="E15" s="82"/>
      <c r="F15" s="82"/>
      <c r="G15" s="82"/>
      <c r="H15" s="14"/>
      <c r="I15" s="14"/>
      <c r="J15" s="6" t="str">
        <f>IF(B15="NONE","",CONCATENATE("ALTER TABLE ",$A$1," MODIFY ",LEFT(VLOOKUP(B15,$A$3:$J10,10,FALSE),LEN(VLOOKUP(B15,$A$3:$J10,10,FALSE))-1)," AUTO_INCREMENT;"))</f>
        <v>ALTER TABLE MSTR_TRIP_TYPES MODIFY TRIP_TYPE_ID INT(4) UNSIGNED COMMENT 'Auto generated number' NOT NULL  AUTO_INCREMENT;</v>
      </c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5"/>
  <sheetViews>
    <sheetView workbookViewId="0">
      <selection activeCell="B16" sqref="B16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202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MSTR_SERVICE_TYPES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205</v>
      </c>
      <c r="B3" s="47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SERVICE_TYPE_ID INT(4) UNSIGNED COMMENT 'Auto generated number' NOT NULL ,</v>
      </c>
    </row>
    <row r="4" spans="1:10" ht="20.100000000000001" customHeight="1" x14ac:dyDescent="0.25">
      <c r="A4" s="1" t="s">
        <v>203</v>
      </c>
      <c r="B4" s="1" t="s">
        <v>19</v>
      </c>
      <c r="C4" s="9">
        <v>100</v>
      </c>
      <c r="D4" s="10" t="s">
        <v>44</v>
      </c>
      <c r="E4" s="1" t="s">
        <v>204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NULL","")),IF(A9="","",",")))</f>
        <v>SERVICE_TYPE_NAME VARCHAR(100) COMMENT 'Service Type Name' NOT NULL ,</v>
      </c>
    </row>
    <row r="5" spans="1:10" ht="20.100000000000001" customHeight="1" x14ac:dyDescent="0.25">
      <c r="A5" s="48" t="s">
        <v>188</v>
      </c>
      <c r="B5" s="48" t="s">
        <v>19</v>
      </c>
      <c r="C5" s="36">
        <v>50</v>
      </c>
      <c r="D5" s="37" t="s">
        <v>40</v>
      </c>
      <c r="E5" s="48" t="s">
        <v>200</v>
      </c>
      <c r="F5" s="36"/>
      <c r="G5" s="36" t="s">
        <v>18</v>
      </c>
    </row>
    <row r="6" spans="1:10" ht="20.100000000000001" customHeight="1" x14ac:dyDescent="0.25">
      <c r="A6" s="48" t="s">
        <v>190</v>
      </c>
      <c r="B6" s="48" t="s">
        <v>191</v>
      </c>
      <c r="C6" s="36"/>
      <c r="D6" s="37" t="s">
        <v>191</v>
      </c>
      <c r="E6" s="48" t="s">
        <v>192</v>
      </c>
      <c r="F6" s="36"/>
      <c r="G6" s="36" t="s">
        <v>18</v>
      </c>
    </row>
    <row r="7" spans="1:10" ht="20.100000000000001" customHeight="1" x14ac:dyDescent="0.25">
      <c r="A7" s="48" t="s">
        <v>193</v>
      </c>
      <c r="B7" s="48" t="s">
        <v>19</v>
      </c>
      <c r="C7" s="36">
        <v>50</v>
      </c>
      <c r="D7" s="37" t="s">
        <v>40</v>
      </c>
      <c r="E7" s="48" t="s">
        <v>201</v>
      </c>
      <c r="F7" s="36" t="s">
        <v>195</v>
      </c>
      <c r="G7" s="36" t="s">
        <v>22</v>
      </c>
    </row>
    <row r="8" spans="1:10" ht="20.100000000000001" customHeight="1" x14ac:dyDescent="0.25">
      <c r="A8" s="48" t="s">
        <v>196</v>
      </c>
      <c r="B8" s="48" t="s">
        <v>191</v>
      </c>
      <c r="C8" s="36"/>
      <c r="D8" s="37" t="s">
        <v>191</v>
      </c>
      <c r="E8" s="48" t="s">
        <v>197</v>
      </c>
      <c r="F8" s="36" t="s">
        <v>195</v>
      </c>
      <c r="G8" s="36" t="s">
        <v>22</v>
      </c>
    </row>
    <row r="9" spans="1:10" ht="20.100000000000001" customHeight="1" x14ac:dyDescent="0.25">
      <c r="A9" s="16" t="s">
        <v>170</v>
      </c>
      <c r="B9" s="47" t="s">
        <v>20</v>
      </c>
      <c r="C9" s="28">
        <v>1</v>
      </c>
      <c r="D9" s="30" t="s">
        <v>21</v>
      </c>
      <c r="E9" s="16" t="s">
        <v>121</v>
      </c>
      <c r="F9" s="28" t="s">
        <v>22</v>
      </c>
      <c r="G9" s="28" t="s">
        <v>22</v>
      </c>
      <c r="J9" s="6" t="e">
        <f>IF(A9="","",CONCATENATE(A9," ",D9," COMMENT '",E9,"' ",IF(G9="Y","","NOT NULL")," ",IF(F9&lt;&gt;"",CONCATENATE("DEFAULT '",F9,"' "),IF(G9="Y","DEFAULT NULL","")),IF(#REF!="","",",")))</f>
        <v>#REF!</v>
      </c>
    </row>
    <row r="10" spans="1:10" ht="20.100000000000001" customHeight="1" x14ac:dyDescent="0.25">
      <c r="A10" s="83"/>
      <c r="B10" s="83"/>
      <c r="C10" s="83"/>
      <c r="D10" s="83"/>
      <c r="E10" s="83"/>
      <c r="F10" s="83"/>
      <c r="G10" s="83"/>
      <c r="J10" s="6" t="s">
        <v>23</v>
      </c>
    </row>
    <row r="11" spans="1:10" ht="20.100000000000001" customHeight="1" x14ac:dyDescent="0.25">
      <c r="A11" s="11" t="s">
        <v>24</v>
      </c>
      <c r="B11" s="82" t="s">
        <v>205</v>
      </c>
      <c r="C11" s="82"/>
      <c r="D11" s="82"/>
      <c r="E11" s="82"/>
      <c r="F11" s="82"/>
      <c r="G11" s="82"/>
      <c r="J11" s="6" t="str">
        <f>IF(B11="NONE","",CONCATENATE("ALTER TABLE ",A1," ADD PRIMARY KEY (",B11,");"))</f>
        <v>ALTER TABLE MSTR_SERVICE_TYPES ADD PRIMARY KEY (SERVICE_TYPE_ID);</v>
      </c>
    </row>
    <row r="12" spans="1:10" ht="20.100000000000001" customHeight="1" x14ac:dyDescent="0.25">
      <c r="A12" s="11" t="s">
        <v>25</v>
      </c>
      <c r="B12" s="84" t="s">
        <v>26</v>
      </c>
      <c r="C12" s="85"/>
      <c r="D12" s="12"/>
      <c r="E12" s="12"/>
      <c r="F12" s="13"/>
      <c r="G12" s="13"/>
      <c r="J12" s="48" t="str">
        <f>IF(B12="NONE","",CONCATENATE("ALTER TABLE ",A1," ADD CONSTRAINT ",A1,"_FK_",F12," FOREIGN KEY (",B12,") REFERENCES ",D12,"(",E12,") ON UPDATE CASCADE ON DELETE RESTRICT;"))</f>
        <v/>
      </c>
    </row>
    <row r="13" spans="1:10" ht="20.100000000000001" customHeight="1" x14ac:dyDescent="0.25">
      <c r="A13" s="11" t="s">
        <v>27</v>
      </c>
      <c r="B13" s="82" t="s">
        <v>26</v>
      </c>
      <c r="C13" s="82"/>
      <c r="D13" s="82"/>
      <c r="E13" s="82"/>
      <c r="F13" s="82"/>
      <c r="G13" s="82"/>
      <c r="J13" s="48" t="str">
        <f>IF(B13="NONE","",CONCATENATE("CREATE INDEX ",A1,"_IDX_",B13," ON ",A1,"(",B13,");"))</f>
        <v/>
      </c>
    </row>
    <row r="14" spans="1:10" ht="20.100000000000001" customHeight="1" x14ac:dyDescent="0.25">
      <c r="A14" s="11" t="s">
        <v>28</v>
      </c>
      <c r="B14" s="82"/>
      <c r="C14" s="82"/>
      <c r="D14" s="82"/>
      <c r="E14" s="82"/>
      <c r="F14" s="82"/>
      <c r="G14" s="82"/>
      <c r="J14" s="6" t="str">
        <f>IF(B14="NONE","",CONCATENATE("ALTER TABLE ",A1," ADD UNIQUE KEY ",A1,"_UK_",E14," (",B14,");"))</f>
        <v>ALTER TABLE MSTR_SERVICE_TYPES ADD UNIQUE KEY MSTR_SERVICE_TYPES_UK_ ();</v>
      </c>
    </row>
    <row r="15" spans="1:10" ht="20.100000000000001" customHeight="1" x14ac:dyDescent="0.2">
      <c r="A15" s="11" t="s">
        <v>29</v>
      </c>
      <c r="B15" s="82" t="s">
        <v>205</v>
      </c>
      <c r="C15" s="82"/>
      <c r="D15" s="82"/>
      <c r="E15" s="82"/>
      <c r="F15" s="82"/>
      <c r="G15" s="82"/>
      <c r="H15" s="14"/>
      <c r="I15" s="14"/>
      <c r="J15" s="6" t="str">
        <f>IF(B15="NONE","",CONCATENATE("ALTER TABLE ",$A$1," MODIFY ",LEFT(VLOOKUP(B15,$A$3:$J10,10,FALSE),LEN(VLOOKUP(B15,$A$3:$J10,10,FALSE))-1)," AUTO_INCREMENT;"))</f>
        <v>ALTER TABLE MSTR_SERVICE_TYPES MODIFY SERVICE_TYPE_ID INT(4) UNSIGNED COMMENT 'Auto generated number' NOT NULL  AUTO_INCREMENT;</v>
      </c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5"/>
  <sheetViews>
    <sheetView workbookViewId="0">
      <selection activeCell="A8" sqref="A8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207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MSTR_PRIORITY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208</v>
      </c>
      <c r="B3" s="49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PRIORITY_ID INT(4) UNSIGNED COMMENT 'Auto generated number' NOT NULL ,</v>
      </c>
    </row>
    <row r="4" spans="1:10" ht="20.100000000000001" customHeight="1" x14ac:dyDescent="0.25">
      <c r="A4" s="1" t="s">
        <v>209</v>
      </c>
      <c r="B4" s="1" t="s">
        <v>19</v>
      </c>
      <c r="C4" s="9">
        <v>100</v>
      </c>
      <c r="D4" s="10" t="s">
        <v>44</v>
      </c>
      <c r="E4" s="1" t="s">
        <v>210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NULL","")),IF(A9="","",",")))</f>
        <v>PRIORITY_NAME VARCHAR(100) COMMENT 'Priority Name' NOT NULL ,</v>
      </c>
    </row>
    <row r="5" spans="1:10" ht="20.100000000000001" customHeight="1" x14ac:dyDescent="0.25">
      <c r="A5" s="50" t="s">
        <v>188</v>
      </c>
      <c r="B5" s="50" t="s">
        <v>19</v>
      </c>
      <c r="C5" s="36">
        <v>50</v>
      </c>
      <c r="D5" s="37" t="s">
        <v>40</v>
      </c>
      <c r="E5" s="50" t="s">
        <v>200</v>
      </c>
      <c r="F5" s="36"/>
      <c r="G5" s="36" t="s">
        <v>18</v>
      </c>
    </row>
    <row r="6" spans="1:10" ht="20.100000000000001" customHeight="1" x14ac:dyDescent="0.25">
      <c r="A6" s="50" t="s">
        <v>190</v>
      </c>
      <c r="B6" s="50" t="s">
        <v>191</v>
      </c>
      <c r="C6" s="36"/>
      <c r="D6" s="37" t="s">
        <v>191</v>
      </c>
      <c r="E6" s="50" t="s">
        <v>192</v>
      </c>
      <c r="F6" s="36"/>
      <c r="G6" s="36" t="s">
        <v>18</v>
      </c>
    </row>
    <row r="7" spans="1:10" ht="20.100000000000001" customHeight="1" x14ac:dyDescent="0.25">
      <c r="A7" s="50" t="s">
        <v>193</v>
      </c>
      <c r="B7" s="50" t="s">
        <v>19</v>
      </c>
      <c r="C7" s="36">
        <v>50</v>
      </c>
      <c r="D7" s="37" t="s">
        <v>40</v>
      </c>
      <c r="E7" s="50" t="s">
        <v>201</v>
      </c>
      <c r="F7" s="36" t="s">
        <v>195</v>
      </c>
      <c r="G7" s="36" t="s">
        <v>22</v>
      </c>
    </row>
    <row r="8" spans="1:10" ht="20.100000000000001" customHeight="1" x14ac:dyDescent="0.25">
      <c r="A8" s="50" t="s">
        <v>196</v>
      </c>
      <c r="B8" s="50" t="s">
        <v>191</v>
      </c>
      <c r="C8" s="36"/>
      <c r="D8" s="37" t="s">
        <v>191</v>
      </c>
      <c r="E8" s="50" t="s">
        <v>197</v>
      </c>
      <c r="F8" s="36" t="s">
        <v>195</v>
      </c>
      <c r="G8" s="36" t="s">
        <v>22</v>
      </c>
    </row>
    <row r="9" spans="1:10" ht="20.100000000000001" customHeight="1" x14ac:dyDescent="0.25">
      <c r="A9" s="16" t="s">
        <v>170</v>
      </c>
      <c r="B9" s="49" t="s">
        <v>20</v>
      </c>
      <c r="C9" s="28">
        <v>1</v>
      </c>
      <c r="D9" s="30" t="s">
        <v>21</v>
      </c>
      <c r="E9" s="16" t="s">
        <v>121</v>
      </c>
      <c r="F9" s="28" t="s">
        <v>22</v>
      </c>
      <c r="G9" s="28" t="s">
        <v>22</v>
      </c>
      <c r="J9" s="6" t="e">
        <f>IF(A9="","",CONCATENATE(A9," ",D9," COMMENT '",E9,"' ",IF(G9="Y","","NOT NULL")," ",IF(F9&lt;&gt;"",CONCATENATE("DEFAULT '",F9,"' "),IF(G9="Y","DEFAULT NULL","")),IF(#REF!="","",",")))</f>
        <v>#REF!</v>
      </c>
    </row>
    <row r="10" spans="1:10" ht="20.100000000000001" customHeight="1" x14ac:dyDescent="0.25">
      <c r="A10" s="83"/>
      <c r="B10" s="83"/>
      <c r="C10" s="83"/>
      <c r="D10" s="83"/>
      <c r="E10" s="83"/>
      <c r="F10" s="83"/>
      <c r="G10" s="83"/>
      <c r="J10" s="6" t="s">
        <v>23</v>
      </c>
    </row>
    <row r="11" spans="1:10" ht="20.100000000000001" customHeight="1" x14ac:dyDescent="0.25">
      <c r="A11" s="11" t="s">
        <v>24</v>
      </c>
      <c r="B11" s="82" t="s">
        <v>208</v>
      </c>
      <c r="C11" s="82"/>
      <c r="D11" s="82"/>
      <c r="E11" s="82"/>
      <c r="F11" s="82"/>
      <c r="G11" s="82"/>
      <c r="J11" s="6" t="str">
        <f>IF(B11="NONE","",CONCATENATE("ALTER TABLE ",A1," ADD PRIMARY KEY (",B11,");"))</f>
        <v>ALTER TABLE MSTR_PRIORITY ADD PRIMARY KEY (PRIORITY_ID);</v>
      </c>
    </row>
    <row r="12" spans="1:10" ht="20.100000000000001" customHeight="1" x14ac:dyDescent="0.25">
      <c r="A12" s="11" t="s">
        <v>25</v>
      </c>
      <c r="B12" s="84" t="s">
        <v>26</v>
      </c>
      <c r="C12" s="85"/>
      <c r="D12" s="12"/>
      <c r="E12" s="12"/>
      <c r="F12" s="13"/>
      <c r="G12" s="13"/>
      <c r="J12" s="50" t="str">
        <f>IF(B12="NONE","",CONCATENATE("ALTER TABLE ",A1," ADD CONSTRAINT ",A1,"_FK_",F12," FOREIGN KEY (",B12,") REFERENCES ",D12,"(",E12,") ON UPDATE CASCADE ON DELETE RESTRICT;"))</f>
        <v/>
      </c>
    </row>
    <row r="13" spans="1:10" ht="20.100000000000001" customHeight="1" x14ac:dyDescent="0.25">
      <c r="A13" s="11" t="s">
        <v>27</v>
      </c>
      <c r="B13" s="82" t="s">
        <v>26</v>
      </c>
      <c r="C13" s="82"/>
      <c r="D13" s="82"/>
      <c r="E13" s="82"/>
      <c r="F13" s="82"/>
      <c r="G13" s="82"/>
      <c r="J13" s="50" t="str">
        <f>IF(B13="NONE","",CONCATENATE("CREATE INDEX ",A1,"_IDX_",B13," ON ",A1,"(",B13,");"))</f>
        <v/>
      </c>
    </row>
    <row r="14" spans="1:10" ht="20.100000000000001" customHeight="1" x14ac:dyDescent="0.25">
      <c r="A14" s="11" t="s">
        <v>28</v>
      </c>
      <c r="B14" s="82"/>
      <c r="C14" s="82"/>
      <c r="D14" s="82"/>
      <c r="E14" s="82"/>
      <c r="F14" s="82"/>
      <c r="G14" s="82"/>
      <c r="J14" s="6" t="str">
        <f>IF(B14="NONE","",CONCATENATE("ALTER TABLE ",A1," ADD UNIQUE KEY ",A1,"_UK_",E14," (",B14,");"))</f>
        <v>ALTER TABLE MSTR_PRIORITY ADD UNIQUE KEY MSTR_PRIORITY_UK_ ();</v>
      </c>
    </row>
    <row r="15" spans="1:10" ht="20.100000000000001" customHeight="1" x14ac:dyDescent="0.2">
      <c r="A15" s="11" t="s">
        <v>29</v>
      </c>
      <c r="B15" s="82" t="s">
        <v>208</v>
      </c>
      <c r="C15" s="82"/>
      <c r="D15" s="82"/>
      <c r="E15" s="82"/>
      <c r="F15" s="82"/>
      <c r="G15" s="82"/>
      <c r="H15" s="14"/>
      <c r="I15" s="14"/>
      <c r="J15" s="6" t="str">
        <f>IF(B15="NONE","",CONCATENATE("ALTER TABLE ",$A$1," MODIFY ",LEFT(VLOOKUP(B15,$A$3:$J10,10,FALSE),LEN(VLOOKUP(B15,$A$3:$J10,10,FALSE))-1)," AUTO_INCREMENT;"))</f>
        <v>ALTER TABLE MSTR_PRIORITY MODIFY PRIORITY_ID INT(4) UNSIGNED COMMENT 'Auto generated number' NOT NULL  AUTO_INCREMENT;</v>
      </c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5"/>
  <sheetViews>
    <sheetView workbookViewId="0">
      <selection activeCell="B16" sqref="B16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211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MSTR_PHASES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212</v>
      </c>
      <c r="B3" s="49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PHASE_ID INT(4) UNSIGNED COMMENT 'Auto generated number' NOT NULL ,</v>
      </c>
    </row>
    <row r="4" spans="1:10" ht="20.100000000000001" customHeight="1" x14ac:dyDescent="0.25">
      <c r="A4" s="1" t="s">
        <v>213</v>
      </c>
      <c r="B4" s="1" t="s">
        <v>19</v>
      </c>
      <c r="C4" s="9">
        <v>100</v>
      </c>
      <c r="D4" s="10" t="s">
        <v>44</v>
      </c>
      <c r="E4" s="1" t="s">
        <v>214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NULL","")),IF(A9="","",",")))</f>
        <v>PHASE_NAME VARCHAR(100) COMMENT 'Phase Name' NOT NULL ,</v>
      </c>
    </row>
    <row r="5" spans="1:10" ht="20.100000000000001" customHeight="1" x14ac:dyDescent="0.25">
      <c r="A5" s="50" t="s">
        <v>188</v>
      </c>
      <c r="B5" s="50" t="s">
        <v>19</v>
      </c>
      <c r="C5" s="36">
        <v>50</v>
      </c>
      <c r="D5" s="37" t="s">
        <v>40</v>
      </c>
      <c r="E5" s="50" t="s">
        <v>200</v>
      </c>
      <c r="F5" s="36"/>
      <c r="G5" s="36" t="s">
        <v>18</v>
      </c>
    </row>
    <row r="6" spans="1:10" ht="20.100000000000001" customHeight="1" x14ac:dyDescent="0.25">
      <c r="A6" s="50" t="s">
        <v>190</v>
      </c>
      <c r="B6" s="50" t="s">
        <v>191</v>
      </c>
      <c r="C6" s="36"/>
      <c r="D6" s="37" t="s">
        <v>191</v>
      </c>
      <c r="E6" s="50" t="s">
        <v>192</v>
      </c>
      <c r="F6" s="36"/>
      <c r="G6" s="36" t="s">
        <v>18</v>
      </c>
    </row>
    <row r="7" spans="1:10" ht="20.100000000000001" customHeight="1" x14ac:dyDescent="0.25">
      <c r="A7" s="50" t="s">
        <v>193</v>
      </c>
      <c r="B7" s="50" t="s">
        <v>19</v>
      </c>
      <c r="C7" s="36">
        <v>50</v>
      </c>
      <c r="D7" s="37" t="s">
        <v>40</v>
      </c>
      <c r="E7" s="50" t="s">
        <v>201</v>
      </c>
      <c r="F7" s="36" t="s">
        <v>195</v>
      </c>
      <c r="G7" s="36" t="s">
        <v>22</v>
      </c>
    </row>
    <row r="8" spans="1:10" ht="20.100000000000001" customHeight="1" x14ac:dyDescent="0.25">
      <c r="A8" s="50" t="s">
        <v>196</v>
      </c>
      <c r="B8" s="50" t="s">
        <v>191</v>
      </c>
      <c r="C8" s="36"/>
      <c r="D8" s="37" t="s">
        <v>191</v>
      </c>
      <c r="E8" s="50" t="s">
        <v>197</v>
      </c>
      <c r="F8" s="36" t="s">
        <v>195</v>
      </c>
      <c r="G8" s="36" t="s">
        <v>22</v>
      </c>
    </row>
    <row r="9" spans="1:10" ht="20.100000000000001" customHeight="1" x14ac:dyDescent="0.25">
      <c r="A9" s="16" t="s">
        <v>170</v>
      </c>
      <c r="B9" s="49" t="s">
        <v>20</v>
      </c>
      <c r="C9" s="28">
        <v>1</v>
      </c>
      <c r="D9" s="30" t="s">
        <v>21</v>
      </c>
      <c r="E9" s="16" t="s">
        <v>121</v>
      </c>
      <c r="F9" s="28" t="s">
        <v>22</v>
      </c>
      <c r="G9" s="28" t="s">
        <v>22</v>
      </c>
      <c r="J9" s="6" t="e">
        <f>IF(A9="","",CONCATENATE(A9," ",D9," COMMENT '",E9,"' ",IF(G9="Y","","NOT NULL")," ",IF(F9&lt;&gt;"",CONCATENATE("DEFAULT '",F9,"' "),IF(G9="Y","DEFAULT NULL","")),IF(#REF!="","",",")))</f>
        <v>#REF!</v>
      </c>
    </row>
    <row r="10" spans="1:10" ht="20.100000000000001" customHeight="1" x14ac:dyDescent="0.25">
      <c r="A10" s="83"/>
      <c r="B10" s="83"/>
      <c r="C10" s="83"/>
      <c r="D10" s="83"/>
      <c r="E10" s="83"/>
      <c r="F10" s="83"/>
      <c r="G10" s="83"/>
      <c r="J10" s="6" t="s">
        <v>23</v>
      </c>
    </row>
    <row r="11" spans="1:10" ht="20.100000000000001" customHeight="1" x14ac:dyDescent="0.25">
      <c r="A11" s="11" t="s">
        <v>24</v>
      </c>
      <c r="B11" s="82" t="s">
        <v>212</v>
      </c>
      <c r="C11" s="82"/>
      <c r="D11" s="82"/>
      <c r="E11" s="82"/>
      <c r="F11" s="82"/>
      <c r="G11" s="82"/>
      <c r="J11" s="6" t="str">
        <f>IF(B11="NONE","",CONCATENATE("ALTER TABLE ",A1," ADD PRIMARY KEY (",B11,");"))</f>
        <v>ALTER TABLE MSTR_PHASES ADD PRIMARY KEY (PHASE_ID);</v>
      </c>
    </row>
    <row r="12" spans="1:10" ht="20.100000000000001" customHeight="1" x14ac:dyDescent="0.25">
      <c r="A12" s="11" t="s">
        <v>25</v>
      </c>
      <c r="B12" s="84" t="s">
        <v>26</v>
      </c>
      <c r="C12" s="85"/>
      <c r="D12" s="12"/>
      <c r="E12" s="12"/>
      <c r="F12" s="13"/>
      <c r="G12" s="13"/>
      <c r="J12" s="50" t="str">
        <f>IF(B12="NONE","",CONCATENATE("ALTER TABLE ",A1," ADD CONSTRAINT ",A1,"_FK_",F12," FOREIGN KEY (",B12,") REFERENCES ",D12,"(",E12,") ON UPDATE CASCADE ON DELETE RESTRICT;"))</f>
        <v/>
      </c>
    </row>
    <row r="13" spans="1:10" ht="20.100000000000001" customHeight="1" x14ac:dyDescent="0.25">
      <c r="A13" s="11" t="s">
        <v>27</v>
      </c>
      <c r="B13" s="82" t="s">
        <v>26</v>
      </c>
      <c r="C13" s="82"/>
      <c r="D13" s="82"/>
      <c r="E13" s="82"/>
      <c r="F13" s="82"/>
      <c r="G13" s="82"/>
      <c r="J13" s="50" t="str">
        <f>IF(B13="NONE","",CONCATENATE("CREATE INDEX ",A1,"_IDX_",B13," ON ",A1,"(",B13,");"))</f>
        <v/>
      </c>
    </row>
    <row r="14" spans="1:10" ht="20.100000000000001" customHeight="1" x14ac:dyDescent="0.25">
      <c r="A14" s="11" t="s">
        <v>28</v>
      </c>
      <c r="B14" s="82"/>
      <c r="C14" s="82"/>
      <c r="D14" s="82"/>
      <c r="E14" s="82"/>
      <c r="F14" s="82"/>
      <c r="G14" s="82"/>
      <c r="J14" s="6" t="str">
        <f>IF(B14="NONE","",CONCATENATE("ALTER TABLE ",A1," ADD UNIQUE KEY ",A1,"_UK_",E14," (",B14,");"))</f>
        <v>ALTER TABLE MSTR_PHASES ADD UNIQUE KEY MSTR_PHASES_UK_ ();</v>
      </c>
    </row>
    <row r="15" spans="1:10" ht="20.100000000000001" customHeight="1" x14ac:dyDescent="0.2">
      <c r="A15" s="11" t="s">
        <v>29</v>
      </c>
      <c r="B15" s="82" t="s">
        <v>212</v>
      </c>
      <c r="C15" s="82"/>
      <c r="D15" s="82"/>
      <c r="E15" s="82"/>
      <c r="F15" s="82"/>
      <c r="G15" s="82"/>
      <c r="H15" s="14"/>
      <c r="I15" s="14"/>
      <c r="J15" s="6" t="str">
        <f>IF(B15="NONE","",CONCATENATE("ALTER TABLE ",$A$1," MODIFY ",LEFT(VLOOKUP(B15,$A$3:$J10,10,FALSE),LEN(VLOOKUP(B15,$A$3:$J10,10,FALSE))-1)," AUTO_INCREMENT;"))</f>
        <v>ALTER TABLE MSTR_PHASES MODIFY PHASE_ID INT(4) UNSIGNED COMMENT 'Auto generated number' NOT NULL  AUTO_INCREMENT;</v>
      </c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5"/>
  <sheetViews>
    <sheetView workbookViewId="0">
      <selection activeCell="A5" sqref="A5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215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MSTR_REQUISTION_TYPES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216</v>
      </c>
      <c r="B3" s="49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REQUISITION_TYPE_ID INT(4) UNSIGNED COMMENT 'Auto generated number' NOT NULL ,</v>
      </c>
    </row>
    <row r="4" spans="1:10" ht="20.100000000000001" customHeight="1" x14ac:dyDescent="0.25">
      <c r="A4" s="1" t="s">
        <v>217</v>
      </c>
      <c r="B4" s="1" t="s">
        <v>19</v>
      </c>
      <c r="C4" s="9">
        <v>100</v>
      </c>
      <c r="D4" s="10" t="s">
        <v>44</v>
      </c>
      <c r="E4" s="1" t="s">
        <v>218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NULL","")),IF(A9="","",",")))</f>
        <v>REQUISITION_TYPE_NAME VARCHAR(100) COMMENT 'Requistion type Name' NOT NULL ,</v>
      </c>
    </row>
    <row r="5" spans="1:10" ht="20.100000000000001" customHeight="1" x14ac:dyDescent="0.25">
      <c r="A5" s="50" t="s">
        <v>188</v>
      </c>
      <c r="B5" s="50" t="s">
        <v>19</v>
      </c>
      <c r="C5" s="36">
        <v>50</v>
      </c>
      <c r="D5" s="37" t="s">
        <v>40</v>
      </c>
      <c r="E5" s="50" t="s">
        <v>200</v>
      </c>
      <c r="F5" s="36"/>
      <c r="G5" s="36" t="s">
        <v>18</v>
      </c>
    </row>
    <row r="6" spans="1:10" ht="20.100000000000001" customHeight="1" x14ac:dyDescent="0.25">
      <c r="A6" s="50" t="s">
        <v>190</v>
      </c>
      <c r="B6" s="50" t="s">
        <v>191</v>
      </c>
      <c r="C6" s="36"/>
      <c r="D6" s="37" t="s">
        <v>191</v>
      </c>
      <c r="E6" s="50" t="s">
        <v>192</v>
      </c>
      <c r="F6" s="36"/>
      <c r="G6" s="36" t="s">
        <v>18</v>
      </c>
    </row>
    <row r="7" spans="1:10" ht="20.100000000000001" customHeight="1" x14ac:dyDescent="0.25">
      <c r="A7" s="50" t="s">
        <v>193</v>
      </c>
      <c r="B7" s="50" t="s">
        <v>19</v>
      </c>
      <c r="C7" s="36">
        <v>50</v>
      </c>
      <c r="D7" s="37" t="s">
        <v>40</v>
      </c>
      <c r="E7" s="50" t="s">
        <v>201</v>
      </c>
      <c r="F7" s="36" t="s">
        <v>195</v>
      </c>
      <c r="G7" s="36" t="s">
        <v>22</v>
      </c>
    </row>
    <row r="8" spans="1:10" ht="20.100000000000001" customHeight="1" x14ac:dyDescent="0.25">
      <c r="A8" s="50" t="s">
        <v>196</v>
      </c>
      <c r="B8" s="50" t="s">
        <v>191</v>
      </c>
      <c r="C8" s="36"/>
      <c r="D8" s="37" t="s">
        <v>191</v>
      </c>
      <c r="E8" s="50" t="s">
        <v>197</v>
      </c>
      <c r="F8" s="36" t="s">
        <v>195</v>
      </c>
      <c r="G8" s="36" t="s">
        <v>22</v>
      </c>
    </row>
    <row r="9" spans="1:10" ht="20.100000000000001" customHeight="1" x14ac:dyDescent="0.25">
      <c r="A9" s="16" t="s">
        <v>170</v>
      </c>
      <c r="B9" s="49" t="s">
        <v>20</v>
      </c>
      <c r="C9" s="28">
        <v>1</v>
      </c>
      <c r="D9" s="30" t="s">
        <v>21</v>
      </c>
      <c r="E9" s="16" t="s">
        <v>121</v>
      </c>
      <c r="F9" s="28" t="s">
        <v>22</v>
      </c>
      <c r="G9" s="28" t="s">
        <v>22</v>
      </c>
      <c r="J9" s="6" t="e">
        <f>IF(A9="","",CONCATENATE(A9," ",D9," COMMENT '",E9,"' ",IF(G9="Y","","NOT NULL")," ",IF(F9&lt;&gt;"",CONCATENATE("DEFAULT '",F9,"' "),IF(G9="Y","DEFAULT NULL","")),IF(#REF!="","",",")))</f>
        <v>#REF!</v>
      </c>
    </row>
    <row r="10" spans="1:10" ht="20.100000000000001" customHeight="1" x14ac:dyDescent="0.25">
      <c r="A10" s="83"/>
      <c r="B10" s="83"/>
      <c r="C10" s="83"/>
      <c r="D10" s="83"/>
      <c r="E10" s="83"/>
      <c r="F10" s="83"/>
      <c r="G10" s="83"/>
      <c r="J10" s="6" t="s">
        <v>23</v>
      </c>
    </row>
    <row r="11" spans="1:10" ht="20.100000000000001" customHeight="1" x14ac:dyDescent="0.25">
      <c r="A11" s="11" t="s">
        <v>24</v>
      </c>
      <c r="B11" s="82" t="s">
        <v>216</v>
      </c>
      <c r="C11" s="82"/>
      <c r="D11" s="82"/>
      <c r="E11" s="82"/>
      <c r="F11" s="82"/>
      <c r="G11" s="82"/>
      <c r="J11" s="6" t="str">
        <f>IF(B11="NONE","",CONCATENATE("ALTER TABLE ",A1," ADD PRIMARY KEY (",B11,");"))</f>
        <v>ALTER TABLE MSTR_REQUISTION_TYPES ADD PRIMARY KEY (REQUISITION_TYPE_ID);</v>
      </c>
    </row>
    <row r="12" spans="1:10" ht="20.100000000000001" customHeight="1" x14ac:dyDescent="0.25">
      <c r="A12" s="11" t="s">
        <v>25</v>
      </c>
      <c r="B12" s="84" t="s">
        <v>26</v>
      </c>
      <c r="C12" s="85"/>
      <c r="D12" s="12"/>
      <c r="E12" s="12"/>
      <c r="F12" s="13"/>
      <c r="G12" s="13"/>
      <c r="J12" s="50" t="str">
        <f>IF(B12="NONE","",CONCATENATE("ALTER TABLE ",A1," ADD CONSTRAINT ",A1,"_FK_",F12," FOREIGN KEY (",B12,") REFERENCES ",D12,"(",E12,") ON UPDATE CASCADE ON DELETE RESTRICT;"))</f>
        <v/>
      </c>
    </row>
    <row r="13" spans="1:10" ht="20.100000000000001" customHeight="1" x14ac:dyDescent="0.25">
      <c r="A13" s="11" t="s">
        <v>27</v>
      </c>
      <c r="B13" s="82" t="s">
        <v>26</v>
      </c>
      <c r="C13" s="82"/>
      <c r="D13" s="82"/>
      <c r="E13" s="82"/>
      <c r="F13" s="82"/>
      <c r="G13" s="82"/>
      <c r="J13" s="50" t="str">
        <f>IF(B13="NONE","",CONCATENATE("CREATE INDEX ",A1,"_IDX_",B13," ON ",A1,"(",B13,");"))</f>
        <v/>
      </c>
    </row>
    <row r="14" spans="1:10" ht="20.100000000000001" customHeight="1" x14ac:dyDescent="0.25">
      <c r="A14" s="11" t="s">
        <v>28</v>
      </c>
      <c r="B14" s="82"/>
      <c r="C14" s="82"/>
      <c r="D14" s="82"/>
      <c r="E14" s="82"/>
      <c r="F14" s="82"/>
      <c r="G14" s="82"/>
      <c r="J14" s="6" t="str">
        <f>IF(B14="NONE","",CONCATENATE("ALTER TABLE ",A1," ADD UNIQUE KEY ",A1,"_UK_",E14," (",B14,");"))</f>
        <v>ALTER TABLE MSTR_REQUISTION_TYPES ADD UNIQUE KEY MSTR_REQUISTION_TYPES_UK_ ();</v>
      </c>
    </row>
    <row r="15" spans="1:10" ht="20.100000000000001" customHeight="1" x14ac:dyDescent="0.2">
      <c r="A15" s="11" t="s">
        <v>29</v>
      </c>
      <c r="B15" s="82" t="s">
        <v>216</v>
      </c>
      <c r="C15" s="82"/>
      <c r="D15" s="82"/>
      <c r="E15" s="82"/>
      <c r="F15" s="82"/>
      <c r="G15" s="82"/>
      <c r="H15" s="14"/>
      <c r="I15" s="14"/>
      <c r="J15" s="6" t="str">
        <f>IF(B15="NONE","",CONCATENATE("ALTER TABLE ",$A$1," MODIFY ",LEFT(VLOOKUP(B15,$A$3:$J10,10,FALSE),LEN(VLOOKUP(B15,$A$3:$J10,10,FALSE))-1)," AUTO_INCREMENT;"))</f>
        <v>ALTER TABLE MSTR_REQUISTION_TYPES MODIFY REQUISITION_TYPE_ID INT(4) UNSIGNED COMMENT 'Auto generated number' NOT NULL  AUTO_INCREMENT;</v>
      </c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5"/>
  <sheetViews>
    <sheetView workbookViewId="0">
      <selection activeCell="B16" sqref="B16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219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MSTR_REQUISTION_PURPOSE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220</v>
      </c>
      <c r="B3" s="49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REQUISITION_PURPOSE_ID INT(4) UNSIGNED COMMENT 'Auto generated number' NOT NULL ,</v>
      </c>
    </row>
    <row r="4" spans="1:10" ht="20.100000000000001" customHeight="1" x14ac:dyDescent="0.25">
      <c r="A4" s="1" t="s">
        <v>221</v>
      </c>
      <c r="B4" s="1" t="s">
        <v>19</v>
      </c>
      <c r="C4" s="9">
        <v>100</v>
      </c>
      <c r="D4" s="10" t="s">
        <v>44</v>
      </c>
      <c r="E4" s="1" t="s">
        <v>222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NULL","")),IF(A9="","",",")))</f>
        <v>REQUISITION_PURPOSE_NAME VARCHAR(100) COMMENT 'Requistion purpose Name' NOT NULL ,</v>
      </c>
    </row>
    <row r="5" spans="1:10" ht="20.100000000000001" customHeight="1" x14ac:dyDescent="0.25">
      <c r="A5" s="50" t="s">
        <v>188</v>
      </c>
      <c r="B5" s="50" t="s">
        <v>19</v>
      </c>
      <c r="C5" s="36">
        <v>50</v>
      </c>
      <c r="D5" s="37" t="s">
        <v>40</v>
      </c>
      <c r="E5" s="50" t="s">
        <v>200</v>
      </c>
      <c r="F5" s="36"/>
      <c r="G5" s="36" t="s">
        <v>18</v>
      </c>
    </row>
    <row r="6" spans="1:10" ht="20.100000000000001" customHeight="1" x14ac:dyDescent="0.25">
      <c r="A6" s="50" t="s">
        <v>190</v>
      </c>
      <c r="B6" s="50" t="s">
        <v>191</v>
      </c>
      <c r="C6" s="36"/>
      <c r="D6" s="37" t="s">
        <v>191</v>
      </c>
      <c r="E6" s="50" t="s">
        <v>192</v>
      </c>
      <c r="F6" s="36"/>
      <c r="G6" s="36" t="s">
        <v>18</v>
      </c>
    </row>
    <row r="7" spans="1:10" ht="20.100000000000001" customHeight="1" x14ac:dyDescent="0.25">
      <c r="A7" s="50" t="s">
        <v>193</v>
      </c>
      <c r="B7" s="50" t="s">
        <v>19</v>
      </c>
      <c r="C7" s="36">
        <v>50</v>
      </c>
      <c r="D7" s="37" t="s">
        <v>40</v>
      </c>
      <c r="E7" s="50" t="s">
        <v>201</v>
      </c>
      <c r="F7" s="36" t="s">
        <v>195</v>
      </c>
      <c r="G7" s="36" t="s">
        <v>22</v>
      </c>
    </row>
    <row r="8" spans="1:10" ht="20.100000000000001" customHeight="1" x14ac:dyDescent="0.25">
      <c r="A8" s="50" t="s">
        <v>196</v>
      </c>
      <c r="B8" s="50" t="s">
        <v>191</v>
      </c>
      <c r="C8" s="36"/>
      <c r="D8" s="37" t="s">
        <v>191</v>
      </c>
      <c r="E8" s="50" t="s">
        <v>197</v>
      </c>
      <c r="F8" s="36" t="s">
        <v>195</v>
      </c>
      <c r="G8" s="36" t="s">
        <v>22</v>
      </c>
    </row>
    <row r="9" spans="1:10" ht="20.100000000000001" customHeight="1" x14ac:dyDescent="0.25">
      <c r="A9" s="16" t="s">
        <v>170</v>
      </c>
      <c r="B9" s="49" t="s">
        <v>20</v>
      </c>
      <c r="C9" s="28">
        <v>1</v>
      </c>
      <c r="D9" s="30" t="s">
        <v>21</v>
      </c>
      <c r="E9" s="16" t="s">
        <v>121</v>
      </c>
      <c r="F9" s="28" t="s">
        <v>22</v>
      </c>
      <c r="G9" s="28" t="s">
        <v>22</v>
      </c>
      <c r="J9" s="6" t="e">
        <f>IF(A9="","",CONCATENATE(A9," ",D9," COMMENT '",E9,"' ",IF(G9="Y","","NOT NULL")," ",IF(F9&lt;&gt;"",CONCATENATE("DEFAULT '",F9,"' "),IF(G9="Y","DEFAULT NULL","")),IF(#REF!="","",",")))</f>
        <v>#REF!</v>
      </c>
    </row>
    <row r="10" spans="1:10" ht="20.100000000000001" customHeight="1" x14ac:dyDescent="0.25">
      <c r="A10" s="83"/>
      <c r="B10" s="83"/>
      <c r="C10" s="83"/>
      <c r="D10" s="83"/>
      <c r="E10" s="83"/>
      <c r="F10" s="83"/>
      <c r="G10" s="83"/>
      <c r="J10" s="6" t="s">
        <v>23</v>
      </c>
    </row>
    <row r="11" spans="1:10" ht="20.100000000000001" customHeight="1" x14ac:dyDescent="0.25">
      <c r="A11" s="11" t="s">
        <v>24</v>
      </c>
      <c r="B11" s="82" t="s">
        <v>220</v>
      </c>
      <c r="C11" s="82"/>
      <c r="D11" s="82"/>
      <c r="E11" s="82"/>
      <c r="F11" s="82"/>
      <c r="G11" s="82"/>
      <c r="J11" s="6" t="str">
        <f>IF(B11="NONE","",CONCATENATE("ALTER TABLE ",A1," ADD PRIMARY KEY (",B11,");"))</f>
        <v>ALTER TABLE MSTR_REQUISTION_PURPOSE ADD PRIMARY KEY (REQUISITION_PURPOSE_ID);</v>
      </c>
    </row>
    <row r="12" spans="1:10" ht="20.100000000000001" customHeight="1" x14ac:dyDescent="0.25">
      <c r="A12" s="11" t="s">
        <v>25</v>
      </c>
      <c r="B12" s="84" t="s">
        <v>26</v>
      </c>
      <c r="C12" s="85"/>
      <c r="D12" s="12"/>
      <c r="E12" s="12"/>
      <c r="F12" s="13"/>
      <c r="G12" s="13"/>
      <c r="J12" s="50" t="str">
        <f>IF(B12="NONE","",CONCATENATE("ALTER TABLE ",A1," ADD CONSTRAINT ",A1,"_FK_",F12," FOREIGN KEY (",B12,") REFERENCES ",D12,"(",E12,") ON UPDATE CASCADE ON DELETE RESTRICT;"))</f>
        <v/>
      </c>
    </row>
    <row r="13" spans="1:10" ht="20.100000000000001" customHeight="1" x14ac:dyDescent="0.25">
      <c r="A13" s="11" t="s">
        <v>27</v>
      </c>
      <c r="B13" s="82" t="s">
        <v>26</v>
      </c>
      <c r="C13" s="82"/>
      <c r="D13" s="82"/>
      <c r="E13" s="82"/>
      <c r="F13" s="82"/>
      <c r="G13" s="82"/>
      <c r="J13" s="50" t="str">
        <f>IF(B13="NONE","",CONCATENATE("CREATE INDEX ",A1,"_IDX_",B13," ON ",A1,"(",B13,");"))</f>
        <v/>
      </c>
    </row>
    <row r="14" spans="1:10" ht="20.100000000000001" customHeight="1" x14ac:dyDescent="0.25">
      <c r="A14" s="11" t="s">
        <v>28</v>
      </c>
      <c r="B14" s="82"/>
      <c r="C14" s="82"/>
      <c r="D14" s="82"/>
      <c r="E14" s="82"/>
      <c r="F14" s="82"/>
      <c r="G14" s="82"/>
      <c r="J14" s="6" t="str">
        <f>IF(B14="NONE","",CONCATENATE("ALTER TABLE ",A1," ADD UNIQUE KEY ",A1,"_UK_",E14," (",B14,");"))</f>
        <v>ALTER TABLE MSTR_REQUISTION_PURPOSE ADD UNIQUE KEY MSTR_REQUISTION_PURPOSE_UK_ ();</v>
      </c>
    </row>
    <row r="15" spans="1:10" ht="20.100000000000001" customHeight="1" x14ac:dyDescent="0.2">
      <c r="A15" s="11" t="s">
        <v>29</v>
      </c>
      <c r="B15" s="82" t="s">
        <v>220</v>
      </c>
      <c r="C15" s="82"/>
      <c r="D15" s="82"/>
      <c r="E15" s="82"/>
      <c r="F15" s="82"/>
      <c r="G15" s="82"/>
      <c r="H15" s="14"/>
      <c r="I15" s="14"/>
      <c r="J15" s="6" t="str">
        <f>IF(B15="NONE","",CONCATENATE("ALTER TABLE ",$A$1," MODIFY ",LEFT(VLOOKUP(B15,$A$3:$J10,10,FALSE),LEN(VLOOKUP(B15,$A$3:$J10,10,FALSE))-1)," AUTO_INCREMENT;"))</f>
        <v>ALTER TABLE MSTR_REQUISTION_PURPOSE MODIFY REQUISITION_PURPOSE_ID INT(4) UNSIGNED COMMENT 'Auto generated number' NOT NULL  AUTO_INCREMENT;</v>
      </c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5"/>
  <sheetViews>
    <sheetView workbookViewId="0">
      <selection activeCell="B16" sqref="B16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223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MSTR_MAINTENANCE_TYPE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224</v>
      </c>
      <c r="B3" s="51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MAINTENANCE_TYPE_ID INT(4) UNSIGNED COMMENT 'Auto generated number' NOT NULL ,</v>
      </c>
    </row>
    <row r="4" spans="1:10" ht="20.100000000000001" customHeight="1" x14ac:dyDescent="0.25">
      <c r="A4" s="1" t="s">
        <v>225</v>
      </c>
      <c r="B4" s="1" t="s">
        <v>19</v>
      </c>
      <c r="C4" s="9">
        <v>100</v>
      </c>
      <c r="D4" s="10" t="s">
        <v>44</v>
      </c>
      <c r="E4" s="1" t="s">
        <v>226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NULL","")),IF(A9="","",",")))</f>
        <v>MAINTENANCE_NAME VARCHAR(100) COMMENT 'Maintenance type Name' NOT NULL ,</v>
      </c>
    </row>
    <row r="5" spans="1:10" ht="20.100000000000001" customHeight="1" x14ac:dyDescent="0.25">
      <c r="A5" s="52" t="s">
        <v>188</v>
      </c>
      <c r="B5" s="52" t="s">
        <v>19</v>
      </c>
      <c r="C5" s="36">
        <v>50</v>
      </c>
      <c r="D5" s="37" t="s">
        <v>40</v>
      </c>
      <c r="E5" s="52" t="s">
        <v>200</v>
      </c>
      <c r="F5" s="36"/>
      <c r="G5" s="36" t="s">
        <v>18</v>
      </c>
    </row>
    <row r="6" spans="1:10" ht="20.100000000000001" customHeight="1" x14ac:dyDescent="0.25">
      <c r="A6" s="52" t="s">
        <v>190</v>
      </c>
      <c r="B6" s="52" t="s">
        <v>191</v>
      </c>
      <c r="C6" s="36"/>
      <c r="D6" s="37" t="s">
        <v>191</v>
      </c>
      <c r="E6" s="52" t="s">
        <v>192</v>
      </c>
      <c r="F6" s="36"/>
      <c r="G6" s="36" t="s">
        <v>18</v>
      </c>
    </row>
    <row r="7" spans="1:10" ht="20.100000000000001" customHeight="1" x14ac:dyDescent="0.25">
      <c r="A7" s="52" t="s">
        <v>193</v>
      </c>
      <c r="B7" s="52" t="s">
        <v>19</v>
      </c>
      <c r="C7" s="36">
        <v>50</v>
      </c>
      <c r="D7" s="37" t="s">
        <v>40</v>
      </c>
      <c r="E7" s="52" t="s">
        <v>201</v>
      </c>
      <c r="F7" s="36" t="s">
        <v>195</v>
      </c>
      <c r="G7" s="36" t="s">
        <v>22</v>
      </c>
    </row>
    <row r="8" spans="1:10" ht="20.100000000000001" customHeight="1" x14ac:dyDescent="0.25">
      <c r="A8" s="52" t="s">
        <v>196</v>
      </c>
      <c r="B8" s="52" t="s">
        <v>191</v>
      </c>
      <c r="C8" s="36"/>
      <c r="D8" s="37" t="s">
        <v>191</v>
      </c>
      <c r="E8" s="52" t="s">
        <v>197</v>
      </c>
      <c r="F8" s="36" t="s">
        <v>195</v>
      </c>
      <c r="G8" s="36" t="s">
        <v>22</v>
      </c>
    </row>
    <row r="9" spans="1:10" ht="20.100000000000001" customHeight="1" x14ac:dyDescent="0.25">
      <c r="A9" s="16" t="s">
        <v>170</v>
      </c>
      <c r="B9" s="51" t="s">
        <v>20</v>
      </c>
      <c r="C9" s="28">
        <v>1</v>
      </c>
      <c r="D9" s="30" t="s">
        <v>21</v>
      </c>
      <c r="E9" s="16" t="s">
        <v>121</v>
      </c>
      <c r="F9" s="28" t="s">
        <v>22</v>
      </c>
      <c r="G9" s="28" t="s">
        <v>22</v>
      </c>
      <c r="J9" s="6" t="e">
        <f>IF(A9="","",CONCATENATE(A9," ",D9," COMMENT '",E9,"' ",IF(G9="Y","","NOT NULL")," ",IF(F9&lt;&gt;"",CONCATENATE("DEFAULT '",F9,"' "),IF(G9="Y","DEFAULT NULL","")),IF(#REF!="","",",")))</f>
        <v>#REF!</v>
      </c>
    </row>
    <row r="10" spans="1:10" ht="20.100000000000001" customHeight="1" x14ac:dyDescent="0.25">
      <c r="A10" s="83"/>
      <c r="B10" s="83"/>
      <c r="C10" s="83"/>
      <c r="D10" s="83"/>
      <c r="E10" s="83"/>
      <c r="F10" s="83"/>
      <c r="G10" s="83"/>
      <c r="J10" s="6" t="s">
        <v>23</v>
      </c>
    </row>
    <row r="11" spans="1:10" ht="20.100000000000001" customHeight="1" x14ac:dyDescent="0.25">
      <c r="A11" s="11" t="s">
        <v>24</v>
      </c>
      <c r="B11" s="82" t="s">
        <v>224</v>
      </c>
      <c r="C11" s="82"/>
      <c r="D11" s="82"/>
      <c r="E11" s="82"/>
      <c r="F11" s="82"/>
      <c r="G11" s="82"/>
      <c r="J11" s="6" t="str">
        <f>IF(B11="NONE","",CONCATENATE("ALTER TABLE ",A1," ADD PRIMARY KEY (",B11,");"))</f>
        <v>ALTER TABLE MSTR_MAINTENANCE_TYPE ADD PRIMARY KEY (MAINTENANCE_TYPE_ID);</v>
      </c>
    </row>
    <row r="12" spans="1:10" ht="20.100000000000001" customHeight="1" x14ac:dyDescent="0.25">
      <c r="A12" s="11" t="s">
        <v>25</v>
      </c>
      <c r="B12" s="84" t="s">
        <v>26</v>
      </c>
      <c r="C12" s="85"/>
      <c r="D12" s="12"/>
      <c r="E12" s="12"/>
      <c r="F12" s="13"/>
      <c r="G12" s="13"/>
      <c r="J12" s="52" t="str">
        <f>IF(B12="NONE","",CONCATENATE("ALTER TABLE ",A1," ADD CONSTRAINT ",A1,"_FK_",F12," FOREIGN KEY (",B12,") REFERENCES ",D12,"(",E12,") ON UPDATE CASCADE ON DELETE RESTRICT;"))</f>
        <v/>
      </c>
    </row>
    <row r="13" spans="1:10" ht="20.100000000000001" customHeight="1" x14ac:dyDescent="0.25">
      <c r="A13" s="11" t="s">
        <v>27</v>
      </c>
      <c r="B13" s="82" t="s">
        <v>26</v>
      </c>
      <c r="C13" s="82"/>
      <c r="D13" s="82"/>
      <c r="E13" s="82"/>
      <c r="F13" s="82"/>
      <c r="G13" s="82"/>
      <c r="J13" s="52" t="str">
        <f>IF(B13="NONE","",CONCATENATE("CREATE INDEX ",A1,"_IDX_",B13," ON ",A1,"(",B13,");"))</f>
        <v/>
      </c>
    </row>
    <row r="14" spans="1:10" ht="20.100000000000001" customHeight="1" x14ac:dyDescent="0.25">
      <c r="A14" s="11" t="s">
        <v>28</v>
      </c>
      <c r="B14" s="82"/>
      <c r="C14" s="82"/>
      <c r="D14" s="82"/>
      <c r="E14" s="82"/>
      <c r="F14" s="82"/>
      <c r="G14" s="82"/>
      <c r="J14" s="6" t="str">
        <f>IF(B14="NONE","",CONCATENATE("ALTER TABLE ",A1," ADD UNIQUE KEY ",A1,"_UK_",E14," (",B14,");"))</f>
        <v>ALTER TABLE MSTR_MAINTENANCE_TYPE ADD UNIQUE KEY MSTR_MAINTENANCE_TYPE_UK_ ();</v>
      </c>
    </row>
    <row r="15" spans="1:10" ht="20.100000000000001" customHeight="1" x14ac:dyDescent="0.2">
      <c r="A15" s="11" t="s">
        <v>29</v>
      </c>
      <c r="B15" s="82" t="s">
        <v>224</v>
      </c>
      <c r="C15" s="82"/>
      <c r="D15" s="82"/>
      <c r="E15" s="82"/>
      <c r="F15" s="82"/>
      <c r="G15" s="82"/>
      <c r="H15" s="14"/>
      <c r="I15" s="14"/>
      <c r="J15" s="6" t="str">
        <f>IF(B15="NONE","",CONCATENATE("ALTER TABLE ",$A$1," MODIFY ",LEFT(VLOOKUP(B15,$A$3:$J10,10,FALSE),LEN(VLOOKUP(B15,$A$3:$J10,10,FALSE))-1)," AUTO_INCREMENT;"))</f>
        <v>ALTER TABLE MSTR_MAINTENANCE_TYPE MODIFY MAINTENANCE_TYPE_ID INT(4) UNSIGNED COMMENT 'Auto generated number' NOT NULL  AUTO_INCREMENT;</v>
      </c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5"/>
  <sheetViews>
    <sheetView workbookViewId="0">
      <selection activeCell="E5" sqref="E5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227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MSTR_DOCUMENT_TYPE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228</v>
      </c>
      <c r="B3" s="51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DOCUMENT_TYPE_ID INT(4) UNSIGNED COMMENT 'Auto generated number' NOT NULL ,</v>
      </c>
    </row>
    <row r="4" spans="1:10" ht="20.100000000000001" customHeight="1" x14ac:dyDescent="0.25">
      <c r="A4" s="1" t="s">
        <v>229</v>
      </c>
      <c r="B4" s="1" t="s">
        <v>19</v>
      </c>
      <c r="C4" s="9">
        <v>100</v>
      </c>
      <c r="D4" s="10" t="s">
        <v>44</v>
      </c>
      <c r="E4" s="1" t="s">
        <v>231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NULL","")),IF(A9="","",",")))</f>
        <v>DOCUMENT_TYPE_NAME VARCHAR(100) COMMENT 'Vehicle Document Type Name' NOT NULL ,</v>
      </c>
    </row>
    <row r="5" spans="1:10" ht="20.100000000000001" customHeight="1" x14ac:dyDescent="0.25">
      <c r="A5" s="52" t="s">
        <v>188</v>
      </c>
      <c r="B5" s="52" t="s">
        <v>19</v>
      </c>
      <c r="C5" s="36">
        <v>50</v>
      </c>
      <c r="D5" s="37" t="s">
        <v>40</v>
      </c>
      <c r="E5" s="52" t="s">
        <v>200</v>
      </c>
      <c r="F5" s="36"/>
      <c r="G5" s="36" t="s">
        <v>18</v>
      </c>
    </row>
    <row r="6" spans="1:10" ht="20.100000000000001" customHeight="1" x14ac:dyDescent="0.25">
      <c r="A6" s="52" t="s">
        <v>190</v>
      </c>
      <c r="B6" s="52" t="s">
        <v>191</v>
      </c>
      <c r="C6" s="36"/>
      <c r="D6" s="37" t="s">
        <v>191</v>
      </c>
      <c r="E6" s="52" t="s">
        <v>192</v>
      </c>
      <c r="F6" s="36"/>
      <c r="G6" s="36" t="s">
        <v>18</v>
      </c>
    </row>
    <row r="7" spans="1:10" ht="20.100000000000001" customHeight="1" x14ac:dyDescent="0.25">
      <c r="A7" s="52" t="s">
        <v>193</v>
      </c>
      <c r="B7" s="52" t="s">
        <v>19</v>
      </c>
      <c r="C7" s="36">
        <v>50</v>
      </c>
      <c r="D7" s="37" t="s">
        <v>40</v>
      </c>
      <c r="E7" s="52" t="s">
        <v>201</v>
      </c>
      <c r="F7" s="36" t="s">
        <v>195</v>
      </c>
      <c r="G7" s="36" t="s">
        <v>22</v>
      </c>
    </row>
    <row r="8" spans="1:10" ht="20.100000000000001" customHeight="1" x14ac:dyDescent="0.25">
      <c r="A8" s="52" t="s">
        <v>196</v>
      </c>
      <c r="B8" s="52" t="s">
        <v>191</v>
      </c>
      <c r="C8" s="36"/>
      <c r="D8" s="37" t="s">
        <v>191</v>
      </c>
      <c r="E8" s="52" t="s">
        <v>197</v>
      </c>
      <c r="F8" s="36" t="s">
        <v>195</v>
      </c>
      <c r="G8" s="36" t="s">
        <v>22</v>
      </c>
    </row>
    <row r="9" spans="1:10" ht="20.100000000000001" customHeight="1" x14ac:dyDescent="0.25">
      <c r="A9" s="16" t="s">
        <v>170</v>
      </c>
      <c r="B9" s="51" t="s">
        <v>20</v>
      </c>
      <c r="C9" s="28">
        <v>1</v>
      </c>
      <c r="D9" s="30" t="s">
        <v>21</v>
      </c>
      <c r="E9" s="16" t="s">
        <v>121</v>
      </c>
      <c r="F9" s="28" t="s">
        <v>22</v>
      </c>
      <c r="G9" s="28" t="s">
        <v>22</v>
      </c>
      <c r="J9" s="6" t="e">
        <f>IF(A9="","",CONCATENATE(A9," ",D9," COMMENT '",E9,"' ",IF(G9="Y","","NOT NULL")," ",IF(F9&lt;&gt;"",CONCATENATE("DEFAULT '",F9,"' "),IF(G9="Y","DEFAULT NULL","")),IF(#REF!="","",",")))</f>
        <v>#REF!</v>
      </c>
    </row>
    <row r="10" spans="1:10" ht="20.100000000000001" customHeight="1" x14ac:dyDescent="0.25">
      <c r="A10" s="83"/>
      <c r="B10" s="83"/>
      <c r="C10" s="83"/>
      <c r="D10" s="83"/>
      <c r="E10" s="83"/>
      <c r="F10" s="83"/>
      <c r="G10" s="83"/>
      <c r="J10" s="6" t="s">
        <v>23</v>
      </c>
    </row>
    <row r="11" spans="1:10" ht="20.100000000000001" customHeight="1" x14ac:dyDescent="0.25">
      <c r="A11" s="11" t="s">
        <v>24</v>
      </c>
      <c r="B11" s="82" t="s">
        <v>228</v>
      </c>
      <c r="C11" s="82"/>
      <c r="D11" s="82"/>
      <c r="E11" s="82"/>
      <c r="F11" s="82"/>
      <c r="G11" s="82"/>
      <c r="J11" s="6" t="str">
        <f>IF(B11="NONE","",CONCATENATE("ALTER TABLE ",A1," ADD PRIMARY KEY (",B11,");"))</f>
        <v>ALTER TABLE MSTR_DOCUMENT_TYPE ADD PRIMARY KEY (DOCUMENT_TYPE_ID);</v>
      </c>
    </row>
    <row r="12" spans="1:10" ht="20.100000000000001" customHeight="1" x14ac:dyDescent="0.25">
      <c r="A12" s="11" t="s">
        <v>25</v>
      </c>
      <c r="B12" s="84" t="s">
        <v>26</v>
      </c>
      <c r="C12" s="85"/>
      <c r="D12" s="12"/>
      <c r="E12" s="12"/>
      <c r="F12" s="13"/>
      <c r="G12" s="13"/>
      <c r="J12" s="52" t="str">
        <f>IF(B12="NONE","",CONCATENATE("ALTER TABLE ",A1," ADD CONSTRAINT ",A1,"_FK_",F12," FOREIGN KEY (",B12,") REFERENCES ",D12,"(",E12,") ON UPDATE CASCADE ON DELETE RESTRICT;"))</f>
        <v/>
      </c>
    </row>
    <row r="13" spans="1:10" ht="20.100000000000001" customHeight="1" x14ac:dyDescent="0.25">
      <c r="A13" s="11" t="s">
        <v>27</v>
      </c>
      <c r="B13" s="82" t="s">
        <v>26</v>
      </c>
      <c r="C13" s="82"/>
      <c r="D13" s="82"/>
      <c r="E13" s="82"/>
      <c r="F13" s="82"/>
      <c r="G13" s="82"/>
      <c r="J13" s="52" t="str">
        <f>IF(B13="NONE","",CONCATENATE("CREATE INDEX ",A1,"_IDX_",B13," ON ",A1,"(",B13,");"))</f>
        <v/>
      </c>
    </row>
    <row r="14" spans="1:10" ht="20.100000000000001" customHeight="1" x14ac:dyDescent="0.25">
      <c r="A14" s="11" t="s">
        <v>28</v>
      </c>
      <c r="B14" s="82"/>
      <c r="C14" s="82"/>
      <c r="D14" s="82"/>
      <c r="E14" s="82"/>
      <c r="F14" s="82"/>
      <c r="G14" s="82"/>
      <c r="J14" s="6" t="str">
        <f>IF(B14="NONE","",CONCATENATE("ALTER TABLE ",A1," ADD UNIQUE KEY ",A1,"_UK_",E14," (",B14,");"))</f>
        <v>ALTER TABLE MSTR_DOCUMENT_TYPE ADD UNIQUE KEY MSTR_DOCUMENT_TYPE_UK_ ();</v>
      </c>
    </row>
    <row r="15" spans="1:10" ht="20.100000000000001" customHeight="1" x14ac:dyDescent="0.2">
      <c r="A15" s="11" t="s">
        <v>29</v>
      </c>
      <c r="B15" s="82" t="s">
        <v>228</v>
      </c>
      <c r="C15" s="82"/>
      <c r="D15" s="82"/>
      <c r="E15" s="82"/>
      <c r="F15" s="82"/>
      <c r="G15" s="82"/>
      <c r="H15" s="14"/>
      <c r="I15" s="14"/>
      <c r="J15" s="6" t="str">
        <f>IF(B15="NONE","",CONCATENATE("ALTER TABLE ",$A$1," MODIFY ",LEFT(VLOOKUP(B15,$A$3:$J10,10,FALSE),LEN(VLOOKUP(B15,$A$3:$J10,10,FALSE))-1)," AUTO_INCREMENT;"))</f>
        <v>ALTER TABLE MSTR_DOCUMENT_TYPE MODIFY DOCUMENT_TYPE_ID INT(4) UNSIGNED COMMENT 'Auto generated number' NOT NULL  AUTO_INCREMENT;</v>
      </c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5"/>
  <sheetViews>
    <sheetView workbookViewId="0">
      <selection activeCell="A3" sqref="A3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234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MSTR_NOTIFICATION_TYPE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230</v>
      </c>
      <c r="B3" s="51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NOTIFICATION_TYPE_ID INT(4) UNSIGNED COMMENT 'Auto generated number' NOT NULL ,</v>
      </c>
    </row>
    <row r="4" spans="1:10" ht="20.100000000000001" customHeight="1" x14ac:dyDescent="0.25">
      <c r="A4" s="1" t="s">
        <v>232</v>
      </c>
      <c r="B4" s="1" t="s">
        <v>19</v>
      </c>
      <c r="C4" s="9">
        <v>100</v>
      </c>
      <c r="D4" s="10" t="s">
        <v>44</v>
      </c>
      <c r="E4" s="1" t="s">
        <v>233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NULL","")),IF(A9="","",",")))</f>
        <v>NOTIFICATION_NAME VARCHAR(100) COMMENT 'Notification Type Name' NOT NULL ,</v>
      </c>
    </row>
    <row r="5" spans="1:10" ht="20.100000000000001" customHeight="1" x14ac:dyDescent="0.25">
      <c r="A5" s="52" t="s">
        <v>188</v>
      </c>
      <c r="B5" s="52" t="s">
        <v>19</v>
      </c>
      <c r="C5" s="36">
        <v>50</v>
      </c>
      <c r="D5" s="37" t="s">
        <v>40</v>
      </c>
      <c r="E5" s="52" t="s">
        <v>200</v>
      </c>
      <c r="F5" s="36"/>
      <c r="G5" s="36" t="s">
        <v>18</v>
      </c>
    </row>
    <row r="6" spans="1:10" ht="20.100000000000001" customHeight="1" x14ac:dyDescent="0.25">
      <c r="A6" s="52" t="s">
        <v>190</v>
      </c>
      <c r="B6" s="52" t="s">
        <v>191</v>
      </c>
      <c r="C6" s="36"/>
      <c r="D6" s="37" t="s">
        <v>191</v>
      </c>
      <c r="E6" s="52" t="s">
        <v>192</v>
      </c>
      <c r="F6" s="36"/>
      <c r="G6" s="36" t="s">
        <v>18</v>
      </c>
    </row>
    <row r="7" spans="1:10" ht="20.100000000000001" customHeight="1" x14ac:dyDescent="0.25">
      <c r="A7" s="52" t="s">
        <v>193</v>
      </c>
      <c r="B7" s="52" t="s">
        <v>19</v>
      </c>
      <c r="C7" s="36">
        <v>50</v>
      </c>
      <c r="D7" s="37" t="s">
        <v>40</v>
      </c>
      <c r="E7" s="52" t="s">
        <v>201</v>
      </c>
      <c r="F7" s="36" t="s">
        <v>195</v>
      </c>
      <c r="G7" s="36" t="s">
        <v>22</v>
      </c>
    </row>
    <row r="8" spans="1:10" ht="20.100000000000001" customHeight="1" x14ac:dyDescent="0.25">
      <c r="A8" s="52" t="s">
        <v>196</v>
      </c>
      <c r="B8" s="52" t="s">
        <v>191</v>
      </c>
      <c r="C8" s="36"/>
      <c r="D8" s="37" t="s">
        <v>191</v>
      </c>
      <c r="E8" s="52" t="s">
        <v>197</v>
      </c>
      <c r="F8" s="36" t="s">
        <v>195</v>
      </c>
      <c r="G8" s="36" t="s">
        <v>22</v>
      </c>
    </row>
    <row r="9" spans="1:10" ht="20.100000000000001" customHeight="1" x14ac:dyDescent="0.25">
      <c r="A9" s="16" t="s">
        <v>170</v>
      </c>
      <c r="B9" s="51" t="s">
        <v>20</v>
      </c>
      <c r="C9" s="28">
        <v>1</v>
      </c>
      <c r="D9" s="30" t="s">
        <v>21</v>
      </c>
      <c r="E9" s="16" t="s">
        <v>121</v>
      </c>
      <c r="F9" s="28" t="s">
        <v>22</v>
      </c>
      <c r="G9" s="28" t="s">
        <v>22</v>
      </c>
      <c r="J9" s="6" t="e">
        <f>IF(A9="","",CONCATENATE(A9," ",D9," COMMENT '",E9,"' ",IF(G9="Y","","NOT NULL")," ",IF(F9&lt;&gt;"",CONCATENATE("DEFAULT '",F9,"' "),IF(G9="Y","DEFAULT NULL","")),IF(#REF!="","",",")))</f>
        <v>#REF!</v>
      </c>
    </row>
    <row r="10" spans="1:10" ht="20.100000000000001" customHeight="1" x14ac:dyDescent="0.25">
      <c r="A10" s="83"/>
      <c r="B10" s="83"/>
      <c r="C10" s="83"/>
      <c r="D10" s="83"/>
      <c r="E10" s="83"/>
      <c r="F10" s="83"/>
      <c r="G10" s="83"/>
      <c r="J10" s="6" t="s">
        <v>23</v>
      </c>
    </row>
    <row r="11" spans="1:10" ht="20.100000000000001" customHeight="1" x14ac:dyDescent="0.25">
      <c r="A11" s="11" t="s">
        <v>24</v>
      </c>
      <c r="B11" s="82" t="s">
        <v>230</v>
      </c>
      <c r="C11" s="82"/>
      <c r="D11" s="82"/>
      <c r="E11" s="82"/>
      <c r="F11" s="82"/>
      <c r="G11" s="82"/>
      <c r="J11" s="6" t="str">
        <f>IF(B11="NONE","",CONCATENATE("ALTER TABLE ",A1," ADD PRIMARY KEY (",B11,");"))</f>
        <v>ALTER TABLE MSTR_NOTIFICATION_TYPE ADD PRIMARY KEY (NOTIFICATION_TYPE_ID);</v>
      </c>
    </row>
    <row r="12" spans="1:10" ht="20.100000000000001" customHeight="1" x14ac:dyDescent="0.25">
      <c r="A12" s="11" t="s">
        <v>25</v>
      </c>
      <c r="B12" s="84" t="s">
        <v>26</v>
      </c>
      <c r="C12" s="85"/>
      <c r="D12" s="12"/>
      <c r="E12" s="12"/>
      <c r="F12" s="13"/>
      <c r="G12" s="13"/>
      <c r="J12" s="52" t="str">
        <f>IF(B12="NONE","",CONCATENATE("ALTER TABLE ",A1," ADD CONSTRAINT ",A1,"_FK_",F12," FOREIGN KEY (",B12,") REFERENCES ",D12,"(",E12,") ON UPDATE CASCADE ON DELETE RESTRICT;"))</f>
        <v/>
      </c>
    </row>
    <row r="13" spans="1:10" ht="20.100000000000001" customHeight="1" x14ac:dyDescent="0.25">
      <c r="A13" s="11" t="s">
        <v>27</v>
      </c>
      <c r="B13" s="82" t="s">
        <v>26</v>
      </c>
      <c r="C13" s="82"/>
      <c r="D13" s="82"/>
      <c r="E13" s="82"/>
      <c r="F13" s="82"/>
      <c r="G13" s="82"/>
      <c r="J13" s="52" t="str">
        <f>IF(B13="NONE","",CONCATENATE("CREATE INDEX ",A1,"_IDX_",B13," ON ",A1,"(",B13,");"))</f>
        <v/>
      </c>
    </row>
    <row r="14" spans="1:10" ht="20.100000000000001" customHeight="1" x14ac:dyDescent="0.25">
      <c r="A14" s="11" t="s">
        <v>28</v>
      </c>
      <c r="B14" s="82"/>
      <c r="C14" s="82"/>
      <c r="D14" s="82"/>
      <c r="E14" s="82"/>
      <c r="F14" s="82"/>
      <c r="G14" s="82"/>
      <c r="J14" s="6" t="str">
        <f>IF(B14="NONE","",CONCATENATE("ALTER TABLE ",A1," ADD UNIQUE KEY ",A1,"_UK_",E14," (",B14,");"))</f>
        <v>ALTER TABLE MSTR_NOTIFICATION_TYPE ADD UNIQUE KEY MSTR_NOTIFICATION_TYPE_UK_ ();</v>
      </c>
    </row>
    <row r="15" spans="1:10" ht="20.100000000000001" customHeight="1" x14ac:dyDescent="0.2">
      <c r="A15" s="11" t="s">
        <v>29</v>
      </c>
      <c r="B15" s="82" t="s">
        <v>230</v>
      </c>
      <c r="C15" s="82"/>
      <c r="D15" s="82"/>
      <c r="E15" s="82"/>
      <c r="F15" s="82"/>
      <c r="G15" s="82"/>
      <c r="H15" s="14"/>
      <c r="I15" s="14"/>
      <c r="J15" s="6" t="str">
        <f>IF(B15="NONE","",CONCATENATE("ALTER TABLE ",$A$1," MODIFY ",LEFT(VLOOKUP(B15,$A$3:$J10,10,FALSE),LEN(VLOOKUP(B15,$A$3:$J10,10,FALSE))-1)," AUTO_INCREMENT;"))</f>
        <v>ALTER TABLE MSTR_NOTIFICATION_TYPE MODIFY NOTIFICATION_TYPE_ID INT(4) UNSIGNED COMMENT 'Auto generated number' NOT NULL  AUTO_INCREMENT;</v>
      </c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6"/>
  <sheetViews>
    <sheetView workbookViewId="0"/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36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FLEET_USER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37</v>
      </c>
      <c r="B3" s="32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USER_ID INT(4) UNSIGNED COMMENT 'Auto generated number' NOT NULL ,</v>
      </c>
    </row>
    <row r="4" spans="1:10" ht="20.100000000000001" customHeight="1" x14ac:dyDescent="0.25">
      <c r="A4" s="1" t="s">
        <v>38</v>
      </c>
      <c r="B4" s="1" t="s">
        <v>19</v>
      </c>
      <c r="C4" s="9">
        <v>50</v>
      </c>
      <c r="D4" s="10" t="s">
        <v>40</v>
      </c>
      <c r="E4" s="1" t="s">
        <v>41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NULL","")),IF(A6="","",",")))</f>
        <v>FIRST_NAME VARCHAR(50) COMMENT 'First Name' NOT NULL ,</v>
      </c>
    </row>
    <row r="5" spans="1:10" ht="20.100000000000001" customHeight="1" x14ac:dyDescent="0.25">
      <c r="A5" s="39" t="s">
        <v>39</v>
      </c>
      <c r="B5" s="39" t="s">
        <v>19</v>
      </c>
      <c r="C5" s="36">
        <v>50</v>
      </c>
      <c r="D5" s="37" t="s">
        <v>40</v>
      </c>
      <c r="E5" s="39" t="s">
        <v>42</v>
      </c>
      <c r="F5" s="36"/>
      <c r="G5" s="36" t="s">
        <v>22</v>
      </c>
    </row>
    <row r="6" spans="1:10" ht="20.100000000000001" customHeight="1" x14ac:dyDescent="0.25">
      <c r="A6" s="16" t="s">
        <v>43</v>
      </c>
      <c r="B6" s="32" t="s">
        <v>19</v>
      </c>
      <c r="C6" s="28">
        <v>100</v>
      </c>
      <c r="D6" s="30" t="s">
        <v>44</v>
      </c>
      <c r="E6" s="16" t="s">
        <v>45</v>
      </c>
      <c r="F6" s="28"/>
      <c r="G6" s="28" t="s">
        <v>18</v>
      </c>
      <c r="J6" s="6" t="str">
        <f t="shared" ref="J6" si="0">IF(A6="","",CONCATENATE(A6," ",D6," COMMENT '",E6,"' ",IF(G6="Y","","NOT NULL")," ",IF(F6&lt;&gt;"",CONCATENATE("DEFAULT '",F6,"' "),IF(G6="Y","DEFAULT NULL","")),IF(A7="","",",")))</f>
        <v>EMAIL VARCHAR(100) COMMENT 'Email ID' NOT NULL ,</v>
      </c>
    </row>
    <row r="7" spans="1:10" s="27" customFormat="1" ht="20.100000000000001" customHeight="1" x14ac:dyDescent="0.25">
      <c r="A7" s="16" t="s">
        <v>46</v>
      </c>
      <c r="B7" s="32" t="s">
        <v>19</v>
      </c>
      <c r="C7" s="28">
        <v>255</v>
      </c>
      <c r="D7" s="30" t="s">
        <v>47</v>
      </c>
      <c r="E7" s="16" t="s">
        <v>49</v>
      </c>
      <c r="F7" s="35"/>
      <c r="G7" s="28" t="s">
        <v>18</v>
      </c>
      <c r="J7" s="6" t="str">
        <f>IF(A7="","",CONCATENATE(A7," ",D7," COMMENT '",E7,"' ",IF(G7="Y","","NOT NULL")," ",IF(F7&lt;&gt;"",CONCATENATE("DEFAULT '",F7,"' "),IF(G7="Y","DEFAULT NULL","")),IF(A10="","",",")))</f>
        <v>PASSWORD VARCHAR(255) COMMENT 'Hashed password' NOT NULL ,</v>
      </c>
    </row>
    <row r="8" spans="1:10" s="27" customFormat="1" ht="20.100000000000001" customHeight="1" x14ac:dyDescent="0.25">
      <c r="A8" s="16" t="s">
        <v>76</v>
      </c>
      <c r="B8" s="40" t="s">
        <v>19</v>
      </c>
      <c r="C8" s="28">
        <v>255</v>
      </c>
      <c r="D8" s="30" t="s">
        <v>47</v>
      </c>
      <c r="E8" s="16" t="s">
        <v>77</v>
      </c>
      <c r="F8" s="35"/>
      <c r="G8" s="28" t="s">
        <v>22</v>
      </c>
      <c r="J8" s="6"/>
    </row>
    <row r="9" spans="1:10" s="27" customFormat="1" ht="20.100000000000001" customHeight="1" x14ac:dyDescent="0.25">
      <c r="A9" s="16" t="s">
        <v>48</v>
      </c>
      <c r="B9" s="38" t="s">
        <v>19</v>
      </c>
      <c r="C9" s="28">
        <v>255</v>
      </c>
      <c r="D9" s="30" t="s">
        <v>47</v>
      </c>
      <c r="E9" s="16" t="s">
        <v>50</v>
      </c>
      <c r="F9" s="35"/>
      <c r="G9" s="28" t="s">
        <v>22</v>
      </c>
      <c r="J9" s="6"/>
    </row>
    <row r="10" spans="1:10" ht="20.100000000000001" customHeight="1" x14ac:dyDescent="0.25">
      <c r="A10" s="16" t="s">
        <v>30</v>
      </c>
      <c r="B10" s="32" t="s">
        <v>20</v>
      </c>
      <c r="C10" s="28">
        <v>1</v>
      </c>
      <c r="D10" s="30" t="s">
        <v>21</v>
      </c>
      <c r="E10" s="16" t="s">
        <v>34</v>
      </c>
      <c r="F10" s="28" t="s">
        <v>22</v>
      </c>
      <c r="G10" s="28" t="s">
        <v>18</v>
      </c>
      <c r="J10" s="6" t="str">
        <f>IF(A10="","",CONCATENATE(A10," ",D10," COMMENT '",E10,"' ",IF(G10="Y","","NOT NULL")," ",IF(F10&lt;&gt;"",CONCATENATE("DEFAULT '",F10,"' "),IF(G10="Y","DEFAULT NULL","")),IF(A11="","",",")))</f>
        <v xml:space="preserve">ACTIVE_FLAG CHAR(1) COMMENT '(Y) Yes / (N) No' NOT NULL DEFAULT 'Y' </v>
      </c>
    </row>
    <row r="11" spans="1:10" ht="20.100000000000001" customHeight="1" x14ac:dyDescent="0.25">
      <c r="A11" s="83"/>
      <c r="B11" s="83"/>
      <c r="C11" s="83"/>
      <c r="D11" s="83"/>
      <c r="E11" s="83"/>
      <c r="F11" s="83"/>
      <c r="G11" s="83"/>
      <c r="J11" s="6" t="s">
        <v>23</v>
      </c>
    </row>
    <row r="12" spans="1:10" ht="20.100000000000001" customHeight="1" x14ac:dyDescent="0.25">
      <c r="A12" s="11" t="s">
        <v>24</v>
      </c>
      <c r="B12" s="82" t="s">
        <v>37</v>
      </c>
      <c r="C12" s="82"/>
      <c r="D12" s="82"/>
      <c r="E12" s="82"/>
      <c r="F12" s="82"/>
      <c r="G12" s="82"/>
      <c r="J12" s="6" t="str">
        <f>IF(B12="NONE","",CONCATENATE("ALTER TABLE ",A1," ADD PRIMARY KEY (",B12,");"))</f>
        <v>ALTER TABLE FLEET_USER ADD PRIMARY KEY (USER_ID);</v>
      </c>
    </row>
    <row r="13" spans="1:10" ht="20.100000000000001" customHeight="1" x14ac:dyDescent="0.25">
      <c r="A13" s="11" t="s">
        <v>25</v>
      </c>
      <c r="B13" s="84" t="s">
        <v>26</v>
      </c>
      <c r="C13" s="85"/>
      <c r="D13" s="12"/>
      <c r="E13" s="12"/>
      <c r="F13" s="13"/>
      <c r="G13" s="13"/>
      <c r="J13" s="33" t="str">
        <f>IF(B13="NONE","",CONCATENATE("ALTER TABLE ",A1," ADD CONSTRAINT ",A1,"_FK_",F13," FOREIGN KEY (",B13,") REFERENCES ",D13,"(",E13,") ON UPDATE CASCADE ON DELETE RESTRICT;"))</f>
        <v/>
      </c>
    </row>
    <row r="14" spans="1:10" ht="20.100000000000001" customHeight="1" x14ac:dyDescent="0.25">
      <c r="A14" s="11" t="s">
        <v>27</v>
      </c>
      <c r="B14" s="82" t="s">
        <v>26</v>
      </c>
      <c r="C14" s="82"/>
      <c r="D14" s="82"/>
      <c r="E14" s="82"/>
      <c r="F14" s="82"/>
      <c r="G14" s="82"/>
      <c r="J14" s="33" t="str">
        <f>IF(B14="NONE","",CONCATENATE("CREATE INDEX ",A1,"_IDX_",B14," ON ",A1,"(",B14,");"))</f>
        <v/>
      </c>
    </row>
    <row r="15" spans="1:10" ht="20.100000000000001" customHeight="1" x14ac:dyDescent="0.25">
      <c r="A15" s="11" t="s">
        <v>28</v>
      </c>
      <c r="B15" s="82" t="s">
        <v>37</v>
      </c>
      <c r="C15" s="82"/>
      <c r="D15" s="82"/>
      <c r="E15" s="82" t="s">
        <v>51</v>
      </c>
      <c r="F15" s="82"/>
      <c r="G15" s="82"/>
      <c r="J15" s="6" t="str">
        <f>IF(B15="NONE","",CONCATENATE("ALTER TABLE ",A1," ADD UNIQUE KEY ",A1,"_UK_",E15," (",B15,");"))</f>
        <v>ALTER TABLE FLEET_USER ADD UNIQUE KEY FLEET_USER_UK_USER ID (USER_ID);</v>
      </c>
    </row>
    <row r="16" spans="1:10" ht="20.100000000000001" customHeight="1" x14ac:dyDescent="0.2">
      <c r="A16" s="11" t="s">
        <v>29</v>
      </c>
      <c r="B16" s="82" t="s">
        <v>37</v>
      </c>
      <c r="C16" s="82"/>
      <c r="D16" s="82"/>
      <c r="E16" s="82"/>
      <c r="F16" s="82"/>
      <c r="G16" s="82"/>
      <c r="H16" s="14"/>
      <c r="I16" s="14"/>
      <c r="J16" s="6" t="str">
        <f>IF(B16="NONE","",CONCATENATE("ALTER TABLE ",$A$1," MODIFY ",LEFT(VLOOKUP(B16,$A$3:$J11,10,FALSE),LEN(VLOOKUP(B16,$A$3:$J11,10,FALSE))-1)," AUTO_INCREMENT;"))</f>
        <v>ALTER TABLE FLEET_USER MODIFY USER_ID INT(4) UNSIGNED COMMENT 'Auto generated number' NOT NULL  AUTO_INCREMENT;</v>
      </c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  <row r="46" spans="2:7" s="29" customFormat="1" ht="20.100000000000001" customHeight="1" x14ac:dyDescent="0.25">
      <c r="B46" s="6"/>
      <c r="C46" s="6"/>
      <c r="E46" s="6"/>
      <c r="F46" s="8"/>
      <c r="G46" s="8"/>
    </row>
  </sheetData>
  <mergeCells count="7">
    <mergeCell ref="B16:G16"/>
    <mergeCell ref="A11:G11"/>
    <mergeCell ref="B12:G12"/>
    <mergeCell ref="B13:C13"/>
    <mergeCell ref="B14:G14"/>
    <mergeCell ref="B15:D15"/>
    <mergeCell ref="E15:G15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50"/>
  <sheetViews>
    <sheetView workbookViewId="0">
      <selection activeCell="A15" sqref="A15:G15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235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MSTR_FUEL_STATION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236</v>
      </c>
      <c r="B3" s="53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FUEL_STATION_ID INT(4) UNSIGNED COMMENT 'Auto generated number' NOT NULL ,</v>
      </c>
    </row>
    <row r="4" spans="1:10" ht="20.100000000000001" customHeight="1" x14ac:dyDescent="0.25">
      <c r="A4" s="1" t="s">
        <v>237</v>
      </c>
      <c r="B4" s="1" t="s">
        <v>19</v>
      </c>
      <c r="C4" s="9">
        <v>50</v>
      </c>
      <c r="D4" s="10" t="s">
        <v>40</v>
      </c>
      <c r="E4" s="1" t="s">
        <v>238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NULL","")),IF(A14="","",",")))</f>
        <v>VENDOR_NAME VARCHAR(50) COMMENT 'Vendor Name' NOT NULL ,</v>
      </c>
    </row>
    <row r="5" spans="1:10" ht="20.100000000000001" customHeight="1" x14ac:dyDescent="0.25">
      <c r="A5" s="54" t="s">
        <v>239</v>
      </c>
      <c r="B5" s="54" t="s">
        <v>19</v>
      </c>
      <c r="C5" s="36">
        <v>100</v>
      </c>
      <c r="D5" s="37" t="s">
        <v>40</v>
      </c>
      <c r="E5" s="54" t="s">
        <v>240</v>
      </c>
      <c r="F5" s="36"/>
      <c r="G5" s="36" t="s">
        <v>22</v>
      </c>
    </row>
    <row r="6" spans="1:10" ht="20.100000000000001" customHeight="1" x14ac:dyDescent="0.25">
      <c r="A6" s="54" t="s">
        <v>241</v>
      </c>
      <c r="B6" s="54" t="s">
        <v>19</v>
      </c>
      <c r="C6" s="36">
        <v>25</v>
      </c>
      <c r="D6" s="37" t="s">
        <v>90</v>
      </c>
      <c r="E6" s="54" t="s">
        <v>242</v>
      </c>
      <c r="F6" s="36"/>
      <c r="G6" s="36" t="s">
        <v>18</v>
      </c>
    </row>
    <row r="7" spans="1:10" ht="20.100000000000001" customHeight="1" x14ac:dyDescent="0.25">
      <c r="A7" s="54" t="s">
        <v>243</v>
      </c>
      <c r="B7" s="54" t="s">
        <v>19</v>
      </c>
      <c r="C7" s="36">
        <v>100</v>
      </c>
      <c r="D7" s="37" t="s">
        <v>44</v>
      </c>
      <c r="E7" s="54" t="s">
        <v>244</v>
      </c>
      <c r="F7" s="36"/>
      <c r="G7" s="36" t="s">
        <v>18</v>
      </c>
    </row>
    <row r="8" spans="1:10" ht="20.100000000000001" customHeight="1" x14ac:dyDescent="0.25">
      <c r="A8" s="54" t="s">
        <v>245</v>
      </c>
      <c r="B8" s="54" t="s">
        <v>19</v>
      </c>
      <c r="C8" s="36">
        <v>25</v>
      </c>
      <c r="D8" s="37" t="s">
        <v>90</v>
      </c>
      <c r="E8" s="54" t="s">
        <v>247</v>
      </c>
      <c r="F8" s="36"/>
      <c r="G8" s="36" t="s">
        <v>18</v>
      </c>
    </row>
    <row r="9" spans="1:10" ht="20.100000000000001" customHeight="1" x14ac:dyDescent="0.25">
      <c r="A9" s="54" t="s">
        <v>246</v>
      </c>
      <c r="B9" s="54" t="s">
        <v>20</v>
      </c>
      <c r="C9" s="36">
        <v>1</v>
      </c>
      <c r="D9" s="37" t="s">
        <v>21</v>
      </c>
      <c r="E9" s="54" t="s">
        <v>121</v>
      </c>
      <c r="F9" s="36" t="s">
        <v>22</v>
      </c>
      <c r="G9" s="36" t="s">
        <v>18</v>
      </c>
    </row>
    <row r="10" spans="1:10" ht="20.100000000000001" customHeight="1" x14ac:dyDescent="0.25">
      <c r="A10" s="54" t="s">
        <v>188</v>
      </c>
      <c r="B10" s="54" t="s">
        <v>19</v>
      </c>
      <c r="C10" s="36">
        <v>50</v>
      </c>
      <c r="D10" s="37" t="s">
        <v>44</v>
      </c>
      <c r="E10" s="54" t="s">
        <v>200</v>
      </c>
      <c r="F10" s="36"/>
      <c r="G10" s="36" t="s">
        <v>18</v>
      </c>
    </row>
    <row r="11" spans="1:10" ht="20.100000000000001" customHeight="1" x14ac:dyDescent="0.25">
      <c r="A11" s="54" t="s">
        <v>190</v>
      </c>
      <c r="B11" s="54" t="s">
        <v>191</v>
      </c>
      <c r="C11" s="36"/>
      <c r="D11" s="37" t="s">
        <v>191</v>
      </c>
      <c r="E11" s="54" t="s">
        <v>192</v>
      </c>
      <c r="F11" s="36"/>
      <c r="G11" s="36" t="s">
        <v>18</v>
      </c>
    </row>
    <row r="12" spans="1:10" ht="20.100000000000001" customHeight="1" x14ac:dyDescent="0.25">
      <c r="A12" s="54" t="s">
        <v>193</v>
      </c>
      <c r="B12" s="54" t="s">
        <v>19</v>
      </c>
      <c r="C12" s="36">
        <v>50</v>
      </c>
      <c r="D12" s="37" t="s">
        <v>40</v>
      </c>
      <c r="E12" s="54" t="s">
        <v>201</v>
      </c>
      <c r="F12" s="36" t="s">
        <v>195</v>
      </c>
      <c r="G12" s="36" t="s">
        <v>22</v>
      </c>
    </row>
    <row r="13" spans="1:10" ht="20.100000000000001" customHeight="1" x14ac:dyDescent="0.25">
      <c r="A13" s="54" t="s">
        <v>196</v>
      </c>
      <c r="B13" s="54" t="s">
        <v>191</v>
      </c>
      <c r="C13" s="36"/>
      <c r="D13" s="37" t="s">
        <v>191</v>
      </c>
      <c r="E13" s="54" t="s">
        <v>197</v>
      </c>
      <c r="F13" s="36" t="s">
        <v>195</v>
      </c>
      <c r="G13" s="36" t="s">
        <v>22</v>
      </c>
    </row>
    <row r="14" spans="1:10" ht="20.100000000000001" customHeight="1" x14ac:dyDescent="0.25">
      <c r="A14" s="16" t="s">
        <v>170</v>
      </c>
      <c r="B14" s="53" t="s">
        <v>20</v>
      </c>
      <c r="C14" s="28">
        <v>1</v>
      </c>
      <c r="D14" s="30" t="s">
        <v>21</v>
      </c>
      <c r="E14" s="16" t="s">
        <v>121</v>
      </c>
      <c r="F14" s="28" t="s">
        <v>22</v>
      </c>
      <c r="G14" s="28" t="s">
        <v>22</v>
      </c>
      <c r="J14" s="6" t="e">
        <f>IF(A14="","",CONCATENATE(A14," ",D14," COMMENT '",E14,"' ",IF(G14="Y","","NOT NULL")," ",IF(F14&lt;&gt;"",CONCATENATE("DEFAULT '",F14,"' "),IF(G14="Y","DEFAULT NULL","")),IF(#REF!="","",",")))</f>
        <v>#REF!</v>
      </c>
    </row>
    <row r="15" spans="1:10" ht="20.100000000000001" customHeight="1" x14ac:dyDescent="0.25">
      <c r="A15" s="83"/>
      <c r="B15" s="83"/>
      <c r="C15" s="83"/>
      <c r="D15" s="83"/>
      <c r="E15" s="83"/>
      <c r="F15" s="83"/>
      <c r="G15" s="83"/>
      <c r="J15" s="6" t="s">
        <v>23</v>
      </c>
    </row>
    <row r="16" spans="1:10" ht="20.100000000000001" customHeight="1" x14ac:dyDescent="0.25">
      <c r="A16" s="11" t="s">
        <v>24</v>
      </c>
      <c r="B16" s="82" t="s">
        <v>230</v>
      </c>
      <c r="C16" s="82"/>
      <c r="D16" s="82"/>
      <c r="E16" s="82"/>
      <c r="F16" s="82"/>
      <c r="G16" s="82"/>
      <c r="J16" s="6" t="str">
        <f>IF(B16="NONE","",CONCATENATE("ALTER TABLE ",A1," ADD PRIMARY KEY (",B16,");"))</f>
        <v>ALTER TABLE MSTR_FUEL_STATION ADD PRIMARY KEY (NOTIFICATION_TYPE_ID);</v>
      </c>
    </row>
    <row r="17" spans="1:10" ht="20.100000000000001" customHeight="1" x14ac:dyDescent="0.25">
      <c r="A17" s="11" t="s">
        <v>25</v>
      </c>
      <c r="B17" s="84" t="s">
        <v>26</v>
      </c>
      <c r="C17" s="85"/>
      <c r="D17" s="12"/>
      <c r="E17" s="12"/>
      <c r="F17" s="13"/>
      <c r="G17" s="13"/>
      <c r="J17" s="54" t="str">
        <f>IF(B17="NONE","",CONCATENATE("ALTER TABLE ",A1," ADD CONSTRAINT ",A1,"_FK_",F17," FOREIGN KEY (",B17,") REFERENCES ",D17,"(",E17,") ON UPDATE CASCADE ON DELETE RESTRICT;"))</f>
        <v/>
      </c>
    </row>
    <row r="18" spans="1:10" ht="20.100000000000001" customHeight="1" x14ac:dyDescent="0.25">
      <c r="A18" s="11" t="s">
        <v>27</v>
      </c>
      <c r="B18" s="82" t="s">
        <v>26</v>
      </c>
      <c r="C18" s="82"/>
      <c r="D18" s="82"/>
      <c r="E18" s="82"/>
      <c r="F18" s="82"/>
      <c r="G18" s="82"/>
      <c r="J18" s="54" t="str">
        <f>IF(B18="NONE","",CONCATENATE("CREATE INDEX ",A1,"_IDX_",B18," ON ",A1,"(",B18,");"))</f>
        <v/>
      </c>
    </row>
    <row r="19" spans="1:10" ht="20.100000000000001" customHeight="1" x14ac:dyDescent="0.25">
      <c r="A19" s="11" t="s">
        <v>28</v>
      </c>
      <c r="B19" s="82"/>
      <c r="C19" s="82"/>
      <c r="D19" s="82"/>
      <c r="E19" s="82"/>
      <c r="F19" s="82"/>
      <c r="G19" s="82"/>
      <c r="J19" s="6" t="str">
        <f>IF(B19="NONE","",CONCATENATE("ALTER TABLE ",A1," ADD UNIQUE KEY ",A1,"_UK_",E19," (",B19,");"))</f>
        <v>ALTER TABLE MSTR_FUEL_STATION ADD UNIQUE KEY MSTR_FUEL_STATION_UK_ ();</v>
      </c>
    </row>
    <row r="20" spans="1:10" ht="20.100000000000001" customHeight="1" x14ac:dyDescent="0.2">
      <c r="A20" s="11" t="s">
        <v>29</v>
      </c>
      <c r="B20" s="82" t="s">
        <v>230</v>
      </c>
      <c r="C20" s="82"/>
      <c r="D20" s="82"/>
      <c r="E20" s="82"/>
      <c r="F20" s="82"/>
      <c r="G20" s="82"/>
      <c r="H20" s="14"/>
      <c r="I20" s="14"/>
      <c r="J20" s="6" t="e">
        <f>IF(B20="NONE","",CONCATENATE("ALTER TABLE ",$A$1," MODIFY ",LEFT(VLOOKUP(B20,$A$3:$J15,10,FALSE),LEN(VLOOKUP(B20,$A$3:$J15,10,FALSE))-1)," AUTO_INCREMENT;"))</f>
        <v>#N/A</v>
      </c>
    </row>
    <row r="24" spans="1:10" s="29" customFormat="1" ht="20.100000000000001" customHeight="1" x14ac:dyDescent="0.25">
      <c r="B24" s="6"/>
      <c r="C24" s="6"/>
      <c r="E24" s="6"/>
      <c r="F24" s="8"/>
      <c r="G24" s="8"/>
    </row>
    <row r="25" spans="1:10" s="29" customFormat="1" ht="20.100000000000001" customHeight="1" x14ac:dyDescent="0.25">
      <c r="B25" s="6"/>
      <c r="C25" s="6"/>
      <c r="E25" s="6"/>
      <c r="F25" s="8"/>
      <c r="G25" s="8"/>
    </row>
    <row r="26" spans="1:10" s="29" customFormat="1" ht="20.100000000000001" customHeight="1" x14ac:dyDescent="0.25">
      <c r="B26" s="6"/>
      <c r="C26" s="6"/>
      <c r="E26" s="6"/>
      <c r="F26" s="8"/>
      <c r="G26" s="8"/>
    </row>
    <row r="27" spans="1:10" s="29" customFormat="1" ht="20.100000000000001" customHeight="1" x14ac:dyDescent="0.25">
      <c r="B27" s="6"/>
      <c r="C27" s="6"/>
      <c r="E27" s="6"/>
      <c r="F27" s="8"/>
      <c r="G27" s="8"/>
    </row>
    <row r="28" spans="1:10" s="29" customFormat="1" ht="20.100000000000001" customHeight="1" x14ac:dyDescent="0.25">
      <c r="B28" s="6"/>
      <c r="C28" s="6"/>
      <c r="E28" s="6"/>
      <c r="F28" s="8"/>
      <c r="G28" s="8"/>
    </row>
    <row r="29" spans="1:10" s="29" customFormat="1" ht="20.100000000000001" customHeight="1" x14ac:dyDescent="0.25">
      <c r="B29" s="6"/>
      <c r="C29" s="6"/>
      <c r="E29" s="6"/>
      <c r="F29" s="8"/>
      <c r="G29" s="8"/>
    </row>
    <row r="30" spans="1:10" s="29" customFormat="1" ht="20.100000000000001" customHeight="1" x14ac:dyDescent="0.25">
      <c r="B30" s="6"/>
      <c r="C30" s="6"/>
      <c r="E30" s="6"/>
      <c r="F30" s="8"/>
      <c r="G30" s="8"/>
    </row>
    <row r="31" spans="1:10" s="29" customFormat="1" ht="20.100000000000001" customHeight="1" x14ac:dyDescent="0.25">
      <c r="B31" s="6"/>
      <c r="C31" s="6"/>
      <c r="E31" s="6"/>
      <c r="F31" s="8"/>
      <c r="G31" s="8"/>
    </row>
    <row r="32" spans="1:10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  <row r="46" spans="2:7" s="29" customFormat="1" ht="20.100000000000001" customHeight="1" x14ac:dyDescent="0.25">
      <c r="B46" s="6"/>
      <c r="C46" s="6"/>
      <c r="E46" s="6"/>
      <c r="F46" s="8"/>
      <c r="G46" s="8"/>
    </row>
    <row r="47" spans="2:7" s="29" customFormat="1" ht="20.100000000000001" customHeight="1" x14ac:dyDescent="0.25">
      <c r="B47" s="6"/>
      <c r="C47" s="6"/>
      <c r="E47" s="6"/>
      <c r="F47" s="8"/>
      <c r="G47" s="8"/>
    </row>
    <row r="48" spans="2:7" s="29" customFormat="1" ht="20.100000000000001" customHeight="1" x14ac:dyDescent="0.25">
      <c r="B48" s="6"/>
      <c r="C48" s="6"/>
      <c r="E48" s="6"/>
      <c r="F48" s="8"/>
      <c r="G48" s="8"/>
    </row>
    <row r="49" spans="2:7" s="29" customFormat="1" ht="20.100000000000001" customHeight="1" x14ac:dyDescent="0.25">
      <c r="B49" s="6"/>
      <c r="C49" s="6"/>
      <c r="E49" s="6"/>
      <c r="F49" s="8"/>
      <c r="G49" s="8"/>
    </row>
    <row r="50" spans="2:7" s="29" customFormat="1" ht="20.100000000000001" customHeight="1" x14ac:dyDescent="0.25">
      <c r="B50" s="6"/>
      <c r="C50" s="6"/>
      <c r="E50" s="6"/>
      <c r="F50" s="8"/>
      <c r="G50" s="8"/>
    </row>
  </sheetData>
  <mergeCells count="7">
    <mergeCell ref="B20:G20"/>
    <mergeCell ref="A15:G15"/>
    <mergeCell ref="B16:G16"/>
    <mergeCell ref="B17:C17"/>
    <mergeCell ref="B18:G18"/>
    <mergeCell ref="B19:D19"/>
    <mergeCell ref="E19:G19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9"/>
  <sheetViews>
    <sheetView workbookViewId="0">
      <selection activeCell="A13" sqref="A13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248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MSTR_REFUELING_REQUISITION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249</v>
      </c>
      <c r="B3" s="53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REFUEL_REQUISITION_ID INT(4) UNSIGNED COMMENT 'Auto generated number' NOT NULL ,</v>
      </c>
    </row>
    <row r="4" spans="1:10" ht="20.100000000000001" customHeight="1" x14ac:dyDescent="0.25">
      <c r="A4" s="1" t="s">
        <v>80</v>
      </c>
      <c r="B4" s="1" t="s">
        <v>17</v>
      </c>
      <c r="C4" s="9">
        <v>4</v>
      </c>
      <c r="D4" s="10" t="s">
        <v>65</v>
      </c>
      <c r="E4" s="1" t="s">
        <v>233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NULL","")),IF(A13="","",",")))</f>
        <v>VEHICLE_ID INT(4) UNSIGNED COMMENT 'Notification Type Name' NOT NULL ,</v>
      </c>
    </row>
    <row r="5" spans="1:10" ht="20.100000000000001" customHeight="1" x14ac:dyDescent="0.25">
      <c r="A5" s="54" t="s">
        <v>250</v>
      </c>
      <c r="B5" s="54" t="s">
        <v>17</v>
      </c>
      <c r="C5" s="36">
        <v>4</v>
      </c>
      <c r="D5" s="37" t="s">
        <v>65</v>
      </c>
      <c r="E5" s="54" t="s">
        <v>251</v>
      </c>
      <c r="F5" s="36"/>
      <c r="G5" s="36" t="s">
        <v>18</v>
      </c>
    </row>
    <row r="6" spans="1:10" ht="20.100000000000001" customHeight="1" x14ac:dyDescent="0.25">
      <c r="A6" s="54" t="s">
        <v>252</v>
      </c>
      <c r="B6" s="54" t="s">
        <v>17</v>
      </c>
      <c r="C6" s="36">
        <v>5</v>
      </c>
      <c r="D6" s="37" t="s">
        <v>143</v>
      </c>
      <c r="E6" s="54" t="s">
        <v>253</v>
      </c>
      <c r="F6" s="36"/>
      <c r="G6" s="36" t="s">
        <v>18</v>
      </c>
    </row>
    <row r="7" spans="1:10" ht="20.100000000000001" customHeight="1" x14ac:dyDescent="0.25">
      <c r="A7" s="54" t="s">
        <v>254</v>
      </c>
      <c r="B7" s="54" t="s">
        <v>17</v>
      </c>
      <c r="C7" s="36">
        <v>5</v>
      </c>
      <c r="D7" s="37" t="s">
        <v>143</v>
      </c>
      <c r="E7" s="54" t="s">
        <v>255</v>
      </c>
      <c r="F7" s="36"/>
      <c r="G7" s="36" t="s">
        <v>18</v>
      </c>
    </row>
    <row r="8" spans="1:10" ht="20.100000000000001" customHeight="1" x14ac:dyDescent="0.25">
      <c r="A8" s="54" t="s">
        <v>256</v>
      </c>
      <c r="B8" s="54" t="s">
        <v>17</v>
      </c>
      <c r="C8" s="36">
        <v>4</v>
      </c>
      <c r="D8" s="37" t="s">
        <v>65</v>
      </c>
      <c r="E8" s="54" t="s">
        <v>257</v>
      </c>
      <c r="F8" s="36"/>
      <c r="G8" s="36" t="s">
        <v>18</v>
      </c>
    </row>
    <row r="9" spans="1:10" ht="20.100000000000001" customHeight="1" x14ac:dyDescent="0.25">
      <c r="A9" s="54" t="s">
        <v>188</v>
      </c>
      <c r="B9" s="54" t="s">
        <v>19</v>
      </c>
      <c r="C9" s="36">
        <v>50</v>
      </c>
      <c r="D9" s="37" t="s">
        <v>40</v>
      </c>
      <c r="E9" s="54" t="s">
        <v>200</v>
      </c>
      <c r="F9" s="36"/>
      <c r="G9" s="36" t="s">
        <v>18</v>
      </c>
    </row>
    <row r="10" spans="1:10" ht="20.100000000000001" customHeight="1" x14ac:dyDescent="0.25">
      <c r="A10" s="54" t="s">
        <v>190</v>
      </c>
      <c r="B10" s="54" t="s">
        <v>191</v>
      </c>
      <c r="C10" s="36"/>
      <c r="D10" s="37" t="s">
        <v>191</v>
      </c>
      <c r="E10" s="54" t="s">
        <v>192</v>
      </c>
      <c r="F10" s="36"/>
      <c r="G10" s="36" t="s">
        <v>18</v>
      </c>
    </row>
    <row r="11" spans="1:10" ht="20.100000000000001" customHeight="1" x14ac:dyDescent="0.25">
      <c r="A11" s="54" t="s">
        <v>193</v>
      </c>
      <c r="B11" s="54" t="s">
        <v>19</v>
      </c>
      <c r="C11" s="36">
        <v>50</v>
      </c>
      <c r="D11" s="37" t="s">
        <v>40</v>
      </c>
      <c r="E11" s="54" t="s">
        <v>201</v>
      </c>
      <c r="F11" s="36" t="s">
        <v>195</v>
      </c>
      <c r="G11" s="36" t="s">
        <v>22</v>
      </c>
    </row>
    <row r="12" spans="1:10" ht="20.100000000000001" customHeight="1" x14ac:dyDescent="0.25">
      <c r="A12" s="54" t="s">
        <v>196</v>
      </c>
      <c r="B12" s="54" t="s">
        <v>191</v>
      </c>
      <c r="C12" s="36"/>
      <c r="D12" s="37" t="s">
        <v>191</v>
      </c>
      <c r="E12" s="54" t="s">
        <v>197</v>
      </c>
      <c r="F12" s="36" t="s">
        <v>195</v>
      </c>
      <c r="G12" s="36" t="s">
        <v>22</v>
      </c>
    </row>
    <row r="13" spans="1:10" ht="20.100000000000001" customHeight="1" x14ac:dyDescent="0.25">
      <c r="A13" s="16" t="s">
        <v>170</v>
      </c>
      <c r="B13" s="53" t="s">
        <v>20</v>
      </c>
      <c r="C13" s="28">
        <v>1</v>
      </c>
      <c r="D13" s="30" t="s">
        <v>21</v>
      </c>
      <c r="E13" s="16" t="s">
        <v>121</v>
      </c>
      <c r="F13" s="28" t="s">
        <v>22</v>
      </c>
      <c r="G13" s="28" t="s">
        <v>22</v>
      </c>
      <c r="J13" s="6" t="e">
        <f>IF(A13="","",CONCATENATE(A13," ",D13," COMMENT '",E13,"' ",IF(G13="Y","","NOT NULL")," ",IF(F13&lt;&gt;"",CONCATENATE("DEFAULT '",F13,"' "),IF(G13="Y","DEFAULT NULL","")),IF(#REF!="","",",")))</f>
        <v>#REF!</v>
      </c>
    </row>
    <row r="14" spans="1:10" ht="20.100000000000001" customHeight="1" x14ac:dyDescent="0.25">
      <c r="A14" s="83"/>
      <c r="B14" s="83"/>
      <c r="C14" s="83"/>
      <c r="D14" s="83"/>
      <c r="E14" s="83"/>
      <c r="F14" s="83"/>
      <c r="G14" s="83"/>
      <c r="J14" s="6" t="s">
        <v>23</v>
      </c>
    </row>
    <row r="15" spans="1:10" ht="20.100000000000001" customHeight="1" x14ac:dyDescent="0.25">
      <c r="A15" s="11" t="s">
        <v>24</v>
      </c>
      <c r="B15" s="82" t="s">
        <v>230</v>
      </c>
      <c r="C15" s="82"/>
      <c r="D15" s="82"/>
      <c r="E15" s="82"/>
      <c r="F15" s="82"/>
      <c r="G15" s="82"/>
      <c r="J15" s="6" t="str">
        <f>IF(B15="NONE","",CONCATENATE("ALTER TABLE ",A1," ADD PRIMARY KEY (",B15,");"))</f>
        <v>ALTER TABLE MSTR_REFUELING_REQUISITION ADD PRIMARY KEY (NOTIFICATION_TYPE_ID);</v>
      </c>
    </row>
    <row r="16" spans="1:10" ht="20.100000000000001" customHeight="1" x14ac:dyDescent="0.25">
      <c r="A16" s="11" t="s">
        <v>25</v>
      </c>
      <c r="B16" s="84" t="s">
        <v>26</v>
      </c>
      <c r="C16" s="85"/>
      <c r="D16" s="12"/>
      <c r="E16" s="12"/>
      <c r="F16" s="13"/>
      <c r="G16" s="13"/>
      <c r="J16" s="54" t="str">
        <f>IF(B16="NONE","",CONCATENATE("ALTER TABLE ",A1," ADD CONSTRAINT ",A1,"_FK_",F16," FOREIGN KEY (",B16,") REFERENCES ",D16,"(",E16,") ON UPDATE CASCADE ON DELETE RESTRICT;"))</f>
        <v/>
      </c>
    </row>
    <row r="17" spans="1:10" ht="20.100000000000001" customHeight="1" x14ac:dyDescent="0.25">
      <c r="A17" s="11" t="s">
        <v>27</v>
      </c>
      <c r="B17" s="82" t="s">
        <v>26</v>
      </c>
      <c r="C17" s="82"/>
      <c r="D17" s="82"/>
      <c r="E17" s="82"/>
      <c r="F17" s="82"/>
      <c r="G17" s="82"/>
      <c r="J17" s="54" t="str">
        <f>IF(B17="NONE","",CONCATENATE("CREATE INDEX ",A1,"_IDX_",B17," ON ",A1,"(",B17,");"))</f>
        <v/>
      </c>
    </row>
    <row r="18" spans="1:10" ht="20.100000000000001" customHeight="1" x14ac:dyDescent="0.25">
      <c r="A18" s="11" t="s">
        <v>28</v>
      </c>
      <c r="B18" s="82"/>
      <c r="C18" s="82"/>
      <c r="D18" s="82"/>
      <c r="E18" s="82"/>
      <c r="F18" s="82"/>
      <c r="G18" s="82"/>
      <c r="J18" s="6" t="str">
        <f>IF(B18="NONE","",CONCATENATE("ALTER TABLE ",A1," ADD UNIQUE KEY ",A1,"_UK_",E18," (",B18,");"))</f>
        <v>ALTER TABLE MSTR_REFUELING_REQUISITION ADD UNIQUE KEY MSTR_REFUELING_REQUISITION_UK_ ();</v>
      </c>
    </row>
    <row r="19" spans="1:10" ht="20.100000000000001" customHeight="1" x14ac:dyDescent="0.2">
      <c r="A19" s="11" t="s">
        <v>29</v>
      </c>
      <c r="B19" s="82" t="s">
        <v>230</v>
      </c>
      <c r="C19" s="82"/>
      <c r="D19" s="82"/>
      <c r="E19" s="82"/>
      <c r="F19" s="82"/>
      <c r="G19" s="82"/>
      <c r="H19" s="14"/>
      <c r="I19" s="14"/>
      <c r="J19" s="6" t="e">
        <f>IF(B19="NONE","",CONCATENATE("ALTER TABLE ",$A$1," MODIFY ",LEFT(VLOOKUP(B19,$A$3:$J14,10,FALSE),LEN(VLOOKUP(B19,$A$3:$J14,10,FALSE))-1)," AUTO_INCREMENT;"))</f>
        <v>#N/A</v>
      </c>
    </row>
    <row r="23" spans="1:10" s="29" customFormat="1" ht="20.100000000000001" customHeight="1" x14ac:dyDescent="0.25">
      <c r="B23" s="6"/>
      <c r="C23" s="6"/>
      <c r="E23" s="6"/>
      <c r="F23" s="8"/>
      <c r="G23" s="8"/>
    </row>
    <row r="24" spans="1:10" s="29" customFormat="1" ht="20.100000000000001" customHeight="1" x14ac:dyDescent="0.25">
      <c r="B24" s="6"/>
      <c r="C24" s="6"/>
      <c r="E24" s="6"/>
      <c r="F24" s="8"/>
      <c r="G24" s="8"/>
    </row>
    <row r="25" spans="1:10" s="29" customFormat="1" ht="20.100000000000001" customHeight="1" x14ac:dyDescent="0.25">
      <c r="B25" s="6"/>
      <c r="C25" s="6"/>
      <c r="E25" s="6"/>
      <c r="F25" s="8"/>
      <c r="G25" s="8"/>
    </row>
    <row r="26" spans="1:10" s="29" customFormat="1" ht="20.100000000000001" customHeight="1" x14ac:dyDescent="0.25">
      <c r="B26" s="6"/>
      <c r="C26" s="6"/>
      <c r="E26" s="6"/>
      <c r="F26" s="8"/>
      <c r="G26" s="8"/>
    </row>
    <row r="27" spans="1:10" s="29" customFormat="1" ht="20.100000000000001" customHeight="1" x14ac:dyDescent="0.25">
      <c r="B27" s="6"/>
      <c r="C27" s="6"/>
      <c r="E27" s="6"/>
      <c r="F27" s="8"/>
      <c r="G27" s="8"/>
    </row>
    <row r="28" spans="1:10" s="29" customFormat="1" ht="20.100000000000001" customHeight="1" x14ac:dyDescent="0.25">
      <c r="B28" s="6"/>
      <c r="C28" s="6"/>
      <c r="E28" s="6"/>
      <c r="F28" s="8"/>
      <c r="G28" s="8"/>
    </row>
    <row r="29" spans="1:10" s="29" customFormat="1" ht="20.100000000000001" customHeight="1" x14ac:dyDescent="0.25">
      <c r="B29" s="6"/>
      <c r="C29" s="6"/>
      <c r="E29" s="6"/>
      <c r="F29" s="8"/>
      <c r="G29" s="8"/>
    </row>
    <row r="30" spans="1:10" s="29" customFormat="1" ht="20.100000000000001" customHeight="1" x14ac:dyDescent="0.25">
      <c r="B30" s="6"/>
      <c r="C30" s="6"/>
      <c r="E30" s="6"/>
      <c r="F30" s="8"/>
      <c r="G30" s="8"/>
    </row>
    <row r="31" spans="1:10" s="29" customFormat="1" ht="20.100000000000001" customHeight="1" x14ac:dyDescent="0.25">
      <c r="B31" s="6"/>
      <c r="C31" s="6"/>
      <c r="E31" s="6"/>
      <c r="F31" s="8"/>
      <c r="G31" s="8"/>
    </row>
    <row r="32" spans="1:10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  <row r="46" spans="2:7" s="29" customFormat="1" ht="20.100000000000001" customHeight="1" x14ac:dyDescent="0.25">
      <c r="B46" s="6"/>
      <c r="C46" s="6"/>
      <c r="E46" s="6"/>
      <c r="F46" s="8"/>
      <c r="G46" s="8"/>
    </row>
    <row r="47" spans="2:7" s="29" customFormat="1" ht="20.100000000000001" customHeight="1" x14ac:dyDescent="0.25">
      <c r="B47" s="6"/>
      <c r="C47" s="6"/>
      <c r="E47" s="6"/>
      <c r="F47" s="8"/>
      <c r="G47" s="8"/>
    </row>
    <row r="48" spans="2:7" s="29" customFormat="1" ht="20.100000000000001" customHeight="1" x14ac:dyDescent="0.25">
      <c r="B48" s="6"/>
      <c r="C48" s="6"/>
      <c r="E48" s="6"/>
      <c r="F48" s="8"/>
      <c r="G48" s="8"/>
    </row>
    <row r="49" spans="2:7" s="29" customFormat="1" ht="20.100000000000001" customHeight="1" x14ac:dyDescent="0.25">
      <c r="B49" s="6"/>
      <c r="C49" s="6"/>
      <c r="E49" s="6"/>
      <c r="F49" s="8"/>
      <c r="G49" s="8"/>
    </row>
  </sheetData>
  <mergeCells count="7">
    <mergeCell ref="B19:G19"/>
    <mergeCell ref="A14:G14"/>
    <mergeCell ref="B15:G15"/>
    <mergeCell ref="B16:C16"/>
    <mergeCell ref="B17:G17"/>
    <mergeCell ref="B18:D18"/>
    <mergeCell ref="E18:G18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5"/>
  <sheetViews>
    <sheetView workbookViewId="0">
      <selection activeCell="A6" sqref="A6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261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MSTR_RECURRING_PERIODS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262</v>
      </c>
      <c r="B3" s="55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PERIOD_ID INT(4) UNSIGNED COMMENT 'Auto generated number' NOT NULL ,</v>
      </c>
    </row>
    <row r="4" spans="1:10" ht="20.100000000000001" customHeight="1" x14ac:dyDescent="0.25">
      <c r="A4" s="1" t="s">
        <v>264</v>
      </c>
      <c r="B4" s="1" t="s">
        <v>19</v>
      </c>
      <c r="C4" s="9">
        <v>100</v>
      </c>
      <c r="D4" s="10" t="s">
        <v>44</v>
      </c>
      <c r="E4" s="1" t="s">
        <v>263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NULL","")),IF(A9="","",",")))</f>
        <v>RECURRING_PERIOD_NAME VARCHAR(100) COMMENT 'Recurring Period Name' NOT NULL ,</v>
      </c>
    </row>
    <row r="5" spans="1:10" ht="20.100000000000001" customHeight="1" x14ac:dyDescent="0.25">
      <c r="A5" s="56" t="s">
        <v>188</v>
      </c>
      <c r="B5" s="56" t="s">
        <v>19</v>
      </c>
      <c r="C5" s="36">
        <v>50</v>
      </c>
      <c r="D5" s="37" t="s">
        <v>40</v>
      </c>
      <c r="E5" s="56" t="s">
        <v>200</v>
      </c>
      <c r="F5" s="36"/>
      <c r="G5" s="36" t="s">
        <v>18</v>
      </c>
    </row>
    <row r="6" spans="1:10" ht="20.100000000000001" customHeight="1" x14ac:dyDescent="0.25">
      <c r="A6" s="56" t="s">
        <v>190</v>
      </c>
      <c r="B6" s="56" t="s">
        <v>191</v>
      </c>
      <c r="C6" s="36"/>
      <c r="D6" s="37" t="s">
        <v>191</v>
      </c>
      <c r="E6" s="56" t="s">
        <v>192</v>
      </c>
      <c r="F6" s="36"/>
      <c r="G6" s="36" t="s">
        <v>18</v>
      </c>
    </row>
    <row r="7" spans="1:10" ht="20.100000000000001" customHeight="1" x14ac:dyDescent="0.25">
      <c r="A7" s="56" t="s">
        <v>193</v>
      </c>
      <c r="B7" s="56" t="s">
        <v>19</v>
      </c>
      <c r="C7" s="36">
        <v>50</v>
      </c>
      <c r="D7" s="37" t="s">
        <v>40</v>
      </c>
      <c r="E7" s="56" t="s">
        <v>201</v>
      </c>
      <c r="F7" s="36" t="s">
        <v>195</v>
      </c>
      <c r="G7" s="36" t="s">
        <v>22</v>
      </c>
    </row>
    <row r="8" spans="1:10" ht="20.100000000000001" customHeight="1" x14ac:dyDescent="0.25">
      <c r="A8" s="56" t="s">
        <v>196</v>
      </c>
      <c r="B8" s="56" t="s">
        <v>191</v>
      </c>
      <c r="C8" s="36"/>
      <c r="D8" s="37" t="s">
        <v>191</v>
      </c>
      <c r="E8" s="56" t="s">
        <v>197</v>
      </c>
      <c r="F8" s="36" t="s">
        <v>195</v>
      </c>
      <c r="G8" s="36" t="s">
        <v>22</v>
      </c>
    </row>
    <row r="9" spans="1:10" ht="20.100000000000001" customHeight="1" x14ac:dyDescent="0.25">
      <c r="A9" s="16" t="s">
        <v>170</v>
      </c>
      <c r="B9" s="55" t="s">
        <v>20</v>
      </c>
      <c r="C9" s="28">
        <v>1</v>
      </c>
      <c r="D9" s="30" t="s">
        <v>21</v>
      </c>
      <c r="E9" s="16" t="s">
        <v>121</v>
      </c>
      <c r="F9" s="28" t="s">
        <v>22</v>
      </c>
      <c r="G9" s="28" t="s">
        <v>22</v>
      </c>
      <c r="J9" s="6" t="e">
        <f>IF(A9="","",CONCATENATE(A9," ",D9," COMMENT '",E9,"' ",IF(G9="Y","","NOT NULL")," ",IF(F9&lt;&gt;"",CONCATENATE("DEFAULT '",F9,"' "),IF(G9="Y","DEFAULT NULL","")),IF(#REF!="","",",")))</f>
        <v>#REF!</v>
      </c>
    </row>
    <row r="10" spans="1:10" ht="20.100000000000001" customHeight="1" x14ac:dyDescent="0.25">
      <c r="A10" s="83"/>
      <c r="B10" s="83"/>
      <c r="C10" s="83"/>
      <c r="D10" s="83"/>
      <c r="E10" s="83"/>
      <c r="F10" s="83"/>
      <c r="G10" s="83"/>
      <c r="J10" s="6" t="s">
        <v>23</v>
      </c>
    </row>
    <row r="11" spans="1:10" ht="20.100000000000001" customHeight="1" x14ac:dyDescent="0.25">
      <c r="A11" s="11" t="s">
        <v>24</v>
      </c>
      <c r="B11" s="82" t="s">
        <v>262</v>
      </c>
      <c r="C11" s="82"/>
      <c r="D11" s="82"/>
      <c r="E11" s="82"/>
      <c r="F11" s="82"/>
      <c r="G11" s="82"/>
      <c r="J11" s="6" t="str">
        <f>IF(B11="NONE","",CONCATENATE("ALTER TABLE ",A1," ADD PRIMARY KEY (",B11,");"))</f>
        <v>ALTER TABLE MSTR_RECURRING_PERIODS ADD PRIMARY KEY (PERIOD_ID);</v>
      </c>
    </row>
    <row r="12" spans="1:10" ht="20.100000000000001" customHeight="1" x14ac:dyDescent="0.25">
      <c r="A12" s="11" t="s">
        <v>25</v>
      </c>
      <c r="B12" s="84" t="s">
        <v>26</v>
      </c>
      <c r="C12" s="85"/>
      <c r="D12" s="12"/>
      <c r="E12" s="12"/>
      <c r="F12" s="13"/>
      <c r="G12" s="13"/>
      <c r="J12" s="56" t="str">
        <f>IF(B12="NONE","",CONCATENATE("ALTER TABLE ",A1," ADD CONSTRAINT ",A1,"_FK_",F12," FOREIGN KEY (",B12,") REFERENCES ",D12,"(",E12,") ON UPDATE CASCADE ON DELETE RESTRICT;"))</f>
        <v/>
      </c>
    </row>
    <row r="13" spans="1:10" ht="20.100000000000001" customHeight="1" x14ac:dyDescent="0.25">
      <c r="A13" s="11" t="s">
        <v>27</v>
      </c>
      <c r="B13" s="82" t="s">
        <v>26</v>
      </c>
      <c r="C13" s="82"/>
      <c r="D13" s="82"/>
      <c r="E13" s="82"/>
      <c r="F13" s="82"/>
      <c r="G13" s="82"/>
      <c r="J13" s="56" t="str">
        <f>IF(B13="NONE","",CONCATENATE("CREATE INDEX ",A1,"_IDX_",B13," ON ",A1,"(",B13,");"))</f>
        <v/>
      </c>
    </row>
    <row r="14" spans="1:10" ht="20.100000000000001" customHeight="1" x14ac:dyDescent="0.25">
      <c r="A14" s="11" t="s">
        <v>28</v>
      </c>
      <c r="B14" s="82"/>
      <c r="C14" s="82"/>
      <c r="D14" s="82"/>
      <c r="E14" s="82"/>
      <c r="F14" s="82"/>
      <c r="G14" s="82"/>
      <c r="J14" s="6" t="str">
        <f>IF(B14="NONE","",CONCATENATE("ALTER TABLE ",A1," ADD UNIQUE KEY ",A1,"_UK_",E14," (",B14,");"))</f>
        <v>ALTER TABLE MSTR_RECURRING_PERIODS ADD UNIQUE KEY MSTR_RECURRING_PERIODS_UK_ ();</v>
      </c>
    </row>
    <row r="15" spans="1:10" ht="20.100000000000001" customHeight="1" x14ac:dyDescent="0.2">
      <c r="A15" s="11" t="s">
        <v>29</v>
      </c>
      <c r="B15" s="82" t="s">
        <v>262</v>
      </c>
      <c r="C15" s="82"/>
      <c r="D15" s="82"/>
      <c r="E15" s="82"/>
      <c r="F15" s="82"/>
      <c r="G15" s="82"/>
      <c r="H15" s="14"/>
      <c r="I15" s="14"/>
      <c r="J15" s="6" t="str">
        <f>IF(B15="NONE","",CONCATENATE("ALTER TABLE ",$A$1," MODIFY ",LEFT(VLOOKUP(B15,$A$3:$J10,10,FALSE),LEN(VLOOKUP(B15,$A$3:$J10,10,FALSE))-1)," AUTO_INCREMENT;"))</f>
        <v>ALTER TABLE MSTR_RECURRING_PERIODS MODIFY PERIOD_ID INT(4) UNSIGNED COMMENT 'Auto generated number' NOT NULL  AUTO_INCREMENT;</v>
      </c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5"/>
  <sheetViews>
    <sheetView workbookViewId="0">
      <selection activeCell="B15" sqref="B15:G15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258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MSTR_COMPANIES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259</v>
      </c>
      <c r="B3" s="55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COMPANY_ID INT(4) UNSIGNED COMMENT 'Auto generated number' NOT NULL ,</v>
      </c>
    </row>
    <row r="4" spans="1:10" ht="20.100000000000001" customHeight="1" x14ac:dyDescent="0.25">
      <c r="A4" s="1" t="s">
        <v>109</v>
      </c>
      <c r="B4" s="1" t="s">
        <v>19</v>
      </c>
      <c r="C4" s="9">
        <v>100</v>
      </c>
      <c r="D4" s="10" t="s">
        <v>44</v>
      </c>
      <c r="E4" s="1" t="s">
        <v>260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NULL","")),IF(A9="","",",")))</f>
        <v>COMPANY_NAME VARCHAR(100) COMMENT 'Company Name' NOT NULL ,</v>
      </c>
    </row>
    <row r="5" spans="1:10" ht="20.100000000000001" customHeight="1" x14ac:dyDescent="0.25">
      <c r="A5" s="56" t="s">
        <v>188</v>
      </c>
      <c r="B5" s="56" t="s">
        <v>19</v>
      </c>
      <c r="C5" s="36">
        <v>50</v>
      </c>
      <c r="D5" s="37" t="s">
        <v>40</v>
      </c>
      <c r="E5" s="56" t="s">
        <v>200</v>
      </c>
      <c r="F5" s="36"/>
      <c r="G5" s="36" t="s">
        <v>18</v>
      </c>
    </row>
    <row r="6" spans="1:10" ht="20.100000000000001" customHeight="1" x14ac:dyDescent="0.25">
      <c r="A6" s="56" t="s">
        <v>190</v>
      </c>
      <c r="B6" s="56" t="s">
        <v>191</v>
      </c>
      <c r="C6" s="36"/>
      <c r="D6" s="37" t="s">
        <v>191</v>
      </c>
      <c r="E6" s="56" t="s">
        <v>192</v>
      </c>
      <c r="F6" s="36"/>
      <c r="G6" s="36" t="s">
        <v>18</v>
      </c>
    </row>
    <row r="7" spans="1:10" ht="20.100000000000001" customHeight="1" x14ac:dyDescent="0.25">
      <c r="A7" s="56" t="s">
        <v>193</v>
      </c>
      <c r="B7" s="56" t="s">
        <v>19</v>
      </c>
      <c r="C7" s="36">
        <v>50</v>
      </c>
      <c r="D7" s="37" t="s">
        <v>40</v>
      </c>
      <c r="E7" s="56" t="s">
        <v>201</v>
      </c>
      <c r="F7" s="36" t="s">
        <v>195</v>
      </c>
      <c r="G7" s="36" t="s">
        <v>22</v>
      </c>
    </row>
    <row r="8" spans="1:10" ht="20.100000000000001" customHeight="1" x14ac:dyDescent="0.25">
      <c r="A8" s="56" t="s">
        <v>196</v>
      </c>
      <c r="B8" s="56" t="s">
        <v>191</v>
      </c>
      <c r="C8" s="36"/>
      <c r="D8" s="37" t="s">
        <v>191</v>
      </c>
      <c r="E8" s="56" t="s">
        <v>197</v>
      </c>
      <c r="F8" s="36" t="s">
        <v>195</v>
      </c>
      <c r="G8" s="36" t="s">
        <v>22</v>
      </c>
    </row>
    <row r="9" spans="1:10" ht="20.100000000000001" customHeight="1" x14ac:dyDescent="0.25">
      <c r="A9" s="16" t="s">
        <v>170</v>
      </c>
      <c r="B9" s="55" t="s">
        <v>20</v>
      </c>
      <c r="C9" s="28">
        <v>1</v>
      </c>
      <c r="D9" s="30" t="s">
        <v>21</v>
      </c>
      <c r="E9" s="16" t="s">
        <v>121</v>
      </c>
      <c r="F9" s="28" t="s">
        <v>22</v>
      </c>
      <c r="G9" s="28" t="s">
        <v>22</v>
      </c>
      <c r="J9" s="6" t="e">
        <f>IF(A9="","",CONCATENATE(A9," ",D9," COMMENT '",E9,"' ",IF(G9="Y","","NOT NULL")," ",IF(F9&lt;&gt;"",CONCATENATE("DEFAULT '",F9,"' "),IF(G9="Y","DEFAULT NULL","")),IF(#REF!="","",",")))</f>
        <v>#REF!</v>
      </c>
    </row>
    <row r="10" spans="1:10" ht="20.100000000000001" customHeight="1" x14ac:dyDescent="0.25">
      <c r="A10" s="83"/>
      <c r="B10" s="83"/>
      <c r="C10" s="83"/>
      <c r="D10" s="83"/>
      <c r="E10" s="83"/>
      <c r="F10" s="83"/>
      <c r="G10" s="83"/>
      <c r="J10" s="6" t="s">
        <v>23</v>
      </c>
    </row>
    <row r="11" spans="1:10" ht="20.100000000000001" customHeight="1" x14ac:dyDescent="0.25">
      <c r="A11" s="11" t="s">
        <v>24</v>
      </c>
      <c r="B11" s="82" t="s">
        <v>259</v>
      </c>
      <c r="C11" s="82"/>
      <c r="D11" s="82"/>
      <c r="E11" s="82"/>
      <c r="F11" s="82"/>
      <c r="G11" s="82"/>
      <c r="J11" s="6" t="str">
        <f>IF(B11="NONE","",CONCATENATE("ALTER TABLE ",A1," ADD PRIMARY KEY (",B11,");"))</f>
        <v>ALTER TABLE MSTR_COMPANIES ADD PRIMARY KEY (COMPANY_ID);</v>
      </c>
    </row>
    <row r="12" spans="1:10" ht="20.100000000000001" customHeight="1" x14ac:dyDescent="0.25">
      <c r="A12" s="11" t="s">
        <v>25</v>
      </c>
      <c r="B12" s="84" t="s">
        <v>26</v>
      </c>
      <c r="C12" s="85"/>
      <c r="D12" s="12"/>
      <c r="E12" s="12"/>
      <c r="F12" s="13"/>
      <c r="G12" s="13"/>
      <c r="J12" s="56" t="str">
        <f>IF(B12="NONE","",CONCATENATE("ALTER TABLE ",A1," ADD CONSTRAINT ",A1,"_FK_",F12," FOREIGN KEY (",B12,") REFERENCES ",D12,"(",E12,") ON UPDATE CASCADE ON DELETE RESTRICT;"))</f>
        <v/>
      </c>
    </row>
    <row r="13" spans="1:10" ht="20.100000000000001" customHeight="1" x14ac:dyDescent="0.25">
      <c r="A13" s="11" t="s">
        <v>27</v>
      </c>
      <c r="B13" s="82" t="s">
        <v>26</v>
      </c>
      <c r="C13" s="82"/>
      <c r="D13" s="82"/>
      <c r="E13" s="82"/>
      <c r="F13" s="82"/>
      <c r="G13" s="82"/>
      <c r="J13" s="56" t="str">
        <f>IF(B13="NONE","",CONCATENATE("CREATE INDEX ",A1,"_IDX_",B13," ON ",A1,"(",B13,");"))</f>
        <v/>
      </c>
    </row>
    <row r="14" spans="1:10" ht="20.100000000000001" customHeight="1" x14ac:dyDescent="0.25">
      <c r="A14" s="11" t="s">
        <v>28</v>
      </c>
      <c r="B14" s="82"/>
      <c r="C14" s="82"/>
      <c r="D14" s="82"/>
      <c r="E14" s="82"/>
      <c r="F14" s="82"/>
      <c r="G14" s="82"/>
      <c r="J14" s="6" t="str">
        <f>IF(B14="NONE","",CONCATENATE("ALTER TABLE ",A1," ADD UNIQUE KEY ",A1,"_UK_",E14," (",B14,");"))</f>
        <v>ALTER TABLE MSTR_COMPANIES ADD UNIQUE KEY MSTR_COMPANIES_UK_ ();</v>
      </c>
    </row>
    <row r="15" spans="1:10" ht="20.100000000000001" customHeight="1" x14ac:dyDescent="0.2">
      <c r="A15" s="11" t="s">
        <v>29</v>
      </c>
      <c r="B15" s="82" t="s">
        <v>259</v>
      </c>
      <c r="C15" s="82"/>
      <c r="D15" s="82"/>
      <c r="E15" s="82"/>
      <c r="F15" s="82"/>
      <c r="G15" s="82"/>
      <c r="H15" s="14"/>
      <c r="I15" s="14"/>
      <c r="J15" s="6" t="str">
        <f>IF(B15="NONE","",CONCATENATE("ALTER TABLE ",$A$1," MODIFY ",LEFT(VLOOKUP(B15,$A$3:$J10,10,FALSE),LEN(VLOOKUP(B15,$A$3:$J10,10,FALSE))-1)," AUTO_INCREMENT;"))</f>
        <v>ALTER TABLE MSTR_COMPANIES MODIFY COMPANY_ID INT(4) UNSIGNED COMMENT 'Auto generated number' NOT NULL  AUTO_INCREMENT;</v>
      </c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8"/>
  <sheetViews>
    <sheetView workbookViewId="0">
      <selection activeCell="E17" sqref="E17:G17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265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MSTR_MAINTENANCE_SERVICES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266</v>
      </c>
      <c r="B3" s="57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MAINTENANCE_SERVICE_ID INT(4) UNSIGNED COMMENT 'Auto generated number' NOT NULL ,</v>
      </c>
    </row>
    <row r="4" spans="1:10" ht="20.100000000000001" customHeight="1" x14ac:dyDescent="0.25">
      <c r="A4" s="1" t="s">
        <v>267</v>
      </c>
      <c r="B4" s="1" t="s">
        <v>19</v>
      </c>
      <c r="C4" s="9">
        <v>100</v>
      </c>
      <c r="D4" s="10" t="s">
        <v>44</v>
      </c>
      <c r="E4" s="1" t="s">
        <v>269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NULL","")),IF(A12="","",",")))</f>
        <v>MAINTENANCE_SERVICE_NAME VARCHAR(100) COMMENT 'Maintenance Service Name' NOT NULL ,</v>
      </c>
    </row>
    <row r="5" spans="1:10" ht="20.100000000000001" customHeight="1" x14ac:dyDescent="0.25">
      <c r="A5" s="58" t="s">
        <v>268</v>
      </c>
      <c r="B5" s="58" t="s">
        <v>20</v>
      </c>
      <c r="C5" s="36">
        <v>1</v>
      </c>
      <c r="D5" s="37" t="s">
        <v>21</v>
      </c>
      <c r="E5" s="58" t="s">
        <v>121</v>
      </c>
      <c r="F5" s="36" t="s">
        <v>18</v>
      </c>
      <c r="G5" s="36" t="s">
        <v>18</v>
      </c>
    </row>
    <row r="6" spans="1:10" ht="20.100000000000001" customHeight="1" x14ac:dyDescent="0.25">
      <c r="A6" s="58" t="s">
        <v>270</v>
      </c>
      <c r="B6" s="58" t="s">
        <v>20</v>
      </c>
      <c r="C6" s="36">
        <v>1</v>
      </c>
      <c r="D6" s="37" t="s">
        <v>21</v>
      </c>
      <c r="E6" s="58" t="s">
        <v>121</v>
      </c>
      <c r="F6" s="36" t="s">
        <v>18</v>
      </c>
      <c r="G6" s="36" t="s">
        <v>18</v>
      </c>
    </row>
    <row r="7" spans="1:10" ht="20.100000000000001" customHeight="1" x14ac:dyDescent="0.25">
      <c r="A7" s="58" t="s">
        <v>271</v>
      </c>
      <c r="B7" s="58" t="s">
        <v>20</v>
      </c>
      <c r="C7" s="36">
        <v>1</v>
      </c>
      <c r="D7" s="37" t="s">
        <v>21</v>
      </c>
      <c r="E7" s="58" t="s">
        <v>121</v>
      </c>
      <c r="F7" s="36" t="s">
        <v>18</v>
      </c>
      <c r="G7" s="36" t="s">
        <v>18</v>
      </c>
    </row>
    <row r="8" spans="1:10" ht="20.100000000000001" customHeight="1" x14ac:dyDescent="0.25">
      <c r="A8" s="58" t="s">
        <v>188</v>
      </c>
      <c r="B8" s="58" t="s">
        <v>19</v>
      </c>
      <c r="C8" s="36">
        <v>50</v>
      </c>
      <c r="D8" s="37" t="s">
        <v>40</v>
      </c>
      <c r="E8" s="58" t="s">
        <v>200</v>
      </c>
      <c r="F8" s="36"/>
      <c r="G8" s="36" t="s">
        <v>18</v>
      </c>
    </row>
    <row r="9" spans="1:10" ht="20.100000000000001" customHeight="1" x14ac:dyDescent="0.25">
      <c r="A9" s="58" t="s">
        <v>190</v>
      </c>
      <c r="B9" s="58" t="s">
        <v>191</v>
      </c>
      <c r="C9" s="36"/>
      <c r="D9" s="37" t="s">
        <v>191</v>
      </c>
      <c r="E9" s="58" t="s">
        <v>192</v>
      </c>
      <c r="F9" s="36"/>
      <c r="G9" s="36" t="s">
        <v>18</v>
      </c>
    </row>
    <row r="10" spans="1:10" ht="20.100000000000001" customHeight="1" x14ac:dyDescent="0.25">
      <c r="A10" s="58" t="s">
        <v>193</v>
      </c>
      <c r="B10" s="58" t="s">
        <v>19</v>
      </c>
      <c r="C10" s="36">
        <v>50</v>
      </c>
      <c r="D10" s="37" t="s">
        <v>40</v>
      </c>
      <c r="E10" s="58" t="s">
        <v>201</v>
      </c>
      <c r="F10" s="36" t="s">
        <v>195</v>
      </c>
      <c r="G10" s="36" t="s">
        <v>22</v>
      </c>
    </row>
    <row r="11" spans="1:10" ht="20.100000000000001" customHeight="1" x14ac:dyDescent="0.25">
      <c r="A11" s="58" t="s">
        <v>196</v>
      </c>
      <c r="B11" s="58" t="s">
        <v>191</v>
      </c>
      <c r="C11" s="36"/>
      <c r="D11" s="37" t="s">
        <v>191</v>
      </c>
      <c r="E11" s="58" t="s">
        <v>197</v>
      </c>
      <c r="F11" s="36" t="s">
        <v>195</v>
      </c>
      <c r="G11" s="36" t="s">
        <v>22</v>
      </c>
    </row>
    <row r="12" spans="1:10" ht="20.100000000000001" customHeight="1" x14ac:dyDescent="0.25">
      <c r="A12" s="16" t="s">
        <v>170</v>
      </c>
      <c r="B12" s="57" t="s">
        <v>20</v>
      </c>
      <c r="C12" s="28">
        <v>1</v>
      </c>
      <c r="D12" s="30" t="s">
        <v>21</v>
      </c>
      <c r="E12" s="16" t="s">
        <v>121</v>
      </c>
      <c r="F12" s="28" t="s">
        <v>22</v>
      </c>
      <c r="G12" s="28" t="s">
        <v>22</v>
      </c>
      <c r="J12" s="6" t="e">
        <f>IF(A12="","",CONCATENATE(A12," ",D12," COMMENT '",E12,"' ",IF(G12="Y","","NOT NULL")," ",IF(F12&lt;&gt;"",CONCATENATE("DEFAULT '",F12,"' "),IF(G12="Y","DEFAULT NULL","")),IF(#REF!="","",",")))</f>
        <v>#REF!</v>
      </c>
    </row>
    <row r="13" spans="1:10" ht="20.100000000000001" customHeight="1" x14ac:dyDescent="0.25">
      <c r="A13" s="83"/>
      <c r="B13" s="83"/>
      <c r="C13" s="83"/>
      <c r="D13" s="83"/>
      <c r="E13" s="83"/>
      <c r="F13" s="83"/>
      <c r="G13" s="83"/>
      <c r="J13" s="6" t="s">
        <v>23</v>
      </c>
    </row>
    <row r="14" spans="1:10" ht="20.100000000000001" customHeight="1" x14ac:dyDescent="0.25">
      <c r="A14" s="11" t="s">
        <v>24</v>
      </c>
      <c r="B14" s="82" t="s">
        <v>266</v>
      </c>
      <c r="C14" s="82"/>
      <c r="D14" s="82"/>
      <c r="E14" s="82"/>
      <c r="F14" s="82"/>
      <c r="G14" s="82"/>
      <c r="J14" s="6" t="str">
        <f>IF(B14="NONE","",CONCATENATE("ALTER TABLE ",A1," ADD PRIMARY KEY (",B14,");"))</f>
        <v>ALTER TABLE MSTR_MAINTENANCE_SERVICES ADD PRIMARY KEY (MAINTENANCE_SERVICE_ID);</v>
      </c>
    </row>
    <row r="15" spans="1:10" ht="20.100000000000001" customHeight="1" x14ac:dyDescent="0.25">
      <c r="A15" s="11" t="s">
        <v>25</v>
      </c>
      <c r="B15" s="84" t="s">
        <v>26</v>
      </c>
      <c r="C15" s="85"/>
      <c r="D15" s="12"/>
      <c r="E15" s="12"/>
      <c r="F15" s="13"/>
      <c r="G15" s="13"/>
      <c r="J15" s="58" t="str">
        <f>IF(B15="NONE","",CONCATENATE("ALTER TABLE ",A1," ADD CONSTRAINT ",A1,"_FK_",F15," FOREIGN KEY (",B15,") REFERENCES ",D15,"(",E15,") ON UPDATE CASCADE ON DELETE RESTRICT;"))</f>
        <v/>
      </c>
    </row>
    <row r="16" spans="1:10" ht="20.100000000000001" customHeight="1" x14ac:dyDescent="0.25">
      <c r="A16" s="11" t="s">
        <v>27</v>
      </c>
      <c r="B16" s="82" t="s">
        <v>26</v>
      </c>
      <c r="C16" s="82"/>
      <c r="D16" s="82"/>
      <c r="E16" s="82"/>
      <c r="F16" s="82"/>
      <c r="G16" s="82"/>
      <c r="J16" s="58" t="str">
        <f>IF(B16="NONE","",CONCATENATE("CREATE INDEX ",A1,"_IDX_",B16," ON ",A1,"(",B16,");"))</f>
        <v/>
      </c>
    </row>
    <row r="17" spans="1:10" ht="20.100000000000001" customHeight="1" x14ac:dyDescent="0.25">
      <c r="A17" s="11" t="s">
        <v>28</v>
      </c>
      <c r="B17" s="82"/>
      <c r="C17" s="82"/>
      <c r="D17" s="82"/>
      <c r="E17" s="82"/>
      <c r="F17" s="82"/>
      <c r="G17" s="82"/>
      <c r="J17" s="6" t="str">
        <f>IF(B17="NONE","",CONCATENATE("ALTER TABLE ",A1," ADD UNIQUE KEY ",A1,"_UK_",E17," (",B17,");"))</f>
        <v>ALTER TABLE MSTR_MAINTENANCE_SERVICES ADD UNIQUE KEY MSTR_MAINTENANCE_SERVICES_UK_ ();</v>
      </c>
    </row>
    <row r="18" spans="1:10" ht="20.100000000000001" customHeight="1" x14ac:dyDescent="0.2">
      <c r="A18" s="11" t="s">
        <v>29</v>
      </c>
      <c r="B18" s="82" t="s">
        <v>266</v>
      </c>
      <c r="C18" s="82"/>
      <c r="D18" s="82"/>
      <c r="E18" s="82"/>
      <c r="F18" s="82"/>
      <c r="G18" s="82"/>
      <c r="H18" s="14"/>
      <c r="I18" s="14"/>
      <c r="J18" s="6" t="str">
        <f>IF(B18="NONE","",CONCATENATE("ALTER TABLE ",$A$1," MODIFY ",LEFT(VLOOKUP(B18,$A$3:$J13,10,FALSE),LEN(VLOOKUP(B18,$A$3:$J13,10,FALSE))-1)," AUTO_INCREMENT;"))</f>
        <v>ALTER TABLE MSTR_MAINTENANCE_SERVICES MODIFY MAINTENANCE_SERVICE_ID INT(4) UNSIGNED COMMENT 'Auto generated number' NOT NULL  AUTO_INCREMENT;</v>
      </c>
    </row>
    <row r="22" spans="1:10" s="29" customFormat="1" ht="20.100000000000001" customHeight="1" x14ac:dyDescent="0.25">
      <c r="B22" s="6"/>
      <c r="C22" s="6"/>
      <c r="E22" s="6"/>
      <c r="F22" s="8"/>
      <c r="G22" s="8"/>
    </row>
    <row r="23" spans="1:10" s="29" customFormat="1" ht="20.100000000000001" customHeight="1" x14ac:dyDescent="0.25">
      <c r="B23" s="6"/>
      <c r="C23" s="6"/>
      <c r="E23" s="6"/>
      <c r="F23" s="8"/>
      <c r="G23" s="8"/>
    </row>
    <row r="24" spans="1:10" s="29" customFormat="1" ht="20.100000000000001" customHeight="1" x14ac:dyDescent="0.25">
      <c r="B24" s="6"/>
      <c r="C24" s="6"/>
      <c r="E24" s="6"/>
      <c r="F24" s="8"/>
      <c r="G24" s="8"/>
    </row>
    <row r="25" spans="1:10" s="29" customFormat="1" ht="20.100000000000001" customHeight="1" x14ac:dyDescent="0.25">
      <c r="B25" s="6"/>
      <c r="C25" s="6"/>
      <c r="E25" s="6"/>
      <c r="F25" s="8"/>
      <c r="G25" s="8"/>
    </row>
    <row r="26" spans="1:10" s="29" customFormat="1" ht="20.100000000000001" customHeight="1" x14ac:dyDescent="0.25">
      <c r="B26" s="6"/>
      <c r="C26" s="6"/>
      <c r="E26" s="6"/>
      <c r="F26" s="8"/>
      <c r="G26" s="8"/>
    </row>
    <row r="27" spans="1:10" s="29" customFormat="1" ht="20.100000000000001" customHeight="1" x14ac:dyDescent="0.25">
      <c r="B27" s="6"/>
      <c r="C27" s="6"/>
      <c r="E27" s="6"/>
      <c r="F27" s="8"/>
      <c r="G27" s="8"/>
    </row>
    <row r="28" spans="1:10" s="29" customFormat="1" ht="20.100000000000001" customHeight="1" x14ac:dyDescent="0.25">
      <c r="B28" s="6"/>
      <c r="C28" s="6"/>
      <c r="E28" s="6"/>
      <c r="F28" s="8"/>
      <c r="G28" s="8"/>
    </row>
    <row r="29" spans="1:10" s="29" customFormat="1" ht="20.100000000000001" customHeight="1" x14ac:dyDescent="0.25">
      <c r="B29" s="6"/>
      <c r="C29" s="6"/>
      <c r="E29" s="6"/>
      <c r="F29" s="8"/>
      <c r="G29" s="8"/>
    </row>
    <row r="30" spans="1:10" s="29" customFormat="1" ht="20.100000000000001" customHeight="1" x14ac:dyDescent="0.25">
      <c r="B30" s="6"/>
      <c r="C30" s="6"/>
      <c r="E30" s="6"/>
      <c r="F30" s="8"/>
      <c r="G30" s="8"/>
    </row>
    <row r="31" spans="1:10" s="29" customFormat="1" ht="20.100000000000001" customHeight="1" x14ac:dyDescent="0.25">
      <c r="B31" s="6"/>
      <c r="C31" s="6"/>
      <c r="E31" s="6"/>
      <c r="F31" s="8"/>
      <c r="G31" s="8"/>
    </row>
    <row r="32" spans="1:10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  <row r="46" spans="2:7" s="29" customFormat="1" ht="20.100000000000001" customHeight="1" x14ac:dyDescent="0.25">
      <c r="B46" s="6"/>
      <c r="C46" s="6"/>
      <c r="E46" s="6"/>
      <c r="F46" s="8"/>
      <c r="G46" s="8"/>
    </row>
    <row r="47" spans="2:7" s="29" customFormat="1" ht="20.100000000000001" customHeight="1" x14ac:dyDescent="0.25">
      <c r="B47" s="6"/>
      <c r="C47" s="6"/>
      <c r="E47" s="6"/>
      <c r="F47" s="8"/>
      <c r="G47" s="8"/>
    </row>
    <row r="48" spans="2:7" s="29" customFormat="1" ht="20.100000000000001" customHeight="1" x14ac:dyDescent="0.25">
      <c r="B48" s="6"/>
      <c r="C48" s="6"/>
      <c r="E48" s="6"/>
      <c r="F48" s="8"/>
      <c r="G48" s="8"/>
    </row>
  </sheetData>
  <mergeCells count="7">
    <mergeCell ref="B18:G18"/>
    <mergeCell ref="A13:G13"/>
    <mergeCell ref="B14:G14"/>
    <mergeCell ref="B15:C15"/>
    <mergeCell ref="B16:G16"/>
    <mergeCell ref="B17:D17"/>
    <mergeCell ref="E17:G17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58"/>
  <sheetViews>
    <sheetView workbookViewId="0">
      <selection activeCell="E8" sqref="E8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301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MAINTENANCE_REQUISITIONS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272</v>
      </c>
      <c r="B3" s="59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MAINTEN_REQ_ID INT(4) UNSIGNED COMMENT 'Auto generated number' NOT NULL ,</v>
      </c>
    </row>
    <row r="4" spans="1:10" ht="20.100000000000001" customHeight="1" x14ac:dyDescent="0.25">
      <c r="A4" s="1" t="s">
        <v>316</v>
      </c>
      <c r="B4" s="1" t="s">
        <v>20</v>
      </c>
      <c r="C4" s="9">
        <v>1</v>
      </c>
      <c r="D4" s="10" t="s">
        <v>44</v>
      </c>
      <c r="E4" s="1" t="s">
        <v>273</v>
      </c>
      <c r="F4" s="9" t="s">
        <v>274</v>
      </c>
      <c r="G4" s="9" t="s">
        <v>18</v>
      </c>
      <c r="J4" s="6" t="str">
        <f>IF(A4="","",CONCATENATE(A4," ",D4," COMMENT '",E4,"' ",IF(G4="Y","","NOT NULL")," ",IF(F4&lt;&gt;"",CONCATENATE("DEFAULT '",F4,"' "),IF(G4="Y","DEFAULT NULL","")),IF(A22="","",",")))</f>
        <v>REQUISITION_TYPE VARCHAR(100) COMMENT 'Maintenance (M) / General (G)' NOT NULL DEFAULT 'M' ,</v>
      </c>
    </row>
    <row r="5" spans="1:10" ht="20.100000000000001" customHeight="1" x14ac:dyDescent="0.25">
      <c r="A5" s="62" t="s">
        <v>317</v>
      </c>
      <c r="B5" s="62" t="s">
        <v>17</v>
      </c>
      <c r="C5" s="36"/>
      <c r="D5" s="37"/>
      <c r="E5" s="62" t="s">
        <v>275</v>
      </c>
      <c r="F5" s="36"/>
      <c r="G5" s="36" t="s">
        <v>18</v>
      </c>
    </row>
    <row r="6" spans="1:10" ht="20.100000000000001" customHeight="1" x14ac:dyDescent="0.25">
      <c r="A6" s="62" t="s">
        <v>110</v>
      </c>
      <c r="B6" s="62" t="s">
        <v>17</v>
      </c>
      <c r="C6" s="36"/>
      <c r="D6" s="37" t="s">
        <v>65</v>
      </c>
      <c r="E6" s="62" t="s">
        <v>279</v>
      </c>
      <c r="F6" s="36"/>
      <c r="G6" s="36" t="s">
        <v>18</v>
      </c>
    </row>
    <row r="7" spans="1:10" ht="20.100000000000001" customHeight="1" x14ac:dyDescent="0.25">
      <c r="A7" s="62" t="s">
        <v>280</v>
      </c>
      <c r="B7" s="62" t="s">
        <v>17</v>
      </c>
      <c r="C7" s="36">
        <v>4</v>
      </c>
      <c r="D7" s="37" t="s">
        <v>65</v>
      </c>
      <c r="E7" s="62" t="s">
        <v>281</v>
      </c>
      <c r="F7" s="36"/>
      <c r="G7" s="36" t="s">
        <v>18</v>
      </c>
    </row>
    <row r="8" spans="1:10" ht="20.100000000000001" customHeight="1" x14ac:dyDescent="0.25">
      <c r="A8" s="62" t="s">
        <v>282</v>
      </c>
      <c r="B8" s="62" t="s">
        <v>17</v>
      </c>
      <c r="C8" s="36">
        <v>4</v>
      </c>
      <c r="D8" s="37"/>
      <c r="E8" s="62" t="s">
        <v>306</v>
      </c>
      <c r="F8" s="36"/>
      <c r="G8" s="36" t="s">
        <v>18</v>
      </c>
    </row>
    <row r="9" spans="1:10" ht="20.100000000000001" customHeight="1" x14ac:dyDescent="0.25">
      <c r="A9" s="62" t="s">
        <v>283</v>
      </c>
      <c r="B9" s="62" t="s">
        <v>191</v>
      </c>
      <c r="C9" s="36"/>
      <c r="D9" s="37" t="s">
        <v>284</v>
      </c>
      <c r="E9" s="62" t="s">
        <v>302</v>
      </c>
      <c r="F9" s="36"/>
      <c r="G9" s="36" t="s">
        <v>18</v>
      </c>
    </row>
    <row r="10" spans="1:10" ht="20.100000000000001" customHeight="1" x14ac:dyDescent="0.25">
      <c r="A10" s="62" t="s">
        <v>276</v>
      </c>
      <c r="B10" s="62" t="s">
        <v>17</v>
      </c>
      <c r="C10" s="36">
        <v>5</v>
      </c>
      <c r="D10" s="37" t="s">
        <v>277</v>
      </c>
      <c r="E10" s="62" t="s">
        <v>278</v>
      </c>
      <c r="F10" s="36"/>
      <c r="G10" s="36" t="s">
        <v>22</v>
      </c>
    </row>
    <row r="11" spans="1:10" ht="20.100000000000001" customHeight="1" x14ac:dyDescent="0.25">
      <c r="A11" s="62" t="s">
        <v>287</v>
      </c>
      <c r="B11" s="62" t="s">
        <v>19</v>
      </c>
      <c r="C11" s="36">
        <v>50</v>
      </c>
      <c r="D11" s="37" t="s">
        <v>40</v>
      </c>
      <c r="E11" s="62" t="s">
        <v>285</v>
      </c>
      <c r="F11" s="36"/>
      <c r="G11" s="36" t="s">
        <v>22</v>
      </c>
    </row>
    <row r="12" spans="1:10" ht="20.100000000000001" customHeight="1" x14ac:dyDescent="0.25">
      <c r="A12" s="62" t="s">
        <v>286</v>
      </c>
      <c r="B12" s="62" t="s">
        <v>17</v>
      </c>
      <c r="C12" s="36">
        <v>4</v>
      </c>
      <c r="D12" s="37" t="s">
        <v>65</v>
      </c>
      <c r="E12" s="62" t="s">
        <v>288</v>
      </c>
      <c r="F12" s="36"/>
      <c r="G12" s="36" t="s">
        <v>18</v>
      </c>
    </row>
    <row r="13" spans="1:10" ht="20.100000000000001" customHeight="1" x14ac:dyDescent="0.25">
      <c r="A13" s="63" t="s">
        <v>303</v>
      </c>
      <c r="B13" s="63" t="s">
        <v>20</v>
      </c>
      <c r="C13" s="36">
        <v>1</v>
      </c>
      <c r="D13" s="37" t="s">
        <v>21</v>
      </c>
      <c r="E13" s="63" t="s">
        <v>304</v>
      </c>
      <c r="F13" s="36" t="s">
        <v>18</v>
      </c>
      <c r="G13" s="36" t="s">
        <v>22</v>
      </c>
    </row>
    <row r="14" spans="1:10" ht="20.100000000000001" customHeight="1" x14ac:dyDescent="0.25">
      <c r="A14" s="68" t="s">
        <v>305</v>
      </c>
      <c r="B14" s="68"/>
      <c r="C14" s="69"/>
      <c r="D14" s="70"/>
      <c r="E14" s="68" t="s">
        <v>308</v>
      </c>
      <c r="F14" s="69"/>
      <c r="G14" s="69" t="s">
        <v>22</v>
      </c>
    </row>
    <row r="15" spans="1:10" ht="20.100000000000001" customHeight="1" x14ac:dyDescent="0.25">
      <c r="A15" s="64" t="s">
        <v>307</v>
      </c>
      <c r="B15" s="64" t="s">
        <v>20</v>
      </c>
      <c r="C15" s="36">
        <v>1</v>
      </c>
      <c r="D15" s="37" t="s">
        <v>21</v>
      </c>
      <c r="E15" s="64" t="s">
        <v>309</v>
      </c>
      <c r="F15" s="36" t="s">
        <v>312</v>
      </c>
      <c r="G15" s="36" t="s">
        <v>18</v>
      </c>
    </row>
    <row r="16" spans="1:10" ht="20.100000000000001" customHeight="1" x14ac:dyDescent="0.25">
      <c r="A16" s="64" t="s">
        <v>310</v>
      </c>
      <c r="B16" s="64" t="s">
        <v>17</v>
      </c>
      <c r="C16" s="36">
        <v>4</v>
      </c>
      <c r="D16" s="37" t="s">
        <v>65</v>
      </c>
      <c r="E16" s="64" t="s">
        <v>311</v>
      </c>
      <c r="F16" s="36"/>
      <c r="G16" s="36" t="s">
        <v>18</v>
      </c>
    </row>
    <row r="17" spans="1:10" ht="20.100000000000001" customHeight="1" x14ac:dyDescent="0.25">
      <c r="A17" s="64" t="s">
        <v>314</v>
      </c>
      <c r="B17" s="64" t="s">
        <v>191</v>
      </c>
      <c r="C17" s="36"/>
      <c r="D17" s="37" t="s">
        <v>191</v>
      </c>
      <c r="E17" s="64" t="s">
        <v>313</v>
      </c>
      <c r="F17" s="36" t="s">
        <v>195</v>
      </c>
      <c r="G17" s="36" t="s">
        <v>18</v>
      </c>
    </row>
    <row r="18" spans="1:10" ht="20.100000000000001" customHeight="1" x14ac:dyDescent="0.25">
      <c r="A18" s="60" t="s">
        <v>188</v>
      </c>
      <c r="B18" s="60" t="s">
        <v>19</v>
      </c>
      <c r="C18" s="36">
        <v>50</v>
      </c>
      <c r="D18" s="37" t="s">
        <v>40</v>
      </c>
      <c r="E18" s="60" t="s">
        <v>200</v>
      </c>
      <c r="F18" s="36"/>
      <c r="G18" s="36" t="s">
        <v>18</v>
      </c>
    </row>
    <row r="19" spans="1:10" ht="20.100000000000001" customHeight="1" x14ac:dyDescent="0.25">
      <c r="A19" s="60" t="s">
        <v>190</v>
      </c>
      <c r="B19" s="60" t="s">
        <v>191</v>
      </c>
      <c r="C19" s="36"/>
      <c r="D19" s="37" t="s">
        <v>191</v>
      </c>
      <c r="E19" s="60" t="s">
        <v>192</v>
      </c>
      <c r="F19" s="36"/>
      <c r="G19" s="36" t="s">
        <v>18</v>
      </c>
    </row>
    <row r="20" spans="1:10" ht="20.100000000000001" customHeight="1" x14ac:dyDescent="0.25">
      <c r="A20" s="60" t="s">
        <v>193</v>
      </c>
      <c r="B20" s="60" t="s">
        <v>19</v>
      </c>
      <c r="C20" s="36">
        <v>50</v>
      </c>
      <c r="D20" s="37" t="s">
        <v>40</v>
      </c>
      <c r="E20" s="60" t="s">
        <v>201</v>
      </c>
      <c r="F20" s="36" t="s">
        <v>195</v>
      </c>
      <c r="G20" s="36" t="s">
        <v>22</v>
      </c>
    </row>
    <row r="21" spans="1:10" ht="20.100000000000001" customHeight="1" x14ac:dyDescent="0.25">
      <c r="A21" s="60" t="s">
        <v>196</v>
      </c>
      <c r="B21" s="60" t="s">
        <v>191</v>
      </c>
      <c r="C21" s="36"/>
      <c r="D21" s="37" t="s">
        <v>191</v>
      </c>
      <c r="E21" s="60" t="s">
        <v>197</v>
      </c>
      <c r="F21" s="36" t="s">
        <v>195</v>
      </c>
      <c r="G21" s="36" t="s">
        <v>22</v>
      </c>
    </row>
    <row r="22" spans="1:10" ht="20.100000000000001" customHeight="1" x14ac:dyDescent="0.25">
      <c r="A22" s="16" t="s">
        <v>170</v>
      </c>
      <c r="B22" s="59" t="s">
        <v>20</v>
      </c>
      <c r="C22" s="28">
        <v>1</v>
      </c>
      <c r="D22" s="30" t="s">
        <v>21</v>
      </c>
      <c r="E22" s="16" t="s">
        <v>304</v>
      </c>
      <c r="F22" s="28" t="s">
        <v>22</v>
      </c>
      <c r="G22" s="28" t="s">
        <v>22</v>
      </c>
      <c r="J22" s="6" t="e">
        <f>IF(A22="","",CONCATENATE(A22," ",D22," COMMENT '",E22,"' ",IF(G22="Y","","NOT NULL")," ",IF(F22&lt;&gt;"",CONCATENATE("DEFAULT '",F22,"' "),IF(G22="Y","DEFAULT NULL","")),IF(#REF!="","",",")))</f>
        <v>#REF!</v>
      </c>
    </row>
    <row r="23" spans="1:10" ht="20.100000000000001" customHeight="1" x14ac:dyDescent="0.25">
      <c r="A23" s="83"/>
      <c r="B23" s="83"/>
      <c r="C23" s="83"/>
      <c r="D23" s="83"/>
      <c r="E23" s="83"/>
      <c r="F23" s="83"/>
      <c r="G23" s="83"/>
      <c r="J23" s="6" t="s">
        <v>23</v>
      </c>
    </row>
    <row r="24" spans="1:10" ht="20.100000000000001" customHeight="1" x14ac:dyDescent="0.25">
      <c r="A24" s="11" t="s">
        <v>24</v>
      </c>
      <c r="B24" s="82" t="s">
        <v>272</v>
      </c>
      <c r="C24" s="82"/>
      <c r="D24" s="82"/>
      <c r="E24" s="82"/>
      <c r="F24" s="82"/>
      <c r="G24" s="82"/>
      <c r="J24" s="6" t="str">
        <f>IF(B24="NONE","",CONCATENATE("ALTER TABLE ",A1," ADD PRIMARY KEY (",B24,");"))</f>
        <v>ALTER TABLE MAINTENANCE_REQUISITIONS ADD PRIMARY KEY (MAINTEN_REQ_ID);</v>
      </c>
    </row>
    <row r="25" spans="1:10" ht="20.100000000000001" customHeight="1" x14ac:dyDescent="0.25">
      <c r="A25" s="11" t="s">
        <v>25</v>
      </c>
      <c r="B25" s="84" t="s">
        <v>26</v>
      </c>
      <c r="C25" s="85"/>
      <c r="D25" s="12"/>
      <c r="E25" s="12"/>
      <c r="F25" s="13"/>
      <c r="G25" s="13"/>
      <c r="J25" s="60" t="str">
        <f>IF(B25="NONE","",CONCATENATE("ALTER TABLE ",A1," ADD CONSTRAINT ",A1,"_FK_",F25," FOREIGN KEY (",B25,") REFERENCES ",D25,"(",E25,") ON UPDATE CASCADE ON DELETE RESTRICT;"))</f>
        <v/>
      </c>
    </row>
    <row r="26" spans="1:10" ht="20.100000000000001" customHeight="1" x14ac:dyDescent="0.25">
      <c r="A26" s="11" t="s">
        <v>27</v>
      </c>
      <c r="B26" s="82" t="s">
        <v>26</v>
      </c>
      <c r="C26" s="82"/>
      <c r="D26" s="82"/>
      <c r="E26" s="82"/>
      <c r="F26" s="82"/>
      <c r="G26" s="82"/>
      <c r="J26" s="60" t="str">
        <f>IF(B26="NONE","",CONCATENATE("CREATE INDEX ",A1,"_IDX_",B26," ON ",A1,"(",B26,");"))</f>
        <v/>
      </c>
    </row>
    <row r="27" spans="1:10" ht="20.100000000000001" customHeight="1" x14ac:dyDescent="0.25">
      <c r="A27" s="11" t="s">
        <v>28</v>
      </c>
      <c r="B27" s="82"/>
      <c r="C27" s="82"/>
      <c r="D27" s="82"/>
      <c r="E27" s="82"/>
      <c r="F27" s="82"/>
      <c r="G27" s="82"/>
      <c r="J27" s="6" t="str">
        <f>IF(B27="NONE","",CONCATENATE("ALTER TABLE ",A1," ADD UNIQUE KEY ",A1,"_UK_",E27," (",B27,");"))</f>
        <v>ALTER TABLE MAINTENANCE_REQUISITIONS ADD UNIQUE KEY MAINTENANCE_REQUISITIONS_UK_ ();</v>
      </c>
    </row>
    <row r="28" spans="1:10" ht="20.100000000000001" customHeight="1" x14ac:dyDescent="0.2">
      <c r="A28" s="11" t="s">
        <v>29</v>
      </c>
      <c r="B28" s="82" t="s">
        <v>272</v>
      </c>
      <c r="C28" s="82"/>
      <c r="D28" s="82"/>
      <c r="E28" s="82"/>
      <c r="F28" s="82"/>
      <c r="G28" s="82"/>
      <c r="H28" s="14"/>
      <c r="I28" s="14"/>
      <c r="J28" s="6" t="str">
        <f>IF(B28="NONE","",CONCATENATE("ALTER TABLE ",$A$1," MODIFY ",LEFT(VLOOKUP(B28,$A$3:$J23,10,FALSE),LEN(VLOOKUP(B28,$A$3:$J23,10,FALSE))-1)," AUTO_INCREMENT;"))</f>
        <v>ALTER TABLE MAINTENANCE_REQUISITIONS MODIFY MAINTEN_REQ_ID INT(4) UNSIGNED COMMENT 'Auto generated number' NOT NULL  AUTO_INCREMENT;</v>
      </c>
    </row>
    <row r="32" spans="1:10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  <row r="46" spans="2:7" s="29" customFormat="1" ht="20.100000000000001" customHeight="1" x14ac:dyDescent="0.25">
      <c r="B46" s="6"/>
      <c r="C46" s="6"/>
      <c r="E46" s="6"/>
      <c r="F46" s="8"/>
      <c r="G46" s="8"/>
    </row>
    <row r="47" spans="2:7" s="29" customFormat="1" ht="20.100000000000001" customHeight="1" x14ac:dyDescent="0.25">
      <c r="B47" s="6"/>
      <c r="C47" s="6"/>
      <c r="E47" s="6"/>
      <c r="F47" s="8"/>
      <c r="G47" s="8"/>
    </row>
    <row r="48" spans="2:7" s="29" customFormat="1" ht="20.100000000000001" customHeight="1" x14ac:dyDescent="0.25">
      <c r="B48" s="6"/>
      <c r="C48" s="6"/>
      <c r="E48" s="6"/>
      <c r="F48" s="8"/>
      <c r="G48" s="8"/>
    </row>
    <row r="49" spans="2:7" s="29" customFormat="1" ht="20.100000000000001" customHeight="1" x14ac:dyDescent="0.25">
      <c r="B49" s="6"/>
      <c r="C49" s="6"/>
      <c r="E49" s="6"/>
      <c r="F49" s="8"/>
      <c r="G49" s="8"/>
    </row>
    <row r="50" spans="2:7" s="29" customFormat="1" ht="20.100000000000001" customHeight="1" x14ac:dyDescent="0.25">
      <c r="B50" s="6"/>
      <c r="C50" s="6"/>
      <c r="E50" s="6"/>
      <c r="F50" s="8"/>
      <c r="G50" s="8"/>
    </row>
    <row r="51" spans="2:7" s="29" customFormat="1" ht="20.100000000000001" customHeight="1" x14ac:dyDescent="0.25">
      <c r="B51" s="6"/>
      <c r="C51" s="6"/>
      <c r="E51" s="6"/>
      <c r="F51" s="8"/>
      <c r="G51" s="8"/>
    </row>
    <row r="52" spans="2:7" s="29" customFormat="1" ht="20.100000000000001" customHeight="1" x14ac:dyDescent="0.25">
      <c r="B52" s="6"/>
      <c r="C52" s="6"/>
      <c r="E52" s="6"/>
      <c r="F52" s="8"/>
      <c r="G52" s="8"/>
    </row>
    <row r="53" spans="2:7" s="29" customFormat="1" ht="20.100000000000001" customHeight="1" x14ac:dyDescent="0.25">
      <c r="B53" s="6"/>
      <c r="C53" s="6"/>
      <c r="E53" s="6"/>
      <c r="F53" s="8"/>
      <c r="G53" s="8"/>
    </row>
    <row r="54" spans="2:7" s="29" customFormat="1" ht="20.100000000000001" customHeight="1" x14ac:dyDescent="0.25">
      <c r="B54" s="6"/>
      <c r="C54" s="6"/>
      <c r="E54" s="6"/>
      <c r="F54" s="8"/>
      <c r="G54" s="8"/>
    </row>
    <row r="55" spans="2:7" s="29" customFormat="1" ht="20.100000000000001" customHeight="1" x14ac:dyDescent="0.25">
      <c r="B55" s="6"/>
      <c r="C55" s="6"/>
      <c r="E55" s="6"/>
      <c r="F55" s="8"/>
      <c r="G55" s="8"/>
    </row>
    <row r="56" spans="2:7" s="29" customFormat="1" ht="20.100000000000001" customHeight="1" x14ac:dyDescent="0.25">
      <c r="B56" s="6"/>
      <c r="C56" s="6"/>
      <c r="E56" s="6"/>
      <c r="F56" s="8"/>
      <c r="G56" s="8"/>
    </row>
    <row r="57" spans="2:7" s="29" customFormat="1" ht="20.100000000000001" customHeight="1" x14ac:dyDescent="0.25">
      <c r="B57" s="6"/>
      <c r="C57" s="6"/>
      <c r="E57" s="6"/>
      <c r="F57" s="8"/>
      <c r="G57" s="8"/>
    </row>
    <row r="58" spans="2:7" s="29" customFormat="1" ht="20.100000000000001" customHeight="1" x14ac:dyDescent="0.25">
      <c r="B58" s="6"/>
      <c r="C58" s="6"/>
      <c r="E58" s="6"/>
      <c r="F58" s="8"/>
      <c r="G58" s="8"/>
    </row>
  </sheetData>
  <mergeCells count="7">
    <mergeCell ref="B28:G28"/>
    <mergeCell ref="A23:G23"/>
    <mergeCell ref="B24:G24"/>
    <mergeCell ref="B25:C25"/>
    <mergeCell ref="B26:G26"/>
    <mergeCell ref="B27:D27"/>
    <mergeCell ref="E27:G27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9"/>
  <sheetViews>
    <sheetView workbookViewId="0">
      <selection activeCell="D5" sqref="D5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289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MAINTENANCE_REQ_ITEMS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290</v>
      </c>
      <c r="B3" s="61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ITEM_ID INT(4) UNSIGNED COMMENT 'Auto generated number' NOT NULL ,</v>
      </c>
    </row>
    <row r="4" spans="1:10" ht="20.100000000000001" customHeight="1" x14ac:dyDescent="0.25">
      <c r="A4" s="1" t="s">
        <v>291</v>
      </c>
      <c r="B4" s="1" t="s">
        <v>19</v>
      </c>
      <c r="C4" s="9">
        <v>100</v>
      </c>
      <c r="D4" s="10" t="s">
        <v>44</v>
      </c>
      <c r="E4" s="1" t="s">
        <v>292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NULL","")),IF(A13="","",",")))</f>
        <v>ITEM_TYPE_NAME VARCHAR(100) COMMENT 'Item type/category name' NOT NULL ,</v>
      </c>
    </row>
    <row r="5" spans="1:10" ht="20.100000000000001" customHeight="1" x14ac:dyDescent="0.25">
      <c r="A5" s="62" t="s">
        <v>293</v>
      </c>
      <c r="B5" s="62" t="s">
        <v>19</v>
      </c>
      <c r="C5" s="36">
        <v>100</v>
      </c>
      <c r="D5" s="37" t="s">
        <v>44</v>
      </c>
      <c r="E5" s="62" t="s">
        <v>294</v>
      </c>
      <c r="F5" s="36"/>
      <c r="G5" s="36" t="s">
        <v>22</v>
      </c>
    </row>
    <row r="6" spans="1:10" ht="20.100000000000001" customHeight="1" x14ac:dyDescent="0.25">
      <c r="A6" s="62" t="s">
        <v>295</v>
      </c>
      <c r="B6" s="62" t="s">
        <v>17</v>
      </c>
      <c r="C6" s="36">
        <v>4</v>
      </c>
      <c r="D6" s="37" t="s">
        <v>65</v>
      </c>
      <c r="E6" s="62" t="s">
        <v>296</v>
      </c>
      <c r="F6" s="36">
        <v>1</v>
      </c>
      <c r="G6" s="36" t="s">
        <v>18</v>
      </c>
    </row>
    <row r="7" spans="1:10" ht="20.100000000000001" customHeight="1" x14ac:dyDescent="0.25">
      <c r="A7" s="62" t="s">
        <v>297</v>
      </c>
      <c r="B7" s="62" t="s">
        <v>17</v>
      </c>
      <c r="C7" s="36"/>
      <c r="D7" s="37" t="s">
        <v>277</v>
      </c>
      <c r="E7" s="62" t="s">
        <v>298</v>
      </c>
      <c r="F7" s="36"/>
      <c r="G7" s="36" t="s">
        <v>18</v>
      </c>
    </row>
    <row r="8" spans="1:10" ht="20.100000000000001" customHeight="1" x14ac:dyDescent="0.25">
      <c r="A8" s="62" t="s">
        <v>299</v>
      </c>
      <c r="B8" s="62" t="s">
        <v>17</v>
      </c>
      <c r="C8" s="36"/>
      <c r="D8" s="37" t="s">
        <v>277</v>
      </c>
      <c r="E8" s="62" t="s">
        <v>300</v>
      </c>
      <c r="F8" s="36"/>
      <c r="G8" s="36"/>
    </row>
    <row r="9" spans="1:10" ht="20.100000000000001" customHeight="1" x14ac:dyDescent="0.25">
      <c r="A9" s="62" t="s">
        <v>188</v>
      </c>
      <c r="B9" s="62" t="s">
        <v>19</v>
      </c>
      <c r="C9" s="36">
        <v>50</v>
      </c>
      <c r="D9" s="37" t="s">
        <v>40</v>
      </c>
      <c r="E9" s="62" t="s">
        <v>200</v>
      </c>
      <c r="F9" s="36"/>
      <c r="G9" s="36" t="s">
        <v>18</v>
      </c>
    </row>
    <row r="10" spans="1:10" ht="20.100000000000001" customHeight="1" x14ac:dyDescent="0.25">
      <c r="A10" s="62" t="s">
        <v>190</v>
      </c>
      <c r="B10" s="62" t="s">
        <v>191</v>
      </c>
      <c r="C10" s="36"/>
      <c r="D10" s="37" t="s">
        <v>191</v>
      </c>
      <c r="E10" s="62" t="s">
        <v>192</v>
      </c>
      <c r="F10" s="36"/>
      <c r="G10" s="36" t="s">
        <v>18</v>
      </c>
    </row>
    <row r="11" spans="1:10" ht="20.100000000000001" customHeight="1" x14ac:dyDescent="0.25">
      <c r="A11" s="62" t="s">
        <v>193</v>
      </c>
      <c r="B11" s="62" t="s">
        <v>19</v>
      </c>
      <c r="C11" s="36">
        <v>50</v>
      </c>
      <c r="D11" s="37" t="s">
        <v>40</v>
      </c>
      <c r="E11" s="62" t="s">
        <v>201</v>
      </c>
      <c r="F11" s="36" t="s">
        <v>195</v>
      </c>
      <c r="G11" s="36" t="s">
        <v>22</v>
      </c>
    </row>
    <row r="12" spans="1:10" ht="20.100000000000001" customHeight="1" x14ac:dyDescent="0.25">
      <c r="A12" s="62" t="s">
        <v>196</v>
      </c>
      <c r="B12" s="62" t="s">
        <v>191</v>
      </c>
      <c r="C12" s="36"/>
      <c r="D12" s="37" t="s">
        <v>191</v>
      </c>
      <c r="E12" s="62" t="s">
        <v>197</v>
      </c>
      <c r="F12" s="36" t="s">
        <v>195</v>
      </c>
      <c r="G12" s="36" t="s">
        <v>22</v>
      </c>
    </row>
    <row r="13" spans="1:10" ht="20.100000000000001" customHeight="1" x14ac:dyDescent="0.25">
      <c r="A13" s="16" t="s">
        <v>170</v>
      </c>
      <c r="B13" s="61" t="s">
        <v>20</v>
      </c>
      <c r="C13" s="28">
        <v>1</v>
      </c>
      <c r="D13" s="30" t="s">
        <v>21</v>
      </c>
      <c r="E13" s="16" t="s">
        <v>304</v>
      </c>
      <c r="F13" s="28" t="s">
        <v>22</v>
      </c>
      <c r="G13" s="28" t="s">
        <v>22</v>
      </c>
      <c r="J13" s="6" t="e">
        <f>IF(A13="","",CONCATENATE(A13," ",D13," COMMENT '",E13,"' ",IF(G13="Y","","NOT NULL")," ",IF(F13&lt;&gt;"",CONCATENATE("DEFAULT '",F13,"' "),IF(G13="Y","DEFAULT NULL","")),IF(#REF!="","",",")))</f>
        <v>#REF!</v>
      </c>
    </row>
    <row r="14" spans="1:10" ht="20.100000000000001" customHeight="1" x14ac:dyDescent="0.25">
      <c r="A14" s="83"/>
      <c r="B14" s="83"/>
      <c r="C14" s="83"/>
      <c r="D14" s="83"/>
      <c r="E14" s="83"/>
      <c r="F14" s="83"/>
      <c r="G14" s="83"/>
      <c r="J14" s="6" t="s">
        <v>23</v>
      </c>
    </row>
    <row r="15" spans="1:10" ht="20.100000000000001" customHeight="1" x14ac:dyDescent="0.25">
      <c r="A15" s="11" t="s">
        <v>24</v>
      </c>
      <c r="B15" s="82" t="s">
        <v>290</v>
      </c>
      <c r="C15" s="82"/>
      <c r="D15" s="82"/>
      <c r="E15" s="82"/>
      <c r="F15" s="82"/>
      <c r="G15" s="82"/>
      <c r="J15" s="6" t="str">
        <f>IF(B15="NONE","",CONCATENATE("ALTER TABLE ",A1," ADD PRIMARY KEY (",B15,");"))</f>
        <v>ALTER TABLE MAINTENANCE_REQ_ITEMS ADD PRIMARY KEY (ITEM_ID);</v>
      </c>
    </row>
    <row r="16" spans="1:10" ht="20.100000000000001" customHeight="1" x14ac:dyDescent="0.25">
      <c r="A16" s="11" t="s">
        <v>25</v>
      </c>
      <c r="B16" s="84" t="s">
        <v>26</v>
      </c>
      <c r="C16" s="85"/>
      <c r="D16" s="12"/>
      <c r="E16" s="12"/>
      <c r="F16" s="13"/>
      <c r="G16" s="13"/>
      <c r="J16" s="62" t="str">
        <f>IF(B16="NONE","",CONCATENATE("ALTER TABLE ",A1," ADD CONSTRAINT ",A1,"_FK_",F16," FOREIGN KEY (",B16,") REFERENCES ",D16,"(",E16,") ON UPDATE CASCADE ON DELETE RESTRICT;"))</f>
        <v/>
      </c>
    </row>
    <row r="17" spans="1:10" ht="20.100000000000001" customHeight="1" x14ac:dyDescent="0.25">
      <c r="A17" s="11" t="s">
        <v>27</v>
      </c>
      <c r="B17" s="82" t="s">
        <v>26</v>
      </c>
      <c r="C17" s="82"/>
      <c r="D17" s="82"/>
      <c r="E17" s="82"/>
      <c r="F17" s="82"/>
      <c r="G17" s="82"/>
      <c r="J17" s="62" t="str">
        <f>IF(B17="NONE","",CONCATENATE("CREATE INDEX ",A1,"_IDX_",B17," ON ",A1,"(",B17,");"))</f>
        <v/>
      </c>
    </row>
    <row r="18" spans="1:10" ht="20.100000000000001" customHeight="1" x14ac:dyDescent="0.25">
      <c r="A18" s="11" t="s">
        <v>28</v>
      </c>
      <c r="B18" s="82"/>
      <c r="C18" s="82"/>
      <c r="D18" s="82"/>
      <c r="E18" s="82"/>
      <c r="F18" s="82"/>
      <c r="G18" s="82"/>
      <c r="J18" s="6" t="str">
        <f>IF(B18="NONE","",CONCATENATE("ALTER TABLE ",A1," ADD UNIQUE KEY ",A1,"_UK_",E18," (",B18,");"))</f>
        <v>ALTER TABLE MAINTENANCE_REQ_ITEMS ADD UNIQUE KEY MAINTENANCE_REQ_ITEMS_UK_ ();</v>
      </c>
    </row>
    <row r="19" spans="1:10" ht="20.100000000000001" customHeight="1" x14ac:dyDescent="0.2">
      <c r="A19" s="11" t="s">
        <v>29</v>
      </c>
      <c r="B19" s="82" t="s">
        <v>290</v>
      </c>
      <c r="C19" s="82"/>
      <c r="D19" s="82"/>
      <c r="E19" s="82"/>
      <c r="F19" s="82"/>
      <c r="G19" s="82"/>
      <c r="H19" s="14"/>
      <c r="I19" s="14"/>
      <c r="J19" s="6" t="str">
        <f>IF(B19="NONE","",CONCATENATE("ALTER TABLE ",$A$1," MODIFY ",LEFT(VLOOKUP(B19,$A$3:$J14,10,FALSE),LEN(VLOOKUP(B19,$A$3:$J14,10,FALSE))-1)," AUTO_INCREMENT;"))</f>
        <v>ALTER TABLE MAINTENANCE_REQ_ITEMS MODIFY ITEM_ID INT(4) UNSIGNED COMMENT 'Auto generated number' NOT NULL  AUTO_INCREMENT;</v>
      </c>
    </row>
    <row r="23" spans="1:10" s="29" customFormat="1" ht="20.100000000000001" customHeight="1" x14ac:dyDescent="0.25">
      <c r="B23" s="6"/>
      <c r="C23" s="6"/>
      <c r="E23" s="6"/>
      <c r="F23" s="8"/>
      <c r="G23" s="8"/>
    </row>
    <row r="24" spans="1:10" s="29" customFormat="1" ht="20.100000000000001" customHeight="1" x14ac:dyDescent="0.25">
      <c r="B24" s="6"/>
      <c r="C24" s="6"/>
      <c r="E24" s="6"/>
      <c r="F24" s="8"/>
      <c r="G24" s="8"/>
    </row>
    <row r="25" spans="1:10" s="29" customFormat="1" ht="20.100000000000001" customHeight="1" x14ac:dyDescent="0.25">
      <c r="B25" s="6"/>
      <c r="C25" s="6"/>
      <c r="E25" s="6"/>
      <c r="F25" s="8"/>
      <c r="G25" s="8"/>
    </row>
    <row r="26" spans="1:10" s="29" customFormat="1" ht="20.100000000000001" customHeight="1" x14ac:dyDescent="0.25">
      <c r="B26" s="6"/>
      <c r="C26" s="6"/>
      <c r="E26" s="6"/>
      <c r="F26" s="8"/>
      <c r="G26" s="8"/>
    </row>
    <row r="27" spans="1:10" s="29" customFormat="1" ht="20.100000000000001" customHeight="1" x14ac:dyDescent="0.25">
      <c r="B27" s="6"/>
      <c r="C27" s="6"/>
      <c r="E27" s="6"/>
      <c r="F27" s="8"/>
      <c r="G27" s="8"/>
    </row>
    <row r="28" spans="1:10" s="29" customFormat="1" ht="20.100000000000001" customHeight="1" x14ac:dyDescent="0.25">
      <c r="B28" s="6"/>
      <c r="C28" s="6"/>
      <c r="E28" s="6"/>
      <c r="F28" s="8"/>
      <c r="G28" s="8"/>
    </row>
    <row r="29" spans="1:10" s="29" customFormat="1" ht="20.100000000000001" customHeight="1" x14ac:dyDescent="0.25">
      <c r="B29" s="6"/>
      <c r="C29" s="6"/>
      <c r="E29" s="6"/>
      <c r="F29" s="8"/>
      <c r="G29" s="8"/>
    </row>
    <row r="30" spans="1:10" s="29" customFormat="1" ht="20.100000000000001" customHeight="1" x14ac:dyDescent="0.25">
      <c r="B30" s="6"/>
      <c r="C30" s="6"/>
      <c r="E30" s="6"/>
      <c r="F30" s="8"/>
      <c r="G30" s="8"/>
    </row>
    <row r="31" spans="1:10" s="29" customFormat="1" ht="20.100000000000001" customHeight="1" x14ac:dyDescent="0.25">
      <c r="B31" s="6"/>
      <c r="C31" s="6"/>
      <c r="E31" s="6"/>
      <c r="F31" s="8"/>
      <c r="G31" s="8"/>
    </row>
    <row r="32" spans="1:10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  <row r="46" spans="2:7" s="29" customFormat="1" ht="20.100000000000001" customHeight="1" x14ac:dyDescent="0.25">
      <c r="B46" s="6"/>
      <c r="C46" s="6"/>
      <c r="E46" s="6"/>
      <c r="F46" s="8"/>
      <c r="G46" s="8"/>
    </row>
    <row r="47" spans="2:7" s="29" customFormat="1" ht="20.100000000000001" customHeight="1" x14ac:dyDescent="0.25">
      <c r="B47" s="6"/>
      <c r="C47" s="6"/>
      <c r="E47" s="6"/>
      <c r="F47" s="8"/>
      <c r="G47" s="8"/>
    </row>
    <row r="48" spans="2:7" s="29" customFormat="1" ht="20.100000000000001" customHeight="1" x14ac:dyDescent="0.25">
      <c r="B48" s="6"/>
      <c r="C48" s="6"/>
      <c r="E48" s="6"/>
      <c r="F48" s="8"/>
      <c r="G48" s="8"/>
    </row>
    <row r="49" spans="2:7" s="29" customFormat="1" ht="20.100000000000001" customHeight="1" x14ac:dyDescent="0.25">
      <c r="B49" s="6"/>
      <c r="C49" s="6"/>
      <c r="E49" s="6"/>
      <c r="F49" s="8"/>
      <c r="G49" s="8"/>
    </row>
  </sheetData>
  <mergeCells count="7">
    <mergeCell ref="B19:G19"/>
    <mergeCell ref="A14:G14"/>
    <mergeCell ref="B15:G15"/>
    <mergeCell ref="B16:C16"/>
    <mergeCell ref="B17:G17"/>
    <mergeCell ref="B18:D18"/>
    <mergeCell ref="E18:G18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57"/>
  <sheetViews>
    <sheetView tabSelected="1" topLeftCell="G13" workbookViewId="0">
      <selection activeCell="J24" sqref="J24"/>
    </sheetView>
  </sheetViews>
  <sheetFormatPr defaultColWidth="9.140625" defaultRowHeight="20.100000000000001" customHeight="1" x14ac:dyDescent="0.25"/>
  <cols>
    <col min="1" max="1" width="27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424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VEHICLE_REQUISITION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394</v>
      </c>
      <c r="B3" s="78" t="s">
        <v>368</v>
      </c>
      <c r="C3" s="28">
        <v>5</v>
      </c>
      <c r="D3" s="30" t="s">
        <v>143</v>
      </c>
      <c r="E3" s="16" t="s">
        <v>33</v>
      </c>
      <c r="F3" s="28"/>
      <c r="G3" s="28" t="s">
        <v>18</v>
      </c>
      <c r="J3" s="6" t="str">
        <f t="shared" ref="J3:J22" si="0">IF(A3="","",CONCATENATE(A3," ",D3," COMMENT '",E3,"' ",IF(G3="Y","","NOT NULL")," ",IF(F3&lt;&gt;"",CONCATENATE("DEFAULT '",F3,"' "),IF(G3="Y","DEFAULT NULL","")),IF(A4="","",",")))</f>
        <v>VHI_REQ_ID INT(5) UNSIGNED COMMENT 'Auto generated number' NOT NULL ,</v>
      </c>
    </row>
    <row r="4" spans="1:10" ht="20.100000000000001" customHeight="1" x14ac:dyDescent="0.25">
      <c r="A4" s="1" t="s">
        <v>317</v>
      </c>
      <c r="B4" s="1" t="s">
        <v>368</v>
      </c>
      <c r="C4" s="9">
        <v>11</v>
      </c>
      <c r="D4" s="10" t="s">
        <v>400</v>
      </c>
      <c r="E4" s="1" t="s">
        <v>423</v>
      </c>
      <c r="F4" s="9"/>
      <c r="G4" s="9" t="s">
        <v>18</v>
      </c>
      <c r="J4" s="6" t="str">
        <f t="shared" si="0"/>
        <v>REQUISITION_FOR INT(11) COMMENT 'Id of Requisition' NOT NULL ,</v>
      </c>
    </row>
    <row r="5" spans="1:10" ht="20.100000000000001" customHeight="1" x14ac:dyDescent="0.25">
      <c r="A5" s="16" t="s">
        <v>84</v>
      </c>
      <c r="B5" s="78" t="s">
        <v>368</v>
      </c>
      <c r="C5" s="28">
        <v>11</v>
      </c>
      <c r="D5" s="30" t="s">
        <v>400</v>
      </c>
      <c r="E5" s="16" t="s">
        <v>422</v>
      </c>
      <c r="F5" s="28"/>
      <c r="G5" s="28" t="s">
        <v>18</v>
      </c>
      <c r="J5" s="6" t="str">
        <f t="shared" si="0"/>
        <v>VEHICLE_TYPE INT(11) COMMENT 'Vehicles Type' NOT NULL ,</v>
      </c>
    </row>
    <row r="6" spans="1:10" ht="20.100000000000001" customHeight="1" x14ac:dyDescent="0.25">
      <c r="A6" s="79" t="s">
        <v>421</v>
      </c>
      <c r="B6" s="45" t="s">
        <v>416</v>
      </c>
      <c r="C6" s="36"/>
      <c r="D6" s="37" t="s">
        <v>416</v>
      </c>
      <c r="E6" s="79" t="s">
        <v>420</v>
      </c>
      <c r="F6" s="36"/>
      <c r="G6" s="36" t="s">
        <v>18</v>
      </c>
      <c r="J6" s="6" t="str">
        <f t="shared" si="0"/>
        <v>WHERE_FROM TEXT COMMENT 'From Where' NOT NULL ,</v>
      </c>
    </row>
    <row r="7" spans="1:10" ht="20.100000000000001" customHeight="1" x14ac:dyDescent="0.25">
      <c r="A7" s="79" t="s">
        <v>419</v>
      </c>
      <c r="B7" s="45" t="s">
        <v>416</v>
      </c>
      <c r="C7" s="36"/>
      <c r="D7" s="37" t="s">
        <v>416</v>
      </c>
      <c r="E7" s="79" t="s">
        <v>418</v>
      </c>
      <c r="F7" s="36"/>
      <c r="G7" s="36" t="s">
        <v>18</v>
      </c>
      <c r="J7" s="6" t="str">
        <f t="shared" si="0"/>
        <v>WHERE_TO TEXT COMMENT 'To Where' NOT NULL ,</v>
      </c>
    </row>
    <row r="8" spans="1:10" ht="20.100000000000001" customHeight="1" x14ac:dyDescent="0.25">
      <c r="A8" s="79" t="s">
        <v>417</v>
      </c>
      <c r="B8" s="45" t="s">
        <v>416</v>
      </c>
      <c r="C8" s="36"/>
      <c r="D8" s="37" t="s">
        <v>416</v>
      </c>
      <c r="E8" s="79" t="s">
        <v>415</v>
      </c>
      <c r="F8" s="36"/>
      <c r="G8" s="36" t="s">
        <v>18</v>
      </c>
      <c r="J8" s="6" t="str">
        <f t="shared" si="0"/>
        <v>PICK_UP TEXT COMMENT 'Pick up location' NOT NULL ,</v>
      </c>
    </row>
    <row r="9" spans="1:10" ht="20.100000000000001" customHeight="1" x14ac:dyDescent="0.25">
      <c r="A9" s="79" t="s">
        <v>414</v>
      </c>
      <c r="B9" s="45" t="s">
        <v>284</v>
      </c>
      <c r="C9" s="36"/>
      <c r="D9" s="37" t="s">
        <v>284</v>
      </c>
      <c r="E9" s="79" t="s">
        <v>413</v>
      </c>
      <c r="F9" s="36"/>
      <c r="G9" s="36" t="s">
        <v>18</v>
      </c>
      <c r="J9" s="6" t="str">
        <f t="shared" si="0"/>
        <v>REQUISITION_DATE DATE COMMENT 'Booking Date' NOT NULL ,</v>
      </c>
    </row>
    <row r="10" spans="1:10" ht="20.100000000000001" customHeight="1" x14ac:dyDescent="0.25">
      <c r="A10" s="79" t="s">
        <v>412</v>
      </c>
      <c r="B10" s="45" t="s">
        <v>407</v>
      </c>
      <c r="C10" s="36"/>
      <c r="D10" s="37" t="s">
        <v>407</v>
      </c>
      <c r="E10" s="79" t="s">
        <v>411</v>
      </c>
      <c r="F10" s="36"/>
      <c r="G10" s="36" t="s">
        <v>18</v>
      </c>
      <c r="J10" s="6" t="str">
        <f t="shared" si="0"/>
        <v>TIME_FROM TIME COMMENT 'Pickup Timing' NOT NULL ,</v>
      </c>
    </row>
    <row r="11" spans="1:10" ht="20.100000000000001" customHeight="1" x14ac:dyDescent="0.25">
      <c r="A11" s="79" t="s">
        <v>410</v>
      </c>
      <c r="B11" s="45" t="s">
        <v>407</v>
      </c>
      <c r="C11" s="36"/>
      <c r="D11" s="37" t="s">
        <v>407</v>
      </c>
      <c r="E11" s="79" t="s">
        <v>409</v>
      </c>
      <c r="F11" s="36"/>
      <c r="G11" s="36" t="s">
        <v>18</v>
      </c>
      <c r="J11" s="6" t="str">
        <f t="shared" si="0"/>
        <v>TIME_TO TIME COMMENT 'Drop Timing' NOT NULL ,</v>
      </c>
    </row>
    <row r="12" spans="1:10" ht="20.100000000000001" customHeight="1" x14ac:dyDescent="0.25">
      <c r="A12" s="79" t="s">
        <v>408</v>
      </c>
      <c r="B12" s="45" t="s">
        <v>407</v>
      </c>
      <c r="C12" s="36"/>
      <c r="D12" s="37" t="s">
        <v>407</v>
      </c>
      <c r="E12" s="79" t="s">
        <v>406</v>
      </c>
      <c r="F12" s="36"/>
      <c r="G12" s="36" t="s">
        <v>18</v>
      </c>
      <c r="J12" s="6" t="str">
        <f t="shared" si="0"/>
        <v>TOLERANCE_DURATION TIME COMMENT 'Total Time Duration' NOT NULL ,</v>
      </c>
    </row>
    <row r="13" spans="1:10" ht="20.100000000000001" customHeight="1" x14ac:dyDescent="0.25">
      <c r="A13" s="79" t="s">
        <v>405</v>
      </c>
      <c r="B13" s="45" t="s">
        <v>368</v>
      </c>
      <c r="C13" s="36">
        <v>11</v>
      </c>
      <c r="D13" s="37" t="s">
        <v>400</v>
      </c>
      <c r="E13" s="79" t="s">
        <v>404</v>
      </c>
      <c r="F13" s="36"/>
      <c r="G13" s="36" t="s">
        <v>18</v>
      </c>
      <c r="J13" s="6" t="str">
        <f t="shared" si="0"/>
        <v>NUMBER_OF_PASSENGER INT(11) COMMENT 'Number Of Passenger' NOT NULL ,</v>
      </c>
    </row>
    <row r="14" spans="1:10" ht="20.100000000000001" customHeight="1" x14ac:dyDescent="0.25">
      <c r="A14" s="79" t="s">
        <v>403</v>
      </c>
      <c r="B14" s="45" t="s">
        <v>368</v>
      </c>
      <c r="C14" s="36">
        <v>11</v>
      </c>
      <c r="D14" s="37" t="s">
        <v>400</v>
      </c>
      <c r="E14" s="79" t="s">
        <v>402</v>
      </c>
      <c r="F14" s="36"/>
      <c r="G14" s="36" t="s">
        <v>18</v>
      </c>
      <c r="J14" s="6" t="str">
        <f t="shared" si="0"/>
        <v>DRIVEN_BY INT(11) COMMENT 'Diver Id' NOT NULL ,</v>
      </c>
    </row>
    <row r="15" spans="1:10" ht="20.100000000000001" customHeight="1" x14ac:dyDescent="0.25">
      <c r="A15" s="79" t="s">
        <v>401</v>
      </c>
      <c r="B15" s="45" t="s">
        <v>368</v>
      </c>
      <c r="C15" s="36">
        <v>11</v>
      </c>
      <c r="D15" s="37" t="s">
        <v>400</v>
      </c>
      <c r="E15" s="79" t="s">
        <v>399</v>
      </c>
      <c r="F15" s="36"/>
      <c r="G15" s="36" t="s">
        <v>18</v>
      </c>
      <c r="J15" s="6" t="str">
        <f t="shared" si="0"/>
        <v>PURPOSE INT(11) COMMENT 'Booking Purpose' NOT NULL ,</v>
      </c>
    </row>
    <row r="16" spans="1:10" ht="20.100000000000001" customHeight="1" x14ac:dyDescent="0.25">
      <c r="A16" s="79" t="s">
        <v>398</v>
      </c>
      <c r="B16" s="45" t="s">
        <v>19</v>
      </c>
      <c r="C16" s="36">
        <v>255</v>
      </c>
      <c r="D16" s="37" t="s">
        <v>47</v>
      </c>
      <c r="E16" s="79" t="s">
        <v>397</v>
      </c>
      <c r="F16" s="36"/>
      <c r="G16" s="36" t="s">
        <v>18</v>
      </c>
      <c r="J16" s="6" t="str">
        <f t="shared" si="0"/>
        <v>DETAILS VARCHAR(255) COMMENT 'Bookng Details' NOT NULL ,</v>
      </c>
    </row>
    <row r="17" spans="1:10" ht="20.100000000000001" customHeight="1" x14ac:dyDescent="0.25">
      <c r="A17" s="79" t="s">
        <v>122</v>
      </c>
      <c r="B17" s="45" t="s">
        <v>20</v>
      </c>
      <c r="C17" s="36">
        <v>1</v>
      </c>
      <c r="D17" s="37" t="s">
        <v>21</v>
      </c>
      <c r="E17" s="79" t="s">
        <v>396</v>
      </c>
      <c r="F17" s="36" t="s">
        <v>312</v>
      </c>
      <c r="G17" s="36" t="s">
        <v>18</v>
      </c>
      <c r="J17" s="6" t="str">
        <f t="shared" si="0"/>
        <v>STATUS CHAR(1) COMMENT 'A (APPROVED) /R (REJECT) / P (PENDING)' NOT NULL DEFAULT 'P' ,</v>
      </c>
    </row>
    <row r="18" spans="1:10" ht="20.100000000000001" customHeight="1" x14ac:dyDescent="0.25">
      <c r="A18" s="79" t="s">
        <v>188</v>
      </c>
      <c r="B18" s="45" t="s">
        <v>19</v>
      </c>
      <c r="C18" s="36">
        <v>20</v>
      </c>
      <c r="D18" s="37" t="s">
        <v>373</v>
      </c>
      <c r="E18" s="79" t="s">
        <v>371</v>
      </c>
      <c r="F18" s="36"/>
      <c r="G18" s="36" t="s">
        <v>18</v>
      </c>
      <c r="J18" s="6" t="str">
        <f t="shared" si="0"/>
        <v>CREATED_BY VARCHAR(20) COMMENT 'Created By user ID' NOT NULL ,</v>
      </c>
    </row>
    <row r="19" spans="1:10" ht="20.100000000000001" customHeight="1" x14ac:dyDescent="0.25">
      <c r="A19" s="79" t="s">
        <v>190</v>
      </c>
      <c r="B19" s="45" t="s">
        <v>191</v>
      </c>
      <c r="C19" s="36"/>
      <c r="D19" s="37" t="s">
        <v>191</v>
      </c>
      <c r="E19" s="79" t="s">
        <v>372</v>
      </c>
      <c r="F19" s="36"/>
      <c r="G19" s="36" t="s">
        <v>18</v>
      </c>
      <c r="J19" s="6" t="str">
        <f t="shared" si="0"/>
        <v>CREATED_ON DATETIME COMMENT 'Date insurance record created on' NOT NULL ,</v>
      </c>
    </row>
    <row r="20" spans="1:10" ht="20.100000000000001" customHeight="1" x14ac:dyDescent="0.25">
      <c r="A20" s="79" t="s">
        <v>193</v>
      </c>
      <c r="B20" s="45" t="s">
        <v>19</v>
      </c>
      <c r="C20" s="36">
        <v>20</v>
      </c>
      <c r="D20" s="37" t="s">
        <v>373</v>
      </c>
      <c r="E20" s="79" t="s">
        <v>374</v>
      </c>
      <c r="F20" s="36" t="s">
        <v>195</v>
      </c>
      <c r="G20" s="36" t="s">
        <v>22</v>
      </c>
      <c r="J20" s="6" t="str">
        <f>IF(A20="","",CONCATENATE(A20," ",D20," COMMENT '",E20,"' ",IF(G20="Y","","NOT NULL")," ",IF(F20&lt;&gt;"",CONCATENATE("DEFAULT '",F20,"' "),IF(G20="Y","DEFAULT NULL","")),IF(A21="","",",")))</f>
        <v>MODIFIED_BY VARCHAR(20) COMMENT 'Modified by user's ID'  DEFAULT 'NULL' ,</v>
      </c>
    </row>
    <row r="21" spans="1:10" ht="20.100000000000001" customHeight="1" x14ac:dyDescent="0.25">
      <c r="A21" s="79" t="s">
        <v>196</v>
      </c>
      <c r="B21" s="45" t="s">
        <v>191</v>
      </c>
      <c r="C21" s="36"/>
      <c r="D21" s="37" t="s">
        <v>191</v>
      </c>
      <c r="E21" s="79" t="s">
        <v>375</v>
      </c>
      <c r="F21" s="36" t="s">
        <v>195</v>
      </c>
      <c r="G21" s="36" t="s">
        <v>22</v>
      </c>
      <c r="J21" s="6" t="str">
        <f t="shared" si="0"/>
        <v xml:space="preserve">MODIFIED_ON DATETIME COMMENT 'Date record was last modified'  DEFAULT 'NULL' </v>
      </c>
    </row>
    <row r="22" spans="1:10" ht="20.100000000000001" customHeight="1" x14ac:dyDescent="0.25">
      <c r="A22" s="83"/>
      <c r="B22" s="83"/>
      <c r="C22" s="83"/>
      <c r="D22" s="83"/>
      <c r="E22" s="83"/>
      <c r="F22" s="83"/>
      <c r="G22" s="83"/>
      <c r="J22" s="6" t="s">
        <v>23</v>
      </c>
    </row>
    <row r="23" spans="1:10" ht="20.100000000000001" customHeight="1" x14ac:dyDescent="0.25">
      <c r="A23" s="11" t="s">
        <v>24</v>
      </c>
      <c r="B23" s="82" t="s">
        <v>394</v>
      </c>
      <c r="C23" s="82"/>
      <c r="D23" s="82"/>
      <c r="E23" s="82"/>
      <c r="F23" s="82"/>
      <c r="G23" s="82"/>
      <c r="J23" s="6" t="str">
        <f>IF(B23="NONE","",CONCATENATE("ALTER TABLE ",A1," ADD PRIMARY KEY (",B23,");"))</f>
        <v>ALTER TABLE VEHICLE_REQUISITION ADD PRIMARY KEY (VHI_REQ_ID);</v>
      </c>
    </row>
    <row r="24" spans="1:10" ht="20.100000000000001" customHeight="1" x14ac:dyDescent="0.25">
      <c r="A24" s="11" t="s">
        <v>25</v>
      </c>
      <c r="B24" s="84" t="s">
        <v>26</v>
      </c>
      <c r="C24" s="85"/>
      <c r="D24" s="12"/>
      <c r="E24" s="12"/>
      <c r="F24" s="13"/>
      <c r="G24" s="13"/>
      <c r="J24" s="6" t="str">
        <f>IF(B24="NONE","",CONCATENATE("ALTER TABLE ",A2," ADD PRIMARY KEY (",B24,");"))</f>
        <v/>
      </c>
    </row>
    <row r="25" spans="1:10" ht="20.100000000000001" customHeight="1" x14ac:dyDescent="0.25">
      <c r="A25" s="11" t="s">
        <v>27</v>
      </c>
      <c r="B25" s="82" t="s">
        <v>26</v>
      </c>
      <c r="C25" s="82"/>
      <c r="D25" s="82"/>
      <c r="E25" s="82"/>
      <c r="F25" s="82"/>
      <c r="G25" s="82"/>
      <c r="J25" s="6" t="str">
        <f>IF(B25="NONE","",CONCATENATE("ALTER TABLE ",A3," ADD PRIMARY KEY (",B25,");"))</f>
        <v/>
      </c>
    </row>
    <row r="26" spans="1:10" ht="20.100000000000001" customHeight="1" x14ac:dyDescent="0.25">
      <c r="A26" s="11" t="s">
        <v>28</v>
      </c>
      <c r="B26" s="82" t="s">
        <v>394</v>
      </c>
      <c r="C26" s="82"/>
      <c r="D26" s="82"/>
      <c r="E26" s="82" t="s">
        <v>395</v>
      </c>
      <c r="F26" s="82"/>
      <c r="G26" s="82"/>
      <c r="J26" s="6" t="str">
        <f>IF(B26="NONE","",CONCATENATE("ALTER TABLE ",A4," ADD PRIMARY KEY (",B26,");"))</f>
        <v>ALTER TABLE REQUISITION_FOR ADD PRIMARY KEY (VHI_REQ_ID);</v>
      </c>
    </row>
    <row r="27" spans="1:10" ht="20.100000000000001" customHeight="1" x14ac:dyDescent="0.2">
      <c r="A27" s="11" t="s">
        <v>29</v>
      </c>
      <c r="B27" s="82" t="s">
        <v>394</v>
      </c>
      <c r="C27" s="82"/>
      <c r="D27" s="82"/>
      <c r="E27" s="82"/>
      <c r="F27" s="82"/>
      <c r="G27" s="82"/>
      <c r="H27" s="14"/>
      <c r="I27" s="14"/>
      <c r="J27" s="6" t="str">
        <f>IF(B27="NONE","",CONCATENATE("ALTER TABLE ",A5," ADD PRIMARY KEY (",B27,");"))</f>
        <v>ALTER TABLE VEHICLE_TYPE ADD PRIMARY KEY (VHI_REQ_ID);</v>
      </c>
    </row>
    <row r="31" spans="1:10" s="29" customFormat="1" ht="20.100000000000001" customHeight="1" x14ac:dyDescent="0.25">
      <c r="B31" s="6"/>
      <c r="C31" s="6"/>
      <c r="E31" s="6"/>
      <c r="F31" s="8"/>
      <c r="G31" s="8"/>
    </row>
    <row r="32" spans="1:10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  <row r="46" spans="2:7" s="29" customFormat="1" ht="20.100000000000001" customHeight="1" x14ac:dyDescent="0.25">
      <c r="B46" s="6"/>
      <c r="C46" s="6"/>
      <c r="E46" s="6"/>
      <c r="F46" s="8"/>
      <c r="G46" s="8"/>
    </row>
    <row r="47" spans="2:7" s="29" customFormat="1" ht="20.100000000000001" customHeight="1" x14ac:dyDescent="0.25">
      <c r="B47" s="6"/>
      <c r="C47" s="6"/>
      <c r="E47" s="6"/>
      <c r="F47" s="8"/>
      <c r="G47" s="8"/>
    </row>
    <row r="48" spans="2:7" s="29" customFormat="1" ht="20.100000000000001" customHeight="1" x14ac:dyDescent="0.25">
      <c r="B48" s="6"/>
      <c r="C48" s="6"/>
      <c r="E48" s="6"/>
      <c r="F48" s="8"/>
      <c r="G48" s="8"/>
    </row>
    <row r="49" spans="2:7" s="29" customFormat="1" ht="20.100000000000001" customHeight="1" x14ac:dyDescent="0.25">
      <c r="B49" s="6"/>
      <c r="C49" s="6"/>
      <c r="E49" s="6"/>
      <c r="F49" s="8"/>
      <c r="G49" s="8"/>
    </row>
    <row r="50" spans="2:7" s="29" customFormat="1" ht="20.100000000000001" customHeight="1" x14ac:dyDescent="0.25">
      <c r="B50" s="6"/>
      <c r="C50" s="6"/>
      <c r="E50" s="6"/>
      <c r="F50" s="8"/>
      <c r="G50" s="8"/>
    </row>
    <row r="51" spans="2:7" s="29" customFormat="1" ht="20.100000000000001" customHeight="1" x14ac:dyDescent="0.25">
      <c r="B51" s="6"/>
      <c r="C51" s="6"/>
      <c r="E51" s="6"/>
      <c r="F51" s="8"/>
      <c r="G51" s="8"/>
    </row>
    <row r="52" spans="2:7" s="29" customFormat="1" ht="20.100000000000001" customHeight="1" x14ac:dyDescent="0.25">
      <c r="B52" s="6"/>
      <c r="C52" s="6"/>
      <c r="E52" s="6"/>
      <c r="F52" s="8"/>
      <c r="G52" s="8"/>
    </row>
    <row r="53" spans="2:7" s="29" customFormat="1" ht="20.100000000000001" customHeight="1" x14ac:dyDescent="0.25">
      <c r="B53" s="6"/>
      <c r="C53" s="6"/>
      <c r="E53" s="6"/>
      <c r="F53" s="8"/>
      <c r="G53" s="8"/>
    </row>
    <row r="54" spans="2:7" s="29" customFormat="1" ht="20.100000000000001" customHeight="1" x14ac:dyDescent="0.25">
      <c r="B54" s="6"/>
      <c r="C54" s="6"/>
      <c r="E54" s="6"/>
      <c r="F54" s="8"/>
      <c r="G54" s="8"/>
    </row>
    <row r="55" spans="2:7" s="29" customFormat="1" ht="20.100000000000001" customHeight="1" x14ac:dyDescent="0.25">
      <c r="B55" s="6"/>
      <c r="C55" s="6"/>
      <c r="E55" s="6"/>
      <c r="F55" s="8"/>
      <c r="G55" s="8"/>
    </row>
    <row r="56" spans="2:7" s="29" customFormat="1" ht="20.100000000000001" customHeight="1" x14ac:dyDescent="0.25">
      <c r="B56" s="6"/>
      <c r="C56" s="6"/>
      <c r="E56" s="6"/>
      <c r="F56" s="8"/>
      <c r="G56" s="8"/>
    </row>
    <row r="57" spans="2:7" s="29" customFormat="1" ht="20.100000000000001" customHeight="1" x14ac:dyDescent="0.25">
      <c r="B57" s="6"/>
      <c r="C57" s="6"/>
      <c r="E57" s="6"/>
      <c r="F57" s="8"/>
      <c r="G57" s="8"/>
    </row>
  </sheetData>
  <mergeCells count="7">
    <mergeCell ref="B27:G27"/>
    <mergeCell ref="A22:G22"/>
    <mergeCell ref="B23:G23"/>
    <mergeCell ref="B24:C24"/>
    <mergeCell ref="B25:G25"/>
    <mergeCell ref="B26:D26"/>
    <mergeCell ref="E26:G26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50"/>
  <sheetViews>
    <sheetView workbookViewId="0">
      <selection activeCell="A13" sqref="A13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318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MSTR_APPROVAL_AUTHORITIES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315</v>
      </c>
      <c r="B3" s="65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AUTHORITY_ID INT(4) UNSIGNED COMMENT 'Auto generated number' NOT NULL ,</v>
      </c>
    </row>
    <row r="4" spans="1:10" ht="20.100000000000001" customHeight="1" x14ac:dyDescent="0.25">
      <c r="A4" s="1" t="s">
        <v>316</v>
      </c>
      <c r="B4" s="1" t="s">
        <v>17</v>
      </c>
      <c r="C4" s="9">
        <v>4</v>
      </c>
      <c r="D4" s="10" t="s">
        <v>65</v>
      </c>
      <c r="E4" s="1" t="s">
        <v>319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NULL","")),IF(A14="","",",")))</f>
        <v>REQUISITION_TYPE INT(4) UNSIGNED COMMENT 'MSTR_REQUISTION_TYPES.REQUISITION_TYPE_ID' NOT NULL ,</v>
      </c>
    </row>
    <row r="5" spans="1:10" ht="20.100000000000001" customHeight="1" x14ac:dyDescent="0.25">
      <c r="A5" s="66" t="s">
        <v>320</v>
      </c>
      <c r="B5" s="66" t="s">
        <v>17</v>
      </c>
      <c r="C5" s="36">
        <v>4</v>
      </c>
      <c r="D5" s="37" t="s">
        <v>65</v>
      </c>
      <c r="E5" s="66" t="s">
        <v>321</v>
      </c>
      <c r="F5" s="36"/>
      <c r="G5" s="36" t="s">
        <v>18</v>
      </c>
    </row>
    <row r="6" spans="1:10" ht="20.100000000000001" customHeight="1" x14ac:dyDescent="0.25">
      <c r="A6" s="66" t="s">
        <v>322</v>
      </c>
      <c r="B6" s="66"/>
      <c r="C6" s="36"/>
      <c r="D6" s="37"/>
      <c r="E6" s="66"/>
      <c r="F6" s="36"/>
      <c r="G6" s="36" t="s">
        <v>18</v>
      </c>
    </row>
    <row r="7" spans="1:10" ht="20.100000000000001" customHeight="1" x14ac:dyDescent="0.25">
      <c r="A7" s="71" t="s">
        <v>327</v>
      </c>
      <c r="B7" s="71" t="s">
        <v>19</v>
      </c>
      <c r="C7" s="36">
        <v>100</v>
      </c>
      <c r="D7" s="37" t="s">
        <v>44</v>
      </c>
      <c r="E7" s="71" t="s">
        <v>323</v>
      </c>
      <c r="F7" s="36"/>
      <c r="G7" s="36" t="s">
        <v>18</v>
      </c>
    </row>
    <row r="8" spans="1:10" ht="20.100000000000001" customHeight="1" x14ac:dyDescent="0.25">
      <c r="A8" s="71" t="s">
        <v>324</v>
      </c>
      <c r="B8" s="71"/>
      <c r="C8" s="36"/>
      <c r="D8" s="37"/>
      <c r="E8" s="71"/>
      <c r="F8" s="36"/>
      <c r="G8" s="36"/>
    </row>
    <row r="9" spans="1:10" ht="20.100000000000001" customHeight="1" x14ac:dyDescent="0.25">
      <c r="A9" s="67" t="s">
        <v>325</v>
      </c>
      <c r="B9" s="67" t="s">
        <v>19</v>
      </c>
      <c r="C9" s="36">
        <v>100</v>
      </c>
      <c r="D9" s="37" t="s">
        <v>44</v>
      </c>
      <c r="E9" s="67" t="s">
        <v>326</v>
      </c>
      <c r="F9" s="36"/>
      <c r="G9" s="36" t="s">
        <v>18</v>
      </c>
    </row>
    <row r="10" spans="1:10" ht="20.100000000000001" customHeight="1" x14ac:dyDescent="0.25">
      <c r="A10" s="66" t="s">
        <v>188</v>
      </c>
      <c r="B10" s="66" t="s">
        <v>19</v>
      </c>
      <c r="C10" s="36">
        <v>50</v>
      </c>
      <c r="D10" s="37" t="s">
        <v>40</v>
      </c>
      <c r="E10" s="66" t="s">
        <v>200</v>
      </c>
      <c r="F10" s="36"/>
      <c r="G10" s="36" t="s">
        <v>18</v>
      </c>
    </row>
    <row r="11" spans="1:10" ht="20.100000000000001" customHeight="1" x14ac:dyDescent="0.25">
      <c r="A11" s="66" t="s">
        <v>190</v>
      </c>
      <c r="B11" s="66" t="s">
        <v>191</v>
      </c>
      <c r="C11" s="36"/>
      <c r="D11" s="37" t="s">
        <v>191</v>
      </c>
      <c r="E11" s="66" t="s">
        <v>192</v>
      </c>
      <c r="F11" s="36"/>
      <c r="G11" s="36" t="s">
        <v>18</v>
      </c>
    </row>
    <row r="12" spans="1:10" ht="20.100000000000001" customHeight="1" x14ac:dyDescent="0.25">
      <c r="A12" s="66" t="s">
        <v>193</v>
      </c>
      <c r="B12" s="66" t="s">
        <v>19</v>
      </c>
      <c r="C12" s="36">
        <v>50</v>
      </c>
      <c r="D12" s="37" t="s">
        <v>40</v>
      </c>
      <c r="E12" s="66" t="s">
        <v>201</v>
      </c>
      <c r="F12" s="36" t="s">
        <v>195</v>
      </c>
      <c r="G12" s="36" t="s">
        <v>22</v>
      </c>
    </row>
    <row r="13" spans="1:10" ht="20.100000000000001" customHeight="1" x14ac:dyDescent="0.25">
      <c r="A13" s="66" t="s">
        <v>196</v>
      </c>
      <c r="B13" s="66" t="s">
        <v>191</v>
      </c>
      <c r="C13" s="36"/>
      <c r="D13" s="37" t="s">
        <v>191</v>
      </c>
      <c r="E13" s="66" t="s">
        <v>197</v>
      </c>
      <c r="F13" s="36" t="s">
        <v>195</v>
      </c>
      <c r="G13" s="36" t="s">
        <v>22</v>
      </c>
    </row>
    <row r="14" spans="1:10" ht="20.100000000000001" customHeight="1" x14ac:dyDescent="0.25">
      <c r="A14" s="16" t="s">
        <v>170</v>
      </c>
      <c r="B14" s="65" t="s">
        <v>20</v>
      </c>
      <c r="C14" s="28">
        <v>1</v>
      </c>
      <c r="D14" s="30" t="s">
        <v>21</v>
      </c>
      <c r="E14" s="16" t="s">
        <v>304</v>
      </c>
      <c r="F14" s="28" t="s">
        <v>22</v>
      </c>
      <c r="G14" s="28" t="s">
        <v>22</v>
      </c>
      <c r="J14" s="6" t="e">
        <f>IF(A14="","",CONCATENATE(A14," ",D14," COMMENT '",E14,"' ",IF(G14="Y","","NOT NULL")," ",IF(F14&lt;&gt;"",CONCATENATE("DEFAULT '",F14,"' "),IF(G14="Y","DEFAULT NULL","")),IF(#REF!="","",",")))</f>
        <v>#REF!</v>
      </c>
    </row>
    <row r="15" spans="1:10" ht="20.100000000000001" customHeight="1" x14ac:dyDescent="0.25">
      <c r="A15" s="83"/>
      <c r="B15" s="83"/>
      <c r="C15" s="83"/>
      <c r="D15" s="83"/>
      <c r="E15" s="83"/>
      <c r="F15" s="83"/>
      <c r="G15" s="83"/>
      <c r="J15" s="6" t="s">
        <v>23</v>
      </c>
    </row>
    <row r="16" spans="1:10" ht="20.100000000000001" customHeight="1" x14ac:dyDescent="0.25">
      <c r="A16" s="11" t="s">
        <v>24</v>
      </c>
      <c r="B16" s="82" t="s">
        <v>315</v>
      </c>
      <c r="C16" s="82"/>
      <c r="D16" s="82"/>
      <c r="E16" s="82"/>
      <c r="F16" s="82"/>
      <c r="G16" s="82"/>
      <c r="J16" s="6" t="str">
        <f>IF(B16="NONE","",CONCATENATE("ALTER TABLE ",A1," ADD PRIMARY KEY (",B16,");"))</f>
        <v>ALTER TABLE MSTR_APPROVAL_AUTHORITIES ADD PRIMARY KEY (AUTHORITY_ID);</v>
      </c>
    </row>
    <row r="17" spans="1:10" ht="20.100000000000001" customHeight="1" x14ac:dyDescent="0.25">
      <c r="A17" s="11" t="s">
        <v>25</v>
      </c>
      <c r="B17" s="84" t="s">
        <v>26</v>
      </c>
      <c r="C17" s="85"/>
      <c r="D17" s="12"/>
      <c r="E17" s="12"/>
      <c r="F17" s="13"/>
      <c r="G17" s="13"/>
      <c r="J17" s="66" t="str">
        <f>IF(B17="NONE","",CONCATENATE("ALTER TABLE ",A1," ADD CONSTRAINT ",A1,"_FK_",F17," FOREIGN KEY (",B17,") REFERENCES ",D17,"(",E17,") ON UPDATE CASCADE ON DELETE RESTRICT;"))</f>
        <v/>
      </c>
    </row>
    <row r="18" spans="1:10" ht="20.100000000000001" customHeight="1" x14ac:dyDescent="0.25">
      <c r="A18" s="11" t="s">
        <v>27</v>
      </c>
      <c r="B18" s="82" t="s">
        <v>26</v>
      </c>
      <c r="C18" s="82"/>
      <c r="D18" s="82"/>
      <c r="E18" s="82"/>
      <c r="F18" s="82"/>
      <c r="G18" s="82"/>
      <c r="J18" s="66" t="str">
        <f>IF(B18="NONE","",CONCATENATE("CREATE INDEX ",A1,"_IDX_",B18," ON ",A1,"(",B18,");"))</f>
        <v/>
      </c>
    </row>
    <row r="19" spans="1:10" ht="20.100000000000001" customHeight="1" x14ac:dyDescent="0.25">
      <c r="A19" s="11" t="s">
        <v>28</v>
      </c>
      <c r="B19" s="82"/>
      <c r="C19" s="82"/>
      <c r="D19" s="82"/>
      <c r="E19" s="82"/>
      <c r="F19" s="82"/>
      <c r="G19" s="82"/>
      <c r="J19" s="6" t="str">
        <f>IF(B19="NONE","",CONCATENATE("ALTER TABLE ",A1," ADD UNIQUE KEY ",A1,"_UK_",E19," (",B19,");"))</f>
        <v>ALTER TABLE MSTR_APPROVAL_AUTHORITIES ADD UNIQUE KEY MSTR_APPROVAL_AUTHORITIES_UK_ ();</v>
      </c>
    </row>
    <row r="20" spans="1:10" ht="20.100000000000001" customHeight="1" x14ac:dyDescent="0.2">
      <c r="A20" s="11" t="s">
        <v>29</v>
      </c>
      <c r="B20" s="82" t="s">
        <v>315</v>
      </c>
      <c r="C20" s="82"/>
      <c r="D20" s="82"/>
      <c r="E20" s="82"/>
      <c r="F20" s="82"/>
      <c r="G20" s="82"/>
      <c r="H20" s="14"/>
      <c r="I20" s="14"/>
      <c r="J20" s="6" t="str">
        <f>IF(B20="NONE","",CONCATENATE("ALTER TABLE ",$A$1," MODIFY ",LEFT(VLOOKUP(B20,$A$3:$J15,10,FALSE),LEN(VLOOKUP(B20,$A$3:$J15,10,FALSE))-1)," AUTO_INCREMENT;"))</f>
        <v>ALTER TABLE MSTR_APPROVAL_AUTHORITIES MODIFY AUTHORITY_ID INT(4) UNSIGNED COMMENT 'Auto generated number' NOT NULL  AUTO_INCREMENT;</v>
      </c>
    </row>
    <row r="24" spans="1:10" s="29" customFormat="1" ht="20.100000000000001" customHeight="1" x14ac:dyDescent="0.25">
      <c r="B24" s="6"/>
      <c r="C24" s="6"/>
      <c r="E24" s="6"/>
      <c r="F24" s="8"/>
      <c r="G24" s="8"/>
    </row>
    <row r="25" spans="1:10" s="29" customFormat="1" ht="20.100000000000001" customHeight="1" x14ac:dyDescent="0.25">
      <c r="B25" s="6"/>
      <c r="C25" s="6"/>
      <c r="E25" s="6"/>
      <c r="F25" s="8"/>
      <c r="G25" s="8"/>
    </row>
    <row r="26" spans="1:10" s="29" customFormat="1" ht="20.100000000000001" customHeight="1" x14ac:dyDescent="0.25">
      <c r="B26" s="6"/>
      <c r="C26" s="6"/>
      <c r="E26" s="6"/>
      <c r="F26" s="8"/>
      <c r="G26" s="8"/>
    </row>
    <row r="27" spans="1:10" s="29" customFormat="1" ht="20.100000000000001" customHeight="1" x14ac:dyDescent="0.25">
      <c r="B27" s="6"/>
      <c r="C27" s="6"/>
      <c r="E27" s="6"/>
      <c r="F27" s="8"/>
      <c r="G27" s="8"/>
    </row>
    <row r="28" spans="1:10" s="29" customFormat="1" ht="20.100000000000001" customHeight="1" x14ac:dyDescent="0.25">
      <c r="B28" s="6"/>
      <c r="C28" s="6"/>
      <c r="E28" s="6"/>
      <c r="F28" s="8"/>
      <c r="G28" s="8"/>
    </row>
    <row r="29" spans="1:10" s="29" customFormat="1" ht="20.100000000000001" customHeight="1" x14ac:dyDescent="0.25">
      <c r="B29" s="6"/>
      <c r="C29" s="6"/>
      <c r="E29" s="6"/>
      <c r="F29" s="8"/>
      <c r="G29" s="8"/>
    </row>
    <row r="30" spans="1:10" s="29" customFormat="1" ht="20.100000000000001" customHeight="1" x14ac:dyDescent="0.25">
      <c r="B30" s="6"/>
      <c r="C30" s="6"/>
      <c r="E30" s="6"/>
      <c r="F30" s="8"/>
      <c r="G30" s="8"/>
    </row>
    <row r="31" spans="1:10" s="29" customFormat="1" ht="20.100000000000001" customHeight="1" x14ac:dyDescent="0.25">
      <c r="B31" s="6"/>
      <c r="C31" s="6"/>
      <c r="E31" s="6"/>
      <c r="F31" s="8"/>
      <c r="G31" s="8"/>
    </row>
    <row r="32" spans="1:10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  <row r="46" spans="2:7" s="29" customFormat="1" ht="20.100000000000001" customHeight="1" x14ac:dyDescent="0.25">
      <c r="B46" s="6"/>
      <c r="C46" s="6"/>
      <c r="E46" s="6"/>
      <c r="F46" s="8"/>
      <c r="G46" s="8"/>
    </row>
    <row r="47" spans="2:7" s="29" customFormat="1" ht="20.100000000000001" customHeight="1" x14ac:dyDescent="0.25">
      <c r="B47" s="6"/>
      <c r="C47" s="6"/>
      <c r="E47" s="6"/>
      <c r="F47" s="8"/>
      <c r="G47" s="8"/>
    </row>
    <row r="48" spans="2:7" s="29" customFormat="1" ht="20.100000000000001" customHeight="1" x14ac:dyDescent="0.25">
      <c r="B48" s="6"/>
      <c r="C48" s="6"/>
      <c r="E48" s="6"/>
      <c r="F48" s="8"/>
      <c r="G48" s="8"/>
    </row>
    <row r="49" spans="2:7" s="29" customFormat="1" ht="20.100000000000001" customHeight="1" x14ac:dyDescent="0.25">
      <c r="B49" s="6"/>
      <c r="C49" s="6"/>
      <c r="E49" s="6"/>
      <c r="F49" s="8"/>
      <c r="G49" s="8"/>
    </row>
    <row r="50" spans="2:7" s="29" customFormat="1" ht="20.100000000000001" customHeight="1" x14ac:dyDescent="0.25">
      <c r="B50" s="6"/>
      <c r="C50" s="6"/>
      <c r="E50" s="6"/>
      <c r="F50" s="8"/>
      <c r="G50" s="8"/>
    </row>
  </sheetData>
  <mergeCells count="7">
    <mergeCell ref="B20:G20"/>
    <mergeCell ref="A15:G15"/>
    <mergeCell ref="B16:G16"/>
    <mergeCell ref="B17:C17"/>
    <mergeCell ref="B18:G18"/>
    <mergeCell ref="B19:D19"/>
    <mergeCell ref="E19:G19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63"/>
  <sheetViews>
    <sheetView topLeftCell="A13" workbookViewId="0">
      <selection activeCell="A25" sqref="A25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328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REFUEL_SETTING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329</v>
      </c>
      <c r="B3" s="72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REFUEL_SETTING_ID INT(4) UNSIGNED COMMENT 'Auto generated number' NOT NULL ,</v>
      </c>
    </row>
    <row r="4" spans="1:10" ht="20.100000000000001" customHeight="1" x14ac:dyDescent="0.25">
      <c r="A4" s="1" t="s">
        <v>110</v>
      </c>
      <c r="B4" s="1" t="s">
        <v>17</v>
      </c>
      <c r="C4" s="9">
        <v>4</v>
      </c>
      <c r="D4" s="10" t="s">
        <v>65</v>
      </c>
      <c r="E4" s="1" t="s">
        <v>330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NULL","")),IF(A27="","",",")))</f>
        <v>VEHICLE INT(4) UNSIGNED COMMENT 'vehicles.VEHICLE_ID' NOT NULL ,</v>
      </c>
    </row>
    <row r="5" spans="1:10" ht="20.100000000000001" customHeight="1" x14ac:dyDescent="0.25">
      <c r="A5" s="73" t="s">
        <v>94</v>
      </c>
      <c r="B5" s="73" t="s">
        <v>17</v>
      </c>
      <c r="C5" s="36">
        <v>4</v>
      </c>
      <c r="D5" s="37" t="s">
        <v>65</v>
      </c>
      <c r="E5" s="73" t="s">
        <v>331</v>
      </c>
      <c r="F5" s="36"/>
      <c r="G5" s="36" t="s">
        <v>18</v>
      </c>
    </row>
    <row r="6" spans="1:10" ht="20.100000000000001" customHeight="1" x14ac:dyDescent="0.25">
      <c r="A6" s="73" t="s">
        <v>250</v>
      </c>
      <c r="B6" s="73" t="s">
        <v>17</v>
      </c>
      <c r="C6" s="36">
        <v>4</v>
      </c>
      <c r="D6" s="37" t="s">
        <v>65</v>
      </c>
      <c r="E6" s="73" t="s">
        <v>332</v>
      </c>
      <c r="F6" s="36"/>
      <c r="G6" s="36" t="s">
        <v>18</v>
      </c>
    </row>
    <row r="7" spans="1:10" ht="20.100000000000001" customHeight="1" x14ac:dyDescent="0.25">
      <c r="A7" s="73" t="s">
        <v>333</v>
      </c>
      <c r="B7" s="73" t="s">
        <v>19</v>
      </c>
      <c r="C7" s="36">
        <v>15</v>
      </c>
      <c r="D7" s="37" t="s">
        <v>334</v>
      </c>
      <c r="E7" s="73" t="s">
        <v>335</v>
      </c>
      <c r="F7" s="36"/>
      <c r="G7" s="36" t="s">
        <v>18</v>
      </c>
    </row>
    <row r="8" spans="1:10" ht="20.100000000000001" customHeight="1" x14ac:dyDescent="0.25">
      <c r="A8" s="73" t="s">
        <v>336</v>
      </c>
      <c r="B8" s="73" t="s">
        <v>191</v>
      </c>
      <c r="C8" s="36"/>
      <c r="D8" s="37" t="s">
        <v>284</v>
      </c>
      <c r="E8" s="73" t="s">
        <v>337</v>
      </c>
      <c r="F8" s="36"/>
      <c r="G8" s="36" t="s">
        <v>18</v>
      </c>
    </row>
    <row r="9" spans="1:10" ht="20.100000000000001" customHeight="1" x14ac:dyDescent="0.25">
      <c r="A9" s="73" t="s">
        <v>338</v>
      </c>
      <c r="B9" s="73"/>
      <c r="C9" s="36"/>
      <c r="D9" s="37"/>
      <c r="E9" s="73" t="s">
        <v>339</v>
      </c>
      <c r="F9" s="36"/>
      <c r="G9" s="36" t="s">
        <v>22</v>
      </c>
    </row>
    <row r="10" spans="1:10" ht="20.100000000000001" customHeight="1" x14ac:dyDescent="0.25">
      <c r="A10" s="73" t="s">
        <v>256</v>
      </c>
      <c r="B10" s="73" t="s">
        <v>17</v>
      </c>
      <c r="C10" s="36">
        <v>4</v>
      </c>
      <c r="D10" s="37" t="s">
        <v>65</v>
      </c>
      <c r="E10" s="73" t="s">
        <v>340</v>
      </c>
      <c r="F10" s="36"/>
      <c r="G10" s="36" t="s">
        <v>18</v>
      </c>
    </row>
    <row r="11" spans="1:10" ht="20.100000000000001" customHeight="1" x14ac:dyDescent="0.25">
      <c r="A11" s="73" t="s">
        <v>341</v>
      </c>
      <c r="B11" s="73" t="s">
        <v>17</v>
      </c>
      <c r="C11" s="36">
        <v>5</v>
      </c>
      <c r="D11" s="37" t="s">
        <v>143</v>
      </c>
      <c r="E11" s="73" t="s">
        <v>342</v>
      </c>
      <c r="F11" s="36"/>
      <c r="G11" s="36" t="s">
        <v>22</v>
      </c>
    </row>
    <row r="12" spans="1:10" ht="20.100000000000001" customHeight="1" x14ac:dyDescent="0.25">
      <c r="A12" s="73" t="s">
        <v>343</v>
      </c>
      <c r="B12" s="73" t="s">
        <v>344</v>
      </c>
      <c r="C12" s="36"/>
      <c r="D12" s="37" t="s">
        <v>277</v>
      </c>
      <c r="E12" s="73" t="s">
        <v>345</v>
      </c>
      <c r="F12" s="36"/>
      <c r="G12" s="36" t="s">
        <v>18</v>
      </c>
    </row>
    <row r="13" spans="1:10" ht="20.100000000000001" customHeight="1" x14ac:dyDescent="0.25">
      <c r="A13" s="73" t="s">
        <v>346</v>
      </c>
      <c r="B13" s="73" t="s">
        <v>19</v>
      </c>
      <c r="C13" s="36">
        <v>50</v>
      </c>
      <c r="D13" s="37" t="s">
        <v>40</v>
      </c>
      <c r="E13" s="73"/>
      <c r="F13" s="36"/>
      <c r="G13" s="36" t="s">
        <v>18</v>
      </c>
    </row>
    <row r="14" spans="1:10" ht="20.100000000000001" customHeight="1" x14ac:dyDescent="0.25">
      <c r="A14" s="73" t="s">
        <v>347</v>
      </c>
      <c r="B14" s="73" t="s">
        <v>17</v>
      </c>
      <c r="C14" s="36">
        <v>5</v>
      </c>
      <c r="D14" s="37" t="s">
        <v>143</v>
      </c>
      <c r="E14" s="73" t="s">
        <v>348</v>
      </c>
      <c r="F14" s="36"/>
      <c r="G14" s="36" t="s">
        <v>18</v>
      </c>
    </row>
    <row r="15" spans="1:10" ht="20.100000000000001" customHeight="1" x14ac:dyDescent="0.25">
      <c r="A15" s="73" t="s">
        <v>349</v>
      </c>
      <c r="B15" s="73" t="s">
        <v>17</v>
      </c>
      <c r="C15" s="36"/>
      <c r="D15" s="37"/>
      <c r="E15" s="73" t="s">
        <v>350</v>
      </c>
      <c r="F15" s="36"/>
      <c r="G15" s="36" t="s">
        <v>22</v>
      </c>
    </row>
    <row r="16" spans="1:10" ht="20.100000000000001" customHeight="1" x14ac:dyDescent="0.25">
      <c r="A16" s="73" t="s">
        <v>351</v>
      </c>
      <c r="B16" s="73"/>
      <c r="C16" s="36"/>
      <c r="D16" s="37"/>
      <c r="E16" s="73"/>
      <c r="F16" s="36"/>
      <c r="G16" s="36" t="s">
        <v>22</v>
      </c>
    </row>
    <row r="17" spans="1:10" ht="20.100000000000001" customHeight="1" x14ac:dyDescent="0.25">
      <c r="A17" s="73" t="s">
        <v>352</v>
      </c>
      <c r="B17" s="73" t="s">
        <v>17</v>
      </c>
      <c r="C17" s="36">
        <v>5</v>
      </c>
      <c r="D17" s="37" t="s">
        <v>143</v>
      </c>
      <c r="E17" s="73" t="s">
        <v>353</v>
      </c>
      <c r="F17" s="36"/>
      <c r="G17" s="36" t="s">
        <v>18</v>
      </c>
    </row>
    <row r="18" spans="1:10" ht="20.100000000000001" customHeight="1" x14ac:dyDescent="0.25">
      <c r="A18" s="73" t="s">
        <v>354</v>
      </c>
      <c r="B18" s="73"/>
      <c r="C18" s="36"/>
      <c r="D18" s="37"/>
      <c r="E18" s="73" t="s">
        <v>355</v>
      </c>
      <c r="F18" s="36"/>
      <c r="G18" s="36"/>
    </row>
    <row r="19" spans="1:10" ht="20.100000000000001" customHeight="1" x14ac:dyDescent="0.25">
      <c r="A19" s="73" t="s">
        <v>359</v>
      </c>
      <c r="B19" s="73"/>
      <c r="C19" s="36"/>
      <c r="D19" s="37"/>
      <c r="E19" s="73" t="s">
        <v>360</v>
      </c>
      <c r="F19" s="36"/>
      <c r="G19" s="36"/>
    </row>
    <row r="20" spans="1:10" ht="20.100000000000001" customHeight="1" x14ac:dyDescent="0.25">
      <c r="A20" s="73" t="s">
        <v>356</v>
      </c>
      <c r="B20" s="73"/>
      <c r="C20" s="36"/>
      <c r="D20" s="37"/>
      <c r="E20" s="73"/>
      <c r="F20" s="36"/>
      <c r="G20" s="36" t="s">
        <v>18</v>
      </c>
    </row>
    <row r="21" spans="1:10" ht="20.100000000000001" customHeight="1" x14ac:dyDescent="0.25">
      <c r="A21" s="73" t="s">
        <v>357</v>
      </c>
      <c r="B21" s="73" t="s">
        <v>19</v>
      </c>
      <c r="C21" s="36">
        <v>100</v>
      </c>
      <c r="D21" s="37" t="s">
        <v>44</v>
      </c>
      <c r="E21" s="73" t="s">
        <v>361</v>
      </c>
      <c r="F21" s="36"/>
      <c r="G21" s="36" t="s">
        <v>22</v>
      </c>
    </row>
    <row r="22" spans="1:10" ht="20.100000000000001" customHeight="1" x14ac:dyDescent="0.25">
      <c r="A22" s="73" t="s">
        <v>358</v>
      </c>
      <c r="B22" s="73" t="s">
        <v>20</v>
      </c>
      <c r="C22" s="36">
        <v>1</v>
      </c>
      <c r="D22" s="37" t="s">
        <v>21</v>
      </c>
      <c r="E22" s="73" t="s">
        <v>304</v>
      </c>
      <c r="F22" s="36"/>
      <c r="G22" s="36" t="s">
        <v>18</v>
      </c>
    </row>
    <row r="23" spans="1:10" ht="20.100000000000001" customHeight="1" x14ac:dyDescent="0.25">
      <c r="A23" s="73" t="s">
        <v>188</v>
      </c>
      <c r="B23" s="73" t="s">
        <v>19</v>
      </c>
      <c r="C23" s="36">
        <v>50</v>
      </c>
      <c r="D23" s="37" t="s">
        <v>40</v>
      </c>
      <c r="E23" s="73" t="s">
        <v>362</v>
      </c>
      <c r="F23" s="36"/>
      <c r="G23" s="36" t="s">
        <v>18</v>
      </c>
    </row>
    <row r="24" spans="1:10" ht="20.100000000000001" customHeight="1" x14ac:dyDescent="0.25">
      <c r="A24" s="73" t="s">
        <v>190</v>
      </c>
      <c r="B24" s="73" t="s">
        <v>191</v>
      </c>
      <c r="C24" s="36"/>
      <c r="D24" s="37" t="s">
        <v>191</v>
      </c>
      <c r="E24" s="73" t="s">
        <v>192</v>
      </c>
      <c r="F24" s="36"/>
      <c r="G24" s="36" t="s">
        <v>18</v>
      </c>
    </row>
    <row r="25" spans="1:10" ht="20.100000000000001" customHeight="1" x14ac:dyDescent="0.25">
      <c r="A25" s="73" t="s">
        <v>193</v>
      </c>
      <c r="B25" s="73" t="s">
        <v>19</v>
      </c>
      <c r="C25" s="36">
        <v>50</v>
      </c>
      <c r="D25" s="37" t="s">
        <v>40</v>
      </c>
      <c r="E25" s="73" t="s">
        <v>201</v>
      </c>
      <c r="F25" s="36" t="s">
        <v>195</v>
      </c>
      <c r="G25" s="36" t="s">
        <v>22</v>
      </c>
    </row>
    <row r="26" spans="1:10" ht="20.100000000000001" customHeight="1" x14ac:dyDescent="0.25">
      <c r="A26" s="73" t="s">
        <v>196</v>
      </c>
      <c r="B26" s="73" t="s">
        <v>191</v>
      </c>
      <c r="C26" s="36"/>
      <c r="D26" s="37" t="s">
        <v>191</v>
      </c>
      <c r="E26" s="73" t="s">
        <v>197</v>
      </c>
      <c r="F26" s="36" t="s">
        <v>195</v>
      </c>
      <c r="G26" s="36" t="s">
        <v>22</v>
      </c>
    </row>
    <row r="27" spans="1:10" ht="20.100000000000001" customHeight="1" x14ac:dyDescent="0.25">
      <c r="A27" s="16" t="s">
        <v>170</v>
      </c>
      <c r="B27" s="72" t="s">
        <v>20</v>
      </c>
      <c r="C27" s="28">
        <v>1</v>
      </c>
      <c r="D27" s="30" t="s">
        <v>21</v>
      </c>
      <c r="E27" s="16" t="s">
        <v>304</v>
      </c>
      <c r="F27" s="28" t="s">
        <v>22</v>
      </c>
      <c r="G27" s="28" t="s">
        <v>22</v>
      </c>
      <c r="J27" s="6" t="e">
        <f>IF(A27="","",CONCATENATE(A27," ",D27," COMMENT '",E27,"' ",IF(G27="Y","","NOT NULL")," ",IF(F27&lt;&gt;"",CONCATENATE("DEFAULT '",F27,"' "),IF(G27="Y","DEFAULT NULL","")),IF(#REF!="","",",")))</f>
        <v>#REF!</v>
      </c>
    </row>
    <row r="28" spans="1:10" ht="20.100000000000001" customHeight="1" x14ac:dyDescent="0.25">
      <c r="A28" s="83"/>
      <c r="B28" s="83"/>
      <c r="C28" s="83"/>
      <c r="D28" s="83"/>
      <c r="E28" s="83"/>
      <c r="F28" s="83"/>
      <c r="G28" s="83"/>
      <c r="J28" s="6" t="s">
        <v>23</v>
      </c>
    </row>
    <row r="29" spans="1:10" ht="20.100000000000001" customHeight="1" x14ac:dyDescent="0.25">
      <c r="A29" s="11" t="s">
        <v>24</v>
      </c>
      <c r="B29" s="82" t="s">
        <v>329</v>
      </c>
      <c r="C29" s="82"/>
      <c r="D29" s="82"/>
      <c r="E29" s="82"/>
      <c r="F29" s="82"/>
      <c r="G29" s="82"/>
      <c r="J29" s="6" t="str">
        <f>IF(B29="NONE","",CONCATENATE("ALTER TABLE ",A1," ADD PRIMARY KEY (",B29,");"))</f>
        <v>ALTER TABLE REFUEL_SETTING ADD PRIMARY KEY (REFUEL_SETTING_ID);</v>
      </c>
    </row>
    <row r="30" spans="1:10" ht="20.100000000000001" customHeight="1" x14ac:dyDescent="0.25">
      <c r="A30" s="11" t="s">
        <v>25</v>
      </c>
      <c r="B30" s="84" t="s">
        <v>26</v>
      </c>
      <c r="C30" s="85"/>
      <c r="D30" s="12"/>
      <c r="E30" s="12"/>
      <c r="F30" s="13"/>
      <c r="G30" s="13"/>
      <c r="J30" s="73" t="str">
        <f>IF(B30="NONE","",CONCATENATE("ALTER TABLE ",A1," ADD CONSTRAINT ",A1,"_FK_",F30," FOREIGN KEY (",B30,") REFERENCES ",D30,"(",E30,") ON UPDATE CASCADE ON DELETE RESTRICT;"))</f>
        <v/>
      </c>
    </row>
    <row r="31" spans="1:10" ht="20.100000000000001" customHeight="1" x14ac:dyDescent="0.25">
      <c r="A31" s="11" t="s">
        <v>27</v>
      </c>
      <c r="B31" s="82" t="s">
        <v>26</v>
      </c>
      <c r="C31" s="82"/>
      <c r="D31" s="82"/>
      <c r="E31" s="82"/>
      <c r="F31" s="82"/>
      <c r="G31" s="82"/>
      <c r="J31" s="73" t="str">
        <f>IF(B31="NONE","",CONCATENATE("CREATE INDEX ",A1,"_IDX_",B31," ON ",A1,"(",B31,");"))</f>
        <v/>
      </c>
    </row>
    <row r="32" spans="1:10" ht="20.100000000000001" customHeight="1" x14ac:dyDescent="0.25">
      <c r="A32" s="11" t="s">
        <v>28</v>
      </c>
      <c r="B32" s="82"/>
      <c r="C32" s="82"/>
      <c r="D32" s="82"/>
      <c r="E32" s="82"/>
      <c r="F32" s="82"/>
      <c r="G32" s="82"/>
      <c r="J32" s="6" t="str">
        <f>IF(B32="NONE","",CONCATENATE("ALTER TABLE ",A1," ADD UNIQUE KEY ",A1,"_UK_",E32," (",B32,");"))</f>
        <v>ALTER TABLE REFUEL_SETTING ADD UNIQUE KEY REFUEL_SETTING_UK_ ();</v>
      </c>
    </row>
    <row r="33" spans="1:10" ht="20.100000000000001" customHeight="1" x14ac:dyDescent="0.2">
      <c r="A33" s="11" t="s">
        <v>29</v>
      </c>
      <c r="B33" s="82" t="s">
        <v>329</v>
      </c>
      <c r="C33" s="82"/>
      <c r="D33" s="82"/>
      <c r="E33" s="82"/>
      <c r="F33" s="82"/>
      <c r="G33" s="82"/>
      <c r="H33" s="14"/>
      <c r="I33" s="14"/>
      <c r="J33" s="6" t="str">
        <f>IF(B33="NONE","",CONCATENATE("ALTER TABLE ",$A$1," MODIFY ",LEFT(VLOOKUP(B33,$A$3:$J28,10,FALSE),LEN(VLOOKUP(B33,$A$3:$J28,10,FALSE))-1)," AUTO_INCREMENT;"))</f>
        <v>ALTER TABLE REFUEL_SETTING MODIFY REFUEL_SETTING_ID INT(4) UNSIGNED COMMENT 'Auto generated number' NOT NULL  AUTO_INCREMENT;</v>
      </c>
    </row>
    <row r="37" spans="1:10" s="29" customFormat="1" ht="20.100000000000001" customHeight="1" x14ac:dyDescent="0.25">
      <c r="B37" s="6"/>
      <c r="C37" s="6"/>
      <c r="E37" s="6"/>
      <c r="F37" s="8"/>
      <c r="G37" s="8"/>
    </row>
    <row r="38" spans="1:10" s="29" customFormat="1" ht="20.100000000000001" customHeight="1" x14ac:dyDescent="0.25">
      <c r="B38" s="6"/>
      <c r="C38" s="6"/>
      <c r="E38" s="6"/>
      <c r="F38" s="8"/>
      <c r="G38" s="8"/>
    </row>
    <row r="39" spans="1:10" s="29" customFormat="1" ht="20.100000000000001" customHeight="1" x14ac:dyDescent="0.25">
      <c r="B39" s="6"/>
      <c r="C39" s="6"/>
      <c r="E39" s="6"/>
      <c r="F39" s="8"/>
      <c r="G39" s="8"/>
    </row>
    <row r="40" spans="1:10" s="29" customFormat="1" ht="20.100000000000001" customHeight="1" x14ac:dyDescent="0.25">
      <c r="B40" s="6"/>
      <c r="C40" s="6"/>
      <c r="E40" s="6"/>
      <c r="F40" s="8"/>
      <c r="G40" s="8"/>
    </row>
    <row r="41" spans="1:10" s="29" customFormat="1" ht="20.100000000000001" customHeight="1" x14ac:dyDescent="0.25">
      <c r="B41" s="6"/>
      <c r="C41" s="6"/>
      <c r="E41" s="6"/>
      <c r="F41" s="8"/>
      <c r="G41" s="8"/>
    </row>
    <row r="42" spans="1:10" s="29" customFormat="1" ht="20.100000000000001" customHeight="1" x14ac:dyDescent="0.25">
      <c r="B42" s="6"/>
      <c r="C42" s="6"/>
      <c r="E42" s="6"/>
      <c r="F42" s="8"/>
      <c r="G42" s="8"/>
    </row>
    <row r="43" spans="1:10" s="29" customFormat="1" ht="20.100000000000001" customHeight="1" x14ac:dyDescent="0.25">
      <c r="B43" s="6"/>
      <c r="C43" s="6"/>
      <c r="E43" s="6"/>
      <c r="F43" s="8"/>
      <c r="G43" s="8"/>
    </row>
    <row r="44" spans="1:10" s="29" customFormat="1" ht="20.100000000000001" customHeight="1" x14ac:dyDescent="0.25">
      <c r="B44" s="6"/>
      <c r="C44" s="6"/>
      <c r="E44" s="6"/>
      <c r="F44" s="8"/>
      <c r="G44" s="8"/>
    </row>
    <row r="45" spans="1:10" s="29" customFormat="1" ht="20.100000000000001" customHeight="1" x14ac:dyDescent="0.25">
      <c r="B45" s="6"/>
      <c r="C45" s="6"/>
      <c r="E45" s="6"/>
      <c r="F45" s="8"/>
      <c r="G45" s="8"/>
    </row>
    <row r="46" spans="1:10" s="29" customFormat="1" ht="20.100000000000001" customHeight="1" x14ac:dyDescent="0.25">
      <c r="B46" s="6"/>
      <c r="C46" s="6"/>
      <c r="E46" s="6"/>
      <c r="F46" s="8"/>
      <c r="G46" s="8"/>
    </row>
    <row r="47" spans="1:10" s="29" customFormat="1" ht="20.100000000000001" customHeight="1" x14ac:dyDescent="0.25">
      <c r="B47" s="6"/>
      <c r="C47" s="6"/>
      <c r="E47" s="6"/>
      <c r="F47" s="8"/>
      <c r="G47" s="8"/>
    </row>
    <row r="48" spans="1:10" s="29" customFormat="1" ht="20.100000000000001" customHeight="1" x14ac:dyDescent="0.25">
      <c r="B48" s="6"/>
      <c r="C48" s="6"/>
      <c r="E48" s="6"/>
      <c r="F48" s="8"/>
      <c r="G48" s="8"/>
    </row>
    <row r="49" spans="2:7" s="29" customFormat="1" ht="20.100000000000001" customHeight="1" x14ac:dyDescent="0.25">
      <c r="B49" s="6"/>
      <c r="C49" s="6"/>
      <c r="E49" s="6"/>
      <c r="F49" s="8"/>
      <c r="G49" s="8"/>
    </row>
    <row r="50" spans="2:7" s="29" customFormat="1" ht="20.100000000000001" customHeight="1" x14ac:dyDescent="0.25">
      <c r="B50" s="6"/>
      <c r="C50" s="6"/>
      <c r="E50" s="6"/>
      <c r="F50" s="8"/>
      <c r="G50" s="8"/>
    </row>
    <row r="51" spans="2:7" s="29" customFormat="1" ht="20.100000000000001" customHeight="1" x14ac:dyDescent="0.25">
      <c r="B51" s="6"/>
      <c r="C51" s="6"/>
      <c r="E51" s="6"/>
      <c r="F51" s="8"/>
      <c r="G51" s="8"/>
    </row>
    <row r="52" spans="2:7" s="29" customFormat="1" ht="20.100000000000001" customHeight="1" x14ac:dyDescent="0.25">
      <c r="B52" s="6"/>
      <c r="C52" s="6"/>
      <c r="E52" s="6"/>
      <c r="F52" s="8"/>
      <c r="G52" s="8"/>
    </row>
    <row r="53" spans="2:7" s="29" customFormat="1" ht="20.100000000000001" customHeight="1" x14ac:dyDescent="0.25">
      <c r="B53" s="6"/>
      <c r="C53" s="6"/>
      <c r="E53" s="6"/>
      <c r="F53" s="8"/>
      <c r="G53" s="8"/>
    </row>
    <row r="54" spans="2:7" s="29" customFormat="1" ht="20.100000000000001" customHeight="1" x14ac:dyDescent="0.25">
      <c r="B54" s="6"/>
      <c r="C54" s="6"/>
      <c r="E54" s="6"/>
      <c r="F54" s="8"/>
      <c r="G54" s="8"/>
    </row>
    <row r="55" spans="2:7" s="29" customFormat="1" ht="20.100000000000001" customHeight="1" x14ac:dyDescent="0.25">
      <c r="B55" s="6"/>
      <c r="C55" s="6"/>
      <c r="E55" s="6"/>
      <c r="F55" s="8"/>
      <c r="G55" s="8"/>
    </row>
    <row r="56" spans="2:7" s="29" customFormat="1" ht="20.100000000000001" customHeight="1" x14ac:dyDescent="0.25">
      <c r="B56" s="6"/>
      <c r="C56" s="6"/>
      <c r="E56" s="6"/>
      <c r="F56" s="8"/>
      <c r="G56" s="8"/>
    </row>
    <row r="57" spans="2:7" s="29" customFormat="1" ht="20.100000000000001" customHeight="1" x14ac:dyDescent="0.25">
      <c r="B57" s="6"/>
      <c r="C57" s="6"/>
      <c r="E57" s="6"/>
      <c r="F57" s="8"/>
      <c r="G57" s="8"/>
    </row>
    <row r="58" spans="2:7" s="29" customFormat="1" ht="20.100000000000001" customHeight="1" x14ac:dyDescent="0.25">
      <c r="B58" s="6"/>
      <c r="C58" s="6"/>
      <c r="E58" s="6"/>
      <c r="F58" s="8"/>
      <c r="G58" s="8"/>
    </row>
    <row r="59" spans="2:7" s="29" customFormat="1" ht="20.100000000000001" customHeight="1" x14ac:dyDescent="0.25">
      <c r="B59" s="6"/>
      <c r="C59" s="6"/>
      <c r="E59" s="6"/>
      <c r="F59" s="8"/>
      <c r="G59" s="8"/>
    </row>
    <row r="60" spans="2:7" s="29" customFormat="1" ht="20.100000000000001" customHeight="1" x14ac:dyDescent="0.25">
      <c r="B60" s="6"/>
      <c r="C60" s="6"/>
      <c r="E60" s="6"/>
      <c r="F60" s="8"/>
      <c r="G60" s="8"/>
    </row>
    <row r="61" spans="2:7" s="29" customFormat="1" ht="20.100000000000001" customHeight="1" x14ac:dyDescent="0.25">
      <c r="B61" s="6"/>
      <c r="C61" s="6"/>
      <c r="E61" s="6"/>
      <c r="F61" s="8"/>
      <c r="G61" s="8"/>
    </row>
    <row r="62" spans="2:7" s="29" customFormat="1" ht="20.100000000000001" customHeight="1" x14ac:dyDescent="0.25">
      <c r="B62" s="6"/>
      <c r="C62" s="6"/>
      <c r="E62" s="6"/>
      <c r="F62" s="8"/>
      <c r="G62" s="8"/>
    </row>
    <row r="63" spans="2:7" s="29" customFormat="1" ht="20.100000000000001" customHeight="1" x14ac:dyDescent="0.25">
      <c r="B63" s="6"/>
      <c r="C63" s="6"/>
      <c r="E63" s="6"/>
      <c r="F63" s="8"/>
      <c r="G63" s="8"/>
    </row>
  </sheetData>
  <mergeCells count="7">
    <mergeCell ref="B33:G33"/>
    <mergeCell ref="A28:G28"/>
    <mergeCell ref="B29:G29"/>
    <mergeCell ref="B30:C30"/>
    <mergeCell ref="B31:G31"/>
    <mergeCell ref="B32:D32"/>
    <mergeCell ref="E32:G32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1"/>
  <sheetViews>
    <sheetView workbookViewId="0">
      <selection activeCell="B17" sqref="B17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53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FLEET_ROLES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54</v>
      </c>
      <c r="B3" s="38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ROLE_ID INT(4) UNSIGNED COMMENT 'Auto generated number' NOT NULL ,</v>
      </c>
    </row>
    <row r="4" spans="1:10" ht="20.100000000000001" customHeight="1" x14ac:dyDescent="0.25">
      <c r="A4" s="1" t="s">
        <v>55</v>
      </c>
      <c r="B4" s="1" t="s">
        <v>19</v>
      </c>
      <c r="C4" s="9">
        <v>50</v>
      </c>
      <c r="D4" s="10" t="s">
        <v>40</v>
      </c>
      <c r="E4" s="1" t="s">
        <v>56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NULL","")),IF(A5="","",",")))</f>
        <v>ROLE_NAME VARCHAR(50) COMMENT 'Role Name' NOT NULL ,</v>
      </c>
    </row>
    <row r="5" spans="1:10" ht="20.100000000000001" customHeight="1" x14ac:dyDescent="0.25">
      <c r="A5" s="16" t="s">
        <v>57</v>
      </c>
      <c r="B5" s="38" t="s">
        <v>19</v>
      </c>
      <c r="C5" s="28">
        <v>255</v>
      </c>
      <c r="D5" s="30" t="s">
        <v>47</v>
      </c>
      <c r="E5" s="16" t="s">
        <v>58</v>
      </c>
      <c r="F5" s="28"/>
      <c r="G5" s="28" t="s">
        <v>22</v>
      </c>
      <c r="J5" s="6" t="e">
        <f>IF(A5="","",CONCATENATE(A5," ",D5," COMMENT '",E5,"' ",IF(G5="Y","","NOT NULL")," ",IF(F5&lt;&gt;"",CONCATENATE("DEFAULT '",F5,"' "),IF(G5="Y","DEFAULT NULL","")),IF(#REF!="","",",")))</f>
        <v>#REF!</v>
      </c>
    </row>
    <row r="6" spans="1:10" ht="20.100000000000001" customHeight="1" x14ac:dyDescent="0.25">
      <c r="A6" s="83"/>
      <c r="B6" s="83"/>
      <c r="C6" s="83"/>
      <c r="D6" s="83"/>
      <c r="E6" s="83"/>
      <c r="F6" s="83"/>
      <c r="G6" s="83"/>
      <c r="J6" s="6" t="s">
        <v>23</v>
      </c>
    </row>
    <row r="7" spans="1:10" ht="20.100000000000001" customHeight="1" x14ac:dyDescent="0.25">
      <c r="A7" s="11" t="s">
        <v>24</v>
      </c>
      <c r="B7" s="82" t="s">
        <v>54</v>
      </c>
      <c r="C7" s="82"/>
      <c r="D7" s="82"/>
      <c r="E7" s="82"/>
      <c r="F7" s="82"/>
      <c r="G7" s="82"/>
      <c r="J7" s="6" t="str">
        <f>IF(B7="NONE","",CONCATENATE("ALTER TABLE ",A1," ADD PRIMARY KEY (",B7,");"))</f>
        <v>ALTER TABLE FLEET_ROLES ADD PRIMARY KEY (ROLE_ID);</v>
      </c>
    </row>
    <row r="8" spans="1:10" ht="20.100000000000001" customHeight="1" x14ac:dyDescent="0.25">
      <c r="A8" s="11" t="s">
        <v>25</v>
      </c>
      <c r="B8" s="84" t="s">
        <v>26</v>
      </c>
      <c r="C8" s="85"/>
      <c r="D8" s="12"/>
      <c r="E8" s="12"/>
      <c r="F8" s="13"/>
      <c r="G8" s="13"/>
      <c r="J8" s="39" t="str">
        <f>IF(B8="NONE","",CONCATENATE("ALTER TABLE ",A1," ADD CONSTRAINT ",A1,"_FK_",F8," FOREIGN KEY (",B8,") REFERENCES ",D8,"(",E8,") ON UPDATE CASCADE ON DELETE RESTRICT;"))</f>
        <v/>
      </c>
    </row>
    <row r="9" spans="1:10" ht="20.100000000000001" customHeight="1" x14ac:dyDescent="0.25">
      <c r="A9" s="11" t="s">
        <v>27</v>
      </c>
      <c r="B9" s="82" t="s">
        <v>26</v>
      </c>
      <c r="C9" s="82"/>
      <c r="D9" s="82"/>
      <c r="E9" s="82"/>
      <c r="F9" s="82"/>
      <c r="G9" s="82"/>
      <c r="J9" s="39" t="str">
        <f>IF(B9="NONE","",CONCATENATE("CREATE INDEX ",A1,"_IDX_",B9," ON ",A1,"(",B9,");"))</f>
        <v/>
      </c>
    </row>
    <row r="10" spans="1:10" ht="20.100000000000001" customHeight="1" x14ac:dyDescent="0.25">
      <c r="A10" s="11" t="s">
        <v>28</v>
      </c>
      <c r="B10" s="82" t="s">
        <v>54</v>
      </c>
      <c r="C10" s="82"/>
      <c r="D10" s="82"/>
      <c r="E10" s="82" t="s">
        <v>51</v>
      </c>
      <c r="F10" s="82"/>
      <c r="G10" s="82"/>
      <c r="J10" s="6" t="str">
        <f>IF(B10="NONE","",CONCATENATE("ALTER TABLE ",A1," ADD UNIQUE KEY ",A1,"_UK_",E10," (",B10,");"))</f>
        <v>ALTER TABLE FLEET_ROLES ADD UNIQUE KEY FLEET_ROLES_UK_USER ID (ROLE_ID);</v>
      </c>
    </row>
    <row r="11" spans="1:10" ht="20.100000000000001" customHeight="1" x14ac:dyDescent="0.2">
      <c r="A11" s="11" t="s">
        <v>29</v>
      </c>
      <c r="B11" s="82" t="s">
        <v>54</v>
      </c>
      <c r="C11" s="82"/>
      <c r="D11" s="82"/>
      <c r="E11" s="82"/>
      <c r="F11" s="82"/>
      <c r="G11" s="82"/>
      <c r="H11" s="14"/>
      <c r="I11" s="14"/>
      <c r="J11" s="6" t="str">
        <f>IF(B11="NONE","",CONCATENATE("ALTER TABLE ",$A$1," MODIFY ",LEFT(VLOOKUP(B11,$A$3:$J6,10,FALSE),LEN(VLOOKUP(B11,$A$3:$J6,10,FALSE))-1)," AUTO_INCREMENT;"))</f>
        <v>ALTER TABLE FLEET_ROLES MODIFY ROLE_ID INT(4) UNSIGNED COMMENT 'Auto generated number' NOT NULL  AUTO_INCREMENT;</v>
      </c>
    </row>
    <row r="15" spans="1:10" s="29" customFormat="1" ht="20.100000000000001" customHeight="1" x14ac:dyDescent="0.25">
      <c r="B15" s="6"/>
      <c r="C15" s="6"/>
      <c r="E15" s="6"/>
      <c r="F15" s="8"/>
      <c r="G15" s="8"/>
    </row>
    <row r="16" spans="1:10" s="29" customFormat="1" ht="20.100000000000001" customHeight="1" x14ac:dyDescent="0.25">
      <c r="B16" s="6"/>
      <c r="C16" s="6"/>
      <c r="E16" s="6"/>
      <c r="F16" s="8"/>
      <c r="G16" s="8"/>
    </row>
    <row r="17" spans="2:7" s="29" customFormat="1" ht="20.100000000000001" customHeight="1" x14ac:dyDescent="0.25">
      <c r="B17" s="6"/>
      <c r="C17" s="6"/>
      <c r="E17" s="6"/>
      <c r="F17" s="8"/>
      <c r="G17" s="8"/>
    </row>
    <row r="18" spans="2:7" s="29" customFormat="1" ht="20.100000000000001" customHeight="1" x14ac:dyDescent="0.25">
      <c r="B18" s="6"/>
      <c r="C18" s="6"/>
      <c r="E18" s="6"/>
      <c r="F18" s="8"/>
      <c r="G18" s="8"/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</sheetData>
  <mergeCells count="7">
    <mergeCell ref="B11:G11"/>
    <mergeCell ref="A6:G6"/>
    <mergeCell ref="B7:G7"/>
    <mergeCell ref="B8:C8"/>
    <mergeCell ref="B9:G9"/>
    <mergeCell ref="B10:D10"/>
    <mergeCell ref="E10:G10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57"/>
  <sheetViews>
    <sheetView topLeftCell="A13" workbookViewId="0">
      <selection activeCell="A4" sqref="A4"/>
    </sheetView>
  </sheetViews>
  <sheetFormatPr defaultColWidth="9.140625" defaultRowHeight="20.100000000000001" customHeight="1" x14ac:dyDescent="0.25"/>
  <cols>
    <col min="1" max="1" width="27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376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INSURANCE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108</v>
      </c>
      <c r="B3" s="74" t="s">
        <v>17</v>
      </c>
      <c r="C3" s="28">
        <v>5</v>
      </c>
      <c r="D3" s="30" t="s">
        <v>143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INSURANCE_ID INT(5) UNSIGNED COMMENT 'Auto generated number' NOT NULL ,</v>
      </c>
    </row>
    <row r="4" spans="1:10" ht="20.100000000000001" customHeight="1" x14ac:dyDescent="0.25">
      <c r="A4" s="1" t="s">
        <v>109</v>
      </c>
      <c r="B4" s="1" t="s">
        <v>19</v>
      </c>
      <c r="C4" s="9">
        <v>100</v>
      </c>
      <c r="D4" s="10" t="s">
        <v>44</v>
      </c>
      <c r="E4" s="1" t="s">
        <v>363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NULL","")),IF(A5="","",",")))</f>
        <v>COMPANY_NAME VARCHAR(100) COMMENT 'Name of Insurance Company' NOT NULL ,</v>
      </c>
    </row>
    <row r="5" spans="1:10" ht="20.100000000000001" customHeight="1" x14ac:dyDescent="0.25">
      <c r="A5" s="16" t="s">
        <v>110</v>
      </c>
      <c r="B5" s="74" t="s">
        <v>17</v>
      </c>
      <c r="C5" s="28">
        <v>5</v>
      </c>
      <c r="D5" s="30" t="s">
        <v>143</v>
      </c>
      <c r="E5" s="16" t="s">
        <v>330</v>
      </c>
      <c r="F5" s="28"/>
      <c r="G5" s="28" t="s">
        <v>18</v>
      </c>
      <c r="J5" s="6" t="e">
        <f>IF(A5="","",CONCATENATE(A5," ",D5," COMMENT '",E5,"' ",IF(G5="Y","","NOT NULL")," ",IF(F5&lt;&gt;"",CONCATENATE("DEFAULT '",F5,"' "),IF(G5="Y","DEFAULT NULL","")),IF(#REF!="","",",")))</f>
        <v>#REF!</v>
      </c>
    </row>
    <row r="6" spans="1:10" ht="20.100000000000001" customHeight="1" x14ac:dyDescent="0.25">
      <c r="A6" s="75" t="s">
        <v>111</v>
      </c>
      <c r="B6" s="45" t="s">
        <v>19</v>
      </c>
      <c r="C6" s="36">
        <v>50</v>
      </c>
      <c r="D6" s="37" t="s">
        <v>40</v>
      </c>
      <c r="E6" s="75" t="s">
        <v>112</v>
      </c>
      <c r="F6" s="36"/>
      <c r="G6" s="36" t="s">
        <v>18</v>
      </c>
    </row>
    <row r="7" spans="1:10" ht="20.100000000000001" customHeight="1" x14ac:dyDescent="0.25">
      <c r="A7" s="75" t="s">
        <v>113</v>
      </c>
      <c r="B7" s="45" t="s">
        <v>17</v>
      </c>
      <c r="C7" s="36">
        <v>8</v>
      </c>
      <c r="D7" s="37" t="s">
        <v>114</v>
      </c>
      <c r="E7" s="75" t="s">
        <v>364</v>
      </c>
      <c r="F7" s="36"/>
      <c r="G7" s="36" t="s">
        <v>18</v>
      </c>
    </row>
    <row r="8" spans="1:10" ht="20.100000000000001" customHeight="1" x14ac:dyDescent="0.25">
      <c r="A8" s="75" t="s">
        <v>115</v>
      </c>
      <c r="B8" s="45" t="s">
        <v>284</v>
      </c>
      <c r="C8" s="36"/>
      <c r="D8" s="37" t="s">
        <v>284</v>
      </c>
      <c r="E8" s="75" t="s">
        <v>116</v>
      </c>
      <c r="F8" s="36"/>
      <c r="G8" s="36" t="s">
        <v>18</v>
      </c>
    </row>
    <row r="9" spans="1:10" ht="20.100000000000001" customHeight="1" x14ac:dyDescent="0.25">
      <c r="A9" s="75" t="s">
        <v>117</v>
      </c>
      <c r="B9" s="45" t="s">
        <v>284</v>
      </c>
      <c r="C9" s="36"/>
      <c r="D9" s="37" t="s">
        <v>284</v>
      </c>
      <c r="E9" s="75" t="s">
        <v>118</v>
      </c>
      <c r="F9" s="36"/>
      <c r="G9" s="36" t="s">
        <v>18</v>
      </c>
    </row>
    <row r="10" spans="1:10" ht="20.100000000000001" customHeight="1" x14ac:dyDescent="0.25">
      <c r="A10" s="75" t="s">
        <v>119</v>
      </c>
      <c r="B10" s="45" t="s">
        <v>368</v>
      </c>
      <c r="C10" s="36">
        <v>5</v>
      </c>
      <c r="D10" s="37" t="s">
        <v>143</v>
      </c>
      <c r="E10" s="75" t="s">
        <v>367</v>
      </c>
      <c r="F10" s="36"/>
      <c r="G10" s="36" t="s">
        <v>18</v>
      </c>
    </row>
    <row r="11" spans="1:10" ht="20.100000000000001" customHeight="1" x14ac:dyDescent="0.25">
      <c r="A11" s="75" t="s">
        <v>123</v>
      </c>
      <c r="B11" s="45" t="s">
        <v>284</v>
      </c>
      <c r="C11" s="36"/>
      <c r="D11" s="37" t="s">
        <v>284</v>
      </c>
      <c r="E11" s="75" t="s">
        <v>365</v>
      </c>
      <c r="F11" s="36"/>
      <c r="G11" s="36" t="s">
        <v>22</v>
      </c>
    </row>
    <row r="12" spans="1:10" ht="20.100000000000001" customHeight="1" x14ac:dyDescent="0.25">
      <c r="A12" s="75" t="s">
        <v>120</v>
      </c>
      <c r="B12" s="45" t="s">
        <v>20</v>
      </c>
      <c r="C12" s="36">
        <v>1</v>
      </c>
      <c r="D12" s="37" t="s">
        <v>21</v>
      </c>
      <c r="E12" s="75" t="s">
        <v>304</v>
      </c>
      <c r="F12" s="36" t="s">
        <v>18</v>
      </c>
      <c r="G12" s="36" t="s">
        <v>22</v>
      </c>
    </row>
    <row r="13" spans="1:10" ht="20.100000000000001" customHeight="1" x14ac:dyDescent="0.25">
      <c r="A13" s="75" t="s">
        <v>122</v>
      </c>
      <c r="B13" s="45" t="s">
        <v>20</v>
      </c>
      <c r="C13" s="36">
        <v>1</v>
      </c>
      <c r="D13" s="37" t="s">
        <v>21</v>
      </c>
      <c r="E13" s="75" t="s">
        <v>304</v>
      </c>
      <c r="F13" s="36" t="s">
        <v>22</v>
      </c>
      <c r="G13" s="36" t="s">
        <v>22</v>
      </c>
    </row>
    <row r="14" spans="1:10" ht="20.100000000000001" customHeight="1" x14ac:dyDescent="0.25">
      <c r="A14" s="75" t="s">
        <v>124</v>
      </c>
      <c r="B14" s="45" t="s">
        <v>17</v>
      </c>
      <c r="C14" s="36">
        <v>8</v>
      </c>
      <c r="D14" s="37" t="s">
        <v>114</v>
      </c>
      <c r="E14" s="75" t="s">
        <v>366</v>
      </c>
      <c r="F14" s="36"/>
      <c r="G14" s="36" t="s">
        <v>18</v>
      </c>
    </row>
    <row r="15" spans="1:10" ht="20.100000000000001" customHeight="1" x14ac:dyDescent="0.25">
      <c r="A15" s="75" t="s">
        <v>125</v>
      </c>
      <c r="B15" s="45" t="s">
        <v>19</v>
      </c>
      <c r="C15" s="36">
        <v>100</v>
      </c>
      <c r="D15" s="37" t="s">
        <v>44</v>
      </c>
      <c r="E15" s="75" t="s">
        <v>370</v>
      </c>
      <c r="F15" s="36"/>
      <c r="G15" s="36" t="s">
        <v>18</v>
      </c>
    </row>
    <row r="16" spans="1:10" ht="20.100000000000001" customHeight="1" x14ac:dyDescent="0.25">
      <c r="A16" s="75" t="s">
        <v>126</v>
      </c>
      <c r="B16" s="45" t="s">
        <v>19</v>
      </c>
      <c r="C16" s="36">
        <v>255</v>
      </c>
      <c r="D16" s="37" t="s">
        <v>47</v>
      </c>
      <c r="E16" s="75" t="s">
        <v>369</v>
      </c>
      <c r="F16" s="36" t="s">
        <v>195</v>
      </c>
      <c r="G16" s="36" t="s">
        <v>22</v>
      </c>
    </row>
    <row r="17" spans="1:10" ht="20.100000000000001" customHeight="1" x14ac:dyDescent="0.25">
      <c r="A17" s="75" t="s">
        <v>170</v>
      </c>
      <c r="B17" s="45" t="s">
        <v>20</v>
      </c>
      <c r="C17" s="36">
        <v>1</v>
      </c>
      <c r="D17" s="37" t="s">
        <v>21</v>
      </c>
      <c r="E17" s="75" t="s">
        <v>304</v>
      </c>
      <c r="F17" s="36" t="s">
        <v>22</v>
      </c>
      <c r="G17" s="36" t="s">
        <v>18</v>
      </c>
    </row>
    <row r="18" spans="1:10" ht="20.100000000000001" customHeight="1" x14ac:dyDescent="0.25">
      <c r="A18" s="75" t="s">
        <v>188</v>
      </c>
      <c r="B18" s="45" t="s">
        <v>19</v>
      </c>
      <c r="C18" s="36">
        <v>20</v>
      </c>
      <c r="D18" s="37" t="s">
        <v>373</v>
      </c>
      <c r="E18" s="75" t="s">
        <v>371</v>
      </c>
      <c r="F18" s="36"/>
      <c r="G18" s="36" t="s">
        <v>18</v>
      </c>
    </row>
    <row r="19" spans="1:10" ht="20.100000000000001" customHeight="1" x14ac:dyDescent="0.25">
      <c r="A19" s="75" t="s">
        <v>190</v>
      </c>
      <c r="B19" s="45" t="s">
        <v>191</v>
      </c>
      <c r="C19" s="36"/>
      <c r="D19" s="37" t="s">
        <v>191</v>
      </c>
      <c r="E19" s="75" t="s">
        <v>372</v>
      </c>
      <c r="F19" s="36"/>
      <c r="G19" s="36" t="s">
        <v>18</v>
      </c>
    </row>
    <row r="20" spans="1:10" ht="20.100000000000001" customHeight="1" x14ac:dyDescent="0.25">
      <c r="A20" s="75" t="s">
        <v>193</v>
      </c>
      <c r="B20" s="45" t="s">
        <v>19</v>
      </c>
      <c r="C20" s="36">
        <v>20</v>
      </c>
      <c r="D20" s="37" t="s">
        <v>373</v>
      </c>
      <c r="E20" s="75" t="s">
        <v>374</v>
      </c>
      <c r="F20" s="36" t="s">
        <v>195</v>
      </c>
      <c r="G20" s="36" t="s">
        <v>22</v>
      </c>
    </row>
    <row r="21" spans="1:10" ht="20.100000000000001" customHeight="1" x14ac:dyDescent="0.25">
      <c r="A21" s="75" t="s">
        <v>196</v>
      </c>
      <c r="B21" s="45" t="s">
        <v>191</v>
      </c>
      <c r="C21" s="36"/>
      <c r="D21" s="37" t="s">
        <v>191</v>
      </c>
      <c r="E21" s="75" t="s">
        <v>375</v>
      </c>
      <c r="F21" s="36" t="s">
        <v>195</v>
      </c>
      <c r="G21" s="36" t="s">
        <v>22</v>
      </c>
    </row>
    <row r="22" spans="1:10" ht="20.100000000000001" customHeight="1" x14ac:dyDescent="0.25">
      <c r="A22" s="83"/>
      <c r="B22" s="83"/>
      <c r="C22" s="83"/>
      <c r="D22" s="83"/>
      <c r="E22" s="83"/>
      <c r="F22" s="83"/>
      <c r="G22" s="83"/>
      <c r="J22" s="6" t="s">
        <v>23</v>
      </c>
    </row>
    <row r="23" spans="1:10" ht="20.100000000000001" customHeight="1" x14ac:dyDescent="0.25">
      <c r="A23" s="11" t="s">
        <v>24</v>
      </c>
      <c r="B23" s="82" t="s">
        <v>108</v>
      </c>
      <c r="C23" s="82"/>
      <c r="D23" s="82"/>
      <c r="E23" s="82"/>
      <c r="F23" s="82"/>
      <c r="G23" s="82"/>
      <c r="J23" s="6" t="str">
        <f>IF(B23="NONE","",CONCATENATE("ALTER TABLE ",A1," ADD PRIMARY KEY (",B23,");"))</f>
        <v>ALTER TABLE INSURANCE ADD PRIMARY KEY (INSURANCE_ID);</v>
      </c>
    </row>
    <row r="24" spans="1:10" ht="20.100000000000001" customHeight="1" x14ac:dyDescent="0.25">
      <c r="A24" s="11" t="s">
        <v>25</v>
      </c>
      <c r="B24" s="84" t="s">
        <v>26</v>
      </c>
      <c r="C24" s="85"/>
      <c r="D24" s="12"/>
      <c r="E24" s="12"/>
      <c r="F24" s="13"/>
      <c r="G24" s="13"/>
      <c r="J24" s="75" t="str">
        <f>IF(B24="NONE","",CONCATENATE("ALTER TABLE ",A1," ADD CONSTRAINT ",A1,"_FK_",F24," FOREIGN KEY (",B24,") REFERENCES ",D24,"(",E24,") ON UPDATE CASCADE ON DELETE RESTRICT;"))</f>
        <v/>
      </c>
    </row>
    <row r="25" spans="1:10" ht="20.100000000000001" customHeight="1" x14ac:dyDescent="0.25">
      <c r="A25" s="11" t="s">
        <v>27</v>
      </c>
      <c r="B25" s="82" t="s">
        <v>26</v>
      </c>
      <c r="C25" s="82"/>
      <c r="D25" s="82"/>
      <c r="E25" s="82"/>
      <c r="F25" s="82"/>
      <c r="G25" s="82"/>
      <c r="J25" s="75" t="str">
        <f>IF(B25="NONE","",CONCATENATE("CREATE INDEX ",A1,"_IDX_",B25," ON ",A1,"(",B25,");"))</f>
        <v/>
      </c>
    </row>
    <row r="26" spans="1:10" ht="20.100000000000001" customHeight="1" x14ac:dyDescent="0.25">
      <c r="A26" s="11" t="s">
        <v>28</v>
      </c>
      <c r="B26" s="82" t="s">
        <v>108</v>
      </c>
      <c r="C26" s="82"/>
      <c r="D26" s="82"/>
      <c r="E26" s="82" t="s">
        <v>127</v>
      </c>
      <c r="F26" s="82"/>
      <c r="G26" s="82"/>
      <c r="J26" s="6" t="str">
        <f>IF(B26="NONE","",CONCATENATE("ALTER TABLE ",A1," ADD UNIQUE KEY ",A1,"_UK_",E26," (",B26,");"))</f>
        <v>ALTER TABLE INSURANCE ADD UNIQUE KEY INSURANCE_UK_INSURANCE ID (INSURANCE_ID);</v>
      </c>
    </row>
    <row r="27" spans="1:10" ht="20.100000000000001" customHeight="1" x14ac:dyDescent="0.2">
      <c r="A27" s="11" t="s">
        <v>29</v>
      </c>
      <c r="B27" s="82" t="s">
        <v>108</v>
      </c>
      <c r="C27" s="82"/>
      <c r="D27" s="82"/>
      <c r="E27" s="82"/>
      <c r="F27" s="82"/>
      <c r="G27" s="82"/>
      <c r="H27" s="14"/>
      <c r="I27" s="14"/>
      <c r="J27" s="6" t="str">
        <f>IF(B27="NONE","",CONCATENATE("ALTER TABLE ",$A$1," MODIFY ",LEFT(VLOOKUP(B27,$A$3:$J22,10,FALSE),LEN(VLOOKUP(B27,$A$3:$J22,10,FALSE))-1)," AUTO_INCREMENT;"))</f>
        <v>ALTER TABLE INSURANCE MODIFY INSURANCE_ID INT(5) UNSIGNED COMMENT 'Auto generated number' NOT NULL  AUTO_INCREMENT;</v>
      </c>
    </row>
    <row r="31" spans="1:10" s="29" customFormat="1" ht="20.100000000000001" customHeight="1" x14ac:dyDescent="0.25">
      <c r="B31" s="6"/>
      <c r="C31" s="6"/>
      <c r="E31" s="6"/>
      <c r="F31" s="8"/>
      <c r="G31" s="8"/>
    </row>
    <row r="32" spans="1:10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  <row r="46" spans="2:7" s="29" customFormat="1" ht="20.100000000000001" customHeight="1" x14ac:dyDescent="0.25">
      <c r="B46" s="6"/>
      <c r="C46" s="6"/>
      <c r="E46" s="6"/>
      <c r="F46" s="8"/>
      <c r="G46" s="8"/>
    </row>
    <row r="47" spans="2:7" s="29" customFormat="1" ht="20.100000000000001" customHeight="1" x14ac:dyDescent="0.25">
      <c r="B47" s="6"/>
      <c r="C47" s="6"/>
      <c r="E47" s="6"/>
      <c r="F47" s="8"/>
      <c r="G47" s="8"/>
    </row>
    <row r="48" spans="2:7" s="29" customFormat="1" ht="20.100000000000001" customHeight="1" x14ac:dyDescent="0.25">
      <c r="B48" s="6"/>
      <c r="C48" s="6"/>
      <c r="E48" s="6"/>
      <c r="F48" s="8"/>
      <c r="G48" s="8"/>
    </row>
    <row r="49" spans="2:7" s="29" customFormat="1" ht="20.100000000000001" customHeight="1" x14ac:dyDescent="0.25">
      <c r="B49" s="6"/>
      <c r="C49" s="6"/>
      <c r="E49" s="6"/>
      <c r="F49" s="8"/>
      <c r="G49" s="8"/>
    </row>
    <row r="50" spans="2:7" s="29" customFormat="1" ht="20.100000000000001" customHeight="1" x14ac:dyDescent="0.25">
      <c r="B50" s="6"/>
      <c r="C50" s="6"/>
      <c r="E50" s="6"/>
      <c r="F50" s="8"/>
      <c r="G50" s="8"/>
    </row>
    <row r="51" spans="2:7" s="29" customFormat="1" ht="20.100000000000001" customHeight="1" x14ac:dyDescent="0.25">
      <c r="B51" s="6"/>
      <c r="C51" s="6"/>
      <c r="E51" s="6"/>
      <c r="F51" s="8"/>
      <c r="G51" s="8"/>
    </row>
    <row r="52" spans="2:7" s="29" customFormat="1" ht="20.100000000000001" customHeight="1" x14ac:dyDescent="0.25">
      <c r="B52" s="6"/>
      <c r="C52" s="6"/>
      <c r="E52" s="6"/>
      <c r="F52" s="8"/>
      <c r="G52" s="8"/>
    </row>
    <row r="53" spans="2:7" s="29" customFormat="1" ht="20.100000000000001" customHeight="1" x14ac:dyDescent="0.25">
      <c r="B53" s="6"/>
      <c r="C53" s="6"/>
      <c r="E53" s="6"/>
      <c r="F53" s="8"/>
      <c r="G53" s="8"/>
    </row>
    <row r="54" spans="2:7" s="29" customFormat="1" ht="20.100000000000001" customHeight="1" x14ac:dyDescent="0.25">
      <c r="B54" s="6"/>
      <c r="C54" s="6"/>
      <c r="E54" s="6"/>
      <c r="F54" s="8"/>
      <c r="G54" s="8"/>
    </row>
    <row r="55" spans="2:7" s="29" customFormat="1" ht="20.100000000000001" customHeight="1" x14ac:dyDescent="0.25">
      <c r="B55" s="6"/>
      <c r="C55" s="6"/>
      <c r="E55" s="6"/>
      <c r="F55" s="8"/>
      <c r="G55" s="8"/>
    </row>
    <row r="56" spans="2:7" s="29" customFormat="1" ht="20.100000000000001" customHeight="1" x14ac:dyDescent="0.25">
      <c r="B56" s="6"/>
      <c r="C56" s="6"/>
      <c r="E56" s="6"/>
      <c r="F56" s="8"/>
      <c r="G56" s="8"/>
    </row>
    <row r="57" spans="2:7" s="29" customFormat="1" ht="20.100000000000001" customHeight="1" x14ac:dyDescent="0.25">
      <c r="B57" s="6"/>
      <c r="C57" s="6"/>
      <c r="E57" s="6"/>
      <c r="F57" s="8"/>
      <c r="G57" s="8"/>
    </row>
  </sheetData>
  <mergeCells count="7">
    <mergeCell ref="B27:G27"/>
    <mergeCell ref="A22:G22"/>
    <mergeCell ref="B23:G23"/>
    <mergeCell ref="B24:C24"/>
    <mergeCell ref="B25:G25"/>
    <mergeCell ref="B26:D26"/>
    <mergeCell ref="E26:G26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57"/>
  <sheetViews>
    <sheetView topLeftCell="A13" workbookViewId="0">
      <selection activeCell="A22" sqref="A22:G22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377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LEGAL_DOCUMENTS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128</v>
      </c>
      <c r="B3" s="76" t="s">
        <v>17</v>
      </c>
      <c r="C3" s="28">
        <v>5</v>
      </c>
      <c r="D3" s="30" t="s">
        <v>143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LEGAL_DOCUMENT_ID INT(5) UNSIGNED COMMENT 'Auto generated number' NOT NULL ,</v>
      </c>
    </row>
    <row r="4" spans="1:10" ht="20.100000000000001" customHeight="1" x14ac:dyDescent="0.25">
      <c r="A4" s="1" t="s">
        <v>129</v>
      </c>
      <c r="B4" s="1" t="s">
        <v>17</v>
      </c>
      <c r="C4" s="9">
        <v>5</v>
      </c>
      <c r="D4" s="10" t="s">
        <v>143</v>
      </c>
      <c r="E4" s="1" t="s">
        <v>378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NULL","")),IF(A5="","",",")))</f>
        <v>DOCUMENT_TYPE INT(5) UNSIGNED COMMENT 'mstr_document_type.DOCUMENT_TYPE_ID' NOT NULL ,</v>
      </c>
    </row>
    <row r="5" spans="1:10" ht="20.100000000000001" customHeight="1" x14ac:dyDescent="0.25">
      <c r="A5" s="16" t="s">
        <v>130</v>
      </c>
      <c r="B5" s="76" t="s">
        <v>17</v>
      </c>
      <c r="C5" s="28" t="s">
        <v>382</v>
      </c>
      <c r="D5" s="30" t="s">
        <v>383</v>
      </c>
      <c r="E5" s="16" t="s">
        <v>379</v>
      </c>
      <c r="F5" s="28">
        <v>0</v>
      </c>
      <c r="G5" s="28" t="s">
        <v>18</v>
      </c>
      <c r="J5" s="6" t="e">
        <f>IF(A5="","",CONCATENATE(A5," ",D5," COMMENT '",E5,"' ",IF(G5="Y","","NOT NULL")," ",IF(F5&lt;&gt;"",CONCATENATE("DEFAULT '",F5,"' "),IF(G5="Y","DEFAULT NULL","")),IF(#REF!="","",",")))</f>
        <v>#REF!</v>
      </c>
    </row>
    <row r="6" spans="1:10" ht="20.100000000000001" customHeight="1" x14ac:dyDescent="0.25">
      <c r="A6" s="77" t="s">
        <v>110</v>
      </c>
      <c r="B6" s="45" t="s">
        <v>17</v>
      </c>
      <c r="C6" s="36">
        <v>5</v>
      </c>
      <c r="D6" s="37" t="s">
        <v>143</v>
      </c>
      <c r="E6" s="77" t="s">
        <v>330</v>
      </c>
      <c r="F6" s="36"/>
      <c r="G6" s="36" t="s">
        <v>18</v>
      </c>
    </row>
    <row r="7" spans="1:10" ht="20.100000000000001" customHeight="1" x14ac:dyDescent="0.25">
      <c r="A7" s="77" t="s">
        <v>98</v>
      </c>
      <c r="B7" s="45" t="s">
        <v>17</v>
      </c>
      <c r="C7" s="36">
        <v>5</v>
      </c>
      <c r="D7" s="37" t="s">
        <v>143</v>
      </c>
      <c r="E7" s="77" t="s">
        <v>387</v>
      </c>
      <c r="F7" s="36"/>
      <c r="G7" s="36" t="s">
        <v>18</v>
      </c>
    </row>
    <row r="8" spans="1:10" ht="20.100000000000001" customHeight="1" x14ac:dyDescent="0.25">
      <c r="A8" s="77" t="s">
        <v>133</v>
      </c>
      <c r="B8" s="45" t="s">
        <v>191</v>
      </c>
      <c r="C8" s="36"/>
      <c r="D8" s="37" t="s">
        <v>284</v>
      </c>
      <c r="E8" s="77" t="s">
        <v>380</v>
      </c>
      <c r="F8" s="36"/>
      <c r="G8" s="36" t="s">
        <v>18</v>
      </c>
    </row>
    <row r="9" spans="1:10" ht="20.100000000000001" customHeight="1" x14ac:dyDescent="0.25">
      <c r="A9" s="77" t="s">
        <v>134</v>
      </c>
      <c r="B9" s="45" t="s">
        <v>191</v>
      </c>
      <c r="C9" s="36"/>
      <c r="D9" s="37" t="s">
        <v>284</v>
      </c>
      <c r="E9" s="77" t="s">
        <v>381</v>
      </c>
      <c r="F9" s="36"/>
      <c r="G9" s="36" t="s">
        <v>18</v>
      </c>
    </row>
    <row r="10" spans="1:10" ht="20.100000000000001" customHeight="1" x14ac:dyDescent="0.25">
      <c r="A10" s="77" t="s">
        <v>137</v>
      </c>
      <c r="B10" s="45" t="s">
        <v>17</v>
      </c>
      <c r="C10" s="36" t="s">
        <v>382</v>
      </c>
      <c r="D10" s="37" t="s">
        <v>383</v>
      </c>
      <c r="E10" s="77" t="s">
        <v>386</v>
      </c>
      <c r="F10" s="36"/>
      <c r="G10" s="36" t="s">
        <v>18</v>
      </c>
    </row>
    <row r="11" spans="1:10" ht="20.100000000000001" customHeight="1" x14ac:dyDescent="0.25">
      <c r="A11" s="77" t="s">
        <v>131</v>
      </c>
      <c r="B11" s="45"/>
      <c r="C11" s="36"/>
      <c r="D11" s="37"/>
      <c r="E11" s="77" t="s">
        <v>132</v>
      </c>
      <c r="F11" s="36"/>
      <c r="G11" s="36" t="s">
        <v>18</v>
      </c>
    </row>
    <row r="12" spans="1:10" ht="20.100000000000001" customHeight="1" x14ac:dyDescent="0.25">
      <c r="A12" s="77" t="s">
        <v>135</v>
      </c>
      <c r="B12" s="45" t="s">
        <v>20</v>
      </c>
      <c r="C12" s="36">
        <v>1</v>
      </c>
      <c r="D12" s="37" t="s">
        <v>21</v>
      </c>
      <c r="E12" s="77" t="s">
        <v>384</v>
      </c>
      <c r="F12" s="36" t="s">
        <v>18</v>
      </c>
      <c r="G12" s="36" t="s">
        <v>22</v>
      </c>
    </row>
    <row r="13" spans="1:10" ht="20.100000000000001" customHeight="1" x14ac:dyDescent="0.25">
      <c r="A13" s="77" t="s">
        <v>136</v>
      </c>
      <c r="B13" s="45" t="s">
        <v>20</v>
      </c>
      <c r="C13" s="36">
        <v>1</v>
      </c>
      <c r="D13" s="37" t="s">
        <v>21</v>
      </c>
      <c r="E13" s="77" t="s">
        <v>385</v>
      </c>
      <c r="F13" s="36" t="s">
        <v>18</v>
      </c>
      <c r="G13" s="36" t="s">
        <v>22</v>
      </c>
    </row>
    <row r="14" spans="1:10" ht="20.100000000000001" customHeight="1" x14ac:dyDescent="0.25">
      <c r="A14" s="77" t="s">
        <v>43</v>
      </c>
      <c r="B14" s="45" t="s">
        <v>19</v>
      </c>
      <c r="C14" s="36">
        <v>100</v>
      </c>
      <c r="D14" s="37" t="s">
        <v>44</v>
      </c>
      <c r="E14" s="77" t="s">
        <v>138</v>
      </c>
      <c r="F14" s="36" t="s">
        <v>195</v>
      </c>
      <c r="G14" s="36" t="s">
        <v>22</v>
      </c>
    </row>
    <row r="15" spans="1:10" ht="20.100000000000001" customHeight="1" x14ac:dyDescent="0.25">
      <c r="A15" s="77" t="s">
        <v>139</v>
      </c>
      <c r="B15" s="45" t="s">
        <v>19</v>
      </c>
      <c r="C15" s="36">
        <v>25</v>
      </c>
      <c r="D15" s="37" t="s">
        <v>90</v>
      </c>
      <c r="E15" s="77" t="s">
        <v>140</v>
      </c>
      <c r="F15" s="36" t="s">
        <v>195</v>
      </c>
      <c r="G15" s="36" t="s">
        <v>22</v>
      </c>
    </row>
    <row r="16" spans="1:10" ht="19.5" customHeight="1" x14ac:dyDescent="0.25">
      <c r="A16" s="77" t="s">
        <v>141</v>
      </c>
      <c r="B16" s="45" t="s">
        <v>19</v>
      </c>
      <c r="C16" s="36">
        <v>255</v>
      </c>
      <c r="D16" s="37" t="s">
        <v>47</v>
      </c>
      <c r="E16" s="77" t="s">
        <v>388</v>
      </c>
      <c r="F16" s="36" t="s">
        <v>195</v>
      </c>
      <c r="G16" s="36" t="s">
        <v>22</v>
      </c>
    </row>
    <row r="17" spans="1:10" ht="20.100000000000001" customHeight="1" x14ac:dyDescent="0.25">
      <c r="A17" s="77" t="s">
        <v>170</v>
      </c>
      <c r="B17" s="45" t="s">
        <v>20</v>
      </c>
      <c r="C17" s="36">
        <v>1</v>
      </c>
      <c r="D17" s="37" t="s">
        <v>21</v>
      </c>
      <c r="E17" s="77" t="s">
        <v>304</v>
      </c>
      <c r="F17" s="36" t="s">
        <v>22</v>
      </c>
      <c r="G17" s="36" t="s">
        <v>18</v>
      </c>
    </row>
    <row r="18" spans="1:10" ht="20.100000000000001" customHeight="1" x14ac:dyDescent="0.25">
      <c r="A18" s="77" t="s">
        <v>188</v>
      </c>
      <c r="B18" s="45" t="s">
        <v>19</v>
      </c>
      <c r="C18" s="36">
        <v>20</v>
      </c>
      <c r="D18" s="37" t="s">
        <v>373</v>
      </c>
      <c r="E18" s="77" t="s">
        <v>390</v>
      </c>
      <c r="F18" s="36"/>
      <c r="G18" s="36" t="s">
        <v>18</v>
      </c>
    </row>
    <row r="19" spans="1:10" ht="20.100000000000001" customHeight="1" x14ac:dyDescent="0.25">
      <c r="A19" s="77" t="s">
        <v>190</v>
      </c>
      <c r="B19" s="45" t="s">
        <v>191</v>
      </c>
      <c r="C19" s="36"/>
      <c r="D19" s="37" t="s">
        <v>191</v>
      </c>
      <c r="E19" s="77" t="s">
        <v>391</v>
      </c>
      <c r="F19" s="36"/>
      <c r="G19" s="36" t="s">
        <v>18</v>
      </c>
    </row>
    <row r="20" spans="1:10" ht="20.100000000000001" customHeight="1" x14ac:dyDescent="0.25">
      <c r="A20" s="77" t="s">
        <v>193</v>
      </c>
      <c r="B20" s="45" t="s">
        <v>19</v>
      </c>
      <c r="C20" s="36">
        <v>20</v>
      </c>
      <c r="D20" s="37" t="s">
        <v>373</v>
      </c>
      <c r="E20" s="77" t="s">
        <v>392</v>
      </c>
      <c r="F20" s="36" t="s">
        <v>195</v>
      </c>
      <c r="G20" s="36" t="s">
        <v>22</v>
      </c>
    </row>
    <row r="21" spans="1:10" ht="20.100000000000001" customHeight="1" x14ac:dyDescent="0.25">
      <c r="A21" s="77" t="s">
        <v>196</v>
      </c>
      <c r="B21" s="45" t="s">
        <v>191</v>
      </c>
      <c r="C21" s="36"/>
      <c r="D21" s="37" t="s">
        <v>191</v>
      </c>
      <c r="E21" s="77" t="s">
        <v>393</v>
      </c>
      <c r="F21" s="36"/>
      <c r="G21" s="36" t="s">
        <v>18</v>
      </c>
    </row>
    <row r="22" spans="1:10" ht="20.100000000000001" customHeight="1" x14ac:dyDescent="0.25">
      <c r="A22" s="83"/>
      <c r="B22" s="83"/>
      <c r="C22" s="83"/>
      <c r="D22" s="83"/>
      <c r="E22" s="83"/>
      <c r="F22" s="83"/>
      <c r="G22" s="83"/>
      <c r="J22" s="6" t="s">
        <v>23</v>
      </c>
    </row>
    <row r="23" spans="1:10" ht="20.100000000000001" customHeight="1" x14ac:dyDescent="0.25">
      <c r="A23" s="11" t="s">
        <v>24</v>
      </c>
      <c r="B23" s="82" t="s">
        <v>128</v>
      </c>
      <c r="C23" s="82"/>
      <c r="D23" s="82"/>
      <c r="E23" s="82"/>
      <c r="F23" s="82"/>
      <c r="G23" s="82"/>
      <c r="J23" s="6" t="str">
        <f>IF(B23="NONE","",CONCATENATE("ALTER TABLE ",A1," ADD PRIMARY KEY (",B23,");"))</f>
        <v>ALTER TABLE LEGAL_DOCUMENTS ADD PRIMARY KEY (LEGAL_DOCUMENT_ID);</v>
      </c>
    </row>
    <row r="24" spans="1:10" ht="20.100000000000001" customHeight="1" x14ac:dyDescent="0.25">
      <c r="A24" s="11" t="s">
        <v>25</v>
      </c>
      <c r="B24" s="84" t="s">
        <v>26</v>
      </c>
      <c r="C24" s="85"/>
      <c r="D24" s="12"/>
      <c r="E24" s="12"/>
      <c r="F24" s="13"/>
      <c r="G24" s="13"/>
      <c r="J24" s="77" t="str">
        <f>IF(B24="NONE","",CONCATENATE("ALTER TABLE ",A1," ADD CONSTRAINT ",A1,"_FK_",F24," FOREIGN KEY (",B24,") REFERENCES ",D24,"(",E24,") ON UPDATE CASCADE ON DELETE RESTRICT;"))</f>
        <v/>
      </c>
    </row>
    <row r="25" spans="1:10" ht="20.100000000000001" customHeight="1" x14ac:dyDescent="0.25">
      <c r="A25" s="11" t="s">
        <v>27</v>
      </c>
      <c r="B25" s="82" t="s">
        <v>26</v>
      </c>
      <c r="C25" s="82"/>
      <c r="D25" s="82"/>
      <c r="E25" s="82"/>
      <c r="F25" s="82"/>
      <c r="G25" s="82"/>
      <c r="J25" s="77" t="str">
        <f>IF(B25="NONE","",CONCATENATE("CREATE INDEX ",A1,"_IDX_",B25," ON ",A1,"(",B25,");"))</f>
        <v/>
      </c>
    </row>
    <row r="26" spans="1:10" ht="20.100000000000001" customHeight="1" x14ac:dyDescent="0.25">
      <c r="A26" s="11" t="s">
        <v>28</v>
      </c>
      <c r="B26" s="82" t="s">
        <v>128</v>
      </c>
      <c r="C26" s="82"/>
      <c r="D26" s="82"/>
      <c r="E26" s="82" t="s">
        <v>51</v>
      </c>
      <c r="F26" s="82"/>
      <c r="G26" s="82"/>
      <c r="J26" s="6" t="str">
        <f>IF(B26="NONE","",CONCATENATE("ALTER TABLE ",A1," ADD UNIQUE KEY ",A1,"_UK_",E26," (",B26,");"))</f>
        <v>ALTER TABLE LEGAL_DOCUMENTS ADD UNIQUE KEY LEGAL_DOCUMENTS_UK_USER ID (LEGAL_DOCUMENT_ID);</v>
      </c>
    </row>
    <row r="27" spans="1:10" ht="20.100000000000001" customHeight="1" x14ac:dyDescent="0.2">
      <c r="A27" s="11" t="s">
        <v>29</v>
      </c>
      <c r="B27" s="82" t="s">
        <v>128</v>
      </c>
      <c r="C27" s="82"/>
      <c r="D27" s="82"/>
      <c r="E27" s="82"/>
      <c r="F27" s="82"/>
      <c r="G27" s="82"/>
      <c r="H27" s="14"/>
      <c r="I27" s="14"/>
      <c r="J27" s="6" t="str">
        <f>IF(B27="NONE","",CONCATENATE("ALTER TABLE ",$A$1," MODIFY ",LEFT(VLOOKUP(B27,$A$3:$J22,10,FALSE),LEN(VLOOKUP(B27,$A$3:$J22,10,FALSE))-1)," AUTO_INCREMENT;"))</f>
        <v>ALTER TABLE LEGAL_DOCUMENTS MODIFY LEGAL_DOCUMENT_ID INT(5) UNSIGNED COMMENT 'Auto generated number' NOT NULL  AUTO_INCREMENT;</v>
      </c>
    </row>
    <row r="31" spans="1:10" s="29" customFormat="1" ht="20.100000000000001" customHeight="1" x14ac:dyDescent="0.25">
      <c r="B31" s="6"/>
      <c r="C31" s="6"/>
      <c r="E31" s="6"/>
      <c r="F31" s="8"/>
      <c r="G31" s="8"/>
    </row>
    <row r="32" spans="1:10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  <row r="46" spans="2:7" s="29" customFormat="1" ht="20.100000000000001" customHeight="1" x14ac:dyDescent="0.25">
      <c r="B46" s="6"/>
      <c r="C46" s="6"/>
      <c r="E46" s="6"/>
      <c r="F46" s="8"/>
      <c r="G46" s="8"/>
    </row>
    <row r="47" spans="2:7" s="29" customFormat="1" ht="20.100000000000001" customHeight="1" x14ac:dyDescent="0.25">
      <c r="B47" s="6"/>
      <c r="C47" s="6"/>
      <c r="E47" s="6"/>
      <c r="F47" s="8"/>
      <c r="G47" s="8"/>
    </row>
    <row r="48" spans="2:7" s="29" customFormat="1" ht="20.100000000000001" customHeight="1" x14ac:dyDescent="0.25">
      <c r="B48" s="6"/>
      <c r="C48" s="6"/>
      <c r="E48" s="6"/>
      <c r="F48" s="8"/>
      <c r="G48" s="8"/>
    </row>
    <row r="49" spans="2:7" s="29" customFormat="1" ht="20.100000000000001" customHeight="1" x14ac:dyDescent="0.25">
      <c r="B49" s="6"/>
      <c r="C49" s="6"/>
      <c r="E49" s="6"/>
      <c r="F49" s="8"/>
      <c r="G49" s="8"/>
    </row>
    <row r="50" spans="2:7" s="29" customFormat="1" ht="20.100000000000001" customHeight="1" x14ac:dyDescent="0.25">
      <c r="B50" s="6"/>
      <c r="C50" s="6"/>
      <c r="E50" s="6"/>
      <c r="F50" s="8"/>
      <c r="G50" s="8"/>
    </row>
    <row r="51" spans="2:7" s="29" customFormat="1" ht="20.100000000000001" customHeight="1" x14ac:dyDescent="0.25">
      <c r="B51" s="6"/>
      <c r="C51" s="6"/>
      <c r="E51" s="6"/>
      <c r="F51" s="8"/>
      <c r="G51" s="8"/>
    </row>
    <row r="52" spans="2:7" s="29" customFormat="1" ht="20.100000000000001" customHeight="1" x14ac:dyDescent="0.25">
      <c r="B52" s="6"/>
      <c r="C52" s="6"/>
      <c r="E52" s="6"/>
      <c r="F52" s="8"/>
      <c r="G52" s="8"/>
    </row>
    <row r="53" spans="2:7" s="29" customFormat="1" ht="20.100000000000001" customHeight="1" x14ac:dyDescent="0.25">
      <c r="B53" s="6"/>
      <c r="C53" s="6"/>
      <c r="E53" s="6"/>
      <c r="F53" s="8"/>
      <c r="G53" s="8"/>
    </row>
    <row r="54" spans="2:7" s="29" customFormat="1" ht="20.100000000000001" customHeight="1" x14ac:dyDescent="0.25">
      <c r="B54" s="6"/>
      <c r="C54" s="6"/>
      <c r="E54" s="6"/>
      <c r="F54" s="8"/>
      <c r="G54" s="8"/>
    </row>
    <row r="55" spans="2:7" s="29" customFormat="1" ht="20.100000000000001" customHeight="1" x14ac:dyDescent="0.25">
      <c r="B55" s="6"/>
      <c r="C55" s="6"/>
      <c r="E55" s="6"/>
      <c r="F55" s="8"/>
      <c r="G55" s="8"/>
    </row>
    <row r="56" spans="2:7" s="29" customFormat="1" ht="20.100000000000001" customHeight="1" x14ac:dyDescent="0.25">
      <c r="B56" s="6"/>
      <c r="C56" s="6"/>
      <c r="E56" s="6"/>
      <c r="F56" s="8"/>
      <c r="G56" s="8"/>
    </row>
    <row r="57" spans="2:7" s="29" customFormat="1" ht="20.100000000000001" customHeight="1" x14ac:dyDescent="0.25">
      <c r="B57" s="6"/>
      <c r="C57" s="6"/>
      <c r="E57" s="6"/>
      <c r="F57" s="8"/>
      <c r="G57" s="8"/>
    </row>
  </sheetData>
  <mergeCells count="7">
    <mergeCell ref="B27:G27"/>
    <mergeCell ref="A22:G22"/>
    <mergeCell ref="B23:G23"/>
    <mergeCell ref="B24:C24"/>
    <mergeCell ref="B25:G25"/>
    <mergeCell ref="B26:D26"/>
    <mergeCell ref="E26:G26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51"/>
  <sheetViews>
    <sheetView topLeftCell="A4" workbookViewId="0">
      <selection activeCell="A16" sqref="A16:G16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389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DOCUMENT_REMINDERS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142</v>
      </c>
      <c r="B3" s="41" t="s">
        <v>17</v>
      </c>
      <c r="C3" s="28">
        <v>5</v>
      </c>
      <c r="D3" s="30" t="s">
        <v>143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REMINDER_ID INT(5) UNSIGNED COMMENT 'Auto generated number' NOT NULL ,</v>
      </c>
    </row>
    <row r="4" spans="1:10" ht="20.100000000000001" customHeight="1" x14ac:dyDescent="0.25">
      <c r="A4" s="1" t="s">
        <v>110</v>
      </c>
      <c r="B4" s="1" t="s">
        <v>17</v>
      </c>
      <c r="C4" s="9">
        <v>5</v>
      </c>
      <c r="D4" s="10" t="s">
        <v>143</v>
      </c>
      <c r="E4" s="1" t="s">
        <v>330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NULL","")),IF(A5="","",",")))</f>
        <v>VEHICLE INT(5) UNSIGNED COMMENT 'vehicles.VEHICLE_ID' NOT NULL ,</v>
      </c>
    </row>
    <row r="5" spans="1:10" ht="20.100000000000001" customHeight="1" x14ac:dyDescent="0.25">
      <c r="A5" s="16" t="s">
        <v>129</v>
      </c>
      <c r="B5" s="41" t="s">
        <v>17</v>
      </c>
      <c r="C5" s="28">
        <v>5</v>
      </c>
      <c r="D5" s="30" t="s">
        <v>143</v>
      </c>
      <c r="E5" s="16" t="s">
        <v>378</v>
      </c>
      <c r="F5" s="28"/>
      <c r="G5" s="28" t="s">
        <v>18</v>
      </c>
      <c r="J5" s="6" t="e">
        <f>IF(A5="","",CONCATENATE(A5," ",D5," COMMENT '",E5,"' ",IF(G5="Y","","NOT NULL")," ",IF(F5&lt;&gt;"",CONCATENATE("DEFAULT '",F5,"' "),IF(G5="Y","DEFAULT NULL","")),IF(#REF!="","",",")))</f>
        <v>#REF!</v>
      </c>
    </row>
    <row r="6" spans="1:10" ht="20.100000000000001" customHeight="1" x14ac:dyDescent="0.25">
      <c r="A6" s="42" t="s">
        <v>131</v>
      </c>
      <c r="B6" s="45"/>
      <c r="C6" s="36"/>
      <c r="D6" s="37"/>
      <c r="E6" s="42" t="s">
        <v>144</v>
      </c>
      <c r="F6" s="36"/>
      <c r="G6" s="36" t="s">
        <v>18</v>
      </c>
    </row>
    <row r="7" spans="1:10" ht="20.100000000000001" customHeight="1" x14ac:dyDescent="0.25">
      <c r="A7" s="42" t="s">
        <v>147</v>
      </c>
      <c r="B7" s="45" t="s">
        <v>20</v>
      </c>
      <c r="C7" s="36">
        <v>1</v>
      </c>
      <c r="D7" s="37" t="s">
        <v>21</v>
      </c>
      <c r="E7" s="42" t="s">
        <v>121</v>
      </c>
      <c r="F7" s="36" t="s">
        <v>18</v>
      </c>
      <c r="G7" s="36" t="s">
        <v>18</v>
      </c>
    </row>
    <row r="8" spans="1:10" ht="20.100000000000001" customHeight="1" x14ac:dyDescent="0.25">
      <c r="A8" s="42" t="s">
        <v>43</v>
      </c>
      <c r="B8" s="45" t="s">
        <v>19</v>
      </c>
      <c r="C8" s="36">
        <v>100</v>
      </c>
      <c r="D8" s="37" t="s">
        <v>44</v>
      </c>
      <c r="E8" s="42" t="s">
        <v>145</v>
      </c>
      <c r="F8" s="36" t="s">
        <v>195</v>
      </c>
      <c r="G8" s="36" t="s">
        <v>22</v>
      </c>
    </row>
    <row r="9" spans="1:10" ht="20.100000000000001" customHeight="1" x14ac:dyDescent="0.25">
      <c r="A9" s="42" t="s">
        <v>146</v>
      </c>
      <c r="B9" s="45" t="s">
        <v>20</v>
      </c>
      <c r="C9" s="36">
        <v>1</v>
      </c>
      <c r="D9" s="37" t="s">
        <v>21</v>
      </c>
      <c r="E9" s="42" t="s">
        <v>121</v>
      </c>
      <c r="F9" s="36" t="s">
        <v>18</v>
      </c>
      <c r="G9" s="36" t="s">
        <v>18</v>
      </c>
    </row>
    <row r="10" spans="1:10" ht="20.100000000000001" customHeight="1" x14ac:dyDescent="0.25">
      <c r="A10" s="42" t="s">
        <v>148</v>
      </c>
      <c r="B10" s="45" t="s">
        <v>19</v>
      </c>
      <c r="C10" s="36">
        <v>25</v>
      </c>
      <c r="D10" s="37" t="s">
        <v>90</v>
      </c>
      <c r="E10" s="42" t="s">
        <v>149</v>
      </c>
      <c r="F10" s="36" t="s">
        <v>195</v>
      </c>
      <c r="G10" s="36" t="s">
        <v>22</v>
      </c>
    </row>
    <row r="11" spans="1:10" ht="20.100000000000001" customHeight="1" x14ac:dyDescent="0.25">
      <c r="A11" s="77" t="s">
        <v>170</v>
      </c>
      <c r="B11" s="45" t="s">
        <v>20</v>
      </c>
      <c r="C11" s="36">
        <v>1</v>
      </c>
      <c r="D11" s="37" t="s">
        <v>21</v>
      </c>
      <c r="E11" s="77" t="s">
        <v>304</v>
      </c>
      <c r="F11" s="36" t="s">
        <v>22</v>
      </c>
      <c r="G11" s="36" t="s">
        <v>18</v>
      </c>
    </row>
    <row r="12" spans="1:10" ht="20.100000000000001" customHeight="1" x14ac:dyDescent="0.25">
      <c r="A12" s="77" t="s">
        <v>188</v>
      </c>
      <c r="B12" s="45" t="s">
        <v>19</v>
      </c>
      <c r="C12" s="36">
        <v>20</v>
      </c>
      <c r="D12" s="37" t="s">
        <v>373</v>
      </c>
      <c r="E12" s="77" t="s">
        <v>390</v>
      </c>
      <c r="F12" s="36"/>
      <c r="G12" s="36" t="s">
        <v>18</v>
      </c>
    </row>
    <row r="13" spans="1:10" ht="20.100000000000001" customHeight="1" x14ac:dyDescent="0.25">
      <c r="A13" s="77" t="s">
        <v>190</v>
      </c>
      <c r="B13" s="45" t="s">
        <v>191</v>
      </c>
      <c r="C13" s="36"/>
      <c r="D13" s="37" t="s">
        <v>191</v>
      </c>
      <c r="E13" s="77" t="s">
        <v>391</v>
      </c>
      <c r="F13" s="36"/>
      <c r="G13" s="36" t="s">
        <v>18</v>
      </c>
    </row>
    <row r="14" spans="1:10" ht="20.100000000000001" customHeight="1" x14ac:dyDescent="0.25">
      <c r="A14" s="77" t="s">
        <v>193</v>
      </c>
      <c r="B14" s="45" t="s">
        <v>19</v>
      </c>
      <c r="C14" s="36">
        <v>20</v>
      </c>
      <c r="D14" s="37" t="s">
        <v>373</v>
      </c>
      <c r="E14" s="77" t="s">
        <v>392</v>
      </c>
      <c r="F14" s="36" t="s">
        <v>195</v>
      </c>
      <c r="G14" s="36" t="s">
        <v>22</v>
      </c>
    </row>
    <row r="15" spans="1:10" ht="20.100000000000001" customHeight="1" x14ac:dyDescent="0.25">
      <c r="A15" s="77" t="s">
        <v>196</v>
      </c>
      <c r="B15" s="45" t="s">
        <v>191</v>
      </c>
      <c r="C15" s="36"/>
      <c r="D15" s="37" t="s">
        <v>191</v>
      </c>
      <c r="E15" s="77" t="s">
        <v>393</v>
      </c>
      <c r="F15" s="36"/>
      <c r="G15" s="36" t="s">
        <v>18</v>
      </c>
    </row>
    <row r="16" spans="1:10" ht="20.100000000000001" customHeight="1" x14ac:dyDescent="0.25">
      <c r="A16" s="83"/>
      <c r="B16" s="83"/>
      <c r="C16" s="83"/>
      <c r="D16" s="83"/>
      <c r="E16" s="83"/>
      <c r="F16" s="83"/>
      <c r="G16" s="83"/>
      <c r="J16" s="6" t="s">
        <v>23</v>
      </c>
    </row>
    <row r="17" spans="1:10" ht="20.100000000000001" customHeight="1" x14ac:dyDescent="0.25">
      <c r="A17" s="11" t="s">
        <v>24</v>
      </c>
      <c r="B17" s="82" t="s">
        <v>54</v>
      </c>
      <c r="C17" s="82"/>
      <c r="D17" s="82"/>
      <c r="E17" s="82"/>
      <c r="F17" s="82"/>
      <c r="G17" s="82"/>
      <c r="J17" s="6" t="str">
        <f>IF(B17="NONE","",CONCATENATE("ALTER TABLE ",A1," ADD PRIMARY KEY (",B17,");"))</f>
        <v>ALTER TABLE DOCUMENT_REMINDERS ADD PRIMARY KEY (ROLE_ID);</v>
      </c>
    </row>
    <row r="18" spans="1:10" ht="20.100000000000001" customHeight="1" x14ac:dyDescent="0.25">
      <c r="A18" s="11" t="s">
        <v>25</v>
      </c>
      <c r="B18" s="84" t="s">
        <v>26</v>
      </c>
      <c r="C18" s="85"/>
      <c r="D18" s="12"/>
      <c r="E18" s="12"/>
      <c r="F18" s="13"/>
      <c r="G18" s="13"/>
      <c r="J18" s="42" t="str">
        <f>IF(B18="NONE","",CONCATENATE("ALTER TABLE ",A1," ADD CONSTRAINT ",A1,"_FK_",F18," FOREIGN KEY (",B18,") REFERENCES ",D18,"(",E18,") ON UPDATE CASCADE ON DELETE RESTRICT;"))</f>
        <v/>
      </c>
    </row>
    <row r="19" spans="1:10" ht="20.100000000000001" customHeight="1" x14ac:dyDescent="0.25">
      <c r="A19" s="11" t="s">
        <v>27</v>
      </c>
      <c r="B19" s="82" t="s">
        <v>26</v>
      </c>
      <c r="C19" s="82"/>
      <c r="D19" s="82"/>
      <c r="E19" s="82"/>
      <c r="F19" s="82"/>
      <c r="G19" s="82"/>
      <c r="J19" s="42" t="str">
        <f>IF(B19="NONE","",CONCATENATE("CREATE INDEX ",A1,"_IDX_",B19," ON ",A1,"(",B19,");"))</f>
        <v/>
      </c>
    </row>
    <row r="20" spans="1:10" ht="20.100000000000001" customHeight="1" x14ac:dyDescent="0.25">
      <c r="A20" s="11" t="s">
        <v>28</v>
      </c>
      <c r="B20" s="82" t="s">
        <v>54</v>
      </c>
      <c r="C20" s="82"/>
      <c r="D20" s="82"/>
      <c r="E20" s="82" t="s">
        <v>51</v>
      </c>
      <c r="F20" s="82"/>
      <c r="G20" s="82"/>
      <c r="J20" s="6" t="str">
        <f>IF(B20="NONE","",CONCATENATE("ALTER TABLE ",A1," ADD UNIQUE KEY ",A1,"_UK_",E20," (",B20,");"))</f>
        <v>ALTER TABLE DOCUMENT_REMINDERS ADD UNIQUE KEY DOCUMENT_REMINDERS_UK_USER ID (ROLE_ID);</v>
      </c>
    </row>
    <row r="21" spans="1:10" ht="20.100000000000001" customHeight="1" x14ac:dyDescent="0.2">
      <c r="A21" s="11" t="s">
        <v>29</v>
      </c>
      <c r="B21" s="82" t="s">
        <v>54</v>
      </c>
      <c r="C21" s="82"/>
      <c r="D21" s="82"/>
      <c r="E21" s="82"/>
      <c r="F21" s="82"/>
      <c r="G21" s="82"/>
      <c r="H21" s="14"/>
      <c r="I21" s="14"/>
      <c r="J21" s="6" t="e">
        <f>IF(B21="NONE","",CONCATENATE("ALTER TABLE ",$A$1," MODIFY ",LEFT(VLOOKUP(B21,$A$3:$J16,10,FALSE),LEN(VLOOKUP(B21,$A$3:$J16,10,FALSE))-1)," AUTO_INCREMENT;"))</f>
        <v>#N/A</v>
      </c>
    </row>
    <row r="25" spans="1:10" s="29" customFormat="1" ht="20.100000000000001" customHeight="1" x14ac:dyDescent="0.25">
      <c r="B25" s="6"/>
      <c r="C25" s="6"/>
      <c r="E25" s="6"/>
      <c r="F25" s="8"/>
      <c r="G25" s="8"/>
    </row>
    <row r="26" spans="1:10" s="29" customFormat="1" ht="20.100000000000001" customHeight="1" x14ac:dyDescent="0.25">
      <c r="B26" s="6"/>
      <c r="C26" s="6"/>
      <c r="E26" s="6"/>
      <c r="F26" s="8"/>
      <c r="G26" s="8"/>
    </row>
    <row r="27" spans="1:10" s="29" customFormat="1" ht="20.100000000000001" customHeight="1" x14ac:dyDescent="0.25">
      <c r="B27" s="6"/>
      <c r="C27" s="6"/>
      <c r="E27" s="6"/>
      <c r="F27" s="8"/>
      <c r="G27" s="8"/>
    </row>
    <row r="28" spans="1:10" s="29" customFormat="1" ht="20.100000000000001" customHeight="1" x14ac:dyDescent="0.25">
      <c r="B28" s="6"/>
      <c r="C28" s="6"/>
      <c r="E28" s="6"/>
      <c r="F28" s="8"/>
      <c r="G28" s="8"/>
    </row>
    <row r="29" spans="1:10" s="29" customFormat="1" ht="20.100000000000001" customHeight="1" x14ac:dyDescent="0.25">
      <c r="B29" s="6"/>
      <c r="C29" s="6"/>
      <c r="E29" s="6"/>
      <c r="F29" s="8"/>
      <c r="G29" s="8"/>
    </row>
    <row r="30" spans="1:10" s="29" customFormat="1" ht="20.100000000000001" customHeight="1" x14ac:dyDescent="0.25">
      <c r="B30" s="6"/>
      <c r="C30" s="6"/>
      <c r="E30" s="6"/>
      <c r="F30" s="8"/>
      <c r="G30" s="8"/>
    </row>
    <row r="31" spans="1:10" s="29" customFormat="1" ht="20.100000000000001" customHeight="1" x14ac:dyDescent="0.25">
      <c r="B31" s="6"/>
      <c r="C31" s="6"/>
      <c r="E31" s="6"/>
      <c r="F31" s="8"/>
      <c r="G31" s="8"/>
    </row>
    <row r="32" spans="1:10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  <row r="46" spans="2:7" s="29" customFormat="1" ht="20.100000000000001" customHeight="1" x14ac:dyDescent="0.25">
      <c r="B46" s="6"/>
      <c r="C46" s="6"/>
      <c r="E46" s="6"/>
      <c r="F46" s="8"/>
      <c r="G46" s="8"/>
    </row>
    <row r="47" spans="2:7" s="29" customFormat="1" ht="20.100000000000001" customHeight="1" x14ac:dyDescent="0.25">
      <c r="B47" s="6"/>
      <c r="C47" s="6"/>
      <c r="E47" s="6"/>
      <c r="F47" s="8"/>
      <c r="G47" s="8"/>
    </row>
    <row r="48" spans="2:7" s="29" customFormat="1" ht="20.100000000000001" customHeight="1" x14ac:dyDescent="0.25">
      <c r="B48" s="6"/>
      <c r="C48" s="6"/>
      <c r="E48" s="6"/>
      <c r="F48" s="8"/>
      <c r="G48" s="8"/>
    </row>
    <row r="49" spans="2:7" s="29" customFormat="1" ht="20.100000000000001" customHeight="1" x14ac:dyDescent="0.25">
      <c r="B49" s="6"/>
      <c r="C49" s="6"/>
      <c r="E49" s="6"/>
      <c r="F49" s="8"/>
      <c r="G49" s="8"/>
    </row>
    <row r="50" spans="2:7" s="29" customFormat="1" ht="20.100000000000001" customHeight="1" x14ac:dyDescent="0.25">
      <c r="B50" s="6"/>
      <c r="C50" s="6"/>
      <c r="E50" s="6"/>
      <c r="F50" s="8"/>
      <c r="G50" s="8"/>
    </row>
    <row r="51" spans="2:7" s="29" customFormat="1" ht="20.100000000000001" customHeight="1" x14ac:dyDescent="0.25">
      <c r="B51" s="6"/>
      <c r="C51" s="6"/>
      <c r="E51" s="6"/>
      <c r="F51" s="8"/>
      <c r="G51" s="8"/>
    </row>
  </sheetData>
  <mergeCells count="7">
    <mergeCell ref="B21:G21"/>
    <mergeCell ref="A16:G16"/>
    <mergeCell ref="B17:G17"/>
    <mergeCell ref="B18:C18"/>
    <mergeCell ref="B19:G19"/>
    <mergeCell ref="B20:D20"/>
    <mergeCell ref="E20:G20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5"/>
  <sheetViews>
    <sheetView workbookViewId="0">
      <selection activeCell="A9" sqref="A9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59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FLEET_PERMISSIONS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60</v>
      </c>
      <c r="B3" s="38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PERMISSION_ID INT(4) UNSIGNED COMMENT 'Auto generated number' NOT NULL ,</v>
      </c>
    </row>
    <row r="4" spans="1:10" ht="20.100000000000001" customHeight="1" x14ac:dyDescent="0.25">
      <c r="A4" s="1" t="s">
        <v>61</v>
      </c>
      <c r="B4" s="1" t="s">
        <v>19</v>
      </c>
      <c r="C4" s="9">
        <v>50</v>
      </c>
      <c r="D4" s="10" t="s">
        <v>40</v>
      </c>
      <c r="E4" s="1" t="s">
        <v>62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NULL","")),IF(A5="","",",")))</f>
        <v>MENU_TITLE VARCHAR(50) COMMENT 'Module title in menu' NOT NULL ,</v>
      </c>
    </row>
    <row r="5" spans="1:10" ht="20.100000000000001" customHeight="1" x14ac:dyDescent="0.25">
      <c r="A5" s="16" t="s">
        <v>63</v>
      </c>
      <c r="B5" s="38" t="s">
        <v>19</v>
      </c>
      <c r="C5" s="28">
        <v>50</v>
      </c>
      <c r="D5" s="30" t="s">
        <v>40</v>
      </c>
      <c r="E5" s="16" t="s">
        <v>64</v>
      </c>
      <c r="F5" s="28"/>
      <c r="G5" s="28" t="s">
        <v>18</v>
      </c>
      <c r="J5" s="6" t="e">
        <f>IF(A5="","",CONCATENATE(A5," ",D5," COMMENT '",E5,"' ",IF(G5="Y","","NOT NULL")," ",IF(F5&lt;&gt;"",CONCATENATE("DEFAULT '",F5,"' "),IF(G5="Y","DEFAULT NULL","")),IF(#REF!="","",",")))</f>
        <v>#REF!</v>
      </c>
    </row>
    <row r="6" spans="1:10" ht="20.100000000000001" customHeight="1" x14ac:dyDescent="0.25">
      <c r="A6" s="16" t="s">
        <v>72</v>
      </c>
      <c r="B6" s="38" t="s">
        <v>20</v>
      </c>
      <c r="C6" s="28">
        <v>1</v>
      </c>
      <c r="D6" s="30" t="s">
        <v>21</v>
      </c>
      <c r="E6" s="16" t="s">
        <v>34</v>
      </c>
      <c r="F6" s="28"/>
      <c r="G6" s="28" t="s">
        <v>18</v>
      </c>
    </row>
    <row r="7" spans="1:10" ht="20.100000000000001" customHeight="1" x14ac:dyDescent="0.25">
      <c r="A7" s="16" t="s">
        <v>73</v>
      </c>
      <c r="B7" s="38" t="s">
        <v>20</v>
      </c>
      <c r="C7" s="28">
        <v>1</v>
      </c>
      <c r="D7" s="30" t="s">
        <v>21</v>
      </c>
      <c r="E7" s="16" t="s">
        <v>34</v>
      </c>
      <c r="F7" s="28" t="s">
        <v>22</v>
      </c>
      <c r="G7" s="28" t="s">
        <v>18</v>
      </c>
    </row>
    <row r="8" spans="1:10" ht="20.100000000000001" customHeight="1" x14ac:dyDescent="0.25">
      <c r="A8" s="16" t="s">
        <v>74</v>
      </c>
      <c r="B8" s="38" t="s">
        <v>20</v>
      </c>
      <c r="C8" s="28">
        <v>1</v>
      </c>
      <c r="D8" s="30" t="s">
        <v>21</v>
      </c>
      <c r="E8" s="16" t="s">
        <v>34</v>
      </c>
      <c r="F8" s="28" t="s">
        <v>18</v>
      </c>
      <c r="G8" s="28" t="s">
        <v>18</v>
      </c>
    </row>
    <row r="9" spans="1:10" ht="20.100000000000001" customHeight="1" x14ac:dyDescent="0.25">
      <c r="A9" s="16" t="s">
        <v>75</v>
      </c>
      <c r="B9" s="38" t="s">
        <v>20</v>
      </c>
      <c r="C9" s="28">
        <v>1</v>
      </c>
      <c r="D9" s="30" t="s">
        <v>21</v>
      </c>
      <c r="E9" s="16" t="s">
        <v>34</v>
      </c>
      <c r="F9" s="28" t="s">
        <v>18</v>
      </c>
      <c r="G9" s="28" t="s">
        <v>18</v>
      </c>
    </row>
    <row r="10" spans="1:10" ht="20.100000000000001" customHeight="1" x14ac:dyDescent="0.25">
      <c r="A10" s="83"/>
      <c r="B10" s="83"/>
      <c r="C10" s="83"/>
      <c r="D10" s="83"/>
      <c r="E10" s="83"/>
      <c r="F10" s="83"/>
      <c r="G10" s="83"/>
      <c r="J10" s="6" t="s">
        <v>23</v>
      </c>
    </row>
    <row r="11" spans="1:10" ht="20.100000000000001" customHeight="1" x14ac:dyDescent="0.25">
      <c r="A11" s="11" t="s">
        <v>24</v>
      </c>
      <c r="B11" s="82" t="s">
        <v>60</v>
      </c>
      <c r="C11" s="82"/>
      <c r="D11" s="82"/>
      <c r="E11" s="82"/>
      <c r="F11" s="82"/>
      <c r="G11" s="82"/>
      <c r="J11" s="6" t="str">
        <f>IF(B11="NONE","",CONCATENATE("ALTER TABLE ",A1," ADD PRIMARY KEY (",B11,");"))</f>
        <v>ALTER TABLE FLEET_PERMISSIONS ADD PRIMARY KEY (PERMISSION_ID);</v>
      </c>
    </row>
    <row r="12" spans="1:10" ht="20.100000000000001" customHeight="1" x14ac:dyDescent="0.25">
      <c r="A12" s="11" t="s">
        <v>25</v>
      </c>
      <c r="B12" s="84" t="s">
        <v>26</v>
      </c>
      <c r="C12" s="85"/>
      <c r="D12" s="12"/>
      <c r="E12" s="12"/>
      <c r="F12" s="13"/>
      <c r="G12" s="13"/>
      <c r="J12" s="39" t="str">
        <f>IF(B12="NONE","",CONCATENATE("ALTER TABLE ",A1," ADD CONSTRAINT ",A1,"_FK_",F12," FOREIGN KEY (",B12,") REFERENCES ",D12,"(",E12,") ON UPDATE CASCADE ON DELETE RESTRICT;"))</f>
        <v/>
      </c>
    </row>
    <row r="13" spans="1:10" ht="20.100000000000001" customHeight="1" x14ac:dyDescent="0.25">
      <c r="A13" s="11" t="s">
        <v>27</v>
      </c>
      <c r="B13" s="82" t="s">
        <v>26</v>
      </c>
      <c r="C13" s="82"/>
      <c r="D13" s="82"/>
      <c r="E13" s="82"/>
      <c r="F13" s="82"/>
      <c r="G13" s="82"/>
      <c r="J13" s="39" t="str">
        <f>IF(B13="NONE","",CONCATENATE("CREATE INDEX ",A1,"_IDX_",B13," ON ",A1,"(",B13,");"))</f>
        <v/>
      </c>
    </row>
    <row r="14" spans="1:10" ht="20.100000000000001" customHeight="1" x14ac:dyDescent="0.25">
      <c r="A14" s="11" t="s">
        <v>28</v>
      </c>
      <c r="B14" s="82" t="s">
        <v>60</v>
      </c>
      <c r="C14" s="82"/>
      <c r="D14" s="82"/>
      <c r="E14" s="82" t="s">
        <v>71</v>
      </c>
      <c r="F14" s="82"/>
      <c r="G14" s="82"/>
      <c r="J14" s="6" t="str">
        <f>IF(B14="NONE","",CONCATENATE("ALTER TABLE ",A1," ADD UNIQUE KEY ",A1,"_UK_",E14," (",B14,");"))</f>
        <v>ALTER TABLE FLEET_PERMISSIONS ADD UNIQUE KEY FLEET_PERMISSIONS_UK_PERMISSION ID (PERMISSION_ID);</v>
      </c>
    </row>
    <row r="15" spans="1:10" ht="20.100000000000001" customHeight="1" x14ac:dyDescent="0.2">
      <c r="A15" s="11" t="s">
        <v>29</v>
      </c>
      <c r="B15" s="82" t="s">
        <v>60</v>
      </c>
      <c r="C15" s="82"/>
      <c r="D15" s="82"/>
      <c r="E15" s="82"/>
      <c r="F15" s="82"/>
      <c r="G15" s="82"/>
      <c r="H15" s="14"/>
      <c r="I15" s="14"/>
      <c r="J15" s="6" t="str">
        <f>IF(B15="NONE","",CONCATENATE("ALTER TABLE ",$A$1," MODIFY ",LEFT(VLOOKUP(B15,$A$3:$J10,10,FALSE),LEN(VLOOKUP(B15,$A$3:$J10,10,FALSE))-1)," AUTO_INCREMENT;"))</f>
        <v>ALTER TABLE FLEET_PERMISSIONS MODIFY PERMISSION_ID INT(4) UNSIGNED COMMENT 'Auto generated number' NOT NULL  AUTO_INCREMENT;</v>
      </c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0"/>
  <sheetViews>
    <sheetView workbookViewId="0">
      <selection activeCell="B8" sqref="B8:G8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52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FLEET_USER_ROLES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37</v>
      </c>
      <c r="B3" s="38" t="s">
        <v>17</v>
      </c>
      <c r="C3" s="28">
        <v>4</v>
      </c>
      <c r="D3" s="30" t="s">
        <v>65</v>
      </c>
      <c r="E3" s="16" t="s">
        <v>67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USER_ID INT(4) UNSIGNED COMMENT 'User ID referenced from USERS table' NOT NULL ,</v>
      </c>
    </row>
    <row r="4" spans="1:10" ht="20.100000000000001" customHeight="1" x14ac:dyDescent="0.25">
      <c r="A4" s="1" t="s">
        <v>54</v>
      </c>
      <c r="B4" s="1" t="s">
        <v>17</v>
      </c>
      <c r="C4" s="9">
        <v>4</v>
      </c>
      <c r="D4" s="10" t="s">
        <v>65</v>
      </c>
      <c r="E4" s="1" t="s">
        <v>68</v>
      </c>
      <c r="F4" s="9"/>
      <c r="G4" s="9" t="s">
        <v>18</v>
      </c>
      <c r="J4" s="6" t="e">
        <f>IF(A4="","",CONCATENATE(A4," ",D4," COMMENT '",E4,"' ",IF(G4="Y","","NOT NULL")," ",IF(F4&lt;&gt;"",CONCATENATE("DEFAULT '",F4,"' "),IF(G4="Y","DEFAULT NULL","")),IF(#REF!="","",",")))</f>
        <v>#REF!</v>
      </c>
    </row>
    <row r="5" spans="1:10" ht="20.100000000000001" customHeight="1" x14ac:dyDescent="0.25">
      <c r="A5" s="83"/>
      <c r="B5" s="83"/>
      <c r="C5" s="83"/>
      <c r="D5" s="83"/>
      <c r="E5" s="83"/>
      <c r="F5" s="83"/>
      <c r="G5" s="83"/>
      <c r="J5" s="6" t="s">
        <v>23</v>
      </c>
    </row>
    <row r="6" spans="1:10" ht="20.100000000000001" customHeight="1" x14ac:dyDescent="0.25">
      <c r="A6" s="11" t="s">
        <v>24</v>
      </c>
      <c r="B6" s="82" t="s">
        <v>78</v>
      </c>
      <c r="C6" s="82"/>
      <c r="D6" s="82"/>
      <c r="E6" s="82"/>
      <c r="F6" s="82"/>
      <c r="G6" s="82"/>
      <c r="J6" s="6" t="str">
        <f>IF(B6="NONE","",CONCATENATE("ALTER TABLE ",A1," ADD PRIMARY KEY (",B6,");"))</f>
        <v>ALTER TABLE FLEET_USER_ROLES ADD PRIMARY KEY (USER_ID, ROLE_ID);</v>
      </c>
    </row>
    <row r="7" spans="1:10" ht="20.100000000000001" customHeight="1" x14ac:dyDescent="0.25">
      <c r="A7" s="11" t="s">
        <v>25</v>
      </c>
      <c r="B7" s="84"/>
      <c r="C7" s="85"/>
      <c r="D7" s="12"/>
      <c r="E7" s="12"/>
      <c r="F7" s="13"/>
      <c r="G7" s="13"/>
      <c r="J7" s="39" t="str">
        <f>IF(B7="NONE","",CONCATENATE("ALTER TABLE ",A1," ADD CONSTRAINT ",A1,"_FK_",F7," FOREIGN KEY (",B7,") REFERENCES ",D7,"(",E7,") ON UPDATE CASCADE ON DELETE RESTRICT;"))</f>
        <v>ALTER TABLE FLEET_USER_ROLES ADD CONSTRAINT FLEET_USER_ROLES_FK_ FOREIGN KEY () REFERENCES () ON UPDATE CASCADE ON DELETE RESTRICT;</v>
      </c>
    </row>
    <row r="8" spans="1:10" ht="20.100000000000001" customHeight="1" x14ac:dyDescent="0.25">
      <c r="A8" s="11" t="s">
        <v>27</v>
      </c>
      <c r="B8" s="82" t="s">
        <v>26</v>
      </c>
      <c r="C8" s="82"/>
      <c r="D8" s="82"/>
      <c r="E8" s="82"/>
      <c r="F8" s="82"/>
      <c r="G8" s="82"/>
      <c r="J8" s="39" t="str">
        <f>IF(B8="NONE","",CONCATENATE("CREATE INDEX ",A1,"_IDX_",B8," ON ",A1,"(",B8,");"))</f>
        <v/>
      </c>
    </row>
    <row r="9" spans="1:10" ht="20.100000000000001" customHeight="1" x14ac:dyDescent="0.25">
      <c r="A9" s="11" t="s">
        <v>28</v>
      </c>
      <c r="B9" s="82"/>
      <c r="C9" s="82"/>
      <c r="D9" s="82"/>
      <c r="E9" s="82"/>
      <c r="F9" s="82"/>
      <c r="G9" s="82"/>
      <c r="J9" s="6" t="str">
        <f>IF(B9="NONE","",CONCATENATE("ALTER TABLE ",A1," ADD UNIQUE KEY ",A1,"_UK_",E9," (",B9,");"))</f>
        <v>ALTER TABLE FLEET_USER_ROLES ADD UNIQUE KEY FLEET_USER_ROLES_UK_ ();</v>
      </c>
    </row>
    <row r="10" spans="1:10" ht="20.100000000000001" customHeight="1" x14ac:dyDescent="0.2">
      <c r="A10" s="11" t="s">
        <v>29</v>
      </c>
      <c r="B10" s="82" t="s">
        <v>26</v>
      </c>
      <c r="C10" s="82"/>
      <c r="D10" s="82"/>
      <c r="E10" s="82"/>
      <c r="F10" s="82"/>
      <c r="G10" s="82"/>
      <c r="H10" s="14"/>
      <c r="I10" s="14"/>
      <c r="J10" s="6" t="str">
        <f>IF(B10="NONE","",CONCATENATE("ALTER TABLE ",$A$1," MODIFY ",LEFT(VLOOKUP(B10,$A$3:$J5,10,FALSE),LEN(VLOOKUP(B10,$A$3:$J5,10,FALSE))-1)," AUTO_INCREMENT;"))</f>
        <v/>
      </c>
    </row>
    <row r="14" spans="1:10" s="29" customFormat="1" ht="20.100000000000001" customHeight="1" x14ac:dyDescent="0.25">
      <c r="B14" s="6"/>
      <c r="C14" s="6"/>
      <c r="E14" s="6"/>
      <c r="F14" s="8"/>
      <c r="G14" s="8"/>
    </row>
    <row r="15" spans="1:10" s="29" customFormat="1" ht="20.100000000000001" customHeight="1" x14ac:dyDescent="0.25">
      <c r="B15" s="6"/>
      <c r="C15" s="6"/>
      <c r="E15" s="6"/>
      <c r="F15" s="8"/>
      <c r="G15" s="8"/>
    </row>
    <row r="16" spans="1:10" s="29" customFormat="1" ht="20.100000000000001" customHeight="1" x14ac:dyDescent="0.25">
      <c r="B16" s="6"/>
      <c r="C16" s="6"/>
      <c r="E16" s="6"/>
      <c r="F16" s="8"/>
      <c r="G16" s="8"/>
    </row>
    <row r="17" spans="2:7" s="29" customFormat="1" ht="20.100000000000001" customHeight="1" x14ac:dyDescent="0.25">
      <c r="B17" s="6"/>
      <c r="C17" s="6"/>
      <c r="E17" s="6"/>
      <c r="F17" s="8"/>
      <c r="G17" s="8"/>
    </row>
    <row r="18" spans="2:7" s="29" customFormat="1" ht="20.100000000000001" customHeight="1" x14ac:dyDescent="0.25">
      <c r="B18" s="6"/>
      <c r="C18" s="6"/>
      <c r="E18" s="6"/>
      <c r="F18" s="8"/>
      <c r="G18" s="8"/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</sheetData>
  <mergeCells count="7">
    <mergeCell ref="B10:G10"/>
    <mergeCell ref="A5:G5"/>
    <mergeCell ref="B6:G6"/>
    <mergeCell ref="B7:C7"/>
    <mergeCell ref="B8:G8"/>
    <mergeCell ref="B9:D9"/>
    <mergeCell ref="E9:G9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0"/>
  <sheetViews>
    <sheetView workbookViewId="0">
      <selection activeCell="B6" sqref="B6:G6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66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FLEET_USER_PERMISSIONS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37</v>
      </c>
      <c r="B3" s="38" t="s">
        <v>17</v>
      </c>
      <c r="C3" s="28">
        <v>4</v>
      </c>
      <c r="D3" s="30" t="s">
        <v>65</v>
      </c>
      <c r="E3" s="16" t="s">
        <v>69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USER_ID INT(4) UNSIGNED COMMENT 'User ID referenced from Users Table' NOT NULL ,</v>
      </c>
    </row>
    <row r="4" spans="1:10" ht="20.100000000000001" customHeight="1" x14ac:dyDescent="0.25">
      <c r="A4" s="1" t="s">
        <v>60</v>
      </c>
      <c r="B4" s="1" t="s">
        <v>17</v>
      </c>
      <c r="C4" s="9">
        <v>4</v>
      </c>
      <c r="D4" s="10" t="s">
        <v>65</v>
      </c>
      <c r="E4" s="1" t="s">
        <v>70</v>
      </c>
      <c r="F4" s="9"/>
      <c r="G4" s="9" t="s">
        <v>18</v>
      </c>
      <c r="J4" s="6" t="e">
        <f>IF(A4="","",CONCATENATE(A4," ",D4," COMMENT '",E4,"' ",IF(G4="Y","","NOT NULL")," ",IF(F4&lt;&gt;"",CONCATENATE("DEFAULT '",F4,"' "),IF(G4="Y","DEFAULT NULL","")),IF(#REF!="","",",")))</f>
        <v>#REF!</v>
      </c>
    </row>
    <row r="5" spans="1:10" ht="20.100000000000001" customHeight="1" x14ac:dyDescent="0.25">
      <c r="A5" s="83"/>
      <c r="B5" s="83"/>
      <c r="C5" s="83"/>
      <c r="D5" s="83"/>
      <c r="E5" s="83"/>
      <c r="F5" s="83"/>
      <c r="G5" s="83"/>
      <c r="J5" s="6" t="s">
        <v>23</v>
      </c>
    </row>
    <row r="6" spans="1:10" ht="20.100000000000001" customHeight="1" x14ac:dyDescent="0.25">
      <c r="A6" s="11" t="s">
        <v>24</v>
      </c>
      <c r="B6" s="82"/>
      <c r="C6" s="82"/>
      <c r="D6" s="82"/>
      <c r="E6" s="82"/>
      <c r="F6" s="82"/>
      <c r="G6" s="82"/>
      <c r="J6" s="6" t="str">
        <f>IF(B6="NONE","",CONCATENATE("ALTER TABLE ",A1," ADD PRIMARY KEY (",B6,");"))</f>
        <v>ALTER TABLE FLEET_USER_PERMISSIONS ADD PRIMARY KEY ();</v>
      </c>
    </row>
    <row r="7" spans="1:10" ht="20.100000000000001" customHeight="1" x14ac:dyDescent="0.25">
      <c r="A7" s="11" t="s">
        <v>25</v>
      </c>
      <c r="B7" s="84"/>
      <c r="C7" s="85"/>
      <c r="D7" s="12"/>
      <c r="E7" s="12"/>
      <c r="F7" s="13"/>
      <c r="G7" s="13"/>
      <c r="J7" s="39" t="str">
        <f>IF(B7="NONE","",CONCATENATE("ALTER TABLE ",A1," ADD CONSTRAINT ",A1,"_FK_",F7," FOREIGN KEY (",B7,") REFERENCES ",D7,"(",E7,") ON UPDATE CASCADE ON DELETE RESTRICT;"))</f>
        <v>ALTER TABLE FLEET_USER_PERMISSIONS ADD CONSTRAINT FLEET_USER_PERMISSIONS_FK_ FOREIGN KEY () REFERENCES () ON UPDATE CASCADE ON DELETE RESTRICT;</v>
      </c>
    </row>
    <row r="8" spans="1:10" ht="20.100000000000001" customHeight="1" x14ac:dyDescent="0.25">
      <c r="A8" s="11" t="s">
        <v>27</v>
      </c>
      <c r="B8" s="82"/>
      <c r="C8" s="82"/>
      <c r="D8" s="82"/>
      <c r="E8" s="82"/>
      <c r="F8" s="82"/>
      <c r="G8" s="82"/>
      <c r="J8" s="39" t="str">
        <f>IF(B8="NONE","",CONCATENATE("CREATE INDEX ",A1,"_IDX_",B8," ON ",A1,"(",B8,");"))</f>
        <v>CREATE INDEX FLEET_USER_PERMISSIONS_IDX_ ON FLEET_USER_PERMISSIONS();</v>
      </c>
    </row>
    <row r="9" spans="1:10" ht="20.100000000000001" customHeight="1" x14ac:dyDescent="0.25">
      <c r="A9" s="11" t="s">
        <v>28</v>
      </c>
      <c r="B9" s="82"/>
      <c r="C9" s="82"/>
      <c r="D9" s="82"/>
      <c r="E9" s="82"/>
      <c r="F9" s="82"/>
      <c r="G9" s="82"/>
      <c r="J9" s="6" t="str">
        <f>IF(B9="NONE","",CONCATENATE("ALTER TABLE ",A1," ADD UNIQUE KEY ",A1,"_UK_",E9," (",B9,");"))</f>
        <v>ALTER TABLE FLEET_USER_PERMISSIONS ADD UNIQUE KEY FLEET_USER_PERMISSIONS_UK_ ();</v>
      </c>
    </row>
    <row r="10" spans="1:10" ht="20.100000000000001" customHeight="1" x14ac:dyDescent="0.2">
      <c r="A10" s="11" t="s">
        <v>29</v>
      </c>
      <c r="B10" s="82"/>
      <c r="C10" s="82"/>
      <c r="D10" s="82"/>
      <c r="E10" s="82"/>
      <c r="F10" s="82"/>
      <c r="G10" s="82"/>
      <c r="H10" s="14"/>
      <c r="I10" s="14"/>
      <c r="J10" s="6" t="e">
        <f>IF(B10="NONE","",CONCATENATE("ALTER TABLE ",$A$1," MODIFY ",LEFT(VLOOKUP(B10,$A$3:$J5,10,FALSE),LEN(VLOOKUP(B10,$A$3:$J5,10,FALSE))-1)," AUTO_INCREMENT;"))</f>
        <v>#N/A</v>
      </c>
    </row>
    <row r="14" spans="1:10" s="29" customFormat="1" ht="20.100000000000001" customHeight="1" x14ac:dyDescent="0.25">
      <c r="B14" s="6"/>
      <c r="C14" s="6"/>
      <c r="E14" s="6"/>
      <c r="F14" s="8"/>
      <c r="G14" s="8"/>
    </row>
    <row r="15" spans="1:10" s="29" customFormat="1" ht="20.100000000000001" customHeight="1" x14ac:dyDescent="0.25">
      <c r="B15" s="6"/>
      <c r="C15" s="6"/>
      <c r="E15" s="6"/>
      <c r="F15" s="8"/>
      <c r="G15" s="8"/>
    </row>
    <row r="16" spans="1:10" s="29" customFormat="1" ht="20.100000000000001" customHeight="1" x14ac:dyDescent="0.25">
      <c r="B16" s="6"/>
      <c r="C16" s="6"/>
      <c r="E16" s="6"/>
      <c r="F16" s="8"/>
      <c r="G16" s="8"/>
    </row>
    <row r="17" spans="2:7" s="29" customFormat="1" ht="20.100000000000001" customHeight="1" x14ac:dyDescent="0.25">
      <c r="B17" s="6"/>
      <c r="C17" s="6"/>
      <c r="E17" s="6"/>
      <c r="F17" s="8"/>
      <c r="G17" s="8"/>
    </row>
    <row r="18" spans="2:7" s="29" customFormat="1" ht="20.100000000000001" customHeight="1" x14ac:dyDescent="0.25">
      <c r="B18" s="6"/>
      <c r="C18" s="6"/>
      <c r="E18" s="6"/>
      <c r="F18" s="8"/>
      <c r="G18" s="8"/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</sheetData>
  <mergeCells count="7">
    <mergeCell ref="B10:G10"/>
    <mergeCell ref="A5:G5"/>
    <mergeCell ref="B6:G6"/>
    <mergeCell ref="B7:C7"/>
    <mergeCell ref="B8:G8"/>
    <mergeCell ref="B9:D9"/>
    <mergeCell ref="E9:G9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52"/>
  <sheetViews>
    <sheetView workbookViewId="0">
      <selection activeCell="B22" sqref="B22:G22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79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FLEET_VEHICLES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80</v>
      </c>
      <c r="B3" s="41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VEHICLE_ID INT(4) UNSIGNED COMMENT 'Auto generated number' NOT NULL ,</v>
      </c>
    </row>
    <row r="4" spans="1:10" ht="20.100000000000001" customHeight="1" x14ac:dyDescent="0.25">
      <c r="A4" s="1" t="s">
        <v>82</v>
      </c>
      <c r="B4" s="1" t="s">
        <v>19</v>
      </c>
      <c r="C4" s="9">
        <v>50</v>
      </c>
      <c r="D4" s="10" t="s">
        <v>40</v>
      </c>
      <c r="E4" s="1" t="s">
        <v>83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NULL","")),IF(A5="","",",")))</f>
        <v>VEHICLE_NAME VARCHAR(50) COMMENT 'Vehicle Name' NOT NULL ,</v>
      </c>
    </row>
    <row r="5" spans="1:10" ht="20.100000000000001" customHeight="1" x14ac:dyDescent="0.25">
      <c r="A5" s="16" t="s">
        <v>84</v>
      </c>
      <c r="B5" s="41" t="s">
        <v>19</v>
      </c>
      <c r="C5" s="28">
        <v>50</v>
      </c>
      <c r="D5" s="30" t="s">
        <v>40</v>
      </c>
      <c r="E5" s="16" t="s">
        <v>58</v>
      </c>
      <c r="F5" s="28"/>
      <c r="G5" s="28" t="s">
        <v>18</v>
      </c>
      <c r="J5" s="6" t="e">
        <f>IF(A5="","",CONCATENATE(A5," ",D5," COMMENT '",E5,"' ",IF(G5="Y","","NOT NULL")," ",IF(F5&lt;&gt;"",CONCATENATE("DEFAULT '",F5,"' "),IF(G5="Y","DEFAULT NULL","")),IF(#REF!="","",",")))</f>
        <v>#REF!</v>
      </c>
    </row>
    <row r="6" spans="1:10" ht="20.100000000000001" customHeight="1" x14ac:dyDescent="0.25">
      <c r="A6" s="42" t="s">
        <v>85</v>
      </c>
      <c r="B6" s="45" t="s">
        <v>19</v>
      </c>
      <c r="C6" s="36">
        <v>50</v>
      </c>
      <c r="D6" s="37" t="s">
        <v>40</v>
      </c>
      <c r="E6" s="42" t="s">
        <v>86</v>
      </c>
      <c r="F6" s="36"/>
      <c r="G6" s="36" t="s">
        <v>18</v>
      </c>
    </row>
    <row r="7" spans="1:10" ht="20.100000000000001" customHeight="1" x14ac:dyDescent="0.25">
      <c r="A7" s="42" t="s">
        <v>87</v>
      </c>
      <c r="B7" s="45" t="s">
        <v>19</v>
      </c>
      <c r="C7" s="36">
        <v>50</v>
      </c>
      <c r="D7" s="37" t="s">
        <v>40</v>
      </c>
      <c r="E7" s="42" t="s">
        <v>88</v>
      </c>
      <c r="F7" s="36"/>
      <c r="G7" s="36"/>
    </row>
    <row r="8" spans="1:10" ht="20.100000000000001" customHeight="1" x14ac:dyDescent="0.25">
      <c r="A8" s="42" t="s">
        <v>89</v>
      </c>
      <c r="B8" s="45" t="s">
        <v>19</v>
      </c>
      <c r="C8" s="36">
        <v>25</v>
      </c>
      <c r="D8" s="37" t="s">
        <v>90</v>
      </c>
      <c r="E8" s="42" t="s">
        <v>91</v>
      </c>
      <c r="F8" s="36"/>
      <c r="G8" s="36" t="s">
        <v>18</v>
      </c>
    </row>
    <row r="9" spans="1:10" ht="20.100000000000001" customHeight="1" x14ac:dyDescent="0.25">
      <c r="A9" s="42" t="s">
        <v>92</v>
      </c>
      <c r="B9" s="45" t="s">
        <v>19</v>
      </c>
      <c r="C9" s="36">
        <v>50</v>
      </c>
      <c r="D9" s="37" t="s">
        <v>40</v>
      </c>
      <c r="E9" s="42" t="s">
        <v>107</v>
      </c>
      <c r="F9" s="36"/>
      <c r="G9" s="36" t="s">
        <v>18</v>
      </c>
    </row>
    <row r="10" spans="1:10" ht="20.100000000000001" customHeight="1" x14ac:dyDescent="0.25">
      <c r="A10" s="42" t="s">
        <v>93</v>
      </c>
      <c r="B10" s="45" t="s">
        <v>19</v>
      </c>
      <c r="C10" s="36">
        <v>25</v>
      </c>
      <c r="D10" s="37" t="s">
        <v>90</v>
      </c>
      <c r="E10" s="42"/>
      <c r="F10" s="36"/>
      <c r="G10" s="36" t="s">
        <v>18</v>
      </c>
    </row>
    <row r="11" spans="1:10" ht="20.100000000000001" customHeight="1" x14ac:dyDescent="0.25">
      <c r="A11" s="42" t="s">
        <v>94</v>
      </c>
      <c r="B11" s="45" t="s">
        <v>19</v>
      </c>
      <c r="C11" s="36">
        <v>100</v>
      </c>
      <c r="D11" s="37" t="s">
        <v>44</v>
      </c>
      <c r="E11" s="42" t="s">
        <v>97</v>
      </c>
      <c r="F11" s="36"/>
      <c r="G11" s="36" t="s">
        <v>18</v>
      </c>
    </row>
    <row r="12" spans="1:10" ht="20.100000000000001" customHeight="1" x14ac:dyDescent="0.25">
      <c r="A12" s="42" t="s">
        <v>95</v>
      </c>
      <c r="B12" s="45" t="s">
        <v>19</v>
      </c>
      <c r="C12" s="36">
        <v>25</v>
      </c>
      <c r="D12" s="37" t="s">
        <v>90</v>
      </c>
      <c r="E12" s="42" t="s">
        <v>96</v>
      </c>
      <c r="F12" s="36"/>
      <c r="G12" s="36" t="s">
        <v>18</v>
      </c>
    </row>
    <row r="13" spans="1:10" ht="20.100000000000001" customHeight="1" x14ac:dyDescent="0.25">
      <c r="A13" s="42" t="s">
        <v>98</v>
      </c>
      <c r="B13" s="45" t="s">
        <v>19</v>
      </c>
      <c r="C13" s="36">
        <v>50</v>
      </c>
      <c r="D13" s="37" t="s">
        <v>40</v>
      </c>
      <c r="E13" s="42" t="s">
        <v>99</v>
      </c>
      <c r="F13" s="36"/>
      <c r="G13" s="36" t="s">
        <v>18</v>
      </c>
    </row>
    <row r="14" spans="1:10" ht="20.100000000000001" customHeight="1" x14ac:dyDescent="0.25">
      <c r="A14" s="42" t="s">
        <v>100</v>
      </c>
      <c r="B14" s="45" t="s">
        <v>19</v>
      </c>
      <c r="C14" s="36">
        <v>100</v>
      </c>
      <c r="D14" s="37" t="s">
        <v>44</v>
      </c>
      <c r="E14" s="42" t="s">
        <v>101</v>
      </c>
      <c r="F14" s="36"/>
      <c r="G14" s="36" t="s">
        <v>18</v>
      </c>
    </row>
    <row r="15" spans="1:10" ht="20.100000000000001" customHeight="1" x14ac:dyDescent="0.25">
      <c r="A15" s="42" t="s">
        <v>102</v>
      </c>
      <c r="B15" s="45" t="s">
        <v>17</v>
      </c>
      <c r="C15" s="36">
        <v>2</v>
      </c>
      <c r="D15" s="37" t="s">
        <v>103</v>
      </c>
      <c r="E15" s="42" t="s">
        <v>104</v>
      </c>
      <c r="F15" s="36"/>
      <c r="G15" s="36" t="s">
        <v>18</v>
      </c>
    </row>
    <row r="16" spans="1:10" ht="20.100000000000001" customHeight="1" x14ac:dyDescent="0.25">
      <c r="A16" s="42" t="s">
        <v>105</v>
      </c>
      <c r="B16" s="45" t="s">
        <v>19</v>
      </c>
      <c r="C16" s="36">
        <v>100</v>
      </c>
      <c r="D16" s="37" t="s">
        <v>44</v>
      </c>
      <c r="E16" s="42" t="s">
        <v>106</v>
      </c>
      <c r="F16" s="36"/>
      <c r="G16" s="36" t="s">
        <v>18</v>
      </c>
    </row>
    <row r="17" spans="1:10" ht="20.100000000000001" customHeight="1" x14ac:dyDescent="0.25">
      <c r="A17" s="83"/>
      <c r="B17" s="83"/>
      <c r="C17" s="83"/>
      <c r="D17" s="83"/>
      <c r="E17" s="83"/>
      <c r="F17" s="83"/>
      <c r="G17" s="83"/>
      <c r="J17" s="6" t="s">
        <v>23</v>
      </c>
    </row>
    <row r="18" spans="1:10" ht="20.100000000000001" customHeight="1" x14ac:dyDescent="0.25">
      <c r="A18" s="11" t="s">
        <v>24</v>
      </c>
      <c r="B18" s="82" t="s">
        <v>80</v>
      </c>
      <c r="C18" s="82"/>
      <c r="D18" s="82"/>
      <c r="E18" s="82"/>
      <c r="F18" s="82"/>
      <c r="G18" s="82"/>
      <c r="J18" s="6" t="str">
        <f>IF(B18="NONE","",CONCATENATE("ALTER TABLE ",A1," ADD PRIMARY KEY (",B18,");"))</f>
        <v>ALTER TABLE FLEET_VEHICLES ADD PRIMARY KEY (VEHICLE_ID);</v>
      </c>
    </row>
    <row r="19" spans="1:10" ht="20.100000000000001" customHeight="1" x14ac:dyDescent="0.25">
      <c r="A19" s="11" t="s">
        <v>25</v>
      </c>
      <c r="B19" s="84" t="s">
        <v>26</v>
      </c>
      <c r="C19" s="85"/>
      <c r="D19" s="12"/>
      <c r="E19" s="12"/>
      <c r="F19" s="13"/>
      <c r="G19" s="13"/>
      <c r="J19" s="42" t="str">
        <f>IF(B19="NONE","",CONCATENATE("ALTER TABLE ",A1," ADD CONSTRAINT ",A1,"_FK_",F19," FOREIGN KEY (",B19,") REFERENCES ",D19,"(",E19,") ON UPDATE CASCADE ON DELETE RESTRICT;"))</f>
        <v/>
      </c>
    </row>
    <row r="20" spans="1:10" ht="20.100000000000001" customHeight="1" x14ac:dyDescent="0.25">
      <c r="A20" s="11" t="s">
        <v>27</v>
      </c>
      <c r="B20" s="82" t="s">
        <v>26</v>
      </c>
      <c r="C20" s="82"/>
      <c r="D20" s="82"/>
      <c r="E20" s="82"/>
      <c r="F20" s="82"/>
      <c r="G20" s="82"/>
      <c r="J20" s="42" t="str">
        <f>IF(B20="NONE","",CONCATENATE("CREATE INDEX ",A1,"_IDX_",B20," ON ",A1,"(",B20,");"))</f>
        <v/>
      </c>
    </row>
    <row r="21" spans="1:10" ht="20.100000000000001" customHeight="1" x14ac:dyDescent="0.25">
      <c r="A21" s="11" t="s">
        <v>28</v>
      </c>
      <c r="B21" s="82" t="s">
        <v>80</v>
      </c>
      <c r="C21" s="82"/>
      <c r="D21" s="82"/>
      <c r="E21" s="82" t="s">
        <v>81</v>
      </c>
      <c r="F21" s="82"/>
      <c r="G21" s="82"/>
      <c r="J21" s="6" t="str">
        <f>IF(B21="NONE","",CONCATENATE("ALTER TABLE ",A1," ADD UNIQUE KEY ",A1,"_UK_",E21," (",B21,");"))</f>
        <v>ALTER TABLE FLEET_VEHICLES ADD UNIQUE KEY FLEET_VEHICLES_UK_VEHICLE ID (VEHICLE_ID);</v>
      </c>
    </row>
    <row r="22" spans="1:10" ht="20.100000000000001" customHeight="1" x14ac:dyDescent="0.2">
      <c r="A22" s="11" t="s">
        <v>29</v>
      </c>
      <c r="B22" s="82" t="s">
        <v>80</v>
      </c>
      <c r="C22" s="82"/>
      <c r="D22" s="82"/>
      <c r="E22" s="82"/>
      <c r="F22" s="82"/>
      <c r="G22" s="82"/>
      <c r="H22" s="14"/>
      <c r="I22" s="14"/>
      <c r="J22" s="6" t="str">
        <f>IF(B22="NONE","",CONCATENATE("ALTER TABLE ",$A$1," MODIFY ",LEFT(VLOOKUP(B22,$A$3:$J17,10,FALSE),LEN(VLOOKUP(B22,$A$3:$J17,10,FALSE))-1)," AUTO_INCREMENT;"))</f>
        <v>ALTER TABLE FLEET_VEHICLES MODIFY VEHICLE_ID INT(4) UNSIGNED COMMENT 'Auto generated number' NOT NULL  AUTO_INCREMENT;</v>
      </c>
    </row>
    <row r="26" spans="1:10" s="29" customFormat="1" ht="20.100000000000001" customHeight="1" x14ac:dyDescent="0.25">
      <c r="B26" s="6"/>
      <c r="C26" s="6"/>
      <c r="E26" s="6"/>
      <c r="F26" s="8"/>
      <c r="G26" s="8"/>
    </row>
    <row r="27" spans="1:10" s="29" customFormat="1" ht="20.100000000000001" customHeight="1" x14ac:dyDescent="0.25">
      <c r="B27" s="6"/>
      <c r="C27" s="6"/>
      <c r="E27" s="6"/>
      <c r="F27" s="8"/>
      <c r="G27" s="8"/>
    </row>
    <row r="28" spans="1:10" s="29" customFormat="1" ht="20.100000000000001" customHeight="1" x14ac:dyDescent="0.25">
      <c r="B28" s="6"/>
      <c r="C28" s="6"/>
      <c r="E28" s="6"/>
      <c r="F28" s="8"/>
      <c r="G28" s="8"/>
    </row>
    <row r="29" spans="1:10" s="29" customFormat="1" ht="20.100000000000001" customHeight="1" x14ac:dyDescent="0.25">
      <c r="B29" s="6"/>
      <c r="C29" s="6"/>
      <c r="E29" s="6"/>
      <c r="F29" s="8"/>
      <c r="G29" s="8"/>
    </row>
    <row r="30" spans="1:10" s="29" customFormat="1" ht="20.100000000000001" customHeight="1" x14ac:dyDescent="0.25">
      <c r="B30" s="6"/>
      <c r="C30" s="6"/>
      <c r="E30" s="6"/>
      <c r="F30" s="8"/>
      <c r="G30" s="8"/>
    </row>
    <row r="31" spans="1:10" s="29" customFormat="1" ht="20.100000000000001" customHeight="1" x14ac:dyDescent="0.25">
      <c r="B31" s="6"/>
      <c r="C31" s="6"/>
      <c r="E31" s="6"/>
      <c r="F31" s="8"/>
      <c r="G31" s="8"/>
    </row>
    <row r="32" spans="1:10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  <row r="46" spans="2:7" s="29" customFormat="1" ht="20.100000000000001" customHeight="1" x14ac:dyDescent="0.25">
      <c r="B46" s="6"/>
      <c r="C46" s="6"/>
      <c r="E46" s="6"/>
      <c r="F46" s="8"/>
      <c r="G46" s="8"/>
    </row>
    <row r="47" spans="2:7" s="29" customFormat="1" ht="20.100000000000001" customHeight="1" x14ac:dyDescent="0.25">
      <c r="B47" s="6"/>
      <c r="C47" s="6"/>
      <c r="E47" s="6"/>
      <c r="F47" s="8"/>
      <c r="G47" s="8"/>
    </row>
    <row r="48" spans="2:7" s="29" customFormat="1" ht="20.100000000000001" customHeight="1" x14ac:dyDescent="0.25">
      <c r="B48" s="6"/>
      <c r="C48" s="6"/>
      <c r="E48" s="6"/>
      <c r="F48" s="8"/>
      <c r="G48" s="8"/>
    </row>
    <row r="49" spans="2:7" s="29" customFormat="1" ht="20.100000000000001" customHeight="1" x14ac:dyDescent="0.25">
      <c r="B49" s="6"/>
      <c r="C49" s="6"/>
      <c r="E49" s="6"/>
      <c r="F49" s="8"/>
      <c r="G49" s="8"/>
    </row>
    <row r="50" spans="2:7" s="29" customFormat="1" ht="20.100000000000001" customHeight="1" x14ac:dyDescent="0.25">
      <c r="B50" s="6"/>
      <c r="C50" s="6"/>
      <c r="E50" s="6"/>
      <c r="F50" s="8"/>
      <c r="G50" s="8"/>
    </row>
    <row r="51" spans="2:7" s="29" customFormat="1" ht="20.100000000000001" customHeight="1" x14ac:dyDescent="0.25">
      <c r="B51" s="6"/>
      <c r="C51" s="6"/>
      <c r="E51" s="6"/>
      <c r="F51" s="8"/>
      <c r="G51" s="8"/>
    </row>
    <row r="52" spans="2:7" s="29" customFormat="1" ht="20.100000000000001" customHeight="1" x14ac:dyDescent="0.25">
      <c r="B52" s="6"/>
      <c r="C52" s="6"/>
      <c r="E52" s="6"/>
      <c r="F52" s="8"/>
      <c r="G52" s="8"/>
    </row>
  </sheetData>
  <mergeCells count="7">
    <mergeCell ref="B22:G22"/>
    <mergeCell ref="A17:G17"/>
    <mergeCell ref="B18:G18"/>
    <mergeCell ref="B19:C19"/>
    <mergeCell ref="B20:G20"/>
    <mergeCell ref="B21:D21"/>
    <mergeCell ref="E21:G21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54"/>
  <sheetViews>
    <sheetView topLeftCell="A4" workbookViewId="0">
      <selection activeCell="E8" sqref="E8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150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DRIVERS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151</v>
      </c>
      <c r="B3" s="43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DRIVER_ID INT(4) UNSIGNED COMMENT 'Auto generated number' NOT NULL ,</v>
      </c>
    </row>
    <row r="4" spans="1:10" ht="20.100000000000001" customHeight="1" x14ac:dyDescent="0.25">
      <c r="A4" s="1" t="s">
        <v>152</v>
      </c>
      <c r="B4" s="1" t="s">
        <v>19</v>
      </c>
      <c r="C4" s="9">
        <v>100</v>
      </c>
      <c r="D4" s="10" t="s">
        <v>44</v>
      </c>
      <c r="E4" s="1" t="s">
        <v>153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NULL","")),IF(A5="","",",")))</f>
        <v>DRIVER_NAME VARCHAR(100) COMMENT 'Driver Name' NOT NULL ,</v>
      </c>
    </row>
    <row r="5" spans="1:10" ht="20.100000000000001" customHeight="1" x14ac:dyDescent="0.25">
      <c r="A5" s="16" t="s">
        <v>139</v>
      </c>
      <c r="B5" s="43" t="s">
        <v>19</v>
      </c>
      <c r="C5" s="28">
        <v>25</v>
      </c>
      <c r="D5" s="30" t="s">
        <v>90</v>
      </c>
      <c r="E5" s="16" t="s">
        <v>154</v>
      </c>
      <c r="F5" s="28"/>
      <c r="G5" s="28" t="s">
        <v>18</v>
      </c>
      <c r="J5" s="6" t="e">
        <f>IF(A5="","",CONCATENATE(A5," ",D5," COMMENT '",E5,"' ",IF(G5="Y","","NOT NULL")," ",IF(F5&lt;&gt;"",CONCATENATE("DEFAULT '",F5,"' "),IF(G5="Y","DEFAULT NULL","")),IF(#REF!="","",",")))</f>
        <v>#REF!</v>
      </c>
    </row>
    <row r="6" spans="1:10" ht="20.100000000000001" customHeight="1" x14ac:dyDescent="0.25">
      <c r="A6" s="44" t="s">
        <v>155</v>
      </c>
      <c r="B6" s="45" t="s">
        <v>19</v>
      </c>
      <c r="C6" s="36">
        <v>50</v>
      </c>
      <c r="D6" s="37" t="s">
        <v>40</v>
      </c>
      <c r="E6" s="44" t="s">
        <v>156</v>
      </c>
      <c r="F6" s="36"/>
      <c r="G6" s="36" t="s">
        <v>18</v>
      </c>
    </row>
    <row r="7" spans="1:10" ht="20.100000000000001" customHeight="1" x14ac:dyDescent="0.25">
      <c r="A7" s="44" t="s">
        <v>157</v>
      </c>
      <c r="B7" s="45" t="s">
        <v>19</v>
      </c>
      <c r="C7" s="36">
        <v>50</v>
      </c>
      <c r="D7" s="37" t="s">
        <v>40</v>
      </c>
      <c r="E7" s="44" t="s">
        <v>158</v>
      </c>
      <c r="F7" s="36"/>
      <c r="G7" s="36" t="s">
        <v>18</v>
      </c>
    </row>
    <row r="8" spans="1:10" ht="20.100000000000001" customHeight="1" x14ac:dyDescent="0.25">
      <c r="A8" s="44" t="s">
        <v>159</v>
      </c>
      <c r="B8" s="45" t="s">
        <v>19</v>
      </c>
      <c r="C8" s="36">
        <v>50</v>
      </c>
      <c r="D8" s="37" t="s">
        <v>40</v>
      </c>
      <c r="E8" s="44"/>
      <c r="F8" s="36"/>
      <c r="G8" s="36" t="s">
        <v>18</v>
      </c>
    </row>
    <row r="9" spans="1:10" ht="20.100000000000001" customHeight="1" x14ac:dyDescent="0.25">
      <c r="A9" s="44" t="s">
        <v>160</v>
      </c>
      <c r="B9" s="45" t="s">
        <v>19</v>
      </c>
      <c r="C9" s="36">
        <v>25</v>
      </c>
      <c r="D9" s="37" t="s">
        <v>90</v>
      </c>
      <c r="E9" s="44" t="s">
        <v>161</v>
      </c>
      <c r="F9" s="36"/>
      <c r="G9" s="36" t="s">
        <v>22</v>
      </c>
    </row>
    <row r="10" spans="1:10" ht="20.100000000000001" customHeight="1" x14ac:dyDescent="0.25">
      <c r="A10" s="44" t="s">
        <v>179</v>
      </c>
      <c r="B10" s="45" t="s">
        <v>19</v>
      </c>
      <c r="C10" s="36">
        <v>25</v>
      </c>
      <c r="D10" s="37" t="s">
        <v>90</v>
      </c>
      <c r="E10" s="44" t="s">
        <v>178</v>
      </c>
      <c r="F10" s="36"/>
      <c r="G10" s="36" t="s">
        <v>18</v>
      </c>
    </row>
    <row r="11" spans="1:10" ht="20.100000000000001" customHeight="1" x14ac:dyDescent="0.25">
      <c r="A11" s="46" t="s">
        <v>180</v>
      </c>
      <c r="B11" s="45" t="s">
        <v>19</v>
      </c>
      <c r="C11" s="36">
        <v>25</v>
      </c>
      <c r="D11" s="37" t="s">
        <v>90</v>
      </c>
      <c r="E11" s="46" t="s">
        <v>181</v>
      </c>
      <c r="F11" s="36"/>
      <c r="G11" s="36"/>
    </row>
    <row r="12" spans="1:10" ht="20.100000000000001" customHeight="1" x14ac:dyDescent="0.25">
      <c r="A12" s="44" t="s">
        <v>162</v>
      </c>
      <c r="B12" s="45" t="s">
        <v>19</v>
      </c>
      <c r="C12" s="36">
        <v>25</v>
      </c>
      <c r="D12" s="37" t="s">
        <v>90</v>
      </c>
      <c r="E12" s="44" t="s">
        <v>163</v>
      </c>
      <c r="F12" s="36"/>
      <c r="G12" s="36" t="s">
        <v>18</v>
      </c>
    </row>
    <row r="13" spans="1:10" ht="20.100000000000001" customHeight="1" x14ac:dyDescent="0.25">
      <c r="A13" s="44" t="s">
        <v>164</v>
      </c>
      <c r="B13" s="45" t="s">
        <v>19</v>
      </c>
      <c r="C13" s="36">
        <v>25</v>
      </c>
      <c r="D13" s="37" t="s">
        <v>90</v>
      </c>
      <c r="E13" s="44" t="s">
        <v>165</v>
      </c>
      <c r="F13" s="36"/>
      <c r="G13" s="36" t="s">
        <v>22</v>
      </c>
    </row>
    <row r="14" spans="1:10" ht="20.100000000000001" customHeight="1" x14ac:dyDescent="0.25">
      <c r="A14" s="44" t="s">
        <v>166</v>
      </c>
      <c r="B14" s="45" t="s">
        <v>19</v>
      </c>
      <c r="C14" s="36">
        <v>255</v>
      </c>
      <c r="D14" s="37" t="s">
        <v>47</v>
      </c>
      <c r="E14" s="44" t="s">
        <v>167</v>
      </c>
      <c r="F14" s="36"/>
      <c r="G14" s="36" t="s">
        <v>22</v>
      </c>
    </row>
    <row r="15" spans="1:10" ht="20.100000000000001" customHeight="1" x14ac:dyDescent="0.25">
      <c r="A15" s="44" t="s">
        <v>168</v>
      </c>
      <c r="B15" s="45" t="s">
        <v>19</v>
      </c>
      <c r="C15" s="36">
        <v>255</v>
      </c>
      <c r="D15" s="37" t="s">
        <v>47</v>
      </c>
      <c r="E15" s="44"/>
      <c r="F15" s="36"/>
      <c r="G15" s="36" t="s">
        <v>22</v>
      </c>
    </row>
    <row r="16" spans="1:10" ht="20.100000000000001" customHeight="1" x14ac:dyDescent="0.25">
      <c r="A16" s="44" t="s">
        <v>169</v>
      </c>
      <c r="B16" s="45" t="s">
        <v>20</v>
      </c>
      <c r="C16" s="36">
        <v>1</v>
      </c>
      <c r="D16" s="37" t="s">
        <v>21</v>
      </c>
      <c r="E16" s="44" t="s">
        <v>121</v>
      </c>
      <c r="F16" s="36"/>
      <c r="G16" s="36" t="s">
        <v>18</v>
      </c>
    </row>
    <row r="17" spans="1:10" ht="20.100000000000001" customHeight="1" x14ac:dyDescent="0.25">
      <c r="A17" s="44" t="s">
        <v>170</v>
      </c>
      <c r="B17" s="45" t="s">
        <v>20</v>
      </c>
      <c r="C17" s="36">
        <v>1</v>
      </c>
      <c r="D17" s="37" t="s">
        <v>21</v>
      </c>
      <c r="E17" s="44" t="s">
        <v>121</v>
      </c>
      <c r="F17" s="36" t="s">
        <v>22</v>
      </c>
      <c r="G17" s="36" t="s">
        <v>18</v>
      </c>
    </row>
    <row r="18" spans="1:10" ht="20.100000000000001" customHeight="1" x14ac:dyDescent="0.25">
      <c r="A18" s="44" t="s">
        <v>171</v>
      </c>
      <c r="B18" s="45" t="s">
        <v>19</v>
      </c>
      <c r="C18" s="36">
        <v>255</v>
      </c>
      <c r="D18" s="37" t="s">
        <v>47</v>
      </c>
      <c r="E18" s="44" t="s">
        <v>172</v>
      </c>
      <c r="F18" s="36"/>
      <c r="G18" s="36" t="s">
        <v>22</v>
      </c>
    </row>
    <row r="19" spans="1:10" ht="20.100000000000001" customHeight="1" x14ac:dyDescent="0.25">
      <c r="A19" s="83"/>
      <c r="B19" s="83"/>
      <c r="C19" s="83"/>
      <c r="D19" s="83"/>
      <c r="E19" s="83"/>
      <c r="F19" s="83"/>
      <c r="G19" s="83"/>
      <c r="J19" s="6" t="s">
        <v>23</v>
      </c>
    </row>
    <row r="20" spans="1:10" ht="20.100000000000001" customHeight="1" x14ac:dyDescent="0.25">
      <c r="A20" s="11" t="s">
        <v>24</v>
      </c>
      <c r="B20" s="82" t="s">
        <v>151</v>
      </c>
      <c r="C20" s="82"/>
      <c r="D20" s="82"/>
      <c r="E20" s="82"/>
      <c r="F20" s="82"/>
      <c r="G20" s="82"/>
      <c r="J20" s="6" t="str">
        <f>IF(B20="NONE","",CONCATENATE("ALTER TABLE ",A1," ADD PRIMARY KEY (",B20,");"))</f>
        <v>ALTER TABLE DRIVERS ADD PRIMARY KEY (DRIVER_ID);</v>
      </c>
    </row>
    <row r="21" spans="1:10" ht="20.100000000000001" customHeight="1" x14ac:dyDescent="0.25">
      <c r="A21" s="11" t="s">
        <v>25</v>
      </c>
      <c r="B21" s="84" t="s">
        <v>26</v>
      </c>
      <c r="C21" s="85"/>
      <c r="D21" s="12"/>
      <c r="E21" s="12"/>
      <c r="F21" s="13"/>
      <c r="G21" s="13"/>
      <c r="J21" s="44" t="str">
        <f>IF(B21="NONE","",CONCATENATE("ALTER TABLE ",A1," ADD CONSTRAINT ",A1,"_FK_",F21," FOREIGN KEY (",B21,") REFERENCES ",D21,"(",E21,") ON UPDATE CASCADE ON DELETE RESTRICT;"))</f>
        <v/>
      </c>
    </row>
    <row r="22" spans="1:10" ht="20.100000000000001" customHeight="1" x14ac:dyDescent="0.25">
      <c r="A22" s="11" t="s">
        <v>27</v>
      </c>
      <c r="B22" s="82" t="s">
        <v>26</v>
      </c>
      <c r="C22" s="82"/>
      <c r="D22" s="82"/>
      <c r="E22" s="82"/>
      <c r="F22" s="82"/>
      <c r="G22" s="82"/>
      <c r="J22" s="44" t="str">
        <f>IF(B22="NONE","",CONCATENATE("CREATE INDEX ",A1,"_IDX_",B22," ON ",A1,"(",B22,");"))</f>
        <v/>
      </c>
    </row>
    <row r="23" spans="1:10" ht="20.100000000000001" customHeight="1" x14ac:dyDescent="0.25">
      <c r="A23" s="11" t="s">
        <v>28</v>
      </c>
      <c r="B23" s="82" t="s">
        <v>151</v>
      </c>
      <c r="C23" s="82"/>
      <c r="D23" s="82"/>
      <c r="E23" s="82" t="s">
        <v>175</v>
      </c>
      <c r="F23" s="82"/>
      <c r="G23" s="82"/>
      <c r="J23" s="6" t="str">
        <f>IF(B23="NONE","",CONCATENATE("ALTER TABLE ",A1," ADD UNIQUE KEY ",A1,"_UK_",E23," (",B23,");"))</f>
        <v>ALTER TABLE DRIVERS ADD UNIQUE KEY DRIVERS_UK_DRIVER ID (DRIVER_ID);</v>
      </c>
    </row>
    <row r="24" spans="1:10" ht="20.100000000000001" customHeight="1" x14ac:dyDescent="0.2">
      <c r="A24" s="11" t="s">
        <v>29</v>
      </c>
      <c r="B24" s="82" t="s">
        <v>151</v>
      </c>
      <c r="C24" s="82"/>
      <c r="D24" s="82"/>
      <c r="E24" s="82"/>
      <c r="F24" s="82"/>
      <c r="G24" s="82"/>
      <c r="H24" s="14"/>
      <c r="I24" s="14"/>
      <c r="J24" s="6" t="str">
        <f>IF(B24="NONE","",CONCATENATE("ALTER TABLE ",$A$1," MODIFY ",LEFT(VLOOKUP(B24,$A$3:$J19,10,FALSE),LEN(VLOOKUP(B24,$A$3:$J19,10,FALSE))-1)," AUTO_INCREMENT;"))</f>
        <v>ALTER TABLE DRIVERS MODIFY DRIVER_ID INT(4) UNSIGNED COMMENT 'Auto generated number' NOT NULL  AUTO_INCREMENT;</v>
      </c>
    </row>
    <row r="28" spans="1:10" s="29" customFormat="1" ht="20.100000000000001" customHeight="1" x14ac:dyDescent="0.25">
      <c r="B28" s="6"/>
      <c r="C28" s="6"/>
      <c r="E28" s="6"/>
      <c r="F28" s="8"/>
      <c r="G28" s="8"/>
    </row>
    <row r="29" spans="1:10" s="29" customFormat="1" ht="20.100000000000001" customHeight="1" x14ac:dyDescent="0.25">
      <c r="B29" s="6"/>
      <c r="C29" s="6"/>
      <c r="E29" s="6"/>
      <c r="F29" s="8"/>
      <c r="G29" s="8"/>
    </row>
    <row r="30" spans="1:10" s="29" customFormat="1" ht="20.100000000000001" customHeight="1" x14ac:dyDescent="0.25">
      <c r="B30" s="6"/>
      <c r="C30" s="6"/>
      <c r="E30" s="6"/>
      <c r="F30" s="8"/>
      <c r="G30" s="8"/>
    </row>
    <row r="31" spans="1:10" s="29" customFormat="1" ht="20.100000000000001" customHeight="1" x14ac:dyDescent="0.25">
      <c r="B31" s="6"/>
      <c r="C31" s="6"/>
      <c r="E31" s="6"/>
      <c r="F31" s="8"/>
      <c r="G31" s="8"/>
    </row>
    <row r="32" spans="1:10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  <row r="46" spans="2:7" s="29" customFormat="1" ht="20.100000000000001" customHeight="1" x14ac:dyDescent="0.25">
      <c r="B46" s="6"/>
      <c r="C46" s="6"/>
      <c r="E46" s="6"/>
      <c r="F46" s="8"/>
      <c r="G46" s="8"/>
    </row>
    <row r="47" spans="2:7" s="29" customFormat="1" ht="20.100000000000001" customHeight="1" x14ac:dyDescent="0.25">
      <c r="B47" s="6"/>
      <c r="C47" s="6"/>
      <c r="E47" s="6"/>
      <c r="F47" s="8"/>
      <c r="G47" s="8"/>
    </row>
    <row r="48" spans="2:7" s="29" customFormat="1" ht="20.100000000000001" customHeight="1" x14ac:dyDescent="0.25">
      <c r="B48" s="6"/>
      <c r="C48" s="6"/>
      <c r="E48" s="6"/>
      <c r="F48" s="8"/>
      <c r="G48" s="8"/>
    </row>
    <row r="49" spans="2:7" s="29" customFormat="1" ht="20.100000000000001" customHeight="1" x14ac:dyDescent="0.25">
      <c r="B49" s="6"/>
      <c r="C49" s="6"/>
      <c r="E49" s="6"/>
      <c r="F49" s="8"/>
      <c r="G49" s="8"/>
    </row>
    <row r="50" spans="2:7" s="29" customFormat="1" ht="20.100000000000001" customHeight="1" x14ac:dyDescent="0.25">
      <c r="B50" s="6"/>
      <c r="C50" s="6"/>
      <c r="E50" s="6"/>
      <c r="F50" s="8"/>
      <c r="G50" s="8"/>
    </row>
    <row r="51" spans="2:7" s="29" customFormat="1" ht="20.100000000000001" customHeight="1" x14ac:dyDescent="0.25">
      <c r="B51" s="6"/>
      <c r="C51" s="6"/>
      <c r="E51" s="6"/>
      <c r="F51" s="8"/>
      <c r="G51" s="8"/>
    </row>
    <row r="52" spans="2:7" s="29" customFormat="1" ht="20.100000000000001" customHeight="1" x14ac:dyDescent="0.25">
      <c r="B52" s="6"/>
      <c r="C52" s="6"/>
      <c r="E52" s="6"/>
      <c r="F52" s="8"/>
      <c r="G52" s="8"/>
    </row>
    <row r="53" spans="2:7" s="29" customFormat="1" ht="20.100000000000001" customHeight="1" x14ac:dyDescent="0.25">
      <c r="B53" s="6"/>
      <c r="C53" s="6"/>
      <c r="E53" s="6"/>
      <c r="F53" s="8"/>
      <c r="G53" s="8"/>
    </row>
    <row r="54" spans="2:7" s="29" customFormat="1" ht="20.100000000000001" customHeight="1" x14ac:dyDescent="0.25">
      <c r="B54" s="6"/>
      <c r="C54" s="6"/>
      <c r="E54" s="6"/>
      <c r="F54" s="8"/>
      <c r="G54" s="8"/>
    </row>
  </sheetData>
  <mergeCells count="7">
    <mergeCell ref="B24:G24"/>
    <mergeCell ref="A19:G19"/>
    <mergeCell ref="B20:G20"/>
    <mergeCell ref="B21:C21"/>
    <mergeCell ref="B22:G22"/>
    <mergeCell ref="B23:D23"/>
    <mergeCell ref="E23:G23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0"/>
  <sheetViews>
    <sheetView workbookViewId="0">
      <selection activeCell="A4" sqref="A4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173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LICENSE_TYPES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174</v>
      </c>
      <c r="B3" s="43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LICENSE_TYPE_ID INT(4) UNSIGNED COMMENT 'Auto generated number' NOT NULL ,</v>
      </c>
    </row>
    <row r="4" spans="1:10" ht="20.100000000000001" customHeight="1" x14ac:dyDescent="0.25">
      <c r="A4" s="1" t="s">
        <v>177</v>
      </c>
      <c r="B4" s="1" t="s">
        <v>19</v>
      </c>
      <c r="C4" s="9">
        <v>50</v>
      </c>
      <c r="D4" s="10" t="s">
        <v>40</v>
      </c>
      <c r="E4" s="1" t="s">
        <v>56</v>
      </c>
      <c r="F4" s="9"/>
      <c r="G4" s="9" t="s">
        <v>18</v>
      </c>
      <c r="J4" s="6" t="e">
        <f>IF(A4="","",CONCATENATE(A4," ",D4," COMMENT '",E4,"' ",IF(G4="Y","","NOT NULL")," ",IF(F4&lt;&gt;"",CONCATENATE("DEFAULT '",F4,"' "),IF(G4="Y","DEFAULT NULL","")),IF(#REF!="","",",")))</f>
        <v>#REF!</v>
      </c>
    </row>
    <row r="5" spans="1:10" ht="20.100000000000001" customHeight="1" x14ac:dyDescent="0.25">
      <c r="A5" s="83"/>
      <c r="B5" s="83"/>
      <c r="C5" s="83"/>
      <c r="D5" s="83"/>
      <c r="E5" s="83"/>
      <c r="F5" s="83"/>
      <c r="G5" s="83"/>
      <c r="J5" s="6" t="s">
        <v>23</v>
      </c>
    </row>
    <row r="6" spans="1:10" ht="20.100000000000001" customHeight="1" x14ac:dyDescent="0.25">
      <c r="A6" s="11" t="s">
        <v>24</v>
      </c>
      <c r="B6" s="82" t="s">
        <v>174</v>
      </c>
      <c r="C6" s="82"/>
      <c r="D6" s="82"/>
      <c r="E6" s="82"/>
      <c r="F6" s="82"/>
      <c r="G6" s="82"/>
      <c r="J6" s="6" t="str">
        <f>IF(B6="NONE","",CONCATENATE("ALTER TABLE ",A1," ADD PRIMARY KEY (",B6,");"))</f>
        <v>ALTER TABLE LICENSE_TYPES ADD PRIMARY KEY (LICENSE_TYPE_ID);</v>
      </c>
    </row>
    <row r="7" spans="1:10" ht="20.100000000000001" customHeight="1" x14ac:dyDescent="0.25">
      <c r="A7" s="11" t="s">
        <v>25</v>
      </c>
      <c r="B7" s="84" t="s">
        <v>26</v>
      </c>
      <c r="C7" s="85"/>
      <c r="D7" s="12"/>
      <c r="E7" s="12"/>
      <c r="F7" s="13"/>
      <c r="G7" s="13"/>
      <c r="J7" s="44" t="str">
        <f>IF(B7="NONE","",CONCATENATE("ALTER TABLE ",A1," ADD CONSTRAINT ",A1,"_FK_",F7," FOREIGN KEY (",B7,") REFERENCES ",D7,"(",E7,") ON UPDATE CASCADE ON DELETE RESTRICT;"))</f>
        <v/>
      </c>
    </row>
    <row r="8" spans="1:10" ht="20.100000000000001" customHeight="1" x14ac:dyDescent="0.25">
      <c r="A8" s="11" t="s">
        <v>27</v>
      </c>
      <c r="B8" s="82" t="s">
        <v>26</v>
      </c>
      <c r="C8" s="82"/>
      <c r="D8" s="82"/>
      <c r="E8" s="82"/>
      <c r="F8" s="82"/>
      <c r="G8" s="82"/>
      <c r="J8" s="44" t="str">
        <f>IF(B8="NONE","",CONCATENATE("CREATE INDEX ",A1,"_IDX_",B8," ON ",A1,"(",B8,");"))</f>
        <v/>
      </c>
    </row>
    <row r="9" spans="1:10" ht="20.100000000000001" customHeight="1" x14ac:dyDescent="0.25">
      <c r="A9" s="11" t="s">
        <v>28</v>
      </c>
      <c r="B9" s="82" t="s">
        <v>174</v>
      </c>
      <c r="C9" s="82"/>
      <c r="D9" s="82"/>
      <c r="E9" s="82" t="s">
        <v>176</v>
      </c>
      <c r="F9" s="82"/>
      <c r="G9" s="82"/>
      <c r="J9" s="6" t="str">
        <f>IF(B9="NONE","",CONCATENATE("ALTER TABLE ",A1," ADD UNIQUE KEY ",A1,"_UK_",E9," (",B9,");"))</f>
        <v>ALTER TABLE LICENSE_TYPES ADD UNIQUE KEY LICENSE_TYPES_UK_Licence Type ID (LICENSE_TYPE_ID);</v>
      </c>
    </row>
    <row r="10" spans="1:10" ht="20.100000000000001" customHeight="1" x14ac:dyDescent="0.2">
      <c r="A10" s="11" t="s">
        <v>29</v>
      </c>
      <c r="B10" s="82" t="s">
        <v>174</v>
      </c>
      <c r="C10" s="82"/>
      <c r="D10" s="82"/>
      <c r="E10" s="82"/>
      <c r="F10" s="82"/>
      <c r="G10" s="82"/>
      <c r="H10" s="14"/>
      <c r="I10" s="14"/>
      <c r="J10" s="6" t="str">
        <f>IF(B10="NONE","",CONCATENATE("ALTER TABLE ",$A$1," MODIFY ",LEFT(VLOOKUP(B10,$A$3:$J5,10,FALSE),LEN(VLOOKUP(B10,$A$3:$J5,10,FALSE))-1)," AUTO_INCREMENT;"))</f>
        <v>ALTER TABLE LICENSE_TYPES MODIFY LICENSE_TYPE_ID INT(4) UNSIGNED COMMENT 'Auto generated number' NOT NULL  AUTO_INCREMENT;</v>
      </c>
    </row>
    <row r="14" spans="1:10" s="29" customFormat="1" ht="20.100000000000001" customHeight="1" x14ac:dyDescent="0.25">
      <c r="B14" s="6"/>
      <c r="C14" s="6"/>
      <c r="E14" s="6"/>
      <c r="F14" s="8"/>
      <c r="G14" s="8"/>
    </row>
    <row r="15" spans="1:10" s="29" customFormat="1" ht="20.100000000000001" customHeight="1" x14ac:dyDescent="0.25">
      <c r="B15" s="6"/>
      <c r="C15" s="6"/>
      <c r="E15" s="6"/>
      <c r="F15" s="8"/>
      <c r="G15" s="8"/>
    </row>
    <row r="16" spans="1:10" s="29" customFormat="1" ht="20.100000000000001" customHeight="1" x14ac:dyDescent="0.25">
      <c r="B16" s="6"/>
      <c r="C16" s="6"/>
      <c r="E16" s="6"/>
      <c r="F16" s="8"/>
      <c r="G16" s="8"/>
    </row>
    <row r="17" spans="2:7" s="29" customFormat="1" ht="20.100000000000001" customHeight="1" x14ac:dyDescent="0.25">
      <c r="B17" s="6"/>
      <c r="C17" s="6"/>
      <c r="E17" s="6"/>
      <c r="F17" s="8"/>
      <c r="G17" s="8"/>
    </row>
    <row r="18" spans="2:7" s="29" customFormat="1" ht="20.100000000000001" customHeight="1" x14ac:dyDescent="0.25">
      <c r="B18" s="6"/>
      <c r="C18" s="6"/>
      <c r="E18" s="6"/>
      <c r="F18" s="8"/>
      <c r="G18" s="8"/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</sheetData>
  <mergeCells count="7">
    <mergeCell ref="B10:G10"/>
    <mergeCell ref="A5:G5"/>
    <mergeCell ref="B6:G6"/>
    <mergeCell ref="B7:C7"/>
    <mergeCell ref="B8:G8"/>
    <mergeCell ref="B9:D9"/>
    <mergeCell ref="E9:G9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A499F8A9CA254480D63F433B55B88D" ma:contentTypeVersion="10" ma:contentTypeDescription="Create a new document." ma:contentTypeScope="" ma:versionID="d8d0bec1324a7d42389d6eeaffc68fb1">
  <xsd:schema xmlns:xsd="http://www.w3.org/2001/XMLSchema" xmlns:xs="http://www.w3.org/2001/XMLSchema" xmlns:p="http://schemas.microsoft.com/office/2006/metadata/properties" xmlns:ns2="6409daa0-ff32-4806-95ef-e01831d235e3" xmlns:ns3="3caec50b-a5a2-4d29-af0b-e66b96bf7bb1" targetNamespace="http://schemas.microsoft.com/office/2006/metadata/properties" ma:root="true" ma:fieldsID="75f1f79b2f548b60b0359d848b9398ac" ns2:_="" ns3:_="">
    <xsd:import namespace="6409daa0-ff32-4806-95ef-e01831d235e3"/>
    <xsd:import namespace="3caec50b-a5a2-4d29-af0b-e66b96bf7b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09daa0-ff32-4806-95ef-e01831d235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aec50b-a5a2-4d29-af0b-e66b96bf7bb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7341D2-575F-4710-AC94-6D34EB2B87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09daa0-ff32-4806-95ef-e01831d235e3"/>
    <ds:schemaRef ds:uri="3caec50b-a5a2-4d29-af0b-e66b96bf7b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861295-41A4-41B0-9142-A90EFAF31CE7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metadata/properties"/>
    <ds:schemaRef ds:uri="http://purl.org/dc/elements/1.1/"/>
    <ds:schemaRef ds:uri="3caec50b-a5a2-4d29-af0b-e66b96bf7bb1"/>
    <ds:schemaRef ds:uri="http://schemas.microsoft.com/office/infopath/2007/PartnerControls"/>
    <ds:schemaRef ds:uri="6409daa0-ff32-4806-95ef-e01831d235e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9DA1927-3E16-4AC2-839E-6AA62DFE2E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Home</vt:lpstr>
      <vt:lpstr>USER</vt:lpstr>
      <vt:lpstr>ROLES</vt:lpstr>
      <vt:lpstr>PERMISSIONS</vt:lpstr>
      <vt:lpstr>USER_ROLES</vt:lpstr>
      <vt:lpstr>USER_PERMISSIONS</vt:lpstr>
      <vt:lpstr>VEHICLES</vt:lpstr>
      <vt:lpstr>DRIVERS</vt:lpstr>
      <vt:lpstr>LICENSE_TYPES</vt:lpstr>
      <vt:lpstr>FUEL_TYPES</vt:lpstr>
      <vt:lpstr>TRIP_TYPES</vt:lpstr>
      <vt:lpstr>SERVICE_TYPES</vt:lpstr>
      <vt:lpstr>PRIORITY</vt:lpstr>
      <vt:lpstr>PHASES</vt:lpstr>
      <vt:lpstr>REQUISITION_TYPES</vt:lpstr>
      <vt:lpstr>REQUISITION_PURPOSE</vt:lpstr>
      <vt:lpstr>MAINTENANCE_TYPE</vt:lpstr>
      <vt:lpstr>DOCUMENT_TYPE</vt:lpstr>
      <vt:lpstr>NOTIFICATION_TYPE</vt:lpstr>
      <vt:lpstr>MSTR_FUEL_STATION</vt:lpstr>
      <vt:lpstr>REFUELING_REQUISITION</vt:lpstr>
      <vt:lpstr>MSTR_RECURRING_PERIODS</vt:lpstr>
      <vt:lpstr>MSTR_COMPANIES</vt:lpstr>
      <vt:lpstr>MAINTENANCE_SERVICES</vt:lpstr>
      <vt:lpstr>MAINTEN_REQ_LIST</vt:lpstr>
      <vt:lpstr>MAINTENANCE_REQ_ITEMS</vt:lpstr>
      <vt:lpstr>VEHICLE_REQUISITION</vt:lpstr>
      <vt:lpstr>APPROVAL_AUTHORITIES</vt:lpstr>
      <vt:lpstr>REFUEL_SETTING</vt:lpstr>
      <vt:lpstr>INSURANCE</vt:lpstr>
      <vt:lpstr>LEGAL_DOCUMENTS</vt:lpstr>
      <vt:lpstr>DOCUMENT_REMINDERS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Janaki Vallabha Dasa</dc:creator>
  <cp:keywords/>
  <dc:description/>
  <cp:lastModifiedBy>Sanjay Roy</cp:lastModifiedBy>
  <cp:revision/>
  <dcterms:created xsi:type="dcterms:W3CDTF">2018-10-22T01:13:04Z</dcterms:created>
  <dcterms:modified xsi:type="dcterms:W3CDTF">2023-08-21T11:36:46Z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0x01010085A499F8A9CA254480D63F433B55B88D</vt:lpwstr>
  </property>
  <property fmtid="{D5CDD505-2E9C-101B-9397-08002B2CF9AE}" pid="3" name="WorkbookGuid">
    <vt:lpwstr>3c4a3c25-0c3f-445a-8b3c-223b7496e6e9</vt:lpwstr>
  </property>
</Properties>
</file>