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E:\Programming\Personal finance\"/>
    </mc:Choice>
  </mc:AlternateContent>
  <xr:revisionPtr revIDLastSave="0" documentId="13_ncr:1_{D8579D2E-D122-4B25-9526-A46D9BEE5998}" xr6:coauthVersionLast="47" xr6:coauthVersionMax="47" xr10:uidLastSave="{00000000-0000-0000-0000-000000000000}"/>
  <bookViews>
    <workbookView xWindow="-108" yWindow="-108" windowWidth="23256" windowHeight="12456" tabRatio="697" xr2:uid="{00000000-000D-0000-FFFF-FFFF00000000}"/>
  </bookViews>
  <sheets>
    <sheet name="Dashboard" sheetId="14" r:id="rId1"/>
    <sheet name="PivotTables" sheetId="13" r:id="rId2"/>
    <sheet name="transactions" sheetId="1" r:id="rId3"/>
    <sheet name="Budget" sheetId="2" r:id="rId4"/>
  </sheets>
  <definedNames>
    <definedName name="_xlnm._FilterDatabase" localSheetId="2" hidden="1">transactions!$A$1:$G$807</definedName>
    <definedName name="Slicer_Account_Name">#N/A</definedName>
    <definedName name="Slicer_Category">#N/A</definedName>
  </definedNames>
  <calcPr calcId="191029"/>
  <pivotCaches>
    <pivotCache cacheId="0" r:id="rId5"/>
    <pivotCache cacheId="1" r:id="rId6"/>
    <pivotCache cacheId="3"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 xmlns:loext="http://schemas.libreoffice.org/" uri="{7626C862-2A13-11E5-B345-FEFF819CDC9F}">
      <loext:extCalcPr stringRefSyntax="CalcA1"/>
    </ext>
  </extLst>
</workbook>
</file>

<file path=xl/calcChain.xml><?xml version="1.0" encoding="utf-8"?>
<calcChain xmlns="http://schemas.openxmlformats.org/spreadsheetml/2006/main">
  <c r="G24" i="13" l="1"/>
  <c r="G23" i="13"/>
  <c r="G17" i="13"/>
  <c r="G7" i="13"/>
  <c r="E4" i="13"/>
  <c r="F4" i="13" s="1"/>
  <c r="G4" i="13" s="1"/>
  <c r="E5" i="13"/>
  <c r="F5" i="13" s="1"/>
  <c r="G5" i="13" s="1"/>
  <c r="E6" i="13"/>
  <c r="F6" i="13" s="1"/>
  <c r="G6" i="13" s="1"/>
  <c r="E7" i="13"/>
  <c r="F7" i="13" s="1"/>
  <c r="E8" i="13"/>
  <c r="F8" i="13" s="1"/>
  <c r="G8" i="13" s="1"/>
  <c r="E9" i="13"/>
  <c r="F9" i="13" s="1"/>
  <c r="G9" i="13" s="1"/>
  <c r="E10" i="13"/>
  <c r="F10" i="13" s="1"/>
  <c r="G10" i="13" s="1"/>
  <c r="E11" i="13"/>
  <c r="F11" i="13" s="1"/>
  <c r="G11" i="13" s="1"/>
  <c r="E12" i="13"/>
  <c r="F12" i="13" s="1"/>
  <c r="G12" i="13" s="1"/>
  <c r="E13" i="13"/>
  <c r="F13" i="13" s="1"/>
  <c r="G13" i="13" s="1"/>
  <c r="E14" i="13"/>
  <c r="F14" i="13" s="1"/>
  <c r="G14" i="13" s="1"/>
  <c r="E15" i="13"/>
  <c r="F15" i="13" s="1"/>
  <c r="G15" i="13" s="1"/>
  <c r="E16" i="13"/>
  <c r="F16" i="13" s="1"/>
  <c r="G16" i="13" s="1"/>
  <c r="E17" i="13"/>
  <c r="F17" i="13" s="1"/>
  <c r="E18" i="13"/>
  <c r="F18" i="13" s="1"/>
  <c r="G18" i="13" s="1"/>
  <c r="E19" i="13"/>
  <c r="F19" i="13" s="1"/>
  <c r="G19" i="13" s="1"/>
  <c r="E20" i="13"/>
  <c r="F20" i="13" s="1"/>
  <c r="G20" i="13" s="1"/>
  <c r="E21" i="13"/>
  <c r="F21" i="13" s="1"/>
  <c r="G21" i="13" s="1"/>
  <c r="E22" i="13"/>
  <c r="F22" i="13" s="1"/>
  <c r="G22" i="13" s="1"/>
  <c r="E23" i="13"/>
  <c r="F23" i="13" s="1"/>
  <c r="E24" i="13"/>
  <c r="F24" i="13"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2" i="1"/>
  <c r="B3" i="1"/>
  <c r="I3" i="1" s="1"/>
  <c r="B4" i="1"/>
  <c r="B5" i="1"/>
  <c r="B6" i="1"/>
  <c r="B7" i="1"/>
  <c r="B8" i="1"/>
  <c r="B9" i="1"/>
  <c r="B10" i="1"/>
  <c r="B11" i="1"/>
  <c r="B12" i="1"/>
  <c r="B13" i="1"/>
  <c r="B14" i="1"/>
  <c r="B15" i="1"/>
  <c r="I15" i="1" s="1"/>
  <c r="B16" i="1"/>
  <c r="B17" i="1"/>
  <c r="B18" i="1"/>
  <c r="B19" i="1"/>
  <c r="B20" i="1"/>
  <c r="I20" i="1" s="1"/>
  <c r="B21" i="1"/>
  <c r="I21" i="1" s="1"/>
  <c r="B22" i="1"/>
  <c r="B23" i="1"/>
  <c r="B24" i="1"/>
  <c r="I24" i="1" s="1"/>
  <c r="B25" i="1"/>
  <c r="I25" i="1" s="1"/>
  <c r="B26" i="1"/>
  <c r="B27" i="1"/>
  <c r="I27" i="1" s="1"/>
  <c r="B28" i="1"/>
  <c r="B29" i="1"/>
  <c r="B30" i="1"/>
  <c r="B31" i="1"/>
  <c r="B32" i="1"/>
  <c r="I32" i="1" s="1"/>
  <c r="B33" i="1"/>
  <c r="I33" i="1" s="1"/>
  <c r="B34" i="1"/>
  <c r="B35" i="1"/>
  <c r="B36" i="1"/>
  <c r="I36" i="1" s="1"/>
  <c r="B37" i="1"/>
  <c r="I37" i="1" s="1"/>
  <c r="B38" i="1"/>
  <c r="B39" i="1"/>
  <c r="I39" i="1" s="1"/>
  <c r="B40" i="1"/>
  <c r="B41" i="1"/>
  <c r="B42" i="1"/>
  <c r="B43" i="1"/>
  <c r="B44" i="1"/>
  <c r="I44" i="1" s="1"/>
  <c r="B45" i="1"/>
  <c r="I45" i="1" s="1"/>
  <c r="B46" i="1"/>
  <c r="B47" i="1"/>
  <c r="B48" i="1"/>
  <c r="I48" i="1" s="1"/>
  <c r="B49" i="1"/>
  <c r="I49" i="1" s="1"/>
  <c r="B50" i="1"/>
  <c r="B51" i="1"/>
  <c r="I51" i="1" s="1"/>
  <c r="B52" i="1"/>
  <c r="B53" i="1"/>
  <c r="B54" i="1"/>
  <c r="I54" i="1" s="1"/>
  <c r="B55" i="1"/>
  <c r="B56" i="1"/>
  <c r="I56" i="1" s="1"/>
  <c r="B57" i="1"/>
  <c r="I57" i="1" s="1"/>
  <c r="B58" i="1"/>
  <c r="B59" i="1"/>
  <c r="B60" i="1"/>
  <c r="I60" i="1" s="1"/>
  <c r="B61" i="1"/>
  <c r="I61" i="1" s="1"/>
  <c r="B62" i="1"/>
  <c r="B63" i="1"/>
  <c r="I63" i="1" s="1"/>
  <c r="B64" i="1"/>
  <c r="B65" i="1"/>
  <c r="B66" i="1"/>
  <c r="I66" i="1" s="1"/>
  <c r="B67" i="1"/>
  <c r="B68" i="1"/>
  <c r="I68" i="1" s="1"/>
  <c r="B69" i="1"/>
  <c r="I69" i="1" s="1"/>
  <c r="B70" i="1"/>
  <c r="B71" i="1"/>
  <c r="B72" i="1"/>
  <c r="I72" i="1" s="1"/>
  <c r="B73" i="1"/>
  <c r="I73" i="1" s="1"/>
  <c r="B74" i="1"/>
  <c r="B75" i="1"/>
  <c r="I75" i="1" s="1"/>
  <c r="B76" i="1"/>
  <c r="B77" i="1"/>
  <c r="B78" i="1"/>
  <c r="I78" i="1" s="1"/>
  <c r="B79" i="1"/>
  <c r="B80" i="1"/>
  <c r="I80" i="1" s="1"/>
  <c r="B81" i="1"/>
  <c r="I81" i="1" s="1"/>
  <c r="B82" i="1"/>
  <c r="B83" i="1"/>
  <c r="B84" i="1"/>
  <c r="I84" i="1" s="1"/>
  <c r="B85" i="1"/>
  <c r="I85" i="1" s="1"/>
  <c r="B86" i="1"/>
  <c r="B87" i="1"/>
  <c r="I87" i="1" s="1"/>
  <c r="B88" i="1"/>
  <c r="B89" i="1"/>
  <c r="B90" i="1"/>
  <c r="I90" i="1" s="1"/>
  <c r="B91" i="1"/>
  <c r="B92" i="1"/>
  <c r="I92" i="1" s="1"/>
  <c r="B93" i="1"/>
  <c r="I93" i="1" s="1"/>
  <c r="B94" i="1"/>
  <c r="B95" i="1"/>
  <c r="B96" i="1"/>
  <c r="I96" i="1" s="1"/>
  <c r="B97" i="1"/>
  <c r="I97" i="1" s="1"/>
  <c r="B98" i="1"/>
  <c r="B99" i="1"/>
  <c r="I99" i="1" s="1"/>
  <c r="B100" i="1"/>
  <c r="B101" i="1"/>
  <c r="B102" i="1"/>
  <c r="I102" i="1" s="1"/>
  <c r="B103" i="1"/>
  <c r="B104" i="1"/>
  <c r="I104" i="1" s="1"/>
  <c r="B105" i="1"/>
  <c r="I105" i="1" s="1"/>
  <c r="B106" i="1"/>
  <c r="B107" i="1"/>
  <c r="B108" i="1"/>
  <c r="I108" i="1" s="1"/>
  <c r="B109" i="1"/>
  <c r="I109" i="1" s="1"/>
  <c r="B110" i="1"/>
  <c r="B111" i="1"/>
  <c r="I111" i="1" s="1"/>
  <c r="B112" i="1"/>
  <c r="B113" i="1"/>
  <c r="B114" i="1"/>
  <c r="I114" i="1" s="1"/>
  <c r="B115" i="1"/>
  <c r="B116" i="1"/>
  <c r="I116" i="1" s="1"/>
  <c r="B117" i="1"/>
  <c r="I117" i="1" s="1"/>
  <c r="B118" i="1"/>
  <c r="B119" i="1"/>
  <c r="B120" i="1"/>
  <c r="I120" i="1" s="1"/>
  <c r="B121" i="1"/>
  <c r="I121" i="1" s="1"/>
  <c r="B122" i="1"/>
  <c r="B123" i="1"/>
  <c r="I123" i="1" s="1"/>
  <c r="B124" i="1"/>
  <c r="B125" i="1"/>
  <c r="B126" i="1"/>
  <c r="I126" i="1" s="1"/>
  <c r="B127" i="1"/>
  <c r="B128" i="1"/>
  <c r="I128" i="1" s="1"/>
  <c r="B129" i="1"/>
  <c r="I129" i="1" s="1"/>
  <c r="B130" i="1"/>
  <c r="B131" i="1"/>
  <c r="B132" i="1"/>
  <c r="I132" i="1" s="1"/>
  <c r="B133" i="1"/>
  <c r="I133" i="1" s="1"/>
  <c r="B134" i="1"/>
  <c r="B135" i="1"/>
  <c r="I135" i="1" s="1"/>
  <c r="B136" i="1"/>
  <c r="B137" i="1"/>
  <c r="B138" i="1"/>
  <c r="I138" i="1" s="1"/>
  <c r="B139" i="1"/>
  <c r="B140" i="1"/>
  <c r="I140" i="1" s="1"/>
  <c r="B141" i="1"/>
  <c r="I141" i="1" s="1"/>
  <c r="B142" i="1"/>
  <c r="B143" i="1"/>
  <c r="B144" i="1"/>
  <c r="I144" i="1" s="1"/>
  <c r="B145" i="1"/>
  <c r="I145" i="1" s="1"/>
  <c r="B146" i="1"/>
  <c r="B147" i="1"/>
  <c r="I147" i="1" s="1"/>
  <c r="B148" i="1"/>
  <c r="B149" i="1"/>
  <c r="B150" i="1"/>
  <c r="I150" i="1" s="1"/>
  <c r="B151" i="1"/>
  <c r="B152" i="1"/>
  <c r="I152" i="1" s="1"/>
  <c r="B153" i="1"/>
  <c r="I153" i="1" s="1"/>
  <c r="B154" i="1"/>
  <c r="B155" i="1"/>
  <c r="B156" i="1"/>
  <c r="I156" i="1" s="1"/>
  <c r="B157" i="1"/>
  <c r="I157" i="1" s="1"/>
  <c r="B158" i="1"/>
  <c r="B159" i="1"/>
  <c r="I159" i="1" s="1"/>
  <c r="B160" i="1"/>
  <c r="B161" i="1"/>
  <c r="B162" i="1"/>
  <c r="I162" i="1" s="1"/>
  <c r="B163" i="1"/>
  <c r="B164" i="1"/>
  <c r="I164" i="1" s="1"/>
  <c r="B165" i="1"/>
  <c r="I165" i="1" s="1"/>
  <c r="B166" i="1"/>
  <c r="B167" i="1"/>
  <c r="B168" i="1"/>
  <c r="I168" i="1" s="1"/>
  <c r="B169" i="1"/>
  <c r="I169" i="1" s="1"/>
  <c r="B170" i="1"/>
  <c r="B171" i="1"/>
  <c r="I171" i="1" s="1"/>
  <c r="B172" i="1"/>
  <c r="B173" i="1"/>
  <c r="B174" i="1"/>
  <c r="I174" i="1" s="1"/>
  <c r="B175" i="1"/>
  <c r="B176" i="1"/>
  <c r="I176" i="1" s="1"/>
  <c r="B177" i="1"/>
  <c r="I177" i="1" s="1"/>
  <c r="B178" i="1"/>
  <c r="B179" i="1"/>
  <c r="B180" i="1"/>
  <c r="I180" i="1" s="1"/>
  <c r="B181" i="1"/>
  <c r="I181" i="1" s="1"/>
  <c r="B182" i="1"/>
  <c r="B183" i="1"/>
  <c r="I183" i="1" s="1"/>
  <c r="B184" i="1"/>
  <c r="B185" i="1"/>
  <c r="B186" i="1"/>
  <c r="I186" i="1" s="1"/>
  <c r="B187" i="1"/>
  <c r="B188" i="1"/>
  <c r="I188" i="1" s="1"/>
  <c r="B189" i="1"/>
  <c r="I189" i="1" s="1"/>
  <c r="B190" i="1"/>
  <c r="B191" i="1"/>
  <c r="B192" i="1"/>
  <c r="I192" i="1" s="1"/>
  <c r="B193" i="1"/>
  <c r="I193" i="1" s="1"/>
  <c r="B194" i="1"/>
  <c r="B195" i="1"/>
  <c r="I195" i="1" s="1"/>
  <c r="B196" i="1"/>
  <c r="B197" i="1"/>
  <c r="B198" i="1"/>
  <c r="I198" i="1" s="1"/>
  <c r="B199" i="1"/>
  <c r="B200" i="1"/>
  <c r="I200" i="1" s="1"/>
  <c r="B201" i="1"/>
  <c r="I201" i="1" s="1"/>
  <c r="B202" i="1"/>
  <c r="B203" i="1"/>
  <c r="B204" i="1"/>
  <c r="I204" i="1" s="1"/>
  <c r="B205" i="1"/>
  <c r="I205" i="1" s="1"/>
  <c r="B206" i="1"/>
  <c r="B207" i="1"/>
  <c r="I207" i="1" s="1"/>
  <c r="B208" i="1"/>
  <c r="B209" i="1"/>
  <c r="B210" i="1"/>
  <c r="I210" i="1" s="1"/>
  <c r="B211" i="1"/>
  <c r="B212" i="1"/>
  <c r="I212" i="1" s="1"/>
  <c r="B213" i="1"/>
  <c r="I213" i="1" s="1"/>
  <c r="B214" i="1"/>
  <c r="B215" i="1"/>
  <c r="B216" i="1"/>
  <c r="I216" i="1" s="1"/>
  <c r="B217" i="1"/>
  <c r="I217" i="1" s="1"/>
  <c r="B218" i="1"/>
  <c r="I218" i="1" s="1"/>
  <c r="B219" i="1"/>
  <c r="I219" i="1" s="1"/>
  <c r="B220" i="1"/>
  <c r="I220" i="1" s="1"/>
  <c r="B221" i="1"/>
  <c r="I221" i="1" s="1"/>
  <c r="B222" i="1"/>
  <c r="I222" i="1" s="1"/>
  <c r="B223" i="1"/>
  <c r="I223" i="1" s="1"/>
  <c r="B224" i="1"/>
  <c r="I224" i="1" s="1"/>
  <c r="B225" i="1"/>
  <c r="I225" i="1" s="1"/>
  <c r="B226" i="1"/>
  <c r="I226" i="1" s="1"/>
  <c r="B227" i="1"/>
  <c r="I227" i="1" s="1"/>
  <c r="B228" i="1"/>
  <c r="I228" i="1" s="1"/>
  <c r="B229" i="1"/>
  <c r="I229" i="1" s="1"/>
  <c r="B230" i="1"/>
  <c r="I230" i="1" s="1"/>
  <c r="B231" i="1"/>
  <c r="I231" i="1" s="1"/>
  <c r="B232" i="1"/>
  <c r="I232" i="1" s="1"/>
  <c r="B233" i="1"/>
  <c r="I233" i="1" s="1"/>
  <c r="B234" i="1"/>
  <c r="I234" i="1" s="1"/>
  <c r="B235" i="1"/>
  <c r="I235" i="1" s="1"/>
  <c r="B236" i="1"/>
  <c r="I236" i="1" s="1"/>
  <c r="B237" i="1"/>
  <c r="I237" i="1" s="1"/>
  <c r="B238" i="1"/>
  <c r="I238" i="1" s="1"/>
  <c r="B239" i="1"/>
  <c r="I239" i="1" s="1"/>
  <c r="B240" i="1"/>
  <c r="I240" i="1" s="1"/>
  <c r="B241" i="1"/>
  <c r="I241" i="1" s="1"/>
  <c r="B242" i="1"/>
  <c r="I242" i="1" s="1"/>
  <c r="B243" i="1"/>
  <c r="I243" i="1" s="1"/>
  <c r="B244" i="1"/>
  <c r="I244" i="1" s="1"/>
  <c r="B245" i="1"/>
  <c r="I245" i="1" s="1"/>
  <c r="B246" i="1"/>
  <c r="I246" i="1" s="1"/>
  <c r="B247" i="1"/>
  <c r="I247" i="1" s="1"/>
  <c r="B248" i="1"/>
  <c r="I248" i="1" s="1"/>
  <c r="B249" i="1"/>
  <c r="I249" i="1" s="1"/>
  <c r="B250" i="1"/>
  <c r="I250" i="1" s="1"/>
  <c r="B251" i="1"/>
  <c r="I251" i="1" s="1"/>
  <c r="B252" i="1"/>
  <c r="I252" i="1" s="1"/>
  <c r="B253" i="1"/>
  <c r="I253" i="1" s="1"/>
  <c r="B254" i="1"/>
  <c r="I254" i="1" s="1"/>
  <c r="B255" i="1"/>
  <c r="I255" i="1" s="1"/>
  <c r="B256" i="1"/>
  <c r="I256" i="1" s="1"/>
  <c r="B257" i="1"/>
  <c r="I257" i="1" s="1"/>
  <c r="B258" i="1"/>
  <c r="I258" i="1" s="1"/>
  <c r="B259" i="1"/>
  <c r="I259" i="1" s="1"/>
  <c r="B260" i="1"/>
  <c r="I260" i="1" s="1"/>
  <c r="B261" i="1"/>
  <c r="I261" i="1" s="1"/>
  <c r="B262" i="1"/>
  <c r="I262" i="1" s="1"/>
  <c r="B263" i="1"/>
  <c r="I263" i="1" s="1"/>
  <c r="B264" i="1"/>
  <c r="I264" i="1" s="1"/>
  <c r="B265" i="1"/>
  <c r="I265" i="1" s="1"/>
  <c r="B266" i="1"/>
  <c r="I266" i="1" s="1"/>
  <c r="B267" i="1"/>
  <c r="I267" i="1" s="1"/>
  <c r="B268" i="1"/>
  <c r="I268" i="1" s="1"/>
  <c r="B269" i="1"/>
  <c r="I269" i="1" s="1"/>
  <c r="B270" i="1"/>
  <c r="I270" i="1" s="1"/>
  <c r="B271" i="1"/>
  <c r="I271" i="1" s="1"/>
  <c r="B272" i="1"/>
  <c r="I272" i="1" s="1"/>
  <c r="B273" i="1"/>
  <c r="I273" i="1" s="1"/>
  <c r="B274" i="1"/>
  <c r="I274" i="1" s="1"/>
  <c r="B275" i="1"/>
  <c r="I275" i="1" s="1"/>
  <c r="B276" i="1"/>
  <c r="I276" i="1" s="1"/>
  <c r="B277" i="1"/>
  <c r="I277" i="1" s="1"/>
  <c r="B278" i="1"/>
  <c r="I278" i="1" s="1"/>
  <c r="B279" i="1"/>
  <c r="I279" i="1" s="1"/>
  <c r="B280" i="1"/>
  <c r="I280" i="1" s="1"/>
  <c r="B281" i="1"/>
  <c r="I281" i="1" s="1"/>
  <c r="B282" i="1"/>
  <c r="I282" i="1" s="1"/>
  <c r="B283" i="1"/>
  <c r="I283" i="1" s="1"/>
  <c r="B284" i="1"/>
  <c r="I284" i="1" s="1"/>
  <c r="B285" i="1"/>
  <c r="I285" i="1" s="1"/>
  <c r="B286" i="1"/>
  <c r="I286" i="1" s="1"/>
  <c r="B287" i="1"/>
  <c r="I287" i="1" s="1"/>
  <c r="B288" i="1"/>
  <c r="I288" i="1" s="1"/>
  <c r="B289" i="1"/>
  <c r="I289" i="1" s="1"/>
  <c r="B290" i="1"/>
  <c r="I290" i="1" s="1"/>
  <c r="B291" i="1"/>
  <c r="I291" i="1" s="1"/>
  <c r="B292" i="1"/>
  <c r="I292" i="1" s="1"/>
  <c r="B293" i="1"/>
  <c r="I293" i="1" s="1"/>
  <c r="B294" i="1"/>
  <c r="I294" i="1" s="1"/>
  <c r="B295" i="1"/>
  <c r="I295" i="1" s="1"/>
  <c r="B296" i="1"/>
  <c r="I296" i="1" s="1"/>
  <c r="B297" i="1"/>
  <c r="I297" i="1" s="1"/>
  <c r="B298" i="1"/>
  <c r="I298" i="1" s="1"/>
  <c r="B299" i="1"/>
  <c r="I299" i="1" s="1"/>
  <c r="B300" i="1"/>
  <c r="I300" i="1" s="1"/>
  <c r="B301" i="1"/>
  <c r="I301" i="1" s="1"/>
  <c r="B302" i="1"/>
  <c r="I302" i="1" s="1"/>
  <c r="B303" i="1"/>
  <c r="I303" i="1" s="1"/>
  <c r="B304" i="1"/>
  <c r="I304" i="1" s="1"/>
  <c r="B305" i="1"/>
  <c r="I305" i="1" s="1"/>
  <c r="B306" i="1"/>
  <c r="I306" i="1" s="1"/>
  <c r="B307" i="1"/>
  <c r="I307" i="1" s="1"/>
  <c r="B308" i="1"/>
  <c r="I308" i="1" s="1"/>
  <c r="B309" i="1"/>
  <c r="I309" i="1" s="1"/>
  <c r="B310" i="1"/>
  <c r="I310" i="1" s="1"/>
  <c r="B311" i="1"/>
  <c r="I311" i="1" s="1"/>
  <c r="B312" i="1"/>
  <c r="I312" i="1" s="1"/>
  <c r="B313" i="1"/>
  <c r="I313" i="1" s="1"/>
  <c r="B314" i="1"/>
  <c r="I314" i="1" s="1"/>
  <c r="B315" i="1"/>
  <c r="I315" i="1" s="1"/>
  <c r="B316" i="1"/>
  <c r="I316" i="1" s="1"/>
  <c r="B317" i="1"/>
  <c r="I317" i="1" s="1"/>
  <c r="B318" i="1"/>
  <c r="I318" i="1" s="1"/>
  <c r="B319" i="1"/>
  <c r="I319" i="1" s="1"/>
  <c r="B320" i="1"/>
  <c r="I320" i="1" s="1"/>
  <c r="B321" i="1"/>
  <c r="I321" i="1" s="1"/>
  <c r="B322" i="1"/>
  <c r="I322" i="1" s="1"/>
  <c r="B323" i="1"/>
  <c r="I323" i="1" s="1"/>
  <c r="B324" i="1"/>
  <c r="I324" i="1" s="1"/>
  <c r="B325" i="1"/>
  <c r="I325" i="1" s="1"/>
  <c r="B326" i="1"/>
  <c r="I326" i="1" s="1"/>
  <c r="B327" i="1"/>
  <c r="I327" i="1" s="1"/>
  <c r="B328" i="1"/>
  <c r="I328" i="1" s="1"/>
  <c r="B329" i="1"/>
  <c r="I329" i="1" s="1"/>
  <c r="B330" i="1"/>
  <c r="I330" i="1" s="1"/>
  <c r="B331" i="1"/>
  <c r="I331" i="1" s="1"/>
  <c r="B332" i="1"/>
  <c r="I332" i="1" s="1"/>
  <c r="B333" i="1"/>
  <c r="I333" i="1" s="1"/>
  <c r="B334" i="1"/>
  <c r="I334" i="1" s="1"/>
  <c r="B335" i="1"/>
  <c r="I335" i="1" s="1"/>
  <c r="B336" i="1"/>
  <c r="I336" i="1" s="1"/>
  <c r="B337" i="1"/>
  <c r="I337" i="1" s="1"/>
  <c r="B338" i="1"/>
  <c r="I338" i="1" s="1"/>
  <c r="B339" i="1"/>
  <c r="I339" i="1" s="1"/>
  <c r="B340" i="1"/>
  <c r="I340" i="1" s="1"/>
  <c r="B341" i="1"/>
  <c r="I341" i="1" s="1"/>
  <c r="B342" i="1"/>
  <c r="I342" i="1" s="1"/>
  <c r="B343" i="1"/>
  <c r="I343" i="1" s="1"/>
  <c r="B344" i="1"/>
  <c r="I344" i="1" s="1"/>
  <c r="B345" i="1"/>
  <c r="I345" i="1" s="1"/>
  <c r="B346" i="1"/>
  <c r="I346" i="1" s="1"/>
  <c r="B347" i="1"/>
  <c r="I347" i="1" s="1"/>
  <c r="B348" i="1"/>
  <c r="I348" i="1" s="1"/>
  <c r="B349" i="1"/>
  <c r="I349" i="1" s="1"/>
  <c r="B350" i="1"/>
  <c r="I350" i="1" s="1"/>
  <c r="B351" i="1"/>
  <c r="I351" i="1" s="1"/>
  <c r="B352" i="1"/>
  <c r="I352" i="1" s="1"/>
  <c r="B353" i="1"/>
  <c r="I353" i="1" s="1"/>
  <c r="B354" i="1"/>
  <c r="I354" i="1" s="1"/>
  <c r="B355" i="1"/>
  <c r="I355" i="1" s="1"/>
  <c r="B356" i="1"/>
  <c r="I356" i="1" s="1"/>
  <c r="B357" i="1"/>
  <c r="I357" i="1" s="1"/>
  <c r="B358" i="1"/>
  <c r="I358" i="1" s="1"/>
  <c r="B359" i="1"/>
  <c r="I359" i="1" s="1"/>
  <c r="B360" i="1"/>
  <c r="I360" i="1" s="1"/>
  <c r="B361" i="1"/>
  <c r="I361" i="1" s="1"/>
  <c r="B362" i="1"/>
  <c r="I362" i="1" s="1"/>
  <c r="B363" i="1"/>
  <c r="I363" i="1" s="1"/>
  <c r="B364" i="1"/>
  <c r="I364" i="1" s="1"/>
  <c r="B365" i="1"/>
  <c r="I365" i="1" s="1"/>
  <c r="B366" i="1"/>
  <c r="I366" i="1" s="1"/>
  <c r="B367" i="1"/>
  <c r="I367" i="1" s="1"/>
  <c r="B368" i="1"/>
  <c r="I368" i="1" s="1"/>
  <c r="B369" i="1"/>
  <c r="I369" i="1" s="1"/>
  <c r="B370" i="1"/>
  <c r="I370" i="1" s="1"/>
  <c r="B371" i="1"/>
  <c r="I371" i="1" s="1"/>
  <c r="B372" i="1"/>
  <c r="I372" i="1" s="1"/>
  <c r="B373" i="1"/>
  <c r="I373" i="1" s="1"/>
  <c r="B374" i="1"/>
  <c r="I374" i="1" s="1"/>
  <c r="B375" i="1"/>
  <c r="I375" i="1" s="1"/>
  <c r="B376" i="1"/>
  <c r="I376" i="1" s="1"/>
  <c r="B377" i="1"/>
  <c r="I377" i="1" s="1"/>
  <c r="B378" i="1"/>
  <c r="I378" i="1" s="1"/>
  <c r="B379" i="1"/>
  <c r="I379" i="1" s="1"/>
  <c r="B380" i="1"/>
  <c r="I380" i="1" s="1"/>
  <c r="B381" i="1"/>
  <c r="I381" i="1" s="1"/>
  <c r="B382" i="1"/>
  <c r="I382" i="1" s="1"/>
  <c r="B383" i="1"/>
  <c r="I383" i="1" s="1"/>
  <c r="B384" i="1"/>
  <c r="I384" i="1" s="1"/>
  <c r="B385" i="1"/>
  <c r="I385" i="1" s="1"/>
  <c r="B386" i="1"/>
  <c r="I386" i="1" s="1"/>
  <c r="B387" i="1"/>
  <c r="I387" i="1" s="1"/>
  <c r="B388" i="1"/>
  <c r="I388" i="1" s="1"/>
  <c r="B389" i="1"/>
  <c r="I389" i="1" s="1"/>
  <c r="B390" i="1"/>
  <c r="I390" i="1" s="1"/>
  <c r="B391" i="1"/>
  <c r="I391" i="1" s="1"/>
  <c r="B392" i="1"/>
  <c r="I392" i="1" s="1"/>
  <c r="B393" i="1"/>
  <c r="I393" i="1" s="1"/>
  <c r="B394" i="1"/>
  <c r="I394" i="1" s="1"/>
  <c r="B395" i="1"/>
  <c r="I395" i="1" s="1"/>
  <c r="B396" i="1"/>
  <c r="I396" i="1" s="1"/>
  <c r="B397" i="1"/>
  <c r="I397" i="1" s="1"/>
  <c r="B398" i="1"/>
  <c r="I398" i="1" s="1"/>
  <c r="B399" i="1"/>
  <c r="I399" i="1" s="1"/>
  <c r="B400" i="1"/>
  <c r="I400" i="1" s="1"/>
  <c r="B401" i="1"/>
  <c r="I401" i="1" s="1"/>
  <c r="B402" i="1"/>
  <c r="I402" i="1" s="1"/>
  <c r="B403" i="1"/>
  <c r="I403" i="1" s="1"/>
  <c r="B404" i="1"/>
  <c r="I404" i="1" s="1"/>
  <c r="B405" i="1"/>
  <c r="I405" i="1" s="1"/>
  <c r="B406" i="1"/>
  <c r="I406" i="1" s="1"/>
  <c r="B407" i="1"/>
  <c r="I407" i="1" s="1"/>
  <c r="B408" i="1"/>
  <c r="I408" i="1" s="1"/>
  <c r="B409" i="1"/>
  <c r="I409" i="1" s="1"/>
  <c r="B410" i="1"/>
  <c r="I410" i="1" s="1"/>
  <c r="B411" i="1"/>
  <c r="I411" i="1" s="1"/>
  <c r="B412" i="1"/>
  <c r="I412" i="1" s="1"/>
  <c r="B413" i="1"/>
  <c r="I413" i="1" s="1"/>
  <c r="B414" i="1"/>
  <c r="I414" i="1" s="1"/>
  <c r="B415" i="1"/>
  <c r="I415" i="1" s="1"/>
  <c r="B416" i="1"/>
  <c r="I416" i="1" s="1"/>
  <c r="B417" i="1"/>
  <c r="I417" i="1" s="1"/>
  <c r="B418" i="1"/>
  <c r="I418" i="1" s="1"/>
  <c r="B419" i="1"/>
  <c r="I419" i="1" s="1"/>
  <c r="B420" i="1"/>
  <c r="I420" i="1" s="1"/>
  <c r="B421" i="1"/>
  <c r="I421" i="1" s="1"/>
  <c r="B422" i="1"/>
  <c r="I422" i="1" s="1"/>
  <c r="B423" i="1"/>
  <c r="I423" i="1" s="1"/>
  <c r="B424" i="1"/>
  <c r="I424" i="1" s="1"/>
  <c r="B425" i="1"/>
  <c r="I425" i="1" s="1"/>
  <c r="B426" i="1"/>
  <c r="I426" i="1" s="1"/>
  <c r="B427" i="1"/>
  <c r="I427" i="1" s="1"/>
  <c r="B428" i="1"/>
  <c r="I428" i="1" s="1"/>
  <c r="B429" i="1"/>
  <c r="I429" i="1" s="1"/>
  <c r="B430" i="1"/>
  <c r="I430" i="1" s="1"/>
  <c r="B431" i="1"/>
  <c r="I431" i="1" s="1"/>
  <c r="B432" i="1"/>
  <c r="I432" i="1" s="1"/>
  <c r="B433" i="1"/>
  <c r="I433" i="1" s="1"/>
  <c r="B434" i="1"/>
  <c r="I434" i="1" s="1"/>
  <c r="B435" i="1"/>
  <c r="I435" i="1" s="1"/>
  <c r="B436" i="1"/>
  <c r="I436" i="1" s="1"/>
  <c r="B437" i="1"/>
  <c r="I437" i="1" s="1"/>
  <c r="B438" i="1"/>
  <c r="I438" i="1" s="1"/>
  <c r="B439" i="1"/>
  <c r="I439" i="1" s="1"/>
  <c r="B440" i="1"/>
  <c r="I440" i="1" s="1"/>
  <c r="B441" i="1"/>
  <c r="I441" i="1" s="1"/>
  <c r="B442" i="1"/>
  <c r="I442" i="1" s="1"/>
  <c r="B443" i="1"/>
  <c r="I443" i="1" s="1"/>
  <c r="B444" i="1"/>
  <c r="I444" i="1" s="1"/>
  <c r="B445" i="1"/>
  <c r="I445" i="1" s="1"/>
  <c r="B446" i="1"/>
  <c r="I446" i="1" s="1"/>
  <c r="B447" i="1"/>
  <c r="I447" i="1" s="1"/>
  <c r="B448" i="1"/>
  <c r="I448" i="1" s="1"/>
  <c r="B449" i="1"/>
  <c r="I449" i="1" s="1"/>
  <c r="B450" i="1"/>
  <c r="I450" i="1" s="1"/>
  <c r="B451" i="1"/>
  <c r="I451" i="1" s="1"/>
  <c r="B452" i="1"/>
  <c r="I452" i="1" s="1"/>
  <c r="B453" i="1"/>
  <c r="I453" i="1" s="1"/>
  <c r="B454" i="1"/>
  <c r="I454" i="1" s="1"/>
  <c r="B455" i="1"/>
  <c r="I455" i="1" s="1"/>
  <c r="B456" i="1"/>
  <c r="I456" i="1" s="1"/>
  <c r="B457" i="1"/>
  <c r="I457" i="1" s="1"/>
  <c r="B458" i="1"/>
  <c r="I458" i="1" s="1"/>
  <c r="B459" i="1"/>
  <c r="I459" i="1" s="1"/>
  <c r="B460" i="1"/>
  <c r="I460" i="1" s="1"/>
  <c r="B461" i="1"/>
  <c r="I461" i="1" s="1"/>
  <c r="B462" i="1"/>
  <c r="I462" i="1" s="1"/>
  <c r="B463" i="1"/>
  <c r="I463" i="1" s="1"/>
  <c r="B464" i="1"/>
  <c r="I464" i="1" s="1"/>
  <c r="B465" i="1"/>
  <c r="I465" i="1" s="1"/>
  <c r="B466" i="1"/>
  <c r="I466" i="1" s="1"/>
  <c r="B467" i="1"/>
  <c r="I467" i="1" s="1"/>
  <c r="B468" i="1"/>
  <c r="I468" i="1" s="1"/>
  <c r="B469" i="1"/>
  <c r="I469" i="1" s="1"/>
  <c r="B470" i="1"/>
  <c r="I470" i="1" s="1"/>
  <c r="B471" i="1"/>
  <c r="I471" i="1" s="1"/>
  <c r="B472" i="1"/>
  <c r="I472" i="1" s="1"/>
  <c r="B473" i="1"/>
  <c r="I473" i="1" s="1"/>
  <c r="B474" i="1"/>
  <c r="I474" i="1" s="1"/>
  <c r="B475" i="1"/>
  <c r="I475" i="1" s="1"/>
  <c r="B476" i="1"/>
  <c r="I476" i="1" s="1"/>
  <c r="B477" i="1"/>
  <c r="I477" i="1" s="1"/>
  <c r="B478" i="1"/>
  <c r="I478" i="1" s="1"/>
  <c r="B479" i="1"/>
  <c r="I479" i="1" s="1"/>
  <c r="B480" i="1"/>
  <c r="I480" i="1" s="1"/>
  <c r="B481" i="1"/>
  <c r="I481" i="1" s="1"/>
  <c r="B482" i="1"/>
  <c r="I482" i="1" s="1"/>
  <c r="B483" i="1"/>
  <c r="I483" i="1" s="1"/>
  <c r="B484" i="1"/>
  <c r="I484" i="1" s="1"/>
  <c r="B485" i="1"/>
  <c r="I485" i="1" s="1"/>
  <c r="B486" i="1"/>
  <c r="I486" i="1" s="1"/>
  <c r="B487" i="1"/>
  <c r="I487" i="1" s="1"/>
  <c r="B488" i="1"/>
  <c r="I488" i="1" s="1"/>
  <c r="B489" i="1"/>
  <c r="I489" i="1" s="1"/>
  <c r="B490" i="1"/>
  <c r="I490" i="1" s="1"/>
  <c r="B491" i="1"/>
  <c r="I491" i="1" s="1"/>
  <c r="B492" i="1"/>
  <c r="I492" i="1" s="1"/>
  <c r="B493" i="1"/>
  <c r="I493" i="1" s="1"/>
  <c r="B494" i="1"/>
  <c r="I494" i="1" s="1"/>
  <c r="B495" i="1"/>
  <c r="I495" i="1" s="1"/>
  <c r="B496" i="1"/>
  <c r="I496" i="1" s="1"/>
  <c r="B497" i="1"/>
  <c r="I497" i="1" s="1"/>
  <c r="B498" i="1"/>
  <c r="I498" i="1" s="1"/>
  <c r="B499" i="1"/>
  <c r="I499" i="1" s="1"/>
  <c r="B500" i="1"/>
  <c r="I500" i="1" s="1"/>
  <c r="B501" i="1"/>
  <c r="I501" i="1" s="1"/>
  <c r="B502" i="1"/>
  <c r="I502" i="1" s="1"/>
  <c r="B503" i="1"/>
  <c r="I503" i="1" s="1"/>
  <c r="B504" i="1"/>
  <c r="I504" i="1" s="1"/>
  <c r="B505" i="1"/>
  <c r="I505" i="1" s="1"/>
  <c r="B506" i="1"/>
  <c r="I506" i="1" s="1"/>
  <c r="B507" i="1"/>
  <c r="I507" i="1" s="1"/>
  <c r="B508" i="1"/>
  <c r="I508" i="1" s="1"/>
  <c r="B509" i="1"/>
  <c r="H509" i="1" s="1"/>
  <c r="B510" i="1"/>
  <c r="I510" i="1" s="1"/>
  <c r="B511" i="1"/>
  <c r="I511" i="1" s="1"/>
  <c r="B512" i="1"/>
  <c r="I512" i="1" s="1"/>
  <c r="B513" i="1"/>
  <c r="I513" i="1" s="1"/>
  <c r="B514" i="1"/>
  <c r="I514" i="1" s="1"/>
  <c r="B515" i="1"/>
  <c r="I515" i="1" s="1"/>
  <c r="B516" i="1"/>
  <c r="I516" i="1" s="1"/>
  <c r="B517" i="1"/>
  <c r="I517" i="1" s="1"/>
  <c r="B518" i="1"/>
  <c r="I518" i="1" s="1"/>
  <c r="B519" i="1"/>
  <c r="I519" i="1" s="1"/>
  <c r="B520" i="1"/>
  <c r="I520" i="1" s="1"/>
  <c r="B521" i="1"/>
  <c r="H521" i="1" s="1"/>
  <c r="B522" i="1"/>
  <c r="I522" i="1" s="1"/>
  <c r="B523" i="1"/>
  <c r="I523" i="1" s="1"/>
  <c r="B524" i="1"/>
  <c r="I524" i="1" s="1"/>
  <c r="B525" i="1"/>
  <c r="I525" i="1" s="1"/>
  <c r="B526" i="1"/>
  <c r="I526" i="1" s="1"/>
  <c r="B527" i="1"/>
  <c r="I527" i="1" s="1"/>
  <c r="B528" i="1"/>
  <c r="I528" i="1" s="1"/>
  <c r="B529" i="1"/>
  <c r="I529" i="1" s="1"/>
  <c r="B530" i="1"/>
  <c r="I530" i="1" s="1"/>
  <c r="B531" i="1"/>
  <c r="I531" i="1" s="1"/>
  <c r="B532" i="1"/>
  <c r="I532" i="1" s="1"/>
  <c r="B533" i="1"/>
  <c r="I533" i="1" s="1"/>
  <c r="B534" i="1"/>
  <c r="I534" i="1" s="1"/>
  <c r="B535" i="1"/>
  <c r="I535" i="1" s="1"/>
  <c r="B536" i="1"/>
  <c r="I536" i="1" s="1"/>
  <c r="B537" i="1"/>
  <c r="I537" i="1" s="1"/>
  <c r="B538" i="1"/>
  <c r="I538" i="1" s="1"/>
  <c r="B539" i="1"/>
  <c r="I539" i="1" s="1"/>
  <c r="B540" i="1"/>
  <c r="I540" i="1" s="1"/>
  <c r="B541" i="1"/>
  <c r="I541" i="1" s="1"/>
  <c r="B542" i="1"/>
  <c r="I542" i="1" s="1"/>
  <c r="B543" i="1"/>
  <c r="I543" i="1" s="1"/>
  <c r="B544" i="1"/>
  <c r="I544" i="1" s="1"/>
  <c r="B545" i="1"/>
  <c r="I545" i="1" s="1"/>
  <c r="B546" i="1"/>
  <c r="I546" i="1" s="1"/>
  <c r="B547" i="1"/>
  <c r="I547" i="1" s="1"/>
  <c r="B548" i="1"/>
  <c r="I548" i="1" s="1"/>
  <c r="B549" i="1"/>
  <c r="I549" i="1" s="1"/>
  <c r="B550" i="1"/>
  <c r="I550" i="1" s="1"/>
  <c r="B551" i="1"/>
  <c r="I551" i="1" s="1"/>
  <c r="B552" i="1"/>
  <c r="I552" i="1" s="1"/>
  <c r="B553" i="1"/>
  <c r="I553" i="1" s="1"/>
  <c r="B554" i="1"/>
  <c r="I554" i="1" s="1"/>
  <c r="B555" i="1"/>
  <c r="I555" i="1" s="1"/>
  <c r="B556" i="1"/>
  <c r="I556" i="1" s="1"/>
  <c r="B557" i="1"/>
  <c r="I557" i="1" s="1"/>
  <c r="B558" i="1"/>
  <c r="I558" i="1" s="1"/>
  <c r="B559" i="1"/>
  <c r="I559" i="1" s="1"/>
  <c r="B560" i="1"/>
  <c r="I560" i="1" s="1"/>
  <c r="B561" i="1"/>
  <c r="I561" i="1" s="1"/>
  <c r="B562" i="1"/>
  <c r="I562" i="1" s="1"/>
  <c r="B563" i="1"/>
  <c r="I563" i="1" s="1"/>
  <c r="B564" i="1"/>
  <c r="I564" i="1" s="1"/>
  <c r="B565" i="1"/>
  <c r="I565" i="1" s="1"/>
  <c r="B566" i="1"/>
  <c r="I566" i="1" s="1"/>
  <c r="B567" i="1"/>
  <c r="I567" i="1" s="1"/>
  <c r="B568" i="1"/>
  <c r="I568" i="1" s="1"/>
  <c r="B569" i="1"/>
  <c r="I569" i="1" s="1"/>
  <c r="B570" i="1"/>
  <c r="I570" i="1" s="1"/>
  <c r="B571" i="1"/>
  <c r="I571" i="1" s="1"/>
  <c r="B572" i="1"/>
  <c r="I572" i="1" s="1"/>
  <c r="B573" i="1"/>
  <c r="I573" i="1" s="1"/>
  <c r="B574" i="1"/>
  <c r="I574" i="1" s="1"/>
  <c r="B575" i="1"/>
  <c r="I575" i="1" s="1"/>
  <c r="B576" i="1"/>
  <c r="I576" i="1" s="1"/>
  <c r="B577" i="1"/>
  <c r="I577" i="1" s="1"/>
  <c r="B578" i="1"/>
  <c r="I578" i="1" s="1"/>
  <c r="B579" i="1"/>
  <c r="I579" i="1" s="1"/>
  <c r="B580" i="1"/>
  <c r="I580" i="1" s="1"/>
  <c r="B581" i="1"/>
  <c r="I581" i="1" s="1"/>
  <c r="B582" i="1"/>
  <c r="I582" i="1" s="1"/>
  <c r="B583" i="1"/>
  <c r="I583" i="1" s="1"/>
  <c r="B584" i="1"/>
  <c r="I584" i="1" s="1"/>
  <c r="B585" i="1"/>
  <c r="I585" i="1" s="1"/>
  <c r="B586" i="1"/>
  <c r="I586" i="1" s="1"/>
  <c r="B587" i="1"/>
  <c r="I587" i="1" s="1"/>
  <c r="B588" i="1"/>
  <c r="I588" i="1" s="1"/>
  <c r="B589" i="1"/>
  <c r="I589" i="1" s="1"/>
  <c r="B590" i="1"/>
  <c r="I590" i="1" s="1"/>
  <c r="B591" i="1"/>
  <c r="I591" i="1" s="1"/>
  <c r="B592" i="1"/>
  <c r="I592" i="1" s="1"/>
  <c r="B593" i="1"/>
  <c r="I593" i="1" s="1"/>
  <c r="B594" i="1"/>
  <c r="I594" i="1" s="1"/>
  <c r="B595" i="1"/>
  <c r="I595" i="1" s="1"/>
  <c r="B596" i="1"/>
  <c r="I596" i="1" s="1"/>
  <c r="B597" i="1"/>
  <c r="I597" i="1" s="1"/>
  <c r="B598" i="1"/>
  <c r="I598" i="1" s="1"/>
  <c r="B599" i="1"/>
  <c r="I599" i="1" s="1"/>
  <c r="B600" i="1"/>
  <c r="I600" i="1" s="1"/>
  <c r="B601" i="1"/>
  <c r="I601" i="1" s="1"/>
  <c r="B602" i="1"/>
  <c r="I602" i="1" s="1"/>
  <c r="B603" i="1"/>
  <c r="I603" i="1" s="1"/>
  <c r="B604" i="1"/>
  <c r="I604" i="1" s="1"/>
  <c r="B605" i="1"/>
  <c r="I605" i="1" s="1"/>
  <c r="B606" i="1"/>
  <c r="I606" i="1" s="1"/>
  <c r="B607" i="1"/>
  <c r="I607" i="1" s="1"/>
  <c r="B608" i="1"/>
  <c r="I608" i="1" s="1"/>
  <c r="B609" i="1"/>
  <c r="I609" i="1" s="1"/>
  <c r="B610" i="1"/>
  <c r="I610" i="1" s="1"/>
  <c r="B611" i="1"/>
  <c r="I611" i="1" s="1"/>
  <c r="B612" i="1"/>
  <c r="I612" i="1" s="1"/>
  <c r="B613" i="1"/>
  <c r="I613" i="1" s="1"/>
  <c r="B614" i="1"/>
  <c r="I614" i="1" s="1"/>
  <c r="B615" i="1"/>
  <c r="I615" i="1" s="1"/>
  <c r="B616" i="1"/>
  <c r="I616" i="1" s="1"/>
  <c r="B617" i="1"/>
  <c r="H617" i="1" s="1"/>
  <c r="B618" i="1"/>
  <c r="I618" i="1" s="1"/>
  <c r="B619" i="1"/>
  <c r="I619" i="1" s="1"/>
  <c r="B620" i="1"/>
  <c r="I620" i="1" s="1"/>
  <c r="B621" i="1"/>
  <c r="I621" i="1" s="1"/>
  <c r="B622" i="1"/>
  <c r="I622" i="1" s="1"/>
  <c r="B623" i="1"/>
  <c r="I623" i="1" s="1"/>
  <c r="B624" i="1"/>
  <c r="I624" i="1" s="1"/>
  <c r="B625" i="1"/>
  <c r="I625" i="1" s="1"/>
  <c r="B626" i="1"/>
  <c r="I626" i="1" s="1"/>
  <c r="B627" i="1"/>
  <c r="I627" i="1" s="1"/>
  <c r="B628" i="1"/>
  <c r="I628" i="1" s="1"/>
  <c r="B629" i="1"/>
  <c r="H629" i="1" s="1"/>
  <c r="B630" i="1"/>
  <c r="I630" i="1" s="1"/>
  <c r="B631" i="1"/>
  <c r="I631" i="1" s="1"/>
  <c r="B632" i="1"/>
  <c r="I632" i="1" s="1"/>
  <c r="B633" i="1"/>
  <c r="I633" i="1" s="1"/>
  <c r="B634" i="1"/>
  <c r="I634" i="1" s="1"/>
  <c r="B635" i="1"/>
  <c r="I635" i="1" s="1"/>
  <c r="B636" i="1"/>
  <c r="I636" i="1" s="1"/>
  <c r="B637" i="1"/>
  <c r="I637" i="1" s="1"/>
  <c r="B638" i="1"/>
  <c r="I638" i="1" s="1"/>
  <c r="B639" i="1"/>
  <c r="I639" i="1" s="1"/>
  <c r="B640" i="1"/>
  <c r="I640" i="1" s="1"/>
  <c r="B641" i="1"/>
  <c r="H641" i="1" s="1"/>
  <c r="B642" i="1"/>
  <c r="I642" i="1" s="1"/>
  <c r="B643" i="1"/>
  <c r="I643" i="1" s="1"/>
  <c r="B644" i="1"/>
  <c r="I644" i="1" s="1"/>
  <c r="B645" i="1"/>
  <c r="I645" i="1" s="1"/>
  <c r="B646" i="1"/>
  <c r="I646" i="1" s="1"/>
  <c r="B647" i="1"/>
  <c r="I647" i="1" s="1"/>
  <c r="B648" i="1"/>
  <c r="I648" i="1" s="1"/>
  <c r="B649" i="1"/>
  <c r="I649" i="1" s="1"/>
  <c r="B650" i="1"/>
  <c r="I650" i="1" s="1"/>
  <c r="B651" i="1"/>
  <c r="I651" i="1" s="1"/>
  <c r="B652" i="1"/>
  <c r="I652" i="1" s="1"/>
  <c r="B653" i="1"/>
  <c r="H653" i="1" s="1"/>
  <c r="B654" i="1"/>
  <c r="I654" i="1" s="1"/>
  <c r="B655" i="1"/>
  <c r="I655" i="1" s="1"/>
  <c r="B656" i="1"/>
  <c r="I656" i="1" s="1"/>
  <c r="B657" i="1"/>
  <c r="I657" i="1" s="1"/>
  <c r="B658" i="1"/>
  <c r="I658" i="1" s="1"/>
  <c r="B659" i="1"/>
  <c r="I659" i="1" s="1"/>
  <c r="B660" i="1"/>
  <c r="I660" i="1" s="1"/>
  <c r="B661" i="1"/>
  <c r="I661" i="1" s="1"/>
  <c r="B662" i="1"/>
  <c r="I662" i="1" s="1"/>
  <c r="B663" i="1"/>
  <c r="I663" i="1" s="1"/>
  <c r="B664" i="1"/>
  <c r="I664" i="1" s="1"/>
  <c r="B665" i="1"/>
  <c r="H665" i="1" s="1"/>
  <c r="B666" i="1"/>
  <c r="I666" i="1" s="1"/>
  <c r="B667" i="1"/>
  <c r="I667" i="1" s="1"/>
  <c r="B668" i="1"/>
  <c r="I668" i="1" s="1"/>
  <c r="B669" i="1"/>
  <c r="I669" i="1" s="1"/>
  <c r="B670" i="1"/>
  <c r="I670" i="1" s="1"/>
  <c r="B671" i="1"/>
  <c r="I671" i="1" s="1"/>
  <c r="B672" i="1"/>
  <c r="I672" i="1" s="1"/>
  <c r="B673" i="1"/>
  <c r="I673" i="1" s="1"/>
  <c r="B674" i="1"/>
  <c r="I674" i="1" s="1"/>
  <c r="B675" i="1"/>
  <c r="I675" i="1" s="1"/>
  <c r="B676" i="1"/>
  <c r="I676" i="1" s="1"/>
  <c r="B677" i="1"/>
  <c r="I677" i="1" s="1"/>
  <c r="B678" i="1"/>
  <c r="I678" i="1" s="1"/>
  <c r="B679" i="1"/>
  <c r="I679" i="1" s="1"/>
  <c r="B680" i="1"/>
  <c r="I680" i="1" s="1"/>
  <c r="B681" i="1"/>
  <c r="I681" i="1" s="1"/>
  <c r="B682" i="1"/>
  <c r="I682" i="1" s="1"/>
  <c r="B683" i="1"/>
  <c r="I683" i="1" s="1"/>
  <c r="B684" i="1"/>
  <c r="I684" i="1" s="1"/>
  <c r="B685" i="1"/>
  <c r="I685" i="1" s="1"/>
  <c r="B686" i="1"/>
  <c r="I686" i="1" s="1"/>
  <c r="B687" i="1"/>
  <c r="I687" i="1" s="1"/>
  <c r="B688" i="1"/>
  <c r="I688" i="1" s="1"/>
  <c r="B689" i="1"/>
  <c r="I689" i="1" s="1"/>
  <c r="B690" i="1"/>
  <c r="I690" i="1" s="1"/>
  <c r="B691" i="1"/>
  <c r="I691" i="1" s="1"/>
  <c r="B692" i="1"/>
  <c r="I692" i="1" s="1"/>
  <c r="B693" i="1"/>
  <c r="I693" i="1" s="1"/>
  <c r="B694" i="1"/>
  <c r="I694" i="1" s="1"/>
  <c r="B695" i="1"/>
  <c r="I695" i="1" s="1"/>
  <c r="B696" i="1"/>
  <c r="I696" i="1" s="1"/>
  <c r="B697" i="1"/>
  <c r="I697" i="1" s="1"/>
  <c r="B698" i="1"/>
  <c r="I698" i="1" s="1"/>
  <c r="B699" i="1"/>
  <c r="I699" i="1" s="1"/>
  <c r="B700" i="1"/>
  <c r="I700" i="1" s="1"/>
  <c r="B701" i="1"/>
  <c r="I701" i="1" s="1"/>
  <c r="B702" i="1"/>
  <c r="I702" i="1" s="1"/>
  <c r="B703" i="1"/>
  <c r="I703" i="1" s="1"/>
  <c r="B704" i="1"/>
  <c r="I704" i="1" s="1"/>
  <c r="B705" i="1"/>
  <c r="I705" i="1" s="1"/>
  <c r="B706" i="1"/>
  <c r="I706" i="1" s="1"/>
  <c r="B707" i="1"/>
  <c r="I707" i="1" s="1"/>
  <c r="B708" i="1"/>
  <c r="I708" i="1" s="1"/>
  <c r="B709" i="1"/>
  <c r="I709" i="1" s="1"/>
  <c r="B710" i="1"/>
  <c r="I710" i="1" s="1"/>
  <c r="B711" i="1"/>
  <c r="I711" i="1" s="1"/>
  <c r="B712" i="1"/>
  <c r="I712" i="1" s="1"/>
  <c r="B713" i="1"/>
  <c r="I713" i="1" s="1"/>
  <c r="B714" i="1"/>
  <c r="I714" i="1" s="1"/>
  <c r="B715" i="1"/>
  <c r="I715" i="1" s="1"/>
  <c r="B716" i="1"/>
  <c r="I716" i="1" s="1"/>
  <c r="B717" i="1"/>
  <c r="I717" i="1" s="1"/>
  <c r="B718" i="1"/>
  <c r="I718" i="1" s="1"/>
  <c r="B719" i="1"/>
  <c r="I719" i="1" s="1"/>
  <c r="B720" i="1"/>
  <c r="I720" i="1" s="1"/>
  <c r="B721" i="1"/>
  <c r="I721" i="1" s="1"/>
  <c r="B722" i="1"/>
  <c r="I722" i="1" s="1"/>
  <c r="B723" i="1"/>
  <c r="I723" i="1" s="1"/>
  <c r="B724" i="1"/>
  <c r="I724" i="1" s="1"/>
  <c r="B725" i="1"/>
  <c r="I725" i="1" s="1"/>
  <c r="B726" i="1"/>
  <c r="I726" i="1" s="1"/>
  <c r="B727" i="1"/>
  <c r="I727" i="1" s="1"/>
  <c r="B728" i="1"/>
  <c r="I728" i="1" s="1"/>
  <c r="B729" i="1"/>
  <c r="I729" i="1" s="1"/>
  <c r="B730" i="1"/>
  <c r="I730" i="1" s="1"/>
  <c r="B731" i="1"/>
  <c r="I731" i="1" s="1"/>
  <c r="B732" i="1"/>
  <c r="I732" i="1" s="1"/>
  <c r="B733" i="1"/>
  <c r="I733" i="1" s="1"/>
  <c r="B734" i="1"/>
  <c r="I734" i="1" s="1"/>
  <c r="B735" i="1"/>
  <c r="I735" i="1" s="1"/>
  <c r="B736" i="1"/>
  <c r="I736" i="1" s="1"/>
  <c r="B737" i="1"/>
  <c r="I737" i="1" s="1"/>
  <c r="B738" i="1"/>
  <c r="I738" i="1" s="1"/>
  <c r="B739" i="1"/>
  <c r="I739" i="1" s="1"/>
  <c r="B740" i="1"/>
  <c r="I740" i="1" s="1"/>
  <c r="B741" i="1"/>
  <c r="I741" i="1" s="1"/>
  <c r="B742" i="1"/>
  <c r="I742" i="1" s="1"/>
  <c r="B743" i="1"/>
  <c r="I743" i="1" s="1"/>
  <c r="B744" i="1"/>
  <c r="I744" i="1" s="1"/>
  <c r="B745" i="1"/>
  <c r="I745" i="1" s="1"/>
  <c r="B746" i="1"/>
  <c r="I746" i="1" s="1"/>
  <c r="B747" i="1"/>
  <c r="I747" i="1" s="1"/>
  <c r="B748" i="1"/>
  <c r="I748" i="1" s="1"/>
  <c r="B749" i="1"/>
  <c r="I749" i="1" s="1"/>
  <c r="B750" i="1"/>
  <c r="I750" i="1" s="1"/>
  <c r="B751" i="1"/>
  <c r="I751" i="1" s="1"/>
  <c r="B752" i="1"/>
  <c r="I752" i="1" s="1"/>
  <c r="B753" i="1"/>
  <c r="I753" i="1" s="1"/>
  <c r="B754" i="1"/>
  <c r="I754" i="1" s="1"/>
  <c r="B755" i="1"/>
  <c r="I755" i="1" s="1"/>
  <c r="B756" i="1"/>
  <c r="I756" i="1" s="1"/>
  <c r="B757" i="1"/>
  <c r="I757" i="1" s="1"/>
  <c r="B758" i="1"/>
  <c r="I758" i="1" s="1"/>
  <c r="B759" i="1"/>
  <c r="I759" i="1" s="1"/>
  <c r="B760" i="1"/>
  <c r="I760" i="1" s="1"/>
  <c r="B761" i="1"/>
  <c r="H761" i="1" s="1"/>
  <c r="B762" i="1"/>
  <c r="I762" i="1" s="1"/>
  <c r="B763" i="1"/>
  <c r="I763" i="1" s="1"/>
  <c r="B764" i="1"/>
  <c r="I764" i="1" s="1"/>
  <c r="B765" i="1"/>
  <c r="I765" i="1" s="1"/>
  <c r="B766" i="1"/>
  <c r="I766" i="1" s="1"/>
  <c r="B767" i="1"/>
  <c r="I767" i="1" s="1"/>
  <c r="B768" i="1"/>
  <c r="I768" i="1" s="1"/>
  <c r="B769" i="1"/>
  <c r="I769" i="1" s="1"/>
  <c r="B770" i="1"/>
  <c r="I770" i="1" s="1"/>
  <c r="B771" i="1"/>
  <c r="I771" i="1" s="1"/>
  <c r="B772" i="1"/>
  <c r="I772" i="1" s="1"/>
  <c r="B773" i="1"/>
  <c r="H773" i="1" s="1"/>
  <c r="B774" i="1"/>
  <c r="I774" i="1" s="1"/>
  <c r="B775" i="1"/>
  <c r="I775" i="1" s="1"/>
  <c r="B776" i="1"/>
  <c r="I776" i="1" s="1"/>
  <c r="B777" i="1"/>
  <c r="I777" i="1" s="1"/>
  <c r="B778" i="1"/>
  <c r="I778" i="1" s="1"/>
  <c r="B779" i="1"/>
  <c r="I779" i="1" s="1"/>
  <c r="B780" i="1"/>
  <c r="I780" i="1" s="1"/>
  <c r="B781" i="1"/>
  <c r="I781" i="1" s="1"/>
  <c r="B782" i="1"/>
  <c r="I782" i="1" s="1"/>
  <c r="B783" i="1"/>
  <c r="I783" i="1" s="1"/>
  <c r="B784" i="1"/>
  <c r="I784" i="1" s="1"/>
  <c r="B785" i="1"/>
  <c r="H785" i="1" s="1"/>
  <c r="B786" i="1"/>
  <c r="I786" i="1" s="1"/>
  <c r="B787" i="1"/>
  <c r="I787" i="1" s="1"/>
  <c r="B788" i="1"/>
  <c r="I788" i="1" s="1"/>
  <c r="B789" i="1"/>
  <c r="I789" i="1" s="1"/>
  <c r="B790" i="1"/>
  <c r="I790" i="1" s="1"/>
  <c r="B791" i="1"/>
  <c r="I791" i="1" s="1"/>
  <c r="B792" i="1"/>
  <c r="I792" i="1" s="1"/>
  <c r="B793" i="1"/>
  <c r="I793" i="1" s="1"/>
  <c r="B794" i="1"/>
  <c r="I794" i="1" s="1"/>
  <c r="B795" i="1"/>
  <c r="I795" i="1" s="1"/>
  <c r="B796" i="1"/>
  <c r="I796" i="1" s="1"/>
  <c r="B797" i="1"/>
  <c r="H797" i="1" s="1"/>
  <c r="B798" i="1"/>
  <c r="I798" i="1" s="1"/>
  <c r="B799" i="1"/>
  <c r="I799" i="1" s="1"/>
  <c r="B800" i="1"/>
  <c r="I800" i="1" s="1"/>
  <c r="B801" i="1"/>
  <c r="I801" i="1" s="1"/>
  <c r="B802" i="1"/>
  <c r="I802" i="1" s="1"/>
  <c r="B803" i="1"/>
  <c r="I803" i="1" s="1"/>
  <c r="B804" i="1"/>
  <c r="I804" i="1" s="1"/>
  <c r="B805" i="1"/>
  <c r="I805" i="1" s="1"/>
  <c r="B806" i="1"/>
  <c r="I806" i="1" s="1"/>
  <c r="B807" i="1"/>
  <c r="I807" i="1" s="1"/>
  <c r="B2" i="1"/>
  <c r="H2" i="1" s="1"/>
  <c r="I185" i="1" l="1"/>
  <c r="H185" i="1"/>
  <c r="I89" i="1"/>
  <c r="H89" i="1"/>
  <c r="I211" i="1"/>
  <c r="H211" i="1"/>
  <c r="I199" i="1"/>
  <c r="H199" i="1"/>
  <c r="I187" i="1"/>
  <c r="H187" i="1"/>
  <c r="I175" i="1"/>
  <c r="H175" i="1"/>
  <c r="I163" i="1"/>
  <c r="H163" i="1"/>
  <c r="I151" i="1"/>
  <c r="H151" i="1"/>
  <c r="I139" i="1"/>
  <c r="H139" i="1"/>
  <c r="I127" i="1"/>
  <c r="H127" i="1"/>
  <c r="I115" i="1"/>
  <c r="H115" i="1"/>
  <c r="I103" i="1"/>
  <c r="H103" i="1"/>
  <c r="I91" i="1"/>
  <c r="H91" i="1"/>
  <c r="I79" i="1"/>
  <c r="H79" i="1"/>
  <c r="I67" i="1"/>
  <c r="H67" i="1"/>
  <c r="I55" i="1"/>
  <c r="H55" i="1"/>
  <c r="I43" i="1"/>
  <c r="H43" i="1"/>
  <c r="I31" i="1"/>
  <c r="H31" i="1"/>
  <c r="I19" i="1"/>
  <c r="H19" i="1"/>
  <c r="I7" i="1"/>
  <c r="H7" i="1"/>
  <c r="H802" i="1"/>
  <c r="H790" i="1"/>
  <c r="H778" i="1"/>
  <c r="H766" i="1"/>
  <c r="H754" i="1"/>
  <c r="H742" i="1"/>
  <c r="H730" i="1"/>
  <c r="H718" i="1"/>
  <c r="H706" i="1"/>
  <c r="H694" i="1"/>
  <c r="H682" i="1"/>
  <c r="H670" i="1"/>
  <c r="H658" i="1"/>
  <c r="H646" i="1"/>
  <c r="H634" i="1"/>
  <c r="H622" i="1"/>
  <c r="H610" i="1"/>
  <c r="H598" i="1"/>
  <c r="H586" i="1"/>
  <c r="H574" i="1"/>
  <c r="H562" i="1"/>
  <c r="H550" i="1"/>
  <c r="H538" i="1"/>
  <c r="H526" i="1"/>
  <c r="H514" i="1"/>
  <c r="H502" i="1"/>
  <c r="H490" i="1"/>
  <c r="H478" i="1"/>
  <c r="H466" i="1"/>
  <c r="H454" i="1"/>
  <c r="H442" i="1"/>
  <c r="H430" i="1"/>
  <c r="H418" i="1"/>
  <c r="H406" i="1"/>
  <c r="H394" i="1"/>
  <c r="H382" i="1"/>
  <c r="H370" i="1"/>
  <c r="H358" i="1"/>
  <c r="H346" i="1"/>
  <c r="H334" i="1"/>
  <c r="H322" i="1"/>
  <c r="H310" i="1"/>
  <c r="H298" i="1"/>
  <c r="H286" i="1"/>
  <c r="H274" i="1"/>
  <c r="H262" i="1"/>
  <c r="H250" i="1"/>
  <c r="H238" i="1"/>
  <c r="H226" i="1"/>
  <c r="H212" i="1"/>
  <c r="H188" i="1"/>
  <c r="H164" i="1"/>
  <c r="H140" i="1"/>
  <c r="H116" i="1"/>
  <c r="H92" i="1"/>
  <c r="H68" i="1"/>
  <c r="H44" i="1"/>
  <c r="H3" i="1"/>
  <c r="I665" i="1"/>
  <c r="I521" i="1"/>
  <c r="I101" i="1"/>
  <c r="H101" i="1"/>
  <c r="I42" i="1"/>
  <c r="H42" i="1"/>
  <c r="I30" i="1"/>
  <c r="H30" i="1"/>
  <c r="I18" i="1"/>
  <c r="H18" i="1"/>
  <c r="I6" i="1"/>
  <c r="H6" i="1"/>
  <c r="H801" i="1"/>
  <c r="H789" i="1"/>
  <c r="H777" i="1"/>
  <c r="H765" i="1"/>
  <c r="H753" i="1"/>
  <c r="H741" i="1"/>
  <c r="H729" i="1"/>
  <c r="H717" i="1"/>
  <c r="H705" i="1"/>
  <c r="H693" i="1"/>
  <c r="H681" i="1"/>
  <c r="H669" i="1"/>
  <c r="H657" i="1"/>
  <c r="H645" i="1"/>
  <c r="H633" i="1"/>
  <c r="H621" i="1"/>
  <c r="H609" i="1"/>
  <c r="H597" i="1"/>
  <c r="H585" i="1"/>
  <c r="H573" i="1"/>
  <c r="H561" i="1"/>
  <c r="H549" i="1"/>
  <c r="H537" i="1"/>
  <c r="H525" i="1"/>
  <c r="H513" i="1"/>
  <c r="H501" i="1"/>
  <c r="H489" i="1"/>
  <c r="H477" i="1"/>
  <c r="H465" i="1"/>
  <c r="H453" i="1"/>
  <c r="H441" i="1"/>
  <c r="H429" i="1"/>
  <c r="H417" i="1"/>
  <c r="H405" i="1"/>
  <c r="H393" i="1"/>
  <c r="H381" i="1"/>
  <c r="H369" i="1"/>
  <c r="H357" i="1"/>
  <c r="H345" i="1"/>
  <c r="H333" i="1"/>
  <c r="H321" i="1"/>
  <c r="H309" i="1"/>
  <c r="H297" i="1"/>
  <c r="H285" i="1"/>
  <c r="H273" i="1"/>
  <c r="H261" i="1"/>
  <c r="H249" i="1"/>
  <c r="H237" i="1"/>
  <c r="H225" i="1"/>
  <c r="H210" i="1"/>
  <c r="H186" i="1"/>
  <c r="H162" i="1"/>
  <c r="H138" i="1"/>
  <c r="H114" i="1"/>
  <c r="H90" i="1"/>
  <c r="H66" i="1"/>
  <c r="H39" i="1"/>
  <c r="I797" i="1"/>
  <c r="I653" i="1"/>
  <c r="I509" i="1"/>
  <c r="I5" i="1"/>
  <c r="H5" i="1"/>
  <c r="H800" i="1"/>
  <c r="H788" i="1"/>
  <c r="H776" i="1"/>
  <c r="H764" i="1"/>
  <c r="H752" i="1"/>
  <c r="H740" i="1"/>
  <c r="H728" i="1"/>
  <c r="H716" i="1"/>
  <c r="H704" i="1"/>
  <c r="H692" i="1"/>
  <c r="H680" i="1"/>
  <c r="H668" i="1"/>
  <c r="H656" i="1"/>
  <c r="H644" i="1"/>
  <c r="H632" i="1"/>
  <c r="H620" i="1"/>
  <c r="H608" i="1"/>
  <c r="H596" i="1"/>
  <c r="H584" i="1"/>
  <c r="H572" i="1"/>
  <c r="H560" i="1"/>
  <c r="H548" i="1"/>
  <c r="H536" i="1"/>
  <c r="H524" i="1"/>
  <c r="H512" i="1"/>
  <c r="H500" i="1"/>
  <c r="H488" i="1"/>
  <c r="H476" i="1"/>
  <c r="H464" i="1"/>
  <c r="H452" i="1"/>
  <c r="H440" i="1"/>
  <c r="H428" i="1"/>
  <c r="H416" i="1"/>
  <c r="H404" i="1"/>
  <c r="H392" i="1"/>
  <c r="H380" i="1"/>
  <c r="H368" i="1"/>
  <c r="H356" i="1"/>
  <c r="H344" i="1"/>
  <c r="H332" i="1"/>
  <c r="H320" i="1"/>
  <c r="H308" i="1"/>
  <c r="H296" i="1"/>
  <c r="H284" i="1"/>
  <c r="H272" i="1"/>
  <c r="H260" i="1"/>
  <c r="H248" i="1"/>
  <c r="H236" i="1"/>
  <c r="H224" i="1"/>
  <c r="H207" i="1"/>
  <c r="H183" i="1"/>
  <c r="H159" i="1"/>
  <c r="H135" i="1"/>
  <c r="H111" i="1"/>
  <c r="H87" i="1"/>
  <c r="H63" i="1"/>
  <c r="H37" i="1"/>
  <c r="I785" i="1"/>
  <c r="I641" i="1"/>
  <c r="I197" i="1"/>
  <c r="H197" i="1"/>
  <c r="I65" i="1"/>
  <c r="H65" i="1"/>
  <c r="I208" i="1"/>
  <c r="H208" i="1"/>
  <c r="I196" i="1"/>
  <c r="H196" i="1"/>
  <c r="I184" i="1"/>
  <c r="H184" i="1"/>
  <c r="I172" i="1"/>
  <c r="H172" i="1"/>
  <c r="I160" i="1"/>
  <c r="H160" i="1"/>
  <c r="I148" i="1"/>
  <c r="H148" i="1"/>
  <c r="I136" i="1"/>
  <c r="H136" i="1"/>
  <c r="I124" i="1"/>
  <c r="H124" i="1"/>
  <c r="I112" i="1"/>
  <c r="H112" i="1"/>
  <c r="I100" i="1"/>
  <c r="H100" i="1"/>
  <c r="I88" i="1"/>
  <c r="H88" i="1"/>
  <c r="I76" i="1"/>
  <c r="H76" i="1"/>
  <c r="I64" i="1"/>
  <c r="H64" i="1"/>
  <c r="I52" i="1"/>
  <c r="H52" i="1"/>
  <c r="I40" i="1"/>
  <c r="H40" i="1"/>
  <c r="I28" i="1"/>
  <c r="H28" i="1"/>
  <c r="I16" i="1"/>
  <c r="H16" i="1"/>
  <c r="I4" i="1"/>
  <c r="H4" i="1"/>
  <c r="H799" i="1"/>
  <c r="H787" i="1"/>
  <c r="H775" i="1"/>
  <c r="H763" i="1"/>
  <c r="H751" i="1"/>
  <c r="H739" i="1"/>
  <c r="H727" i="1"/>
  <c r="H715" i="1"/>
  <c r="H703" i="1"/>
  <c r="H691" i="1"/>
  <c r="H679" i="1"/>
  <c r="H667" i="1"/>
  <c r="H655" i="1"/>
  <c r="H643" i="1"/>
  <c r="H631" i="1"/>
  <c r="H619" i="1"/>
  <c r="H607" i="1"/>
  <c r="H595" i="1"/>
  <c r="H583" i="1"/>
  <c r="H571" i="1"/>
  <c r="H559" i="1"/>
  <c r="H547" i="1"/>
  <c r="H535" i="1"/>
  <c r="H523" i="1"/>
  <c r="H511" i="1"/>
  <c r="H499" i="1"/>
  <c r="H487" i="1"/>
  <c r="H475" i="1"/>
  <c r="H463" i="1"/>
  <c r="H451" i="1"/>
  <c r="H439" i="1"/>
  <c r="H427" i="1"/>
  <c r="H415" i="1"/>
  <c r="H403" i="1"/>
  <c r="H391" i="1"/>
  <c r="H379" i="1"/>
  <c r="H367" i="1"/>
  <c r="H355" i="1"/>
  <c r="H343" i="1"/>
  <c r="H331" i="1"/>
  <c r="H319" i="1"/>
  <c r="H307" i="1"/>
  <c r="H295" i="1"/>
  <c r="H283" i="1"/>
  <c r="H271" i="1"/>
  <c r="H259" i="1"/>
  <c r="H247" i="1"/>
  <c r="H235" i="1"/>
  <c r="H223" i="1"/>
  <c r="H205" i="1"/>
  <c r="H181" i="1"/>
  <c r="H157" i="1"/>
  <c r="H133" i="1"/>
  <c r="H109" i="1"/>
  <c r="H85" i="1"/>
  <c r="H61" i="1"/>
  <c r="H36" i="1"/>
  <c r="I773" i="1"/>
  <c r="I629" i="1"/>
  <c r="H798" i="1"/>
  <c r="H786" i="1"/>
  <c r="H774" i="1"/>
  <c r="H762" i="1"/>
  <c r="H750" i="1"/>
  <c r="H738" i="1"/>
  <c r="H726" i="1"/>
  <c r="H714" i="1"/>
  <c r="H702" i="1"/>
  <c r="H690" i="1"/>
  <c r="H678" i="1"/>
  <c r="H666" i="1"/>
  <c r="H654" i="1"/>
  <c r="H642" i="1"/>
  <c r="H630" i="1"/>
  <c r="H618" i="1"/>
  <c r="H606" i="1"/>
  <c r="H594" i="1"/>
  <c r="H582" i="1"/>
  <c r="H570" i="1"/>
  <c r="H558" i="1"/>
  <c r="H546" i="1"/>
  <c r="H534" i="1"/>
  <c r="H522" i="1"/>
  <c r="H510" i="1"/>
  <c r="H498" i="1"/>
  <c r="H486" i="1"/>
  <c r="H474" i="1"/>
  <c r="H462" i="1"/>
  <c r="H450" i="1"/>
  <c r="H438" i="1"/>
  <c r="H426" i="1"/>
  <c r="H414" i="1"/>
  <c r="H402" i="1"/>
  <c r="H390" i="1"/>
  <c r="H378" i="1"/>
  <c r="H366" i="1"/>
  <c r="H354" i="1"/>
  <c r="H342" i="1"/>
  <c r="H330" i="1"/>
  <c r="H318" i="1"/>
  <c r="H306" i="1"/>
  <c r="H294" i="1"/>
  <c r="H282" i="1"/>
  <c r="H270" i="1"/>
  <c r="H258" i="1"/>
  <c r="H246" i="1"/>
  <c r="H234" i="1"/>
  <c r="H222" i="1"/>
  <c r="H204" i="1"/>
  <c r="H180" i="1"/>
  <c r="H156" i="1"/>
  <c r="H132" i="1"/>
  <c r="H108" i="1"/>
  <c r="H84" i="1"/>
  <c r="H60" i="1"/>
  <c r="H33" i="1"/>
  <c r="I761" i="1"/>
  <c r="I617" i="1"/>
  <c r="I137" i="1"/>
  <c r="H137" i="1"/>
  <c r="I29" i="1"/>
  <c r="H29" i="1"/>
  <c r="H206" i="1"/>
  <c r="I206" i="1"/>
  <c r="H194" i="1"/>
  <c r="I194" i="1"/>
  <c r="H182" i="1"/>
  <c r="I182" i="1"/>
  <c r="H170" i="1"/>
  <c r="I170" i="1"/>
  <c r="H158" i="1"/>
  <c r="I158" i="1"/>
  <c r="H146" i="1"/>
  <c r="I146" i="1"/>
  <c r="H134" i="1"/>
  <c r="I134" i="1"/>
  <c r="H122" i="1"/>
  <c r="I122" i="1"/>
  <c r="H110" i="1"/>
  <c r="I110" i="1"/>
  <c r="H98" i="1"/>
  <c r="I98" i="1"/>
  <c r="H86" i="1"/>
  <c r="I86" i="1"/>
  <c r="H74" i="1"/>
  <c r="I74" i="1"/>
  <c r="H62" i="1"/>
  <c r="I62" i="1"/>
  <c r="H50" i="1"/>
  <c r="I50" i="1"/>
  <c r="H38" i="1"/>
  <c r="I38" i="1"/>
  <c r="H26" i="1"/>
  <c r="I26" i="1"/>
  <c r="H14" i="1"/>
  <c r="I14" i="1"/>
  <c r="H749" i="1"/>
  <c r="H737" i="1"/>
  <c r="H725" i="1"/>
  <c r="H713" i="1"/>
  <c r="H701" i="1"/>
  <c r="H689" i="1"/>
  <c r="H677" i="1"/>
  <c r="H605" i="1"/>
  <c r="H593" i="1"/>
  <c r="H581" i="1"/>
  <c r="H569" i="1"/>
  <c r="H557" i="1"/>
  <c r="H545" i="1"/>
  <c r="H533" i="1"/>
  <c r="H497" i="1"/>
  <c r="H485" i="1"/>
  <c r="H473" i="1"/>
  <c r="H461" i="1"/>
  <c r="H449" i="1"/>
  <c r="H437" i="1"/>
  <c r="H425" i="1"/>
  <c r="H413" i="1"/>
  <c r="H401" i="1"/>
  <c r="H389" i="1"/>
  <c r="H377" i="1"/>
  <c r="H365" i="1"/>
  <c r="H353" i="1"/>
  <c r="H341" i="1"/>
  <c r="H329" i="1"/>
  <c r="H317" i="1"/>
  <c r="H305" i="1"/>
  <c r="H293" i="1"/>
  <c r="H281" i="1"/>
  <c r="H269" i="1"/>
  <c r="H257" i="1"/>
  <c r="H245" i="1"/>
  <c r="H233" i="1"/>
  <c r="H221" i="1"/>
  <c r="H201" i="1"/>
  <c r="H177" i="1"/>
  <c r="H153" i="1"/>
  <c r="H129" i="1"/>
  <c r="H105" i="1"/>
  <c r="H81" i="1"/>
  <c r="H57" i="1"/>
  <c r="H32" i="1"/>
  <c r="I209" i="1"/>
  <c r="H209" i="1"/>
  <c r="I125" i="1"/>
  <c r="H125" i="1"/>
  <c r="I41" i="1"/>
  <c r="H41" i="1"/>
  <c r="I13" i="1"/>
  <c r="H13" i="1"/>
  <c r="H796" i="1"/>
  <c r="H784" i="1"/>
  <c r="H772" i="1"/>
  <c r="H760" i="1"/>
  <c r="H748" i="1"/>
  <c r="H736" i="1"/>
  <c r="H724" i="1"/>
  <c r="H712" i="1"/>
  <c r="H700" i="1"/>
  <c r="H688" i="1"/>
  <c r="H676" i="1"/>
  <c r="H664" i="1"/>
  <c r="H652" i="1"/>
  <c r="H640" i="1"/>
  <c r="H628" i="1"/>
  <c r="H616" i="1"/>
  <c r="H604" i="1"/>
  <c r="H592" i="1"/>
  <c r="H580" i="1"/>
  <c r="H568" i="1"/>
  <c r="H556" i="1"/>
  <c r="H544" i="1"/>
  <c r="H532" i="1"/>
  <c r="H520" i="1"/>
  <c r="H508" i="1"/>
  <c r="H496" i="1"/>
  <c r="H484" i="1"/>
  <c r="H472" i="1"/>
  <c r="H460" i="1"/>
  <c r="H448" i="1"/>
  <c r="H436" i="1"/>
  <c r="H424" i="1"/>
  <c r="H412" i="1"/>
  <c r="H400" i="1"/>
  <c r="H388" i="1"/>
  <c r="H376" i="1"/>
  <c r="H364" i="1"/>
  <c r="H352" i="1"/>
  <c r="H340" i="1"/>
  <c r="H328" i="1"/>
  <c r="H316" i="1"/>
  <c r="H304" i="1"/>
  <c r="H292" i="1"/>
  <c r="H280" i="1"/>
  <c r="H268" i="1"/>
  <c r="H256" i="1"/>
  <c r="H244" i="1"/>
  <c r="H232" i="1"/>
  <c r="H220" i="1"/>
  <c r="H200" i="1"/>
  <c r="H176" i="1"/>
  <c r="H152" i="1"/>
  <c r="H128" i="1"/>
  <c r="H104" i="1"/>
  <c r="H80" i="1"/>
  <c r="H56" i="1"/>
  <c r="H27" i="1"/>
  <c r="I12" i="1"/>
  <c r="H12" i="1"/>
  <c r="H807" i="1"/>
  <c r="H795" i="1"/>
  <c r="H783" i="1"/>
  <c r="H771" i="1"/>
  <c r="H759" i="1"/>
  <c r="H747" i="1"/>
  <c r="H735" i="1"/>
  <c r="H723" i="1"/>
  <c r="H711" i="1"/>
  <c r="H699" i="1"/>
  <c r="H687" i="1"/>
  <c r="H675" i="1"/>
  <c r="H663" i="1"/>
  <c r="H651" i="1"/>
  <c r="H639" i="1"/>
  <c r="H627" i="1"/>
  <c r="H615" i="1"/>
  <c r="H603" i="1"/>
  <c r="H591" i="1"/>
  <c r="H579" i="1"/>
  <c r="H567" i="1"/>
  <c r="H555" i="1"/>
  <c r="H543" i="1"/>
  <c r="H531" i="1"/>
  <c r="H519" i="1"/>
  <c r="H507" i="1"/>
  <c r="H495" i="1"/>
  <c r="H483" i="1"/>
  <c r="H471" i="1"/>
  <c r="H459" i="1"/>
  <c r="H447" i="1"/>
  <c r="H435" i="1"/>
  <c r="H423" i="1"/>
  <c r="H411" i="1"/>
  <c r="H399" i="1"/>
  <c r="H387" i="1"/>
  <c r="H375" i="1"/>
  <c r="H363" i="1"/>
  <c r="H351" i="1"/>
  <c r="H339" i="1"/>
  <c r="H327" i="1"/>
  <c r="H315" i="1"/>
  <c r="H303" i="1"/>
  <c r="H291" i="1"/>
  <c r="H279" i="1"/>
  <c r="H267" i="1"/>
  <c r="H255" i="1"/>
  <c r="H243" i="1"/>
  <c r="H231" i="1"/>
  <c r="H219" i="1"/>
  <c r="H198" i="1"/>
  <c r="H174" i="1"/>
  <c r="H150" i="1"/>
  <c r="H126" i="1"/>
  <c r="H102" i="1"/>
  <c r="H78" i="1"/>
  <c r="H54" i="1"/>
  <c r="H25" i="1"/>
  <c r="I149" i="1"/>
  <c r="H149" i="1"/>
  <c r="I17" i="1"/>
  <c r="H17" i="1"/>
  <c r="I215" i="1"/>
  <c r="H215" i="1"/>
  <c r="I203" i="1"/>
  <c r="H203" i="1"/>
  <c r="I191" i="1"/>
  <c r="H191" i="1"/>
  <c r="I179" i="1"/>
  <c r="H179" i="1"/>
  <c r="I167" i="1"/>
  <c r="H167" i="1"/>
  <c r="I155" i="1"/>
  <c r="H155" i="1"/>
  <c r="I143" i="1"/>
  <c r="H143" i="1"/>
  <c r="I131" i="1"/>
  <c r="H131" i="1"/>
  <c r="I119" i="1"/>
  <c r="H119" i="1"/>
  <c r="I107" i="1"/>
  <c r="H107" i="1"/>
  <c r="I95" i="1"/>
  <c r="H95" i="1"/>
  <c r="I83" i="1"/>
  <c r="H83" i="1"/>
  <c r="I71" i="1"/>
  <c r="H71" i="1"/>
  <c r="I59" i="1"/>
  <c r="H59" i="1"/>
  <c r="I47" i="1"/>
  <c r="H47" i="1"/>
  <c r="I35" i="1"/>
  <c r="H35" i="1"/>
  <c r="I23" i="1"/>
  <c r="H23" i="1"/>
  <c r="I11" i="1"/>
  <c r="H11" i="1"/>
  <c r="H806" i="1"/>
  <c r="H794" i="1"/>
  <c r="H782" i="1"/>
  <c r="H770" i="1"/>
  <c r="H758" i="1"/>
  <c r="H746" i="1"/>
  <c r="H734" i="1"/>
  <c r="H722" i="1"/>
  <c r="H710" i="1"/>
  <c r="H698" i="1"/>
  <c r="H686" i="1"/>
  <c r="H674" i="1"/>
  <c r="H662" i="1"/>
  <c r="H650" i="1"/>
  <c r="H638" i="1"/>
  <c r="H626" i="1"/>
  <c r="H614" i="1"/>
  <c r="H602" i="1"/>
  <c r="H590" i="1"/>
  <c r="H578" i="1"/>
  <c r="H566" i="1"/>
  <c r="H554" i="1"/>
  <c r="H542" i="1"/>
  <c r="H530" i="1"/>
  <c r="H518" i="1"/>
  <c r="H506" i="1"/>
  <c r="H494" i="1"/>
  <c r="H482" i="1"/>
  <c r="H470" i="1"/>
  <c r="H458" i="1"/>
  <c r="H446" i="1"/>
  <c r="H434" i="1"/>
  <c r="H422" i="1"/>
  <c r="H410" i="1"/>
  <c r="H398" i="1"/>
  <c r="H386" i="1"/>
  <c r="H374" i="1"/>
  <c r="H362" i="1"/>
  <c r="H350" i="1"/>
  <c r="H338" i="1"/>
  <c r="H326" i="1"/>
  <c r="H314" i="1"/>
  <c r="H302" i="1"/>
  <c r="H290" i="1"/>
  <c r="H278" i="1"/>
  <c r="H266" i="1"/>
  <c r="H254" i="1"/>
  <c r="H242" i="1"/>
  <c r="H230" i="1"/>
  <c r="H218" i="1"/>
  <c r="H195" i="1"/>
  <c r="H171" i="1"/>
  <c r="H147" i="1"/>
  <c r="H123" i="1"/>
  <c r="H99" i="1"/>
  <c r="H75" i="1"/>
  <c r="H51" i="1"/>
  <c r="H24" i="1"/>
  <c r="I161" i="1"/>
  <c r="H161" i="1"/>
  <c r="I53" i="1"/>
  <c r="H53" i="1"/>
  <c r="I2" i="1"/>
  <c r="I214" i="1"/>
  <c r="H214" i="1"/>
  <c r="I202" i="1"/>
  <c r="H202" i="1"/>
  <c r="I190" i="1"/>
  <c r="H190" i="1"/>
  <c r="I178" i="1"/>
  <c r="H178" i="1"/>
  <c r="I166" i="1"/>
  <c r="H166" i="1"/>
  <c r="I154" i="1"/>
  <c r="H154" i="1"/>
  <c r="I142" i="1"/>
  <c r="H142" i="1"/>
  <c r="I130" i="1"/>
  <c r="H130" i="1"/>
  <c r="I118" i="1"/>
  <c r="H118" i="1"/>
  <c r="I106" i="1"/>
  <c r="H106" i="1"/>
  <c r="I94" i="1"/>
  <c r="H94" i="1"/>
  <c r="I82" i="1"/>
  <c r="H82" i="1"/>
  <c r="I70" i="1"/>
  <c r="H70" i="1"/>
  <c r="I58" i="1"/>
  <c r="H58" i="1"/>
  <c r="I46" i="1"/>
  <c r="H46" i="1"/>
  <c r="I34" i="1"/>
  <c r="H34" i="1"/>
  <c r="I22" i="1"/>
  <c r="H22" i="1"/>
  <c r="I10" i="1"/>
  <c r="H10" i="1"/>
  <c r="H805" i="1"/>
  <c r="H793" i="1"/>
  <c r="H781" i="1"/>
  <c r="H769" i="1"/>
  <c r="H757" i="1"/>
  <c r="H745" i="1"/>
  <c r="H733" i="1"/>
  <c r="H721" i="1"/>
  <c r="H709" i="1"/>
  <c r="H697" i="1"/>
  <c r="H685" i="1"/>
  <c r="H673" i="1"/>
  <c r="H661" i="1"/>
  <c r="H649" i="1"/>
  <c r="H637" i="1"/>
  <c r="H625" i="1"/>
  <c r="H613" i="1"/>
  <c r="H601" i="1"/>
  <c r="H589" i="1"/>
  <c r="H577" i="1"/>
  <c r="H565" i="1"/>
  <c r="H553" i="1"/>
  <c r="H541" i="1"/>
  <c r="H529" i="1"/>
  <c r="H517" i="1"/>
  <c r="H505" i="1"/>
  <c r="H493" i="1"/>
  <c r="H481" i="1"/>
  <c r="H469" i="1"/>
  <c r="H457" i="1"/>
  <c r="H445" i="1"/>
  <c r="H433" i="1"/>
  <c r="H421" i="1"/>
  <c r="H409" i="1"/>
  <c r="H397" i="1"/>
  <c r="H385" i="1"/>
  <c r="H373" i="1"/>
  <c r="H361" i="1"/>
  <c r="H349" i="1"/>
  <c r="H337" i="1"/>
  <c r="H325" i="1"/>
  <c r="H313" i="1"/>
  <c r="H301" i="1"/>
  <c r="H289" i="1"/>
  <c r="H277" i="1"/>
  <c r="H265" i="1"/>
  <c r="H253" i="1"/>
  <c r="H241" i="1"/>
  <c r="H229" i="1"/>
  <c r="H217" i="1"/>
  <c r="H193" i="1"/>
  <c r="H169" i="1"/>
  <c r="H145" i="1"/>
  <c r="H121" i="1"/>
  <c r="H97" i="1"/>
  <c r="H73" i="1"/>
  <c r="H49" i="1"/>
  <c r="H21" i="1"/>
  <c r="I113" i="1"/>
  <c r="H113" i="1"/>
  <c r="I9" i="1"/>
  <c r="H9" i="1"/>
  <c r="H804" i="1"/>
  <c r="H792" i="1"/>
  <c r="H780" i="1"/>
  <c r="H768" i="1"/>
  <c r="H756" i="1"/>
  <c r="H744" i="1"/>
  <c r="H732" i="1"/>
  <c r="H720" i="1"/>
  <c r="H708" i="1"/>
  <c r="H696" i="1"/>
  <c r="H684" i="1"/>
  <c r="H672" i="1"/>
  <c r="H660" i="1"/>
  <c r="H648" i="1"/>
  <c r="H636" i="1"/>
  <c r="H624" i="1"/>
  <c r="H612" i="1"/>
  <c r="H600" i="1"/>
  <c r="H588" i="1"/>
  <c r="H576" i="1"/>
  <c r="H564" i="1"/>
  <c r="H552" i="1"/>
  <c r="H540" i="1"/>
  <c r="H528" i="1"/>
  <c r="H516" i="1"/>
  <c r="H504" i="1"/>
  <c r="H492" i="1"/>
  <c r="H480" i="1"/>
  <c r="H468" i="1"/>
  <c r="H456" i="1"/>
  <c r="H444" i="1"/>
  <c r="H432" i="1"/>
  <c r="H420" i="1"/>
  <c r="H408" i="1"/>
  <c r="H396" i="1"/>
  <c r="H384" i="1"/>
  <c r="H372" i="1"/>
  <c r="H360" i="1"/>
  <c r="H348" i="1"/>
  <c r="H336" i="1"/>
  <c r="H324" i="1"/>
  <c r="H312" i="1"/>
  <c r="H300" i="1"/>
  <c r="H288" i="1"/>
  <c r="H276" i="1"/>
  <c r="H264" i="1"/>
  <c r="H252" i="1"/>
  <c r="H240" i="1"/>
  <c r="H228" i="1"/>
  <c r="H216" i="1"/>
  <c r="H192" i="1"/>
  <c r="H168" i="1"/>
  <c r="H144" i="1"/>
  <c r="H120" i="1"/>
  <c r="H96" i="1"/>
  <c r="H72" i="1"/>
  <c r="H48" i="1"/>
  <c r="H20" i="1"/>
  <c r="I173" i="1"/>
  <c r="H173" i="1"/>
  <c r="I77" i="1"/>
  <c r="H77" i="1"/>
  <c r="I8" i="1"/>
  <c r="H8" i="1"/>
  <c r="H803" i="1"/>
  <c r="H791" i="1"/>
  <c r="H779" i="1"/>
  <c r="H767" i="1"/>
  <c r="H755" i="1"/>
  <c r="H743" i="1"/>
  <c r="H731" i="1"/>
  <c r="H719" i="1"/>
  <c r="H707" i="1"/>
  <c r="H695" i="1"/>
  <c r="H683" i="1"/>
  <c r="H671" i="1"/>
  <c r="H659" i="1"/>
  <c r="H647" i="1"/>
  <c r="H635" i="1"/>
  <c r="H623" i="1"/>
  <c r="H611" i="1"/>
  <c r="H599" i="1"/>
  <c r="H587" i="1"/>
  <c r="H575" i="1"/>
  <c r="H563" i="1"/>
  <c r="H551" i="1"/>
  <c r="H539" i="1"/>
  <c r="H527" i="1"/>
  <c r="H515" i="1"/>
  <c r="H503" i="1"/>
  <c r="H491" i="1"/>
  <c r="H479" i="1"/>
  <c r="H467" i="1"/>
  <c r="H455" i="1"/>
  <c r="H443" i="1"/>
  <c r="H431" i="1"/>
  <c r="H419" i="1"/>
  <c r="H407" i="1"/>
  <c r="H395" i="1"/>
  <c r="H383" i="1"/>
  <c r="H371" i="1"/>
  <c r="H359" i="1"/>
  <c r="H347" i="1"/>
  <c r="H335" i="1"/>
  <c r="H323" i="1"/>
  <c r="H311" i="1"/>
  <c r="H299" i="1"/>
  <c r="H287" i="1"/>
  <c r="H275" i="1"/>
  <c r="H263" i="1"/>
  <c r="H251" i="1"/>
  <c r="H239" i="1"/>
  <c r="H227" i="1"/>
  <c r="H213" i="1"/>
  <c r="H189" i="1"/>
  <c r="H165" i="1"/>
  <c r="H141" i="1"/>
  <c r="H117" i="1"/>
  <c r="H93" i="1"/>
  <c r="H69" i="1"/>
  <c r="H45" i="1"/>
  <c r="H15" i="1"/>
</calcChain>
</file>

<file path=xl/sharedStrings.xml><?xml version="1.0" encoding="utf-8"?>
<sst xmlns="http://schemas.openxmlformats.org/spreadsheetml/2006/main" count="4210" uniqueCount="564">
  <si>
    <t>Date</t>
  </si>
  <si>
    <t>Description</t>
  </si>
  <si>
    <t>Amount</t>
  </si>
  <si>
    <t>Transaction Type</t>
  </si>
  <si>
    <t>Category</t>
  </si>
  <si>
    <t>Account Name</t>
  </si>
  <si>
    <t>01/01/2018</t>
  </si>
  <si>
    <t>Amazon</t>
  </si>
  <si>
    <t>debit</t>
  </si>
  <si>
    <t>Shopping</t>
  </si>
  <si>
    <t>Platinum Card</t>
  </si>
  <si>
    <t>01/02/2018</t>
  </si>
  <si>
    <t>Mortgage Payment</t>
  </si>
  <si>
    <t>Mortgage &amp; Rent</t>
  </si>
  <si>
    <t>Checking</t>
  </si>
  <si>
    <t>Thai Restaurant</t>
  </si>
  <si>
    <t>Restaurants</t>
  </si>
  <si>
    <t>Silver Card</t>
  </si>
  <si>
    <t>01/03/2018</t>
  </si>
  <si>
    <t>Credit Card Payment</t>
  </si>
  <si>
    <t>credit</t>
  </si>
  <si>
    <t>01/04/2018</t>
  </si>
  <si>
    <t>Netflix</t>
  </si>
  <si>
    <t>Movies &amp; DVDs</t>
  </si>
  <si>
    <t>01/05/2018</t>
  </si>
  <si>
    <t>American Tavern</t>
  </si>
  <si>
    <t>01/06/2018</t>
  </si>
  <si>
    <t>Hardware Store</t>
  </si>
  <si>
    <t>Home Improvement</t>
  </si>
  <si>
    <t>01/08/2018</t>
  </si>
  <si>
    <t>Gas Company</t>
  </si>
  <si>
    <t>Utilities</t>
  </si>
  <si>
    <t>01/09/2018</t>
  </si>
  <si>
    <t>Spotify</t>
  </si>
  <si>
    <t>Music</t>
  </si>
  <si>
    <t>01/10/2018</t>
  </si>
  <si>
    <t>Phone Company</t>
  </si>
  <si>
    <t>Mobile Phone</t>
  </si>
  <si>
    <t>01/11/2018</t>
  </si>
  <si>
    <t>Shell</t>
  </si>
  <si>
    <t>Gas &amp; Fuel</t>
  </si>
  <si>
    <t>Grocery Store</t>
  </si>
  <si>
    <t>Groceries</t>
  </si>
  <si>
    <t>01/12/2018</t>
  </si>
  <si>
    <t>Biweekly Paycheck</t>
  </si>
  <si>
    <t>Paycheck</t>
  </si>
  <si>
    <t>01/13/2018</t>
  </si>
  <si>
    <t>Pizza Place</t>
  </si>
  <si>
    <t>01/15/2018</t>
  </si>
  <si>
    <t>01/16/2018</t>
  </si>
  <si>
    <t>City Water Charges</t>
  </si>
  <si>
    <t>Power Company</t>
  </si>
  <si>
    <t>01/19/2018</t>
  </si>
  <si>
    <t>01/20/2018</t>
  </si>
  <si>
    <t>01/22/2018</t>
  </si>
  <si>
    <t>01/23/2018</t>
  </si>
  <si>
    <t>01/24/2018</t>
  </si>
  <si>
    <t>Starbucks</t>
  </si>
  <si>
    <t>Coffee Shops</t>
  </si>
  <si>
    <t>01/25/2018</t>
  </si>
  <si>
    <t>Internet Service Provider</t>
  </si>
  <si>
    <t>Internet</t>
  </si>
  <si>
    <t>01/29/2018</t>
  </si>
  <si>
    <t>Brunch Restaurant</t>
  </si>
  <si>
    <t>02/01/2018</t>
  </si>
  <si>
    <t>02/02/2018</t>
  </si>
  <si>
    <t>02/03/2018</t>
  </si>
  <si>
    <t>Japanese Restaurant</t>
  </si>
  <si>
    <t>02/04/2018</t>
  </si>
  <si>
    <t>02/05/2018</t>
  </si>
  <si>
    <t>02/06/2018</t>
  </si>
  <si>
    <t>02/07/2018</t>
  </si>
  <si>
    <t>02/09/2018</t>
  </si>
  <si>
    <t>Barbershop</t>
  </si>
  <si>
    <t>Haircut</t>
  </si>
  <si>
    <t>02/10/2018</t>
  </si>
  <si>
    <t>Bojangles</t>
  </si>
  <si>
    <t>02/11/2018</t>
  </si>
  <si>
    <t>Fancy Restaurant</t>
  </si>
  <si>
    <t>02/12/2018</t>
  </si>
  <si>
    <t>02/14/2018</t>
  </si>
  <si>
    <t>Brewing Company</t>
  </si>
  <si>
    <t>Alcohol &amp; Bars</t>
  </si>
  <si>
    <t>02/15/2018</t>
  </si>
  <si>
    <t>02/16/2018</t>
  </si>
  <si>
    <t>02/20/2018</t>
  </si>
  <si>
    <t>Mexican Restaurant</t>
  </si>
  <si>
    <t>02/21/2018</t>
  </si>
  <si>
    <t>02/22/2018</t>
  </si>
  <si>
    <t>02/26/2018</t>
  </si>
  <si>
    <t>Gas Station</t>
  </si>
  <si>
    <t>02/27/2018</t>
  </si>
  <si>
    <t>03/01/2018</t>
  </si>
  <si>
    <t>03/02/2018</t>
  </si>
  <si>
    <t>03/03/2018</t>
  </si>
  <si>
    <t>03/04/2018</t>
  </si>
  <si>
    <t>BBQ Restaurant</t>
  </si>
  <si>
    <t>03/05/2018</t>
  </si>
  <si>
    <t>03/07/2018</t>
  </si>
  <si>
    <t>03/08/2018</t>
  </si>
  <si>
    <t>BP</t>
  </si>
  <si>
    <t>03/09/2018</t>
  </si>
  <si>
    <t>03/12/2018</t>
  </si>
  <si>
    <t>03/13/2018</t>
  </si>
  <si>
    <t>03/14/2018</t>
  </si>
  <si>
    <t>03/15/2018</t>
  </si>
  <si>
    <t>03/16/2018</t>
  </si>
  <si>
    <t>03/17/2018</t>
  </si>
  <si>
    <t>03/19/2018</t>
  </si>
  <si>
    <t>Mediterranean Restaurant</t>
  </si>
  <si>
    <t>03/20/2018</t>
  </si>
  <si>
    <t>03/22/2018</t>
  </si>
  <si>
    <t>03/23/2018</t>
  </si>
  <si>
    <t>03/26/2018</t>
  </si>
  <si>
    <t>03/28/2018</t>
  </si>
  <si>
    <t>03/29/2018</t>
  </si>
  <si>
    <t>Steakhouse</t>
  </si>
  <si>
    <t>03/30/2018</t>
  </si>
  <si>
    <t>03/31/2018</t>
  </si>
  <si>
    <t>Belgian Restaurant</t>
  </si>
  <si>
    <t>Chili's</t>
  </si>
  <si>
    <t>Greek Restaurant</t>
  </si>
  <si>
    <t>04/01/2018</t>
  </si>
  <si>
    <t>04/02/2018</t>
  </si>
  <si>
    <t>04/03/2018</t>
  </si>
  <si>
    <t>Amazon Video</t>
  </si>
  <si>
    <t>04/04/2018</t>
  </si>
  <si>
    <t>04/06/2018</t>
  </si>
  <si>
    <t>Chevron</t>
  </si>
  <si>
    <t>Tiny Deli</t>
  </si>
  <si>
    <t>04/08/2018</t>
  </si>
  <si>
    <t>Irish Pub</t>
  </si>
  <si>
    <t>04/09/2018</t>
  </si>
  <si>
    <t>Blue Sky Market</t>
  </si>
  <si>
    <t>04/11/2018</t>
  </si>
  <si>
    <t>04/12/2018</t>
  </si>
  <si>
    <t>04/13/2018</t>
  </si>
  <si>
    <t>04/14/2018</t>
  </si>
  <si>
    <t>04/16/2018</t>
  </si>
  <si>
    <t>State Farm</t>
  </si>
  <si>
    <t>Auto Insurance</t>
  </si>
  <si>
    <t>04/18/2018</t>
  </si>
  <si>
    <t>04/20/2018</t>
  </si>
  <si>
    <t>04/21/2018</t>
  </si>
  <si>
    <t>04/22/2018</t>
  </si>
  <si>
    <t>04/23/2018</t>
  </si>
  <si>
    <t>04/24/2018</t>
  </si>
  <si>
    <t>04/25/2018</t>
  </si>
  <si>
    <t>04/26/2018</t>
  </si>
  <si>
    <t>04/27/2018</t>
  </si>
  <si>
    <t>04/28/2018</t>
  </si>
  <si>
    <t>04/29/2018</t>
  </si>
  <si>
    <t>QuikTrip</t>
  </si>
  <si>
    <t>04/30/2018</t>
  </si>
  <si>
    <t>05/01/2018</t>
  </si>
  <si>
    <t>05/02/2018</t>
  </si>
  <si>
    <t>05/03/2018</t>
  </si>
  <si>
    <t>05/04/2018</t>
  </si>
  <si>
    <t>05/05/2018</t>
  </si>
  <si>
    <t>05/06/2018</t>
  </si>
  <si>
    <t>05/09/2018</t>
  </si>
  <si>
    <t>05/10/2018</t>
  </si>
  <si>
    <t>05/11/2018</t>
  </si>
  <si>
    <t>Mike's Construction Co.</t>
  </si>
  <si>
    <t>05/12/2018</t>
  </si>
  <si>
    <t>Liquor Store</t>
  </si>
  <si>
    <t>05/14/2018</t>
  </si>
  <si>
    <t>05/15/2018</t>
  </si>
  <si>
    <t>05/17/2018</t>
  </si>
  <si>
    <t>05/18/2018</t>
  </si>
  <si>
    <t>05/19/2018</t>
  </si>
  <si>
    <t>05/21/2018</t>
  </si>
  <si>
    <t>05/22/2018</t>
  </si>
  <si>
    <t>05/24/2018</t>
  </si>
  <si>
    <t>05/25/2018</t>
  </si>
  <si>
    <t>05/28/2018</t>
  </si>
  <si>
    <t>Movie Theater</t>
  </si>
  <si>
    <t>Entertainment</t>
  </si>
  <si>
    <t>05/29/2018</t>
  </si>
  <si>
    <t>06/01/2018</t>
  </si>
  <si>
    <t>06/02/2018</t>
  </si>
  <si>
    <t>06/03/2018</t>
  </si>
  <si>
    <t>Italian Restaurant</t>
  </si>
  <si>
    <t>06/04/2018</t>
  </si>
  <si>
    <t>06/06/2018</t>
  </si>
  <si>
    <t>06/08/2018</t>
  </si>
  <si>
    <t>06/09/2018</t>
  </si>
  <si>
    <t>Chick-Fil-A</t>
  </si>
  <si>
    <t>06/10/2018</t>
  </si>
  <si>
    <t>06/12/2018</t>
  </si>
  <si>
    <t>06/14/2018</t>
  </si>
  <si>
    <t>06/15/2018</t>
  </si>
  <si>
    <t>06/16/2018</t>
  </si>
  <si>
    <t>06/18/2018</t>
  </si>
  <si>
    <t>06/19/2018</t>
  </si>
  <si>
    <t>06/20/2018</t>
  </si>
  <si>
    <t>06/21/2018</t>
  </si>
  <si>
    <t>06/22/2018</t>
  </si>
  <si>
    <t>06/23/2018</t>
  </si>
  <si>
    <t>06/25/2018</t>
  </si>
  <si>
    <t>06/26/2018</t>
  </si>
  <si>
    <t>06/27/2018</t>
  </si>
  <si>
    <t>06/28/2018</t>
  </si>
  <si>
    <t>07/01/2018</t>
  </si>
  <si>
    <t>07/02/2018</t>
  </si>
  <si>
    <t>07/04/2018</t>
  </si>
  <si>
    <t>07/05/2018</t>
  </si>
  <si>
    <t>07/06/2018</t>
  </si>
  <si>
    <t>07/08/2018</t>
  </si>
  <si>
    <t>07/09/2018</t>
  </si>
  <si>
    <t>07/10/2018</t>
  </si>
  <si>
    <t>07/11/2018</t>
  </si>
  <si>
    <t>07/14/2018</t>
  </si>
  <si>
    <t>Go Mart</t>
  </si>
  <si>
    <t>07/15/2018</t>
  </si>
  <si>
    <t>Circle K</t>
  </si>
  <si>
    <t>07/17/2018</t>
  </si>
  <si>
    <t>Wendy's</t>
  </si>
  <si>
    <t>07/18/2018</t>
  </si>
  <si>
    <t>Irish Restaurant</t>
  </si>
  <si>
    <t>07/20/2018</t>
  </si>
  <si>
    <t>07/21/2018</t>
  </si>
  <si>
    <t>07/23/2018</t>
  </si>
  <si>
    <t>07/24/2018</t>
  </si>
  <si>
    <t>07/25/2018</t>
  </si>
  <si>
    <t>07/26/2018</t>
  </si>
  <si>
    <t>Conoco</t>
  </si>
  <si>
    <t>07/28/2018</t>
  </si>
  <si>
    <t>07/30/2018</t>
  </si>
  <si>
    <t>07/31/2018</t>
  </si>
  <si>
    <t>08/01/2018</t>
  </si>
  <si>
    <t>08/02/2018</t>
  </si>
  <si>
    <t>08/03/2018</t>
  </si>
  <si>
    <t>08/04/2018</t>
  </si>
  <si>
    <t>08/06/2018</t>
  </si>
  <si>
    <t>08/09/2018</t>
  </si>
  <si>
    <t>08/10/2018</t>
  </si>
  <si>
    <t>08/11/2018</t>
  </si>
  <si>
    <t>Valero</t>
  </si>
  <si>
    <t>08/15/2018</t>
  </si>
  <si>
    <t>08/16/2018</t>
  </si>
  <si>
    <t>08/17/2018</t>
  </si>
  <si>
    <t>08/18/2018</t>
  </si>
  <si>
    <t>08/20/2018</t>
  </si>
  <si>
    <t>08/21/2018</t>
  </si>
  <si>
    <t>08/22/2018</t>
  </si>
  <si>
    <t>08/24/2018</t>
  </si>
  <si>
    <t>08/27/2018</t>
  </si>
  <si>
    <t>08/30/2018</t>
  </si>
  <si>
    <t>08/31/2018</t>
  </si>
  <si>
    <t>09/01/2018</t>
  </si>
  <si>
    <t>09/02/2018</t>
  </si>
  <si>
    <t>09/04/2018</t>
  </si>
  <si>
    <t>09/07/2018</t>
  </si>
  <si>
    <t>09/09/2018</t>
  </si>
  <si>
    <t>09/11/2018</t>
  </si>
  <si>
    <t>09/12/2018</t>
  </si>
  <si>
    <t>09/13/2018</t>
  </si>
  <si>
    <t>09/14/2018</t>
  </si>
  <si>
    <t>09/17/2018</t>
  </si>
  <si>
    <t>09/18/2018</t>
  </si>
  <si>
    <t>09/19/2018</t>
  </si>
  <si>
    <t>09/20/2018</t>
  </si>
  <si>
    <t>09/22/2018</t>
  </si>
  <si>
    <t>09/25/2018</t>
  </si>
  <si>
    <t>Sushi Restaurant</t>
  </si>
  <si>
    <t>09/26/2018</t>
  </si>
  <si>
    <t>Exxon</t>
  </si>
  <si>
    <t>09/27/2018</t>
  </si>
  <si>
    <t>09/28/2018</t>
  </si>
  <si>
    <t>09/29/2018</t>
  </si>
  <si>
    <t>German Restaurant</t>
  </si>
  <si>
    <t>10/01/2018</t>
  </si>
  <si>
    <t>10/02/2018</t>
  </si>
  <si>
    <t>10/04/2018</t>
  </si>
  <si>
    <t>10/06/2018</t>
  </si>
  <si>
    <t>10/08/2018</t>
  </si>
  <si>
    <t>10/09/2018</t>
  </si>
  <si>
    <t>10/10/2018</t>
  </si>
  <si>
    <t>10/11/2018</t>
  </si>
  <si>
    <t>10/12/2018</t>
  </si>
  <si>
    <t>10/16/2018</t>
  </si>
  <si>
    <t>10/17/2018</t>
  </si>
  <si>
    <t>10/18/2018</t>
  </si>
  <si>
    <t>10/21/2018</t>
  </si>
  <si>
    <t>10/22/2018</t>
  </si>
  <si>
    <t>10/23/2018</t>
  </si>
  <si>
    <t>10/25/2018</t>
  </si>
  <si>
    <t>10/26/2018</t>
  </si>
  <si>
    <t>10/27/2018</t>
  </si>
  <si>
    <t>10/28/2018</t>
  </si>
  <si>
    <t>Seafood Restaurant</t>
  </si>
  <si>
    <t>10/31/2018</t>
  </si>
  <si>
    <t>11/01/2018</t>
  </si>
  <si>
    <t>11/02/2018</t>
  </si>
  <si>
    <t>11/03/2018</t>
  </si>
  <si>
    <t>11/04/2018</t>
  </si>
  <si>
    <t>11/05/2018</t>
  </si>
  <si>
    <t>11/06/2018</t>
  </si>
  <si>
    <t>11/08/2018</t>
  </si>
  <si>
    <t>11/09/2018</t>
  </si>
  <si>
    <t>11/10/2018</t>
  </si>
  <si>
    <t>Food Truck</t>
  </si>
  <si>
    <t>11/12/2018</t>
  </si>
  <si>
    <t>11/13/2018</t>
  </si>
  <si>
    <t>11/14/2018</t>
  </si>
  <si>
    <t>11/16/2018</t>
  </si>
  <si>
    <t>11/17/2018</t>
  </si>
  <si>
    <t>11/19/2018</t>
  </si>
  <si>
    <t>11/20/2018</t>
  </si>
  <si>
    <t>11/21/2018</t>
  </si>
  <si>
    <t>11/23/2018</t>
  </si>
  <si>
    <t>11/26/2018</t>
  </si>
  <si>
    <t>11/27/2018</t>
  </si>
  <si>
    <t>11/29/2018</t>
  </si>
  <si>
    <t>11/30/2018</t>
  </si>
  <si>
    <t>12/01/2018</t>
  </si>
  <si>
    <t>12/03/2018</t>
  </si>
  <si>
    <t>12/04/2018</t>
  </si>
  <si>
    <t>Latin Restaurant</t>
  </si>
  <si>
    <t>12/06/2018</t>
  </si>
  <si>
    <t>12/07/2018</t>
  </si>
  <si>
    <t>12/08/2018</t>
  </si>
  <si>
    <t>12/09/2018</t>
  </si>
  <si>
    <t>12/11/2018</t>
  </si>
  <si>
    <t>12/12/2018</t>
  </si>
  <si>
    <t>12/13/2018</t>
  </si>
  <si>
    <t>12/14/2018</t>
  </si>
  <si>
    <t>12/17/2018</t>
  </si>
  <si>
    <t>12/18/2018</t>
  </si>
  <si>
    <t>12/19/2018</t>
  </si>
  <si>
    <t>12/20/2018</t>
  </si>
  <si>
    <t>12/21/2018</t>
  </si>
  <si>
    <t>12/22/2018</t>
  </si>
  <si>
    <t>New York Deli</t>
  </si>
  <si>
    <t>12/23/2018</t>
  </si>
  <si>
    <t>12/24/2018</t>
  </si>
  <si>
    <t>12/26/2018</t>
  </si>
  <si>
    <t>12/28/2018</t>
  </si>
  <si>
    <t>12/29/2018</t>
  </si>
  <si>
    <t>01/01/2019</t>
  </si>
  <si>
    <t>01/02/2019</t>
  </si>
  <si>
    <t>01/03/2019</t>
  </si>
  <si>
    <t>01/04/2019</t>
  </si>
  <si>
    <t>01/05/2019</t>
  </si>
  <si>
    <t>01/08/2019</t>
  </si>
  <si>
    <t>01/09/2019</t>
  </si>
  <si>
    <t>01/10/2019</t>
  </si>
  <si>
    <t>01/14/2019</t>
  </si>
  <si>
    <t>01/15/2019</t>
  </si>
  <si>
    <t>01/16/2019</t>
  </si>
  <si>
    <t>01/18/2019</t>
  </si>
  <si>
    <t>01/21/2019</t>
  </si>
  <si>
    <t>01/22/2019</t>
  </si>
  <si>
    <t>01/24/2019</t>
  </si>
  <si>
    <t>01/25/2019</t>
  </si>
  <si>
    <t>01/31/2019</t>
  </si>
  <si>
    <t>02/01/2019</t>
  </si>
  <si>
    <t>Roadside Diner</t>
  </si>
  <si>
    <t>02/04/2019</t>
  </si>
  <si>
    <t>Television</t>
  </si>
  <si>
    <t>02/05/2019</t>
  </si>
  <si>
    <t>02/07/2019</t>
  </si>
  <si>
    <t>02/08/2019</t>
  </si>
  <si>
    <t>02/09/2019</t>
  </si>
  <si>
    <t>02/11/2019</t>
  </si>
  <si>
    <t>02/12/2019</t>
  </si>
  <si>
    <t>02/13/2019</t>
  </si>
  <si>
    <t>02/15/2019</t>
  </si>
  <si>
    <t>02/16/2019</t>
  </si>
  <si>
    <t>02/19/2019</t>
  </si>
  <si>
    <t>02/20/2019</t>
  </si>
  <si>
    <t>02/21/2019</t>
  </si>
  <si>
    <t>02/25/2019</t>
  </si>
  <si>
    <t>02/27/2019</t>
  </si>
  <si>
    <t>02/28/2019</t>
  </si>
  <si>
    <t>03/01/2019</t>
  </si>
  <si>
    <t>03/04/2019</t>
  </si>
  <si>
    <t>03/05/2019</t>
  </si>
  <si>
    <t>03/06/2019</t>
  </si>
  <si>
    <t>03/08/2019</t>
  </si>
  <si>
    <t>03/09/2019</t>
  </si>
  <si>
    <t>03/12/2019</t>
  </si>
  <si>
    <t>Bakery Place</t>
  </si>
  <si>
    <t>03/13/2019</t>
  </si>
  <si>
    <t>03/14/2019</t>
  </si>
  <si>
    <t>03/15/2019</t>
  </si>
  <si>
    <t>03/18/2019</t>
  </si>
  <si>
    <t>Best Buy</t>
  </si>
  <si>
    <t>Electronics &amp; Software</t>
  </si>
  <si>
    <t>03/19/2019</t>
  </si>
  <si>
    <t>03/20/2019</t>
  </si>
  <si>
    <t>03/22/2019</t>
  </si>
  <si>
    <t>03/23/2019</t>
  </si>
  <si>
    <t>03/25/2019</t>
  </si>
  <si>
    <t>03/26/2019</t>
  </si>
  <si>
    <t>03/27/2019</t>
  </si>
  <si>
    <t>03/29/2019</t>
  </si>
  <si>
    <t>03/30/2019</t>
  </si>
  <si>
    <t>03/31/2019</t>
  </si>
  <si>
    <t>04/01/2019</t>
  </si>
  <si>
    <t>04/02/2019</t>
  </si>
  <si>
    <t>04/04/2019</t>
  </si>
  <si>
    <t>04/06/2019</t>
  </si>
  <si>
    <t>04/08/2019</t>
  </si>
  <si>
    <t>04/09/2019</t>
  </si>
  <si>
    <t>04/10/2019</t>
  </si>
  <si>
    <t>04/12/2019</t>
  </si>
  <si>
    <t>04/13/2019</t>
  </si>
  <si>
    <t>Vietnamese Restaurant</t>
  </si>
  <si>
    <t>04/15/2019</t>
  </si>
  <si>
    <t>04/16/2019</t>
  </si>
  <si>
    <t>04/18/2019</t>
  </si>
  <si>
    <t>04/19/2019</t>
  </si>
  <si>
    <t>04/22/2019</t>
  </si>
  <si>
    <t>04/23/2019</t>
  </si>
  <si>
    <t>04/25/2019</t>
  </si>
  <si>
    <t>04/26/2019</t>
  </si>
  <si>
    <t>04/27/2019</t>
  </si>
  <si>
    <t>04/29/2019</t>
  </si>
  <si>
    <t>04/30/2019</t>
  </si>
  <si>
    <t>05/01/2019</t>
  </si>
  <si>
    <t>05/02/2019</t>
  </si>
  <si>
    <t>05/03/2019</t>
  </si>
  <si>
    <t>05/04/2019</t>
  </si>
  <si>
    <t>05/06/2019</t>
  </si>
  <si>
    <t>05/07/2019</t>
  </si>
  <si>
    <t>05/09/2019</t>
  </si>
  <si>
    <t>Target</t>
  </si>
  <si>
    <t>05/10/2019</t>
  </si>
  <si>
    <t>05/13/2019</t>
  </si>
  <si>
    <t>05/14/2019</t>
  </si>
  <si>
    <t>05/15/2019</t>
  </si>
  <si>
    <t>05/17/2019</t>
  </si>
  <si>
    <t>05/20/2019</t>
  </si>
  <si>
    <t>05/24/2019</t>
  </si>
  <si>
    <t>05/25/2019</t>
  </si>
  <si>
    <t>05/27/2019</t>
  </si>
  <si>
    <t>05/28/2019</t>
  </si>
  <si>
    <t>05/30/2019</t>
  </si>
  <si>
    <t>06/01/2019</t>
  </si>
  <si>
    <t>06/03/2019</t>
  </si>
  <si>
    <t>06/04/2019</t>
  </si>
  <si>
    <t>06/05/2019</t>
  </si>
  <si>
    <t>06/06/2019</t>
  </si>
  <si>
    <t>06/07/2019</t>
  </si>
  <si>
    <t>06/09/2019</t>
  </si>
  <si>
    <t>06/12/2019</t>
  </si>
  <si>
    <t>06/13/2019</t>
  </si>
  <si>
    <t>06/14/2019</t>
  </si>
  <si>
    <t>06/15/2019</t>
  </si>
  <si>
    <t>06/17/2019</t>
  </si>
  <si>
    <t>06/18/2019</t>
  </si>
  <si>
    <t>06/19/2019</t>
  </si>
  <si>
    <t>06/20/2019</t>
  </si>
  <si>
    <t>06/21/2019</t>
  </si>
  <si>
    <t>06/24/2019</t>
  </si>
  <si>
    <t>06/28/2019</t>
  </si>
  <si>
    <t>06/30/2019</t>
  </si>
  <si>
    <t>07/01/2019</t>
  </si>
  <si>
    <t>Hawaiian Grill</t>
  </si>
  <si>
    <t>07/02/2019</t>
  </si>
  <si>
    <t>07/04/2019</t>
  </si>
  <si>
    <t>07/05/2019</t>
  </si>
  <si>
    <t>07/06/2019</t>
  </si>
  <si>
    <t>07/07/2019</t>
  </si>
  <si>
    <t>07/08/2019</t>
  </si>
  <si>
    <t>07/09/2019</t>
  </si>
  <si>
    <t>07/10/2019</t>
  </si>
  <si>
    <t>07/15/2019</t>
  </si>
  <si>
    <t>07/16/2019</t>
  </si>
  <si>
    <t>07/17/2019</t>
  </si>
  <si>
    <t>07/18/2019</t>
  </si>
  <si>
    <t>07/19/2019</t>
  </si>
  <si>
    <t>07/22/2019</t>
  </si>
  <si>
    <t>07/23/2019</t>
  </si>
  <si>
    <t>07/24/2019</t>
  </si>
  <si>
    <t>07/27/2019</t>
  </si>
  <si>
    <t>07/28/2019</t>
  </si>
  <si>
    <t>07/29/2019</t>
  </si>
  <si>
    <t>07/30/2019</t>
  </si>
  <si>
    <t>08/01/2019</t>
  </si>
  <si>
    <t>08/02/2019</t>
  </si>
  <si>
    <t>08/03/2019</t>
  </si>
  <si>
    <t>08/04/2019</t>
  </si>
  <si>
    <t>08/05/2019</t>
  </si>
  <si>
    <t>08/06/2019</t>
  </si>
  <si>
    <t>08/08/2019</t>
  </si>
  <si>
    <t>08/09/2019</t>
  </si>
  <si>
    <t>08/12/2019</t>
  </si>
  <si>
    <t>08/14/2019</t>
  </si>
  <si>
    <t>08/15/2019</t>
  </si>
  <si>
    <t>08/16/2019</t>
  </si>
  <si>
    <t>08/17/2019</t>
  </si>
  <si>
    <t>08/19/2019</t>
  </si>
  <si>
    <t>08/20/2019</t>
  </si>
  <si>
    <t>08/21/2019</t>
  </si>
  <si>
    <t>08/23/2019</t>
  </si>
  <si>
    <t>08/25/2019</t>
  </si>
  <si>
    <t>08/26/2019</t>
  </si>
  <si>
    <t>08/29/2019</t>
  </si>
  <si>
    <t>08/30/2019</t>
  </si>
  <si>
    <t>08/31/2019</t>
  </si>
  <si>
    <t>09/01/2019</t>
  </si>
  <si>
    <t>09/03/2019</t>
  </si>
  <si>
    <t>09/04/2019</t>
  </si>
  <si>
    <t>09/05/2019</t>
  </si>
  <si>
    <t>09/06/2019</t>
  </si>
  <si>
    <t>09/07/2019</t>
  </si>
  <si>
    <t>09/08/2019</t>
  </si>
  <si>
    <t>09/09/2019</t>
  </si>
  <si>
    <t>09/11/2019</t>
  </si>
  <si>
    <t>09/12/2019</t>
  </si>
  <si>
    <t>09/13/2019</t>
  </si>
  <si>
    <t>09/14/2019</t>
  </si>
  <si>
    <t>09/15/2019</t>
  </si>
  <si>
    <t>09/16/2019</t>
  </si>
  <si>
    <t>09/17/2019</t>
  </si>
  <si>
    <t>09/18/2019</t>
  </si>
  <si>
    <t>09/19/2019</t>
  </si>
  <si>
    <t>09/20/2019</t>
  </si>
  <si>
    <t>09/22/2019</t>
  </si>
  <si>
    <t>09/23/2019</t>
  </si>
  <si>
    <t>09/27/2019</t>
  </si>
  <si>
    <t>09/28/2019</t>
  </si>
  <si>
    <t>Sheetz</t>
  </si>
  <si>
    <t>09/30/2019</t>
  </si>
  <si>
    <t>Budget</t>
  </si>
  <si>
    <t>Month</t>
  </si>
  <si>
    <t>Signed Amount</t>
  </si>
  <si>
    <t>Fixed Date</t>
  </si>
  <si>
    <t>Row Labels</t>
  </si>
  <si>
    <t>Grand Total</t>
  </si>
  <si>
    <t>Sum of Signed Amount</t>
  </si>
  <si>
    <t>Year</t>
  </si>
  <si>
    <t>2018-Apr</t>
  </si>
  <si>
    <t>2018-Aug</t>
  </si>
  <si>
    <t>2018-Dec</t>
  </si>
  <si>
    <t>2018-Feb</t>
  </si>
  <si>
    <t>2018-Jan</t>
  </si>
  <si>
    <t>2018-Jul</t>
  </si>
  <si>
    <t>2018-Jun</t>
  </si>
  <si>
    <t>2018-Mar</t>
  </si>
  <si>
    <t>2018-May</t>
  </si>
  <si>
    <t>2018-Nov</t>
  </si>
  <si>
    <t>2018-Oct</t>
  </si>
  <si>
    <t>2018-Sep</t>
  </si>
  <si>
    <t>2019-Apr</t>
  </si>
  <si>
    <t>2019-Aug</t>
  </si>
  <si>
    <t>2019-Feb</t>
  </si>
  <si>
    <t>2019-Jan</t>
  </si>
  <si>
    <t>2019-Jul</t>
  </si>
  <si>
    <t>2019-Jun</t>
  </si>
  <si>
    <t>2019-Mar</t>
  </si>
  <si>
    <t>2019-May</t>
  </si>
  <si>
    <t>2019-Sep</t>
  </si>
  <si>
    <t>Variance</t>
  </si>
  <si>
    <t>Food</t>
  </si>
  <si>
    <t>Variance%</t>
  </si>
  <si>
    <t>Actual Spending</t>
  </si>
  <si>
    <t>Sum of Budget</t>
  </si>
  <si>
    <t>Sum of Actual Spending</t>
  </si>
  <si>
    <t>Count of Transaction Type</t>
  </si>
  <si>
    <t>Personal Finance Analysis 2018-2019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</si>
</sst>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Arial"/>
      <family val="2"/>
    </font>
    <font>
      <sz val="8"/>
      <name val="Arial"/>
      <family val="2"/>
    </font>
    <font>
      <sz val="20"/>
      <color theme="0"/>
      <name val="Arial"/>
      <family val="2"/>
    </font>
    <font>
      <sz val="14"/>
      <color rgb="FF000000"/>
      <name val="Times New Roman"/>
      <family val="1"/>
    </font>
    <font>
      <sz val="11"/>
      <color rgb="FF000000"/>
      <name val="Times New Roman"/>
      <family val="1"/>
    </font>
  </fonts>
  <fills count="4">
    <fill>
      <patternFill patternType="none"/>
    </fill>
    <fill>
      <patternFill patternType="gray125"/>
    </fill>
    <fill>
      <patternFill patternType="solid">
        <fgColor theme="3" tint="0.14999847407452621"/>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applyFont="1"/>
    <xf numFmtId="0" fontId="0" fillId="0" borderId="0" xfId="0" applyNumberFormat="1" applyFont="1"/>
    <xf numFmtId="0" fontId="0" fillId="0" borderId="0" xfId="0" applyNumberFormat="1"/>
    <xf numFmtId="0" fontId="0" fillId="0" borderId="0" xfId="0" applyAlignment="1">
      <alignment horizontal="center" vertical="center"/>
    </xf>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Alignment="1">
      <alignment horizontal="right" vertical="center"/>
    </xf>
    <xf numFmtId="0" fontId="0" fillId="0" borderId="0" xfId="0" applyNumberFormat="1" applyAlignment="1">
      <alignment horizontal="right" vertical="center"/>
    </xf>
    <xf numFmtId="0" fontId="0" fillId="2" borderId="0" xfId="0" applyFill="1"/>
    <xf numFmtId="0" fontId="2" fillId="3" borderId="0" xfId="0" applyFont="1" applyFill="1" applyAlignment="1">
      <alignment horizontal="center"/>
    </xf>
    <xf numFmtId="0" fontId="3" fillId="0" borderId="0" xfId="0" applyFont="1" applyAlignment="1">
      <alignment horizontal="center" vertical="center" readingOrder="1"/>
    </xf>
    <xf numFmtId="0" fontId="4" fillId="0" borderId="0" xfId="0" applyFont="1" applyAlignment="1">
      <alignment horizontal="left" vertical="center" readingOrder="1"/>
    </xf>
  </cellXfs>
  <cellStyles count="1">
    <cellStyle name="Normal" xfId="0" builtinId="0"/>
  </cellStyles>
  <dxfs count="15">
    <dxf>
      <alignment horizontal="center" vertical="center" textRotation="0" wrapText="0" indent="0" justifyLastLine="0" shrinkToFit="0" readingOrder="0"/>
    </dxf>
    <dxf>
      <alignment horizontal="left"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alignment horizontal="right"/>
    </dxf>
    <dxf>
      <alignment horizontal="right"/>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[personal_transactions.xlsx]PivotTables!PivotTable1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PivotTables!$B$26</c:f>
              <c:strCache>
                <c:ptCount val="1"/>
                <c:pt idx="0">
                  <c:v>Total</c:v>
                </c:pt>
              </c:strCache>
            </c:strRef>
          </c:tx>
          <c:spPr>
            <a:solidFill>
              <a:schemeClr val="accent1"/>
            </a:solidFill>
            <a:ln>
              <a:noFill/>
            </a:ln>
            <a:effectLst/>
          </c:spPr>
          <c:invertIfNegative val="0"/>
          <c:trendline>
            <c:spPr>
              <a:ln w="19050" cap="rnd">
                <a:solidFill>
                  <a:schemeClr val="accent1"/>
                </a:solidFill>
              </a:ln>
              <a:effectLst/>
            </c:spPr>
            <c:trendlineType val="linear"/>
            <c:dispRSqr val="0"/>
            <c:dispEq val="0"/>
          </c:trendline>
          <c:cat>
            <c:strRef>
              <c:f>PivotTables!$A$27:$A$47</c:f>
              <c:strCache>
                <c:ptCount val="21"/>
                <c:pt idx="0">
                  <c:v>2018-Apr</c:v>
                </c:pt>
                <c:pt idx="1">
                  <c:v>2018-Aug</c:v>
                </c:pt>
                <c:pt idx="2">
                  <c:v>2018-Dec</c:v>
                </c:pt>
                <c:pt idx="3">
                  <c:v>2018-Feb</c:v>
                </c:pt>
                <c:pt idx="4">
                  <c:v>2018-Jan</c:v>
                </c:pt>
                <c:pt idx="5">
                  <c:v>2018-Jul</c:v>
                </c:pt>
                <c:pt idx="6">
                  <c:v>2018-Jun</c:v>
                </c:pt>
                <c:pt idx="7">
                  <c:v>2018-Mar</c:v>
                </c:pt>
                <c:pt idx="8">
                  <c:v>2018-May</c:v>
                </c:pt>
                <c:pt idx="9">
                  <c:v>2018-Nov</c:v>
                </c:pt>
                <c:pt idx="10">
                  <c:v>2018-Oct</c:v>
                </c:pt>
                <c:pt idx="11">
                  <c:v>2018-Sep</c:v>
                </c:pt>
                <c:pt idx="12">
                  <c:v>2019-Apr</c:v>
                </c:pt>
                <c:pt idx="13">
                  <c:v>2019-Aug</c:v>
                </c:pt>
                <c:pt idx="14">
                  <c:v>2019-Feb</c:v>
                </c:pt>
                <c:pt idx="15">
                  <c:v>2019-Jan</c:v>
                </c:pt>
                <c:pt idx="16">
                  <c:v>2019-Jul</c:v>
                </c:pt>
                <c:pt idx="17">
                  <c:v>2019-Jun</c:v>
                </c:pt>
                <c:pt idx="18">
                  <c:v>2019-Mar</c:v>
                </c:pt>
                <c:pt idx="19">
                  <c:v>2019-May</c:v>
                </c:pt>
                <c:pt idx="20">
                  <c:v>2019-Sep</c:v>
                </c:pt>
              </c:strCache>
            </c:strRef>
          </c:cat>
          <c:val>
            <c:numRef>
              <c:f>PivotTables!$B$27:$B$47</c:f>
              <c:numCache>
                <c:formatCode>General</c:formatCode>
                <c:ptCount val="21"/>
                <c:pt idx="0">
                  <c:v>1137.3399999999999</c:v>
                </c:pt>
                <c:pt idx="1">
                  <c:v>4982.97</c:v>
                </c:pt>
                <c:pt idx="2">
                  <c:v>2207.1099999999997</c:v>
                </c:pt>
                <c:pt idx="3">
                  <c:v>2055.7000000000003</c:v>
                </c:pt>
                <c:pt idx="4">
                  <c:v>4231.4399999999996</c:v>
                </c:pt>
                <c:pt idx="5">
                  <c:v>1697.3599999999997</c:v>
                </c:pt>
                <c:pt idx="6">
                  <c:v>2351.31</c:v>
                </c:pt>
                <c:pt idx="7">
                  <c:v>3821.3399999999997</c:v>
                </c:pt>
                <c:pt idx="8">
                  <c:v>-6300.48</c:v>
                </c:pt>
                <c:pt idx="9">
                  <c:v>3055.31</c:v>
                </c:pt>
                <c:pt idx="10">
                  <c:v>2173.88</c:v>
                </c:pt>
                <c:pt idx="11">
                  <c:v>1947.7199999999996</c:v>
                </c:pt>
                <c:pt idx="12">
                  <c:v>1102.3400000000001</c:v>
                </c:pt>
                <c:pt idx="13">
                  <c:v>3037.93</c:v>
                </c:pt>
                <c:pt idx="14">
                  <c:v>1336.6100000000001</c:v>
                </c:pt>
                <c:pt idx="15">
                  <c:v>-417.86999999999995</c:v>
                </c:pt>
                <c:pt idx="16">
                  <c:v>1494.3399999999997</c:v>
                </c:pt>
                <c:pt idx="17">
                  <c:v>-7485.2500000000009</c:v>
                </c:pt>
                <c:pt idx="18">
                  <c:v>4550.74</c:v>
                </c:pt>
                <c:pt idx="19">
                  <c:v>667.50000000000045</c:v>
                </c:pt>
                <c:pt idx="20">
                  <c:v>538.6400000000001</c:v>
                </c:pt>
              </c:numCache>
            </c:numRef>
          </c:val>
          <c:extLst>
            <c:ext xmlns:c16="http://schemas.microsoft.com/office/drawing/2014/chart" uri="{C3380CC4-5D6E-409C-BE32-E72D297353CC}">
              <c16:uniqueId val="{00000000-C326-4C59-933A-9CD08ADFA9B5}"/>
            </c:ext>
          </c:extLst>
        </c:ser>
        <c:dLbls>
          <c:showLegendKey val="0"/>
          <c:showVal val="0"/>
          <c:showCatName val="0"/>
          <c:showSerName val="0"/>
          <c:showPercent val="0"/>
          <c:showBubbleSize val="0"/>
        </c:dLbls>
        <c:gapWidth val="100"/>
        <c:overlap val="-24"/>
        <c:axId val="618200192"/>
        <c:axId val="618205952"/>
      </c:barChart>
      <c:catAx>
        <c:axId val="6182001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205952"/>
        <c:crosses val="autoZero"/>
        <c:auto val="1"/>
        <c:lblAlgn val="ctr"/>
        <c:lblOffset val="100"/>
        <c:noMultiLvlLbl val="0"/>
      </c:catAx>
      <c:valAx>
        <c:axId val="6182059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18200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[personal_transactions.xlsx]PivotTables!PivotTable7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Actual Spending</a:t>
            </a:r>
            <a:r>
              <a:rPr lang="en-IN" baseline="0"/>
              <a:t> VS Budget</a:t>
            </a:r>
          </a:p>
        </c:rich>
      </c:tx>
      <c:layout>
        <c:manualLayout>
          <c:xMode val="edge"/>
          <c:yMode val="edge"/>
          <c:x val="0.24165155179141512"/>
          <c:y val="8.4882721487091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42263610756367"/>
          <c:y val="7.5119925708167959E-2"/>
          <c:w val="0.84508568957484931"/>
          <c:h val="0.55841424498559711"/>
        </c:manualLayout>
      </c:layout>
      <c:barChart>
        <c:barDir val="col"/>
        <c:grouping val="clustered"/>
        <c:varyColors val="0"/>
        <c:ser>
          <c:idx val="0"/>
          <c:order val="0"/>
          <c:tx>
            <c:strRef>
              <c:f>PivotTables!$J$3</c:f>
              <c:strCache>
                <c:ptCount val="1"/>
                <c:pt idx="0">
                  <c:v>Sum of Budget</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PivotTables!$I$4:$I$25</c:f>
              <c:strCache>
                <c:ptCount val="21"/>
                <c:pt idx="0">
                  <c:v>Alcohol &amp; Bars</c:v>
                </c:pt>
                <c:pt idx="1">
                  <c:v>Auto Insurance</c:v>
                </c:pt>
                <c:pt idx="2">
                  <c:v>Coffee Shops</c:v>
                </c:pt>
                <c:pt idx="3">
                  <c:v>Credit Card Payment</c:v>
                </c:pt>
                <c:pt idx="4">
                  <c:v>Electronics &amp; Software</c:v>
                </c:pt>
                <c:pt idx="5">
                  <c:v>Entertainment</c:v>
                </c:pt>
                <c:pt idx="6">
                  <c:v>Food</c:v>
                </c:pt>
                <c:pt idx="7">
                  <c:v>Gas &amp; Fuel</c:v>
                </c:pt>
                <c:pt idx="8">
                  <c:v>Groceries</c:v>
                </c:pt>
                <c:pt idx="9">
                  <c:v>Haircut</c:v>
                </c:pt>
                <c:pt idx="10">
                  <c:v>Home Improvement</c:v>
                </c:pt>
                <c:pt idx="11">
                  <c:v>Internet</c:v>
                </c:pt>
                <c:pt idx="12">
                  <c:v>Mobile Phone</c:v>
                </c:pt>
                <c:pt idx="13">
                  <c:v>Mortgage &amp; Rent</c:v>
                </c:pt>
                <c:pt idx="14">
                  <c:v>Movies &amp; DVDs</c:v>
                </c:pt>
                <c:pt idx="15">
                  <c:v>Music</c:v>
                </c:pt>
                <c:pt idx="16">
                  <c:v>Paycheck</c:v>
                </c:pt>
                <c:pt idx="17">
                  <c:v>Restaurants</c:v>
                </c:pt>
                <c:pt idx="18">
                  <c:v>Shopping</c:v>
                </c:pt>
                <c:pt idx="19">
                  <c:v>Television</c:v>
                </c:pt>
                <c:pt idx="20">
                  <c:v>Utilities</c:v>
                </c:pt>
              </c:strCache>
            </c:strRef>
          </c:cat>
          <c:val>
            <c:numRef>
              <c:f>PivotTables!$J$4:$J$25</c:f>
              <c:numCache>
                <c:formatCode>General</c:formatCode>
                <c:ptCount val="21"/>
                <c:pt idx="0">
                  <c:v>50</c:v>
                </c:pt>
                <c:pt idx="1">
                  <c:v>75</c:v>
                </c:pt>
                <c:pt idx="2">
                  <c:v>15</c:v>
                </c:pt>
                <c:pt idx="3">
                  <c:v>0</c:v>
                </c:pt>
                <c:pt idx="4">
                  <c:v>0</c:v>
                </c:pt>
                <c:pt idx="5">
                  <c:v>25</c:v>
                </c:pt>
                <c:pt idx="6">
                  <c:v>15</c:v>
                </c:pt>
                <c:pt idx="7">
                  <c:v>75</c:v>
                </c:pt>
                <c:pt idx="8">
                  <c:v>150</c:v>
                </c:pt>
                <c:pt idx="9">
                  <c:v>30</c:v>
                </c:pt>
                <c:pt idx="10">
                  <c:v>250</c:v>
                </c:pt>
                <c:pt idx="11">
                  <c:v>75</c:v>
                </c:pt>
                <c:pt idx="12">
                  <c:v>65</c:v>
                </c:pt>
                <c:pt idx="13">
                  <c:v>1100</c:v>
                </c:pt>
                <c:pt idx="14">
                  <c:v>0</c:v>
                </c:pt>
                <c:pt idx="15">
                  <c:v>11</c:v>
                </c:pt>
                <c:pt idx="16">
                  <c:v>0</c:v>
                </c:pt>
                <c:pt idx="17">
                  <c:v>150</c:v>
                </c:pt>
                <c:pt idx="18">
                  <c:v>100</c:v>
                </c:pt>
                <c:pt idx="19">
                  <c:v>15</c:v>
                </c:pt>
                <c:pt idx="20">
                  <c:v>150</c:v>
                </c:pt>
              </c:numCache>
            </c:numRef>
          </c:val>
          <c:extLst>
            <c:ext xmlns:c16="http://schemas.microsoft.com/office/drawing/2014/chart" uri="{C3380CC4-5D6E-409C-BE32-E72D297353CC}">
              <c16:uniqueId val="{00000000-8E7A-4BA0-B91C-5F2E80C66024}"/>
            </c:ext>
          </c:extLst>
        </c:ser>
        <c:ser>
          <c:idx val="1"/>
          <c:order val="1"/>
          <c:tx>
            <c:strRef>
              <c:f>PivotTables!$K$3</c:f>
              <c:strCache>
                <c:ptCount val="1"/>
                <c:pt idx="0">
                  <c:v>Sum of Actual Spending</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trendline>
            <c:spPr>
              <a:ln w="25400" cap="rnd">
                <a:solidFill>
                  <a:schemeClr val="accent2">
                    <a:alpha val="50000"/>
                  </a:schemeClr>
                </a:solidFill>
              </a:ln>
              <a:effectLst/>
            </c:spPr>
            <c:trendlineType val="linear"/>
            <c:dispRSqr val="0"/>
            <c:dispEq val="0"/>
          </c:trendline>
          <c:cat>
            <c:strRef>
              <c:f>PivotTables!$I$4:$I$25</c:f>
              <c:strCache>
                <c:ptCount val="21"/>
                <c:pt idx="0">
                  <c:v>Alcohol &amp; Bars</c:v>
                </c:pt>
                <c:pt idx="1">
                  <c:v>Auto Insurance</c:v>
                </c:pt>
                <c:pt idx="2">
                  <c:v>Coffee Shops</c:v>
                </c:pt>
                <c:pt idx="3">
                  <c:v>Credit Card Payment</c:v>
                </c:pt>
                <c:pt idx="4">
                  <c:v>Electronics &amp; Software</c:v>
                </c:pt>
                <c:pt idx="5">
                  <c:v>Entertainment</c:v>
                </c:pt>
                <c:pt idx="6">
                  <c:v>Food</c:v>
                </c:pt>
                <c:pt idx="7">
                  <c:v>Gas &amp; Fuel</c:v>
                </c:pt>
                <c:pt idx="8">
                  <c:v>Groceries</c:v>
                </c:pt>
                <c:pt idx="9">
                  <c:v>Haircut</c:v>
                </c:pt>
                <c:pt idx="10">
                  <c:v>Home Improvement</c:v>
                </c:pt>
                <c:pt idx="11">
                  <c:v>Internet</c:v>
                </c:pt>
                <c:pt idx="12">
                  <c:v>Mobile Phone</c:v>
                </c:pt>
                <c:pt idx="13">
                  <c:v>Mortgage &amp; Rent</c:v>
                </c:pt>
                <c:pt idx="14">
                  <c:v>Movies &amp; DVDs</c:v>
                </c:pt>
                <c:pt idx="15">
                  <c:v>Music</c:v>
                </c:pt>
                <c:pt idx="16">
                  <c:v>Paycheck</c:v>
                </c:pt>
                <c:pt idx="17">
                  <c:v>Restaurants</c:v>
                </c:pt>
                <c:pt idx="18">
                  <c:v>Shopping</c:v>
                </c:pt>
                <c:pt idx="19">
                  <c:v>Television</c:v>
                </c:pt>
                <c:pt idx="20">
                  <c:v>Utilities</c:v>
                </c:pt>
              </c:strCache>
            </c:strRef>
          </c:cat>
          <c:val>
            <c:numRef>
              <c:f>PivotTables!$K$4:$K$25</c:f>
              <c:numCache>
                <c:formatCode>General</c:formatCode>
                <c:ptCount val="21"/>
                <c:pt idx="0">
                  <c:v>539.13</c:v>
                </c:pt>
                <c:pt idx="1">
                  <c:v>1350</c:v>
                </c:pt>
                <c:pt idx="2">
                  <c:v>115.54</c:v>
                </c:pt>
                <c:pt idx="3">
                  <c:v>408.37999999999994</c:v>
                </c:pt>
                <c:pt idx="4">
                  <c:v>2521.6000000000026</c:v>
                </c:pt>
                <c:pt idx="5">
                  <c:v>719</c:v>
                </c:pt>
                <c:pt idx="6">
                  <c:v>9.6199999999999992</c:v>
                </c:pt>
                <c:pt idx="7">
                  <c:v>1715.17</c:v>
                </c:pt>
                <c:pt idx="8">
                  <c:v>2795.21</c:v>
                </c:pt>
                <c:pt idx="9">
                  <c:v>378</c:v>
                </c:pt>
                <c:pt idx="10">
                  <c:v>19092.87</c:v>
                </c:pt>
                <c:pt idx="11">
                  <c:v>1570.88</c:v>
                </c:pt>
                <c:pt idx="12">
                  <c:v>1680.3999999999999</c:v>
                </c:pt>
                <c:pt idx="13">
                  <c:v>24754.500000000004</c:v>
                </c:pt>
                <c:pt idx="14">
                  <c:v>222.18999999999994</c:v>
                </c:pt>
                <c:pt idx="15">
                  <c:v>224.48999999999998</c:v>
                </c:pt>
                <c:pt idx="16">
                  <c:v>2776</c:v>
                </c:pt>
                <c:pt idx="17">
                  <c:v>93750</c:v>
                </c:pt>
                <c:pt idx="18">
                  <c:v>2613.02</c:v>
                </c:pt>
                <c:pt idx="19">
                  <c:v>1973.24</c:v>
                </c:pt>
                <c:pt idx="20">
                  <c:v>104.78000000000002</c:v>
                </c:pt>
              </c:numCache>
            </c:numRef>
          </c:val>
          <c:extLst>
            <c:ext xmlns:c16="http://schemas.microsoft.com/office/drawing/2014/chart" uri="{C3380CC4-5D6E-409C-BE32-E72D297353CC}">
              <c16:uniqueId val="{00000001-8E7A-4BA0-B91C-5F2E80C66024}"/>
            </c:ext>
          </c:extLst>
        </c:ser>
        <c:dLbls>
          <c:showLegendKey val="0"/>
          <c:showVal val="0"/>
          <c:showCatName val="0"/>
          <c:showSerName val="0"/>
          <c:showPercent val="0"/>
          <c:showBubbleSize val="0"/>
        </c:dLbls>
        <c:gapWidth val="315"/>
        <c:overlap val="-40"/>
        <c:axId val="635183824"/>
        <c:axId val="635194384"/>
      </c:barChart>
      <c:catAx>
        <c:axId val="635183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194384"/>
        <c:crosses val="autoZero"/>
        <c:auto val="1"/>
        <c:lblAlgn val="ctr"/>
        <c:lblOffset val="100"/>
        <c:noMultiLvlLbl val="0"/>
      </c:catAx>
      <c:valAx>
        <c:axId val="635194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183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[personal_transactions.xlsx]PivotTables!PivotTable8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Category Budget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noFill/>
          </a:ln>
          <a:effectLst/>
        </c:spPr>
      </c:pivotFmt>
    </c:pivotFmts>
    <c:plotArea>
      <c:layout/>
      <c:pieChart>
        <c:varyColors val="1"/>
        <c:ser>
          <c:idx val="0"/>
          <c:order val="0"/>
          <c:tx>
            <c:strRef>
              <c:f>PivotTables!$H$27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3C22-4226-899B-4C1E6629A015}"/>
              </c:ext>
            </c:extLst>
          </c:dPt>
          <c:dPt>
            <c:idx val="1"/>
            <c:bubble3D val="0"/>
            <c:spPr>
              <a:solidFill>
                <a:schemeClr val="accent2"/>
              </a:solidFill>
              <a:ln>
                <a:noFill/>
              </a:ln>
              <a:effectLst/>
            </c:spPr>
            <c:extLst>
              <c:ext xmlns:c16="http://schemas.microsoft.com/office/drawing/2014/chart" uri="{C3380CC4-5D6E-409C-BE32-E72D297353CC}">
                <c16:uniqueId val="{00000003-3C22-4226-899B-4C1E6629A015}"/>
              </c:ext>
            </c:extLst>
          </c:dPt>
          <c:dPt>
            <c:idx val="2"/>
            <c:bubble3D val="0"/>
            <c:spPr>
              <a:solidFill>
                <a:schemeClr val="accent3"/>
              </a:solidFill>
              <a:ln>
                <a:noFill/>
              </a:ln>
              <a:effectLst/>
            </c:spPr>
            <c:extLst>
              <c:ext xmlns:c16="http://schemas.microsoft.com/office/drawing/2014/chart" uri="{C3380CC4-5D6E-409C-BE32-E72D297353CC}">
                <c16:uniqueId val="{00000005-3C22-4226-899B-4C1E6629A015}"/>
              </c:ext>
            </c:extLst>
          </c:dPt>
          <c:dPt>
            <c:idx val="3"/>
            <c:bubble3D val="0"/>
            <c:spPr>
              <a:solidFill>
                <a:schemeClr val="accent4"/>
              </a:solidFill>
              <a:ln>
                <a:noFill/>
              </a:ln>
              <a:effectLst/>
            </c:spPr>
            <c:extLst>
              <c:ext xmlns:c16="http://schemas.microsoft.com/office/drawing/2014/chart" uri="{C3380CC4-5D6E-409C-BE32-E72D297353CC}">
                <c16:uniqueId val="{00000007-3C22-4226-899B-4C1E6629A015}"/>
              </c:ext>
            </c:extLst>
          </c:dPt>
          <c:dPt>
            <c:idx val="4"/>
            <c:bubble3D val="0"/>
            <c:spPr>
              <a:solidFill>
                <a:schemeClr val="accent5"/>
              </a:solidFill>
              <a:ln>
                <a:noFill/>
              </a:ln>
              <a:effectLst/>
            </c:spPr>
            <c:extLst>
              <c:ext xmlns:c16="http://schemas.microsoft.com/office/drawing/2014/chart" uri="{C3380CC4-5D6E-409C-BE32-E72D297353CC}">
                <c16:uniqueId val="{00000009-3C22-4226-899B-4C1E6629A015}"/>
              </c:ext>
            </c:extLst>
          </c:dPt>
          <c:dPt>
            <c:idx val="5"/>
            <c:bubble3D val="0"/>
            <c:spPr>
              <a:solidFill>
                <a:schemeClr val="accent6"/>
              </a:solidFill>
              <a:ln>
                <a:noFill/>
              </a:ln>
              <a:effectLst/>
            </c:spPr>
            <c:extLst>
              <c:ext xmlns:c16="http://schemas.microsoft.com/office/drawing/2014/chart" uri="{C3380CC4-5D6E-409C-BE32-E72D297353CC}">
                <c16:uniqueId val="{0000000B-3C22-4226-899B-4C1E6629A015}"/>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3C22-4226-899B-4C1E6629A015}"/>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3C22-4226-899B-4C1E6629A015}"/>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3C22-4226-899B-4C1E6629A015}"/>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3C22-4226-899B-4C1E6629A015}"/>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3C22-4226-899B-4C1E6629A015}"/>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3C22-4226-899B-4C1E6629A015}"/>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3C22-4226-899B-4C1E6629A015}"/>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3C22-4226-899B-4C1E6629A015}"/>
              </c:ext>
            </c:extLst>
          </c:dPt>
          <c:dPt>
            <c:idx val="14"/>
            <c:bubble3D val="0"/>
            <c:spPr>
              <a:solidFill>
                <a:schemeClr val="accent3">
                  <a:lumMod val="80000"/>
                  <a:lumOff val="20000"/>
                </a:schemeClr>
              </a:solidFill>
              <a:ln>
                <a:noFill/>
              </a:ln>
              <a:effectLst/>
            </c:spPr>
            <c:extLst>
              <c:ext xmlns:c16="http://schemas.microsoft.com/office/drawing/2014/chart" uri="{C3380CC4-5D6E-409C-BE32-E72D297353CC}">
                <c16:uniqueId val="{0000001D-3C22-4226-899B-4C1E6629A015}"/>
              </c:ext>
            </c:extLst>
          </c:dPt>
          <c:dPt>
            <c:idx val="15"/>
            <c:bubble3D val="0"/>
            <c:spPr>
              <a:solidFill>
                <a:schemeClr val="accent4">
                  <a:lumMod val="80000"/>
                  <a:lumOff val="20000"/>
                </a:schemeClr>
              </a:solidFill>
              <a:ln>
                <a:noFill/>
              </a:ln>
              <a:effectLst/>
            </c:spPr>
            <c:extLst>
              <c:ext xmlns:c16="http://schemas.microsoft.com/office/drawing/2014/chart" uri="{C3380CC4-5D6E-409C-BE32-E72D297353CC}">
                <c16:uniqueId val="{0000001F-3C22-4226-899B-4C1E6629A015}"/>
              </c:ext>
            </c:extLst>
          </c:dPt>
          <c:dPt>
            <c:idx val="16"/>
            <c:bubble3D val="0"/>
            <c:spPr>
              <a:solidFill>
                <a:schemeClr val="accent5">
                  <a:lumMod val="80000"/>
                  <a:lumOff val="20000"/>
                </a:schemeClr>
              </a:solidFill>
              <a:ln>
                <a:noFill/>
              </a:ln>
              <a:effectLst/>
            </c:spPr>
            <c:extLst>
              <c:ext xmlns:c16="http://schemas.microsoft.com/office/drawing/2014/chart" uri="{C3380CC4-5D6E-409C-BE32-E72D297353CC}">
                <c16:uniqueId val="{00000021-3C22-4226-899B-4C1E6629A015}"/>
              </c:ext>
            </c:extLst>
          </c:dPt>
          <c:dPt>
            <c:idx val="17"/>
            <c:bubble3D val="0"/>
            <c:spPr>
              <a:solidFill>
                <a:schemeClr val="accent6">
                  <a:lumMod val="80000"/>
                  <a:lumOff val="20000"/>
                </a:schemeClr>
              </a:solidFill>
              <a:ln>
                <a:noFill/>
              </a:ln>
              <a:effectLst/>
            </c:spPr>
            <c:extLst>
              <c:ext xmlns:c16="http://schemas.microsoft.com/office/drawing/2014/chart" uri="{C3380CC4-5D6E-409C-BE32-E72D297353CC}">
                <c16:uniqueId val="{00000023-3C22-4226-899B-4C1E6629A015}"/>
              </c:ext>
            </c:extLst>
          </c:dPt>
          <c:dPt>
            <c:idx val="18"/>
            <c:bubble3D val="0"/>
            <c:spPr>
              <a:solidFill>
                <a:schemeClr val="accent1">
                  <a:lumMod val="80000"/>
                </a:schemeClr>
              </a:solidFill>
              <a:ln>
                <a:noFill/>
              </a:ln>
              <a:effectLst/>
            </c:spPr>
            <c:extLst>
              <c:ext xmlns:c16="http://schemas.microsoft.com/office/drawing/2014/chart" uri="{C3380CC4-5D6E-409C-BE32-E72D297353CC}">
                <c16:uniqueId val="{00000025-3C22-4226-899B-4C1E6629A015}"/>
              </c:ext>
            </c:extLst>
          </c:dPt>
          <c:dPt>
            <c:idx val="19"/>
            <c:bubble3D val="0"/>
            <c:spPr>
              <a:solidFill>
                <a:schemeClr val="accent2">
                  <a:lumMod val="80000"/>
                </a:schemeClr>
              </a:solidFill>
              <a:ln>
                <a:noFill/>
              </a:ln>
              <a:effectLst/>
            </c:spPr>
            <c:extLst>
              <c:ext xmlns:c16="http://schemas.microsoft.com/office/drawing/2014/chart" uri="{C3380CC4-5D6E-409C-BE32-E72D297353CC}">
                <c16:uniqueId val="{00000027-3C22-4226-899B-4C1E6629A015}"/>
              </c:ext>
            </c:extLst>
          </c:dPt>
          <c:dPt>
            <c:idx val="20"/>
            <c:bubble3D val="0"/>
            <c:spPr>
              <a:solidFill>
                <a:schemeClr val="accent3">
                  <a:lumMod val="80000"/>
                </a:schemeClr>
              </a:solidFill>
              <a:ln>
                <a:noFill/>
              </a:ln>
              <a:effectLst/>
            </c:spPr>
            <c:extLst>
              <c:ext xmlns:c16="http://schemas.microsoft.com/office/drawing/2014/chart" uri="{C3380CC4-5D6E-409C-BE32-E72D297353CC}">
                <c16:uniqueId val="{00000029-3C22-4226-899B-4C1E6629A015}"/>
              </c:ext>
            </c:extLst>
          </c:dPt>
          <c:cat>
            <c:strRef>
              <c:f>PivotTables!$G$28:$G$49</c:f>
              <c:strCache>
                <c:ptCount val="21"/>
                <c:pt idx="0">
                  <c:v>Alcohol &amp; Bars</c:v>
                </c:pt>
                <c:pt idx="1">
                  <c:v>Auto Insurance</c:v>
                </c:pt>
                <c:pt idx="2">
                  <c:v>Coffee Shops</c:v>
                </c:pt>
                <c:pt idx="3">
                  <c:v>Credit Card Payment</c:v>
                </c:pt>
                <c:pt idx="4">
                  <c:v>Electronics &amp; Software</c:v>
                </c:pt>
                <c:pt idx="5">
                  <c:v>Entertainment</c:v>
                </c:pt>
                <c:pt idx="6">
                  <c:v>Food</c:v>
                </c:pt>
                <c:pt idx="7">
                  <c:v>Gas &amp; Fuel</c:v>
                </c:pt>
                <c:pt idx="8">
                  <c:v>Groceries</c:v>
                </c:pt>
                <c:pt idx="9">
                  <c:v>Haircut</c:v>
                </c:pt>
                <c:pt idx="10">
                  <c:v>Home Improvement</c:v>
                </c:pt>
                <c:pt idx="11">
                  <c:v>Internet</c:v>
                </c:pt>
                <c:pt idx="12">
                  <c:v>Mobile Phone</c:v>
                </c:pt>
                <c:pt idx="13">
                  <c:v>Mortgage &amp; Rent</c:v>
                </c:pt>
                <c:pt idx="14">
                  <c:v>Movies &amp; DVDs</c:v>
                </c:pt>
                <c:pt idx="15">
                  <c:v>Music</c:v>
                </c:pt>
                <c:pt idx="16">
                  <c:v>Paycheck</c:v>
                </c:pt>
                <c:pt idx="17">
                  <c:v>Restaurants</c:v>
                </c:pt>
                <c:pt idx="18">
                  <c:v>Shopping</c:v>
                </c:pt>
                <c:pt idx="19">
                  <c:v>Television</c:v>
                </c:pt>
                <c:pt idx="20">
                  <c:v>Utilities</c:v>
                </c:pt>
              </c:strCache>
            </c:strRef>
          </c:cat>
          <c:val>
            <c:numRef>
              <c:f>PivotTables!$H$28:$H$49</c:f>
              <c:numCache>
                <c:formatCode>General</c:formatCode>
                <c:ptCount val="21"/>
                <c:pt idx="0">
                  <c:v>539.13</c:v>
                </c:pt>
                <c:pt idx="1">
                  <c:v>1350</c:v>
                </c:pt>
                <c:pt idx="2">
                  <c:v>115.54</c:v>
                </c:pt>
                <c:pt idx="3">
                  <c:v>408.37999999999994</c:v>
                </c:pt>
                <c:pt idx="4">
                  <c:v>2521.6000000000026</c:v>
                </c:pt>
                <c:pt idx="5">
                  <c:v>719</c:v>
                </c:pt>
                <c:pt idx="6">
                  <c:v>9.6199999999999992</c:v>
                </c:pt>
                <c:pt idx="7">
                  <c:v>1715.17</c:v>
                </c:pt>
                <c:pt idx="8">
                  <c:v>2795.21</c:v>
                </c:pt>
                <c:pt idx="9">
                  <c:v>378</c:v>
                </c:pt>
                <c:pt idx="10">
                  <c:v>19092.87</c:v>
                </c:pt>
                <c:pt idx="11">
                  <c:v>1570.88</c:v>
                </c:pt>
                <c:pt idx="12">
                  <c:v>1680.3999999999999</c:v>
                </c:pt>
                <c:pt idx="13">
                  <c:v>24754.500000000004</c:v>
                </c:pt>
                <c:pt idx="14">
                  <c:v>222.18999999999994</c:v>
                </c:pt>
                <c:pt idx="15">
                  <c:v>224.48999999999998</c:v>
                </c:pt>
                <c:pt idx="16">
                  <c:v>2776</c:v>
                </c:pt>
                <c:pt idx="17">
                  <c:v>93750</c:v>
                </c:pt>
                <c:pt idx="18">
                  <c:v>2613.02</c:v>
                </c:pt>
                <c:pt idx="19">
                  <c:v>1973.24</c:v>
                </c:pt>
                <c:pt idx="20">
                  <c:v>104.78000000000002</c:v>
                </c:pt>
              </c:numCache>
            </c:numRef>
          </c:val>
          <c:extLst>
            <c:ext xmlns:c16="http://schemas.microsoft.com/office/drawing/2014/chart" uri="{C3380CC4-5D6E-409C-BE32-E72D297353CC}">
              <c16:uniqueId val="{0000002A-3C22-4226-899B-4C1E6629A01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[personal_transactions.xlsx]PivotTables!PivotTable9</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Spending by account name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PivotTables!$K$27</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PivotTables!$J$28:$J$31</c:f>
              <c:strCache>
                <c:ptCount val="3"/>
                <c:pt idx="0">
                  <c:v>Checking</c:v>
                </c:pt>
                <c:pt idx="1">
                  <c:v>Platinum Card</c:v>
                </c:pt>
                <c:pt idx="2">
                  <c:v>Silver Card</c:v>
                </c:pt>
              </c:strCache>
            </c:strRef>
          </c:cat>
          <c:val>
            <c:numRef>
              <c:f>PivotTables!$K$28:$K$31</c:f>
              <c:numCache>
                <c:formatCode>General</c:formatCode>
                <c:ptCount val="3"/>
                <c:pt idx="0">
                  <c:v>264</c:v>
                </c:pt>
                <c:pt idx="1">
                  <c:v>366</c:v>
                </c:pt>
                <c:pt idx="2">
                  <c:v>176</c:v>
                </c:pt>
              </c:numCache>
            </c:numRef>
          </c:val>
          <c:extLst>
            <c:ext xmlns:c16="http://schemas.microsoft.com/office/drawing/2014/chart" uri="{C3380CC4-5D6E-409C-BE32-E72D297353CC}">
              <c16:uniqueId val="{00000000-B339-43DF-9F2E-52EA9FAE3C9F}"/>
            </c:ext>
          </c:extLst>
        </c:ser>
        <c:dLbls>
          <c:showLegendKey val="0"/>
          <c:showVal val="0"/>
          <c:showCatName val="0"/>
          <c:showSerName val="0"/>
          <c:showPercent val="0"/>
          <c:showBubbleSize val="0"/>
        </c:dLbls>
        <c:gapWidth val="315"/>
        <c:overlap val="-40"/>
        <c:axId val="635193904"/>
        <c:axId val="635181904"/>
      </c:barChart>
      <c:catAx>
        <c:axId val="63519390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181904"/>
        <c:crosses val="autoZero"/>
        <c:auto val="1"/>
        <c:lblAlgn val="ctr"/>
        <c:lblOffset val="100"/>
        <c:noMultiLvlLbl val="0"/>
      </c:catAx>
      <c:valAx>
        <c:axId val="6351819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35193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svg"/><Relationship Id="rId5" Type="http://schemas.openxmlformats.org/officeDocument/2006/relationships/image" Target="../media/image1.png"/><Relationship Id="rId10" Type="http://schemas.openxmlformats.org/officeDocument/2006/relationships/image" Target="../media/image6.sv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21</xdr:col>
      <xdr:colOff>466725</xdr:colOff>
      <xdr:row>3</xdr:row>
      <xdr:rowOff>104775</xdr:rowOff>
    </xdr:from>
    <xdr:to>
      <xdr:col>28</xdr:col>
      <xdr:colOff>335507</xdr:colOff>
      <xdr:row>14</xdr:row>
      <xdr:rowOff>136477</xdr:rowOff>
    </xdr:to>
    <xdr:sp macro="" textlink="">
      <xdr:nvSpPr>
        <xdr:cNvPr id="20" name="Rectangle: Rounded Corners 19">
          <a:extLst>
            <a:ext uri="{FF2B5EF4-FFF2-40B4-BE49-F238E27FC236}">
              <a16:creationId xmlns:a16="http://schemas.microsoft.com/office/drawing/2014/main" id="{A88E0808-CFAE-3E12-1E19-3346B49C8E69}"/>
            </a:ext>
          </a:extLst>
        </xdr:cNvPr>
        <xdr:cNvSpPr/>
      </xdr:nvSpPr>
      <xdr:spPr>
        <a:xfrm>
          <a:off x="13244441" y="747357"/>
          <a:ext cx="4526081" cy="1931016"/>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89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578386</xdr:colOff>
      <xdr:row>3</xdr:row>
      <xdr:rowOff>0</xdr:rowOff>
    </xdr:from>
    <xdr:to>
      <xdr:col>13</xdr:col>
      <xdr:colOff>459036</xdr:colOff>
      <xdr:row>19</xdr:row>
      <xdr:rowOff>60960</xdr:rowOff>
    </xdr:to>
    <xdr:graphicFrame macro="">
      <xdr:nvGraphicFramePr>
        <xdr:cNvPr id="2" name="Chart 1">
          <a:extLst>
            <a:ext uri="{FF2B5EF4-FFF2-40B4-BE49-F238E27FC236}">
              <a16:creationId xmlns:a16="http://schemas.microsoft.com/office/drawing/2014/main" id="{06AC5B23-859D-407A-BC30-002FACA47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587565</xdr:colOff>
      <xdr:row>19</xdr:row>
      <xdr:rowOff>110168</xdr:rowOff>
    </xdr:from>
    <xdr:to>
      <xdr:col>13</xdr:col>
      <xdr:colOff>449855</xdr:colOff>
      <xdr:row>37</xdr:row>
      <xdr:rowOff>127978</xdr:rowOff>
    </xdr:to>
    <xdr:graphicFrame macro="">
      <xdr:nvGraphicFramePr>
        <xdr:cNvPr id="3" name="Chart 2">
          <a:extLst>
            <a:ext uri="{FF2B5EF4-FFF2-40B4-BE49-F238E27FC236}">
              <a16:creationId xmlns:a16="http://schemas.microsoft.com/office/drawing/2014/main" id="{F63E600A-17CC-4D1F-B114-CA399A1F3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541661</xdr:colOff>
      <xdr:row>3</xdr:row>
      <xdr:rowOff>-1</xdr:rowOff>
    </xdr:from>
    <xdr:to>
      <xdr:col>21</xdr:col>
      <xdr:colOff>247878</xdr:colOff>
      <xdr:row>19</xdr:row>
      <xdr:rowOff>60959</xdr:rowOff>
    </xdr:to>
    <xdr:graphicFrame macro="">
      <xdr:nvGraphicFramePr>
        <xdr:cNvPr id="4" name="Chart 3">
          <a:extLst>
            <a:ext uri="{FF2B5EF4-FFF2-40B4-BE49-F238E27FC236}">
              <a16:creationId xmlns:a16="http://schemas.microsoft.com/office/drawing/2014/main" id="{67E13ABA-A3F7-46A9-877C-0C2BB919B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541662</xdr:colOff>
      <xdr:row>19</xdr:row>
      <xdr:rowOff>119349</xdr:rowOff>
    </xdr:from>
    <xdr:to>
      <xdr:col>21</xdr:col>
      <xdr:colOff>240534</xdr:colOff>
      <xdr:row>37</xdr:row>
      <xdr:rowOff>91807</xdr:rowOff>
    </xdr:to>
    <xdr:graphicFrame macro="">
      <xdr:nvGraphicFramePr>
        <xdr:cNvPr id="6" name="Chart 5">
          <a:extLst>
            <a:ext uri="{FF2B5EF4-FFF2-40B4-BE49-F238E27FC236}">
              <a16:creationId xmlns:a16="http://schemas.microsoft.com/office/drawing/2014/main" id="{573D1E46-A1DB-4E2F-BD9E-334CA5549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275423</xdr:colOff>
      <xdr:row>2</xdr:row>
      <xdr:rowOff>156073</xdr:rowOff>
    </xdr:from>
    <xdr:to>
      <xdr:col>3</xdr:col>
      <xdr:colOff>286440</xdr:colOff>
      <xdr:row>15</xdr:row>
      <xdr:rowOff>195206</xdr:rowOff>
    </xdr:to>
    <mc:AlternateContent xmlns:mc="http://schemas.openxmlformats.org/markup-compatibility/2006">
      <mc:Choice xmlns:a14="http://schemas.microsoft.com/office/drawing/2010/main" Requires="a14">
        <xdr:graphicFrame macro="">
          <xdr:nvGraphicFramePr>
            <xdr:cNvPr id="5" name="Category">
              <a:extLst>
                <a:ext uri="{FF2B5EF4-FFF2-40B4-BE49-F238E27FC236}">
                  <a16:creationId xmlns:a16="http://schemas.microsoft.com/office/drawing/2014/main" id="{A1763A67-8FD2-4C5E-ABC3-81386DDB112B}"/>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75423" y="634765"/>
              <a:ext cx="1828094" cy="2276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257061</xdr:colOff>
      <xdr:row>17</xdr:row>
      <xdr:rowOff>27542</xdr:rowOff>
    </xdr:from>
    <xdr:to>
      <xdr:col>3</xdr:col>
      <xdr:colOff>268078</xdr:colOff>
      <xdr:row>23</xdr:row>
      <xdr:rowOff>54003</xdr:rowOff>
    </xdr:to>
    <mc:AlternateContent xmlns:mc="http://schemas.openxmlformats.org/markup-compatibility/2006">
      <mc:Choice xmlns:a14="http://schemas.microsoft.com/office/drawing/2010/main" Requires="a14">
        <xdr:graphicFrame macro="">
          <xdr:nvGraphicFramePr>
            <xdr:cNvPr id="7" name="Account Name">
              <a:extLst>
                <a:ext uri="{FF2B5EF4-FFF2-40B4-BE49-F238E27FC236}">
                  <a16:creationId xmlns:a16="http://schemas.microsoft.com/office/drawing/2014/main" id="{A10997E7-6DB3-4F35-A84F-E92A5A4E6EAB}"/>
                </a:ext>
              </a:extLst>
            </xdr:cNvPr>
            <xdr:cNvGraphicFramePr/>
          </xdr:nvGraphicFramePr>
          <xdr:xfrm>
            <a:off x="0" y="0"/>
            <a:ext cx="0" cy="0"/>
          </xdr:xfrm>
          <a:graphic>
            <a:graphicData uri="http://schemas.microsoft.com/office/drawing/2010/slicer">
              <sle:slicer xmlns:sle="http://schemas.microsoft.com/office/drawing/2010/slicer" name="Account Name"/>
            </a:graphicData>
          </a:graphic>
        </xdr:graphicFrame>
      </mc:Choice>
      <mc:Fallback>
        <xdr:sp macro="" textlink="">
          <xdr:nvSpPr>
            <xdr:cNvPr id="0" name=""/>
            <xdr:cNvSpPr>
              <a:spLocks noTextEdit="1"/>
            </xdr:cNvSpPr>
          </xdr:nvSpPr>
          <xdr:spPr>
            <a:xfrm>
              <a:off x="257061" y="3143927"/>
              <a:ext cx="1828094" cy="11108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23</xdr:col>
      <xdr:colOff>723900</xdr:colOff>
      <xdr:row>4</xdr:row>
      <xdr:rowOff>76200</xdr:rowOff>
    </xdr:from>
    <xdr:ext cx="1476238" cy="298800"/>
    <xdr:sp macro="" textlink="">
      <xdr:nvSpPr>
        <xdr:cNvPr id="19" name="TextBox 18">
          <a:extLst>
            <a:ext uri="{FF2B5EF4-FFF2-40B4-BE49-F238E27FC236}">
              <a16:creationId xmlns:a16="http://schemas.microsoft.com/office/drawing/2014/main" id="{4F3BFCBE-F277-CC7C-B450-D7B756A26813}"/>
            </a:ext>
          </a:extLst>
        </xdr:cNvPr>
        <xdr:cNvSpPr txBox="1"/>
      </xdr:nvSpPr>
      <xdr:spPr>
        <a:xfrm>
          <a:off x="14744700" y="904875"/>
          <a:ext cx="1476238"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a:solidFill>
                <a:schemeClr val="bg1"/>
              </a:solidFill>
              <a:latin typeface="Times New Roman" panose="02020603050405020304" pitchFamily="18" charset="0"/>
              <a:cs typeface="Times New Roman" panose="02020603050405020304" pitchFamily="18" charset="0"/>
            </a:rPr>
            <a:t>Budget Variance</a:t>
          </a:r>
        </a:p>
      </xdr:txBody>
    </xdr:sp>
    <xdr:clientData/>
  </xdr:oneCellAnchor>
  <xdr:twoCellAnchor>
    <xdr:from>
      <xdr:col>22</xdr:col>
      <xdr:colOff>0</xdr:colOff>
      <xdr:row>6</xdr:row>
      <xdr:rowOff>104775</xdr:rowOff>
    </xdr:from>
    <xdr:to>
      <xdr:col>28</xdr:col>
      <xdr:colOff>216089</xdr:colOff>
      <xdr:row>10</xdr:row>
      <xdr:rowOff>204717</xdr:rowOff>
    </xdr:to>
    <xdr:sp macro="" textlink="">
      <xdr:nvSpPr>
        <xdr:cNvPr id="21" name="TextBox 20">
          <a:extLst>
            <a:ext uri="{FF2B5EF4-FFF2-40B4-BE49-F238E27FC236}">
              <a16:creationId xmlns:a16="http://schemas.microsoft.com/office/drawing/2014/main" id="{5C09EFFC-D9BA-FB2D-9B69-BA20C390998F}"/>
            </a:ext>
          </a:extLst>
        </xdr:cNvPr>
        <xdr:cNvSpPr txBox="1"/>
      </xdr:nvSpPr>
      <xdr:spPr>
        <a:xfrm>
          <a:off x="13386179" y="1242088"/>
          <a:ext cx="4264925" cy="759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Spending in Groceries ($2,795) and Home Improvement ($19,092) exceeded their allocated budgets by over 1000%, indicating significant overspending in essential and discretionary categories.</a:t>
          </a:r>
        </a:p>
      </xdr:txBody>
    </xdr:sp>
    <xdr:clientData/>
  </xdr:twoCellAnchor>
  <xdr:twoCellAnchor>
    <xdr:from>
      <xdr:col>22</xdr:col>
      <xdr:colOff>76200</xdr:colOff>
      <xdr:row>10</xdr:row>
      <xdr:rowOff>172587</xdr:rowOff>
    </xdr:from>
    <xdr:to>
      <xdr:col>28</xdr:col>
      <xdr:colOff>295275</xdr:colOff>
      <xdr:row>13</xdr:row>
      <xdr:rowOff>139178</xdr:rowOff>
    </xdr:to>
    <xdr:sp macro="" textlink="">
      <xdr:nvSpPr>
        <xdr:cNvPr id="1028" name="Text Box 4">
          <a:extLst>
            <a:ext uri="{FF2B5EF4-FFF2-40B4-BE49-F238E27FC236}">
              <a16:creationId xmlns:a16="http://schemas.microsoft.com/office/drawing/2014/main" id="{8AF2F39C-0A55-7A7F-2F94-77BC826CC23D}"/>
            </a:ext>
          </a:extLst>
        </xdr:cNvPr>
        <xdr:cNvSpPr txBox="1">
          <a:spLocks noChangeArrowheads="1"/>
        </xdr:cNvSpPr>
      </xdr:nvSpPr>
      <xdr:spPr bwMode="auto">
        <a:xfrm>
          <a:off x="13462379" y="1969542"/>
          <a:ext cx="4267911" cy="546621"/>
        </a:xfrm>
        <a:prstGeom prst="rect">
          <a:avLst/>
        </a:prstGeom>
        <a:noFill/>
        <a:ln w="9525">
          <a:noFill/>
          <a:miter lim="800000"/>
          <a:headEnd/>
          <a:tailEnd/>
        </a:ln>
      </xdr:spPr>
      <xdr:txBody>
        <a:bodyPr vertOverflow="clip" wrap="square" lIns="27432" tIns="22860" rIns="0" bIns="0" anchor="ctr" upright="1"/>
        <a:lstStyle/>
        <a:p>
          <a:pPr algn="l" rtl="0">
            <a:defRPr sz="1000"/>
          </a:pPr>
          <a:r>
            <a:rPr lang="en-IN" sz="1100" b="0" i="0" u="none" strike="noStrike" baseline="0">
              <a:solidFill>
                <a:schemeClr val="bg1"/>
              </a:solidFill>
              <a:latin typeface="Arial"/>
              <a:cs typeface="Arial"/>
            </a:rPr>
            <a:t>Conversely, categories like Utilities ($2,776 vs $150 budget) and Entertainment ($719 vs $25 budget) also show large unfavorable variances.</a:t>
          </a:r>
        </a:p>
      </xdr:txBody>
    </xdr:sp>
    <xdr:clientData/>
  </xdr:twoCellAnchor>
  <xdr:twoCellAnchor>
    <xdr:from>
      <xdr:col>21</xdr:col>
      <xdr:colOff>476250</xdr:colOff>
      <xdr:row>15</xdr:row>
      <xdr:rowOff>114300</xdr:rowOff>
    </xdr:from>
    <xdr:to>
      <xdr:col>28</xdr:col>
      <xdr:colOff>304800</xdr:colOff>
      <xdr:row>25</xdr:row>
      <xdr:rowOff>28575</xdr:rowOff>
    </xdr:to>
    <xdr:sp macro="" textlink="">
      <xdr:nvSpPr>
        <xdr:cNvPr id="22" name="Rectangle: Rounded Corners 21">
          <a:extLst>
            <a:ext uri="{FF2B5EF4-FFF2-40B4-BE49-F238E27FC236}">
              <a16:creationId xmlns:a16="http://schemas.microsoft.com/office/drawing/2014/main" id="{BA09DE42-5FA7-49A5-A47F-420C326690E7}"/>
            </a:ext>
          </a:extLst>
        </xdr:cNvPr>
        <xdr:cNvSpPr/>
      </xdr:nvSpPr>
      <xdr:spPr>
        <a:xfrm>
          <a:off x="13277850" y="2886075"/>
          <a:ext cx="4495800" cy="1743075"/>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89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504825</xdr:colOff>
      <xdr:row>26</xdr:row>
      <xdr:rowOff>76200</xdr:rowOff>
    </xdr:from>
    <xdr:to>
      <xdr:col>28</xdr:col>
      <xdr:colOff>314325</xdr:colOff>
      <xdr:row>37</xdr:row>
      <xdr:rowOff>85725</xdr:rowOff>
    </xdr:to>
    <xdr:sp macro="" textlink="">
      <xdr:nvSpPr>
        <xdr:cNvPr id="23" name="Rectangle: Rounded Corners 22">
          <a:extLst>
            <a:ext uri="{FF2B5EF4-FFF2-40B4-BE49-F238E27FC236}">
              <a16:creationId xmlns:a16="http://schemas.microsoft.com/office/drawing/2014/main" id="{58373D87-4A4D-41B3-B3AC-A705AE677F03}"/>
            </a:ext>
          </a:extLst>
        </xdr:cNvPr>
        <xdr:cNvSpPr/>
      </xdr:nvSpPr>
      <xdr:spPr>
        <a:xfrm>
          <a:off x="13306425" y="4848225"/>
          <a:ext cx="4476750" cy="1895475"/>
        </a:xfrm>
        <a:prstGeom prst="roundRect">
          <a:avLst/>
        </a:prstGeom>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8900000" scaled="1"/>
          <a:tileRect/>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847725</xdr:colOff>
      <xdr:row>16</xdr:row>
      <xdr:rowOff>57150</xdr:rowOff>
    </xdr:from>
    <xdr:to>
      <xdr:col>25</xdr:col>
      <xdr:colOff>514351</xdr:colOff>
      <xdr:row>17</xdr:row>
      <xdr:rowOff>152400</xdr:rowOff>
    </xdr:to>
    <xdr:sp macro="" textlink="">
      <xdr:nvSpPr>
        <xdr:cNvPr id="1029" name="Text Box 5">
          <a:extLst>
            <a:ext uri="{FF2B5EF4-FFF2-40B4-BE49-F238E27FC236}">
              <a16:creationId xmlns:a16="http://schemas.microsoft.com/office/drawing/2014/main" id="{24A0C719-44C5-FF10-D7C7-18E43BC39C78}"/>
            </a:ext>
          </a:extLst>
        </xdr:cNvPr>
        <xdr:cNvSpPr txBox="1">
          <a:spLocks noChangeArrowheads="1"/>
        </xdr:cNvSpPr>
      </xdr:nvSpPr>
      <xdr:spPr bwMode="auto">
        <a:xfrm>
          <a:off x="14868525" y="3057525"/>
          <a:ext cx="1285876" cy="266700"/>
        </a:xfrm>
        <a:prstGeom prst="rect">
          <a:avLst/>
        </a:prstGeom>
        <a:noFill/>
        <a:ln w="9525">
          <a:noFill/>
          <a:miter lim="800000"/>
          <a:headEnd/>
          <a:tailEnd/>
        </a:ln>
      </xdr:spPr>
      <xdr:txBody>
        <a:bodyPr vertOverflow="clip" wrap="square" lIns="27432" tIns="22860" rIns="0" bIns="0" anchor="t" upright="1"/>
        <a:lstStyle/>
        <a:p>
          <a:pPr algn="ctr" rtl="0">
            <a:defRPr sz="1000"/>
          </a:pPr>
          <a:r>
            <a:rPr lang="en-IN" sz="1400" b="1" i="0" u="none" strike="noStrike" baseline="0">
              <a:solidFill>
                <a:schemeClr val="bg1"/>
              </a:solidFill>
              <a:latin typeface="Times New Roman" panose="02020603050405020304" pitchFamily="18" charset="0"/>
              <a:cs typeface="Times New Roman" panose="02020603050405020304" pitchFamily="18" charset="0"/>
            </a:rPr>
            <a:t>Account Usage</a:t>
          </a:r>
        </a:p>
      </xdr:txBody>
    </xdr:sp>
    <xdr:clientData/>
  </xdr:twoCellAnchor>
  <xdr:twoCellAnchor>
    <xdr:from>
      <xdr:col>22</xdr:col>
      <xdr:colOff>180974</xdr:colOff>
      <xdr:row>18</xdr:row>
      <xdr:rowOff>57150</xdr:rowOff>
    </xdr:from>
    <xdr:to>
      <xdr:col>28</xdr:col>
      <xdr:colOff>193343</xdr:colOff>
      <xdr:row>21</xdr:row>
      <xdr:rowOff>68239</xdr:rowOff>
    </xdr:to>
    <xdr:sp macro="" textlink="">
      <xdr:nvSpPr>
        <xdr:cNvPr id="1030" name="Text Box 6">
          <a:extLst>
            <a:ext uri="{FF2B5EF4-FFF2-40B4-BE49-F238E27FC236}">
              <a16:creationId xmlns:a16="http://schemas.microsoft.com/office/drawing/2014/main" id="{00A852BD-346D-6129-8208-EAFACC85B731}"/>
            </a:ext>
          </a:extLst>
        </xdr:cNvPr>
        <xdr:cNvSpPr txBox="1">
          <a:spLocks noChangeArrowheads="1"/>
        </xdr:cNvSpPr>
      </xdr:nvSpPr>
      <xdr:spPr bwMode="auto">
        <a:xfrm>
          <a:off x="13567153" y="3343986"/>
          <a:ext cx="4061205" cy="568372"/>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100" b="1" i="0" u="none" strike="noStrike" baseline="0">
              <a:solidFill>
                <a:schemeClr val="bg1"/>
              </a:solidFill>
              <a:latin typeface="Arial"/>
              <a:cs typeface="Arial"/>
            </a:rPr>
            <a:t>The Platinum Card accounted for the majority of transactions (~45% of total spend</a:t>
          </a:r>
          <a:r>
            <a:rPr lang="en-IN" sz="1100" b="0" i="0" u="none" strike="noStrike" baseline="0">
              <a:solidFill>
                <a:schemeClr val="bg1"/>
              </a:solidFill>
              <a:latin typeface="Arial"/>
              <a:cs typeface="Arial"/>
            </a:rPr>
            <a:t>), followed by the Checking Account (~35%).</a:t>
          </a:r>
        </a:p>
      </xdr:txBody>
    </xdr:sp>
    <xdr:clientData/>
  </xdr:twoCellAnchor>
  <xdr:twoCellAnchor>
    <xdr:from>
      <xdr:col>22</xdr:col>
      <xdr:colOff>156239</xdr:colOff>
      <xdr:row>21</xdr:row>
      <xdr:rowOff>82598</xdr:rowOff>
    </xdr:from>
    <xdr:to>
      <xdr:col>27</xdr:col>
      <xdr:colOff>594389</xdr:colOff>
      <xdr:row>24</xdr:row>
      <xdr:rowOff>90985</xdr:rowOff>
    </xdr:to>
    <xdr:sp macro="" textlink="">
      <xdr:nvSpPr>
        <xdr:cNvPr id="1031" name="Text Box 7">
          <a:extLst>
            <a:ext uri="{FF2B5EF4-FFF2-40B4-BE49-F238E27FC236}">
              <a16:creationId xmlns:a16="http://schemas.microsoft.com/office/drawing/2014/main" id="{DA005399-5878-27ED-4E3D-1453045FF5CF}"/>
            </a:ext>
          </a:extLst>
        </xdr:cNvPr>
        <xdr:cNvSpPr txBox="1">
          <a:spLocks noChangeArrowheads="1"/>
        </xdr:cNvSpPr>
      </xdr:nvSpPr>
      <xdr:spPr bwMode="auto">
        <a:xfrm>
          <a:off x="13542418" y="3926717"/>
          <a:ext cx="3878523" cy="525865"/>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100" b="0" i="0" u="none" strike="noStrike" baseline="0">
              <a:solidFill>
                <a:schemeClr val="bg1"/>
              </a:solidFill>
              <a:latin typeface="Arial"/>
              <a:cs typeface="Arial"/>
            </a:rPr>
            <a:t>This suggests heavy reliance on credit-based accounts, which may increase financial risk if balances are not managed carefully.</a:t>
          </a:r>
        </a:p>
      </xdr:txBody>
    </xdr:sp>
    <xdr:clientData/>
  </xdr:twoCellAnchor>
  <xdr:twoCellAnchor>
    <xdr:from>
      <xdr:col>23</xdr:col>
      <xdr:colOff>742950</xdr:colOff>
      <xdr:row>27</xdr:row>
      <xdr:rowOff>114300</xdr:rowOff>
    </xdr:from>
    <xdr:to>
      <xdr:col>26</xdr:col>
      <xdr:colOff>180976</xdr:colOff>
      <xdr:row>29</xdr:row>
      <xdr:rowOff>9526</xdr:rowOff>
    </xdr:to>
    <xdr:sp macro="" textlink="">
      <xdr:nvSpPr>
        <xdr:cNvPr id="1032" name="Text Box 8">
          <a:extLst>
            <a:ext uri="{FF2B5EF4-FFF2-40B4-BE49-F238E27FC236}">
              <a16:creationId xmlns:a16="http://schemas.microsoft.com/office/drawing/2014/main" id="{6D244F29-E88B-8FB3-C816-D1A69F54BEE5}"/>
            </a:ext>
          </a:extLst>
        </xdr:cNvPr>
        <xdr:cNvSpPr txBox="1">
          <a:spLocks noChangeArrowheads="1"/>
        </xdr:cNvSpPr>
      </xdr:nvSpPr>
      <xdr:spPr bwMode="auto">
        <a:xfrm>
          <a:off x="14763750" y="5057775"/>
          <a:ext cx="1666876" cy="238126"/>
        </a:xfrm>
        <a:prstGeom prst="rect">
          <a:avLst/>
        </a:prstGeom>
        <a:noFill/>
        <a:ln w="9525">
          <a:noFill/>
          <a:miter lim="800000"/>
          <a:headEnd/>
          <a:tailEnd/>
        </a:ln>
      </xdr:spPr>
      <xdr:txBody>
        <a:bodyPr vertOverflow="clip" wrap="square" lIns="27432" tIns="22860" rIns="0" bIns="0" anchor="t" upright="1"/>
        <a:lstStyle/>
        <a:p>
          <a:pPr algn="ctr" rtl="0">
            <a:defRPr sz="1000"/>
          </a:pPr>
          <a:r>
            <a:rPr lang="en-IN" sz="1400" b="1" i="0" u="none" strike="noStrike" baseline="0">
              <a:solidFill>
                <a:schemeClr val="bg1"/>
              </a:solidFill>
              <a:latin typeface="Times New Roman" panose="02020603050405020304" pitchFamily="18" charset="0"/>
              <a:cs typeface="Times New Roman" panose="02020603050405020304" pitchFamily="18" charset="0"/>
            </a:rPr>
            <a:t>Net Savings Trend</a:t>
          </a:r>
        </a:p>
      </xdr:txBody>
    </xdr:sp>
    <xdr:clientData/>
  </xdr:twoCellAnchor>
  <xdr:twoCellAnchor>
    <xdr:from>
      <xdr:col>22</xdr:col>
      <xdr:colOff>190501</xdr:colOff>
      <xdr:row>30</xdr:row>
      <xdr:rowOff>0</xdr:rowOff>
    </xdr:from>
    <xdr:to>
      <xdr:col>28</xdr:col>
      <xdr:colOff>104775</xdr:colOff>
      <xdr:row>33</xdr:row>
      <xdr:rowOff>114300</xdr:rowOff>
    </xdr:to>
    <xdr:sp macro="" textlink="">
      <xdr:nvSpPr>
        <xdr:cNvPr id="1033" name="Text Box 9">
          <a:extLst>
            <a:ext uri="{FF2B5EF4-FFF2-40B4-BE49-F238E27FC236}">
              <a16:creationId xmlns:a16="http://schemas.microsoft.com/office/drawing/2014/main" id="{0951DEB2-FB8B-ABF6-24AA-790D834C8205}"/>
            </a:ext>
          </a:extLst>
        </xdr:cNvPr>
        <xdr:cNvSpPr txBox="1">
          <a:spLocks noChangeArrowheads="1"/>
        </xdr:cNvSpPr>
      </xdr:nvSpPr>
      <xdr:spPr bwMode="auto">
        <a:xfrm>
          <a:off x="13601701" y="5457825"/>
          <a:ext cx="3971924" cy="628650"/>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100" b="0" i="0" u="none" strike="noStrike" baseline="0">
              <a:solidFill>
                <a:schemeClr val="bg1"/>
              </a:solidFill>
              <a:latin typeface="Arial"/>
              <a:cs typeface="Arial"/>
            </a:rPr>
            <a:t>Monthly net flow analysis shows several months with negative savings, particularly mid-2018, where expenses outpaced income by thousands of dollars.</a:t>
          </a:r>
        </a:p>
      </xdr:txBody>
    </xdr:sp>
    <xdr:clientData/>
  </xdr:twoCellAnchor>
  <xdr:twoCellAnchor>
    <xdr:from>
      <xdr:col>22</xdr:col>
      <xdr:colOff>180975</xdr:colOff>
      <xdr:row>33</xdr:row>
      <xdr:rowOff>85725</xdr:rowOff>
    </xdr:from>
    <xdr:to>
      <xdr:col>28</xdr:col>
      <xdr:colOff>28575</xdr:colOff>
      <xdr:row>36</xdr:row>
      <xdr:rowOff>57150</xdr:rowOff>
    </xdr:to>
    <xdr:sp macro="" textlink="">
      <xdr:nvSpPr>
        <xdr:cNvPr id="1034" name="Text Box 10">
          <a:extLst>
            <a:ext uri="{FF2B5EF4-FFF2-40B4-BE49-F238E27FC236}">
              <a16:creationId xmlns:a16="http://schemas.microsoft.com/office/drawing/2014/main" id="{5E19129D-F927-FCAD-26B9-50723F66CA1E}"/>
            </a:ext>
          </a:extLst>
        </xdr:cNvPr>
        <xdr:cNvSpPr txBox="1">
          <a:spLocks noChangeArrowheads="1"/>
        </xdr:cNvSpPr>
      </xdr:nvSpPr>
      <xdr:spPr bwMode="auto">
        <a:xfrm>
          <a:off x="13592175" y="6057900"/>
          <a:ext cx="3905250" cy="485775"/>
        </a:xfrm>
        <a:prstGeom prst="rect">
          <a:avLst/>
        </a:prstGeom>
        <a:noFill/>
        <a:ln w="9525">
          <a:noFill/>
          <a:miter lim="800000"/>
          <a:headEnd/>
          <a:tailEnd/>
        </a:ln>
      </xdr:spPr>
      <xdr:txBody>
        <a:bodyPr vertOverflow="clip" wrap="square" lIns="27432" tIns="22860" rIns="0" bIns="0" anchor="t" upright="1"/>
        <a:lstStyle/>
        <a:p>
          <a:pPr algn="l" rtl="0">
            <a:defRPr sz="1000"/>
          </a:pPr>
          <a:r>
            <a:rPr lang="en-IN" sz="1100" b="0" i="0" u="none" strike="noStrike" baseline="0">
              <a:solidFill>
                <a:schemeClr val="bg1"/>
              </a:solidFill>
              <a:latin typeface="Arial"/>
              <a:cs typeface="Arial"/>
            </a:rPr>
            <a:t>These negative cycles, if repeated, could lead to cash flow stress — highlighting the need for stricter budget adherence.</a:t>
          </a:r>
        </a:p>
      </xdr:txBody>
    </xdr:sp>
    <xdr:clientData/>
  </xdr:twoCellAnchor>
  <xdr:twoCellAnchor editAs="oneCell">
    <xdr:from>
      <xdr:col>23</xdr:col>
      <xdr:colOff>534538</xdr:colOff>
      <xdr:row>16</xdr:row>
      <xdr:rowOff>28434</xdr:rowOff>
    </xdr:from>
    <xdr:to>
      <xdr:col>23</xdr:col>
      <xdr:colOff>818865</xdr:colOff>
      <xdr:row>17</xdr:row>
      <xdr:rowOff>136478</xdr:rowOff>
    </xdr:to>
    <xdr:pic>
      <xdr:nvPicPr>
        <xdr:cNvPr id="25" name="Graphic 24" descr="Bank with solid fill">
          <a:extLst>
            <a:ext uri="{FF2B5EF4-FFF2-40B4-BE49-F238E27FC236}">
              <a16:creationId xmlns:a16="http://schemas.microsoft.com/office/drawing/2014/main" id="{15C16FA2-11C6-7A14-0050-A086AFC1AC6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4529180" y="2962703"/>
          <a:ext cx="284327" cy="284327"/>
        </a:xfrm>
        <a:prstGeom prst="rect">
          <a:avLst/>
        </a:prstGeom>
      </xdr:spPr>
    </xdr:pic>
    <xdr:clientData/>
  </xdr:twoCellAnchor>
  <xdr:twoCellAnchor editAs="oneCell">
    <xdr:from>
      <xdr:col>23</xdr:col>
      <xdr:colOff>513941</xdr:colOff>
      <xdr:row>27</xdr:row>
      <xdr:rowOff>81762</xdr:rowOff>
    </xdr:from>
    <xdr:to>
      <xdr:col>23</xdr:col>
      <xdr:colOff>818865</xdr:colOff>
      <xdr:row>29</xdr:row>
      <xdr:rowOff>56865</xdr:rowOff>
    </xdr:to>
    <xdr:pic>
      <xdr:nvPicPr>
        <xdr:cNvPr id="27" name="Graphic 26" descr="Piggy Bank with solid fill">
          <a:extLst>
            <a:ext uri="{FF2B5EF4-FFF2-40B4-BE49-F238E27FC236}">
              <a16:creationId xmlns:a16="http://schemas.microsoft.com/office/drawing/2014/main" id="{DE16A48A-80D9-937D-B385-F6788B43F845}"/>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508583" y="4938090"/>
          <a:ext cx="304924" cy="304924"/>
        </a:xfrm>
        <a:prstGeom prst="rect">
          <a:avLst/>
        </a:prstGeom>
      </xdr:spPr>
    </xdr:pic>
    <xdr:clientData/>
  </xdr:twoCellAnchor>
  <xdr:twoCellAnchor editAs="oneCell">
    <xdr:from>
      <xdr:col>23</xdr:col>
      <xdr:colOff>545912</xdr:colOff>
      <xdr:row>4</xdr:row>
      <xdr:rowOff>85298</xdr:rowOff>
    </xdr:from>
    <xdr:to>
      <xdr:col>23</xdr:col>
      <xdr:colOff>790433</xdr:colOff>
      <xdr:row>5</xdr:row>
      <xdr:rowOff>164909</xdr:rowOff>
    </xdr:to>
    <xdr:pic>
      <xdr:nvPicPr>
        <xdr:cNvPr id="29" name="Graphic 28" descr="Dollar with solid fill">
          <a:extLst>
            <a:ext uri="{FF2B5EF4-FFF2-40B4-BE49-F238E27FC236}">
              <a16:creationId xmlns:a16="http://schemas.microsoft.com/office/drawing/2014/main" id="{15C83B5A-10E2-F1DB-2C61-666C3B85D5F6}"/>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4540554" y="892791"/>
          <a:ext cx="244521" cy="24452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ka Nagar" refreshedDate="45915.735238657406" createdVersion="8" refreshedVersion="8" minRefreshableVersion="3" recordCount="806" xr:uid="{B20CCFD9-B3E0-4E06-B0BD-D7994E282A13}">
  <cacheSource type="worksheet">
    <worksheetSource name="Table1"/>
  </cacheSource>
  <cacheFields count="10">
    <cacheField name="Date" numFmtId="0">
      <sharedItems/>
    </cacheField>
    <cacheField name="Fixed Date" numFmtId="14">
      <sharedItems containsSemiMixedTypes="0" containsNonDate="0" containsDate="1" containsString="0" minDate="2018-01-01T00:00:00" maxDate="2019-10-01T00:00:00" count="432">
        <d v="2018-01-01T00:00:00"/>
        <d v="2018-01-02T00:00:00"/>
        <d v="2018-01-03T00:00:00"/>
        <d v="2018-01-04T00:00:00"/>
        <d v="2018-01-05T00:00:00"/>
        <d v="2018-01-06T00:00:00"/>
        <d v="2018-01-08T00:00:00"/>
        <d v="2018-01-09T00:00:00"/>
        <d v="2018-01-10T00:00:00"/>
        <d v="2018-01-11T00:00:00"/>
        <d v="2018-01-12T00:00:00"/>
        <d v="2018-01-13T00:00:00"/>
        <d v="2018-01-15T00:00:00"/>
        <d v="2018-01-16T00:00:00"/>
        <d v="2018-01-19T00:00:00"/>
        <d v="2018-01-20T00:00:00"/>
        <d v="2018-01-22T00:00:00"/>
        <d v="2018-01-23T00:00:00"/>
        <d v="2018-01-24T00:00:00"/>
        <d v="2018-01-25T00:00:00"/>
        <d v="2018-01-29T00:00:00"/>
        <d v="2018-02-01T00:00:00"/>
        <d v="2018-02-02T00:00:00"/>
        <d v="2018-02-03T00:00:00"/>
        <d v="2018-02-04T00:00:00"/>
        <d v="2018-02-05T00:00:00"/>
        <d v="2018-02-06T00:00:00"/>
        <d v="2018-02-07T00:00:00"/>
        <d v="2018-02-09T00:00:00"/>
        <d v="2018-02-10T00:00:00"/>
        <d v="2018-02-11T00:00:00"/>
        <d v="2018-02-12T00:00:00"/>
        <d v="2018-02-14T00:00:00"/>
        <d v="2018-02-15T00:00:00"/>
        <d v="2018-02-16T00:00:00"/>
        <d v="2018-02-20T00:00:00"/>
        <d v="2018-02-21T00:00:00"/>
        <d v="2018-02-22T00:00:00"/>
        <d v="2018-02-26T00:00:00"/>
        <d v="2018-02-27T00:00:00"/>
        <d v="2018-03-01T00:00:00"/>
        <d v="2018-03-02T00:00:00"/>
        <d v="2018-03-03T00:00:00"/>
        <d v="2018-03-04T00:00:00"/>
        <d v="2018-03-05T00:00:00"/>
        <d v="2018-03-07T00:00:00"/>
        <d v="2018-03-08T00:00:00"/>
        <d v="2018-03-09T00:00:00"/>
        <d v="2018-03-12T00:00:00"/>
        <d v="2018-03-13T00:00:00"/>
        <d v="2018-03-14T00:00:00"/>
        <d v="2018-03-15T00:00:00"/>
        <d v="2018-03-16T00:00:00"/>
        <d v="2018-03-17T00:00:00"/>
        <d v="2018-03-19T00:00:00"/>
        <d v="2018-03-20T00:00:00"/>
        <d v="2018-03-22T00:00:00"/>
        <d v="2018-03-23T00:00:00"/>
        <d v="2018-03-26T00:00:00"/>
        <d v="2018-03-28T00:00:00"/>
        <d v="2018-03-29T00:00:00"/>
        <d v="2018-03-30T00:00:00"/>
        <d v="2018-03-31T00:00:00"/>
        <d v="2018-04-01T00:00:00"/>
        <d v="2018-04-02T00:00:00"/>
        <d v="2018-04-03T00:00:00"/>
        <d v="2018-04-04T00:00:00"/>
        <d v="2018-04-06T00:00:00"/>
        <d v="2018-04-08T00:00:00"/>
        <d v="2018-04-09T00:00:00"/>
        <d v="2018-04-11T00:00:00"/>
        <d v="2018-04-12T00:00:00"/>
        <d v="2018-04-13T00:00:00"/>
        <d v="2018-04-14T00:00:00"/>
        <d v="2018-04-16T00:00:00"/>
        <d v="2018-04-18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9T00:00:00"/>
        <d v="2018-05-10T00:00:00"/>
        <d v="2018-05-11T00:00:00"/>
        <d v="2018-05-12T00:00:00"/>
        <d v="2018-05-14T00:00:00"/>
        <d v="2018-05-15T00:00:00"/>
        <d v="2018-05-17T00:00:00"/>
        <d v="2018-05-18T00:00:00"/>
        <d v="2018-05-19T00:00:00"/>
        <d v="2018-05-21T00:00:00"/>
        <d v="2018-05-22T00:00:00"/>
        <d v="2018-05-24T00:00:00"/>
        <d v="2018-05-25T00:00:00"/>
        <d v="2018-05-28T00:00:00"/>
        <d v="2018-05-29T00:00:00"/>
        <d v="2018-06-01T00:00:00"/>
        <d v="2018-06-02T00:00:00"/>
        <d v="2018-06-03T00:00:00"/>
        <d v="2018-06-04T00:00:00"/>
        <d v="2018-06-06T00:00:00"/>
        <d v="2018-06-08T00:00:00"/>
        <d v="2018-06-09T00:00:00"/>
        <d v="2018-06-10T00:00:00"/>
        <d v="2018-06-12T00:00:00"/>
        <d v="2018-06-14T00:00:00"/>
        <d v="2018-06-15T00:00:00"/>
        <d v="2018-06-16T00:00:00"/>
        <d v="2018-06-18T00:00:00"/>
        <d v="2018-06-19T00:00:00"/>
        <d v="2018-06-20T00:00:00"/>
        <d v="2018-06-21T00:00:00"/>
        <d v="2018-06-22T00:00:00"/>
        <d v="2018-06-23T00:00:00"/>
        <d v="2018-06-25T00:00:00"/>
        <d v="2018-06-26T00:00:00"/>
        <d v="2018-06-27T00:00:00"/>
        <d v="2018-06-28T00:00:00"/>
        <d v="2018-07-01T00:00:00"/>
        <d v="2018-07-02T00:00:00"/>
        <d v="2018-07-04T00:00:00"/>
        <d v="2018-07-05T00:00:00"/>
        <d v="2018-07-06T00:00:00"/>
        <d v="2018-07-08T00:00:00"/>
        <d v="2018-07-09T00:00:00"/>
        <d v="2018-07-10T00:00:00"/>
        <d v="2018-07-11T00:00:00"/>
        <d v="2018-07-14T00:00:00"/>
        <d v="2018-07-15T00:00:00"/>
        <d v="2018-07-17T00:00:00"/>
        <d v="2018-07-18T00:00:00"/>
        <d v="2018-07-20T00:00:00"/>
        <d v="2018-07-21T00:00:00"/>
        <d v="2018-07-23T00:00:00"/>
        <d v="2018-07-24T00:00:00"/>
        <d v="2018-07-25T00:00:00"/>
        <d v="2018-07-26T00:00:00"/>
        <d v="2018-07-28T00:00:00"/>
        <d v="2018-07-30T00:00:00"/>
        <d v="2018-07-31T00:00:00"/>
        <d v="2018-08-01T00:00:00"/>
        <d v="2018-08-02T00:00:00"/>
        <d v="2018-08-03T00:00:00"/>
        <d v="2018-08-04T00:00:00"/>
        <d v="2018-08-06T00:00:00"/>
        <d v="2018-08-09T00:00:00"/>
        <d v="2018-08-10T00:00:00"/>
        <d v="2018-08-11T00:00:00"/>
        <d v="2018-08-15T00:00:00"/>
        <d v="2018-08-16T00:00:00"/>
        <d v="2018-08-17T00:00:00"/>
        <d v="2018-08-18T00:00:00"/>
        <d v="2018-08-20T00:00:00"/>
        <d v="2018-08-21T00:00:00"/>
        <d v="2018-08-22T00:00:00"/>
        <d v="2018-08-24T00:00:00"/>
        <d v="2018-08-27T00:00:00"/>
        <d v="2018-08-30T00:00:00"/>
        <d v="2018-08-31T00:00:00"/>
        <d v="2018-09-01T00:00:00"/>
        <d v="2018-09-02T00:00:00"/>
        <d v="2018-09-04T00:00:00"/>
        <d v="2018-09-07T00:00:00"/>
        <d v="2018-09-09T00:00:00"/>
        <d v="2018-09-11T00:00:00"/>
        <d v="2018-09-12T00:00:00"/>
        <d v="2018-09-13T00:00:00"/>
        <d v="2018-09-14T00:00:00"/>
        <d v="2018-09-17T00:00:00"/>
        <d v="2018-09-18T00:00:00"/>
        <d v="2018-09-19T00:00:00"/>
        <d v="2018-09-20T00:00:00"/>
        <d v="2018-09-22T00:00:00"/>
        <d v="2018-09-25T00:00:00"/>
        <d v="2018-09-26T00:00:00"/>
        <d v="2018-09-27T00:00:00"/>
        <d v="2018-09-28T00:00:00"/>
        <d v="2018-09-29T00:00:00"/>
        <d v="2018-10-01T00:00:00"/>
        <d v="2018-10-02T00:00:00"/>
        <d v="2018-10-04T00:00:00"/>
        <d v="2018-10-06T00:00:00"/>
        <d v="2018-10-08T00:00:00"/>
        <d v="2018-10-09T00:00:00"/>
        <d v="2018-10-10T00:00:00"/>
        <d v="2018-10-11T00:00:00"/>
        <d v="2018-10-12T00:00:00"/>
        <d v="2018-10-16T00:00:00"/>
        <d v="2018-10-17T00:00:00"/>
        <d v="2018-10-18T00:00:00"/>
        <d v="2018-10-21T00:00:00"/>
        <d v="2018-10-22T00:00:00"/>
        <d v="2018-10-23T00:00:00"/>
        <d v="2018-10-25T00:00:00"/>
        <d v="2018-10-26T00:00:00"/>
        <d v="2018-10-27T00:00:00"/>
        <d v="2018-10-28T00:00:00"/>
        <d v="2018-10-31T00:00:00"/>
        <d v="2018-11-01T00:00:00"/>
        <d v="2018-11-02T00:00:00"/>
        <d v="2018-11-03T00:00:00"/>
        <d v="2018-11-04T00:00:00"/>
        <d v="2018-11-05T00:00:00"/>
        <d v="2018-11-06T00:00:00"/>
        <d v="2018-11-08T00:00:00"/>
        <d v="2018-11-09T00:00:00"/>
        <d v="2018-11-10T00:00:00"/>
        <d v="2018-11-12T00:00:00"/>
        <d v="2018-11-13T00:00:00"/>
        <d v="2018-11-14T00:00:00"/>
        <d v="2018-11-16T00:00:00"/>
        <d v="2018-11-17T00:00:00"/>
        <d v="2018-11-19T00:00:00"/>
        <d v="2018-11-20T00:00:00"/>
        <d v="2018-11-21T00:00:00"/>
        <d v="2018-11-23T00:00:00"/>
        <d v="2018-11-26T00:00:00"/>
        <d v="2018-11-27T00:00:00"/>
        <d v="2018-11-29T00:00:00"/>
        <d v="2018-11-30T00:00:00"/>
        <d v="2018-12-01T00:00:00"/>
        <d v="2018-12-03T00:00:00"/>
        <d v="2018-12-04T00:00:00"/>
        <d v="2018-12-06T00:00:00"/>
        <d v="2018-12-07T00:00:00"/>
        <d v="2018-12-08T00:00:00"/>
        <d v="2018-12-09T00:00:00"/>
        <d v="2018-12-11T00:00:00"/>
        <d v="2018-12-12T00:00:00"/>
        <d v="2018-12-13T00:00:00"/>
        <d v="2018-12-14T00:00:00"/>
        <d v="2018-12-17T00:00:00"/>
        <d v="2018-12-18T00:00:00"/>
        <d v="2018-12-19T00:00:00"/>
        <d v="2018-12-20T00:00:00"/>
        <d v="2018-12-21T00:00:00"/>
        <d v="2018-12-22T00:00:00"/>
        <d v="2018-12-23T00:00:00"/>
        <d v="2018-12-24T00:00:00"/>
        <d v="2018-12-26T00:00:00"/>
        <d v="2018-12-28T00:00:00"/>
        <d v="2018-12-29T00:00:00"/>
        <d v="2019-01-01T00:00:00"/>
        <d v="2019-01-02T00:00:00"/>
        <d v="2019-01-03T00:00:00"/>
        <d v="2019-01-04T00:00:00"/>
        <d v="2019-01-05T00:00:00"/>
        <d v="2019-01-08T00:00:00"/>
        <d v="2019-01-09T00:00:00"/>
        <d v="2019-01-10T00:00:00"/>
        <d v="2019-01-14T00:00:00"/>
        <d v="2019-01-15T00:00:00"/>
        <d v="2019-01-16T00:00:00"/>
        <d v="2019-01-18T00:00:00"/>
        <d v="2019-01-21T00:00:00"/>
        <d v="2019-01-22T00:00:00"/>
        <d v="2019-01-24T00:00:00"/>
        <d v="2019-01-25T00:00:00"/>
        <d v="2019-01-31T00:00:00"/>
        <d v="2019-02-01T00:00:00"/>
        <d v="2019-02-04T00:00:00"/>
        <d v="2019-02-05T00:00:00"/>
        <d v="2019-02-07T00:00:00"/>
        <d v="2019-02-08T00:00:00"/>
        <d v="2019-02-09T00:00:00"/>
        <d v="2019-02-11T00:00:00"/>
        <d v="2019-02-12T00:00:00"/>
        <d v="2019-02-13T00:00:00"/>
        <d v="2019-02-15T00:00:00"/>
        <d v="2019-02-16T00:00:00"/>
        <d v="2019-02-19T00:00:00"/>
        <d v="2019-02-20T00:00:00"/>
        <d v="2019-02-21T00:00:00"/>
        <d v="2019-02-25T00:00:00"/>
        <d v="2019-02-27T00:00:00"/>
        <d v="2019-02-28T00:00:00"/>
        <d v="2019-03-01T00:00:00"/>
        <d v="2019-03-04T00:00:00"/>
        <d v="2019-03-05T00:00:00"/>
        <d v="2019-03-06T00:00:00"/>
        <d v="2019-03-08T00:00:00"/>
        <d v="2019-03-09T00:00:00"/>
        <d v="2019-03-12T00:00:00"/>
        <d v="2019-03-13T00:00:00"/>
        <d v="2019-03-14T00:00:00"/>
        <d v="2019-03-15T00:00:00"/>
        <d v="2019-03-18T00:00:00"/>
        <d v="2019-03-19T00:00:00"/>
        <d v="2019-03-20T00:00:00"/>
        <d v="2019-03-22T00:00:00"/>
        <d v="2019-03-23T00:00:00"/>
        <d v="2019-03-25T00:00:00"/>
        <d v="2019-03-26T00:00:00"/>
        <d v="2019-03-27T00:00:00"/>
        <d v="2019-03-29T00:00:00"/>
        <d v="2019-03-30T00:00:00"/>
        <d v="2019-03-31T00:00:00"/>
        <d v="2019-04-01T00:00:00"/>
        <d v="2019-04-02T00:00:00"/>
        <d v="2019-04-04T00:00:00"/>
        <d v="2019-04-06T00:00:00"/>
        <d v="2019-04-08T00:00:00"/>
        <d v="2019-04-09T00:00:00"/>
        <d v="2019-04-10T00:00:00"/>
        <d v="2019-04-12T00:00:00"/>
        <d v="2019-04-13T00:00:00"/>
        <d v="2019-04-15T00:00:00"/>
        <d v="2019-04-16T00:00:00"/>
        <d v="2019-04-18T00:00:00"/>
        <d v="2019-04-19T00:00:00"/>
        <d v="2019-04-22T00:00:00"/>
        <d v="2019-04-23T00:00:00"/>
        <d v="2019-04-25T00:00:00"/>
        <d v="2019-04-26T00:00:00"/>
        <d v="2019-04-27T00:00:00"/>
        <d v="2019-04-29T00:00:00"/>
        <d v="2019-04-30T00:00:00"/>
        <d v="2019-05-01T00:00:00"/>
        <d v="2019-05-02T00:00:00"/>
        <d v="2019-05-03T00:00:00"/>
        <d v="2019-05-04T00:00:00"/>
        <d v="2019-05-06T00:00:00"/>
        <d v="2019-05-07T00:00:00"/>
        <d v="2019-05-09T00:00:00"/>
        <d v="2019-05-10T00:00:00"/>
        <d v="2019-05-13T00:00:00"/>
        <d v="2019-05-14T00:00:00"/>
        <d v="2019-05-15T00:00:00"/>
        <d v="2019-05-17T00:00:00"/>
        <d v="2019-05-20T00:00:00"/>
        <d v="2019-05-24T00:00:00"/>
        <d v="2019-05-25T00:00:00"/>
        <d v="2019-05-27T00:00:00"/>
        <d v="2019-05-28T00:00:00"/>
        <d v="2019-05-30T00:00:00"/>
        <d v="2019-06-01T00:00:00"/>
        <d v="2019-06-03T00:00:00"/>
        <d v="2019-06-04T00:00:00"/>
        <d v="2019-06-05T00:00:00"/>
        <d v="2019-06-06T00:00:00"/>
        <d v="2019-06-07T00:00:00"/>
        <d v="2019-06-09T00:00:00"/>
        <d v="2019-06-12T00:00:00"/>
        <d v="2019-06-13T00:00:00"/>
        <d v="2019-06-14T00:00:00"/>
        <d v="2019-06-15T00:00:00"/>
        <d v="2019-06-17T00:00:00"/>
        <d v="2019-06-18T00:00:00"/>
        <d v="2019-06-19T00:00:00"/>
        <d v="2019-06-20T00:00:00"/>
        <d v="2019-06-21T00:00:00"/>
        <d v="2019-06-24T00:00:00"/>
        <d v="2019-06-28T00:00:00"/>
        <d v="2019-06-30T00:00:00"/>
        <d v="2019-07-01T00:00:00"/>
        <d v="2019-07-02T00:00:00"/>
        <d v="2019-07-04T00:00:00"/>
        <d v="2019-07-05T00:00:00"/>
        <d v="2019-07-06T00:00:00"/>
        <d v="2019-07-07T00:00:00"/>
        <d v="2019-07-08T00:00:00"/>
        <d v="2019-07-09T00:00:00"/>
        <d v="2019-07-10T00:00:00"/>
        <d v="2019-07-15T00:00:00"/>
        <d v="2019-07-16T00:00:00"/>
        <d v="2019-07-17T00:00:00"/>
        <d v="2019-07-18T00:00:00"/>
        <d v="2019-07-19T00:00:00"/>
        <d v="2019-07-22T00:00:00"/>
        <d v="2019-07-23T00:00:00"/>
        <d v="2019-07-24T00:00:00"/>
        <d v="2019-07-27T00:00:00"/>
        <d v="2019-07-28T00:00:00"/>
        <d v="2019-07-29T00:00:00"/>
        <d v="2019-07-30T00:00:00"/>
        <d v="2019-08-01T00:00:00"/>
        <d v="2019-08-02T00:00:00"/>
        <d v="2019-08-03T00:00:00"/>
        <d v="2019-08-04T00:00:00"/>
        <d v="2019-08-05T00:00:00"/>
        <d v="2019-08-06T00:00:00"/>
        <d v="2019-08-08T00:00:00"/>
        <d v="2019-08-09T00:00:00"/>
        <d v="2019-08-12T00:00:00"/>
        <d v="2019-08-14T00:00:00"/>
        <d v="2019-08-15T00:00:00"/>
        <d v="2019-08-16T00:00:00"/>
        <d v="2019-08-17T00:00:00"/>
        <d v="2019-08-19T00:00:00"/>
        <d v="2019-08-20T00:00:00"/>
        <d v="2019-08-21T00:00:00"/>
        <d v="2019-08-23T00:00:00"/>
        <d v="2019-08-25T00:00:00"/>
        <d v="2019-08-26T00:00:00"/>
        <d v="2019-08-29T00:00:00"/>
        <d v="2019-08-30T00:00:00"/>
        <d v="2019-08-31T00:00:00"/>
        <d v="2019-09-01T00:00:00"/>
        <d v="2019-09-03T00:00:00"/>
        <d v="2019-09-04T00:00:00"/>
        <d v="2019-09-05T00:00:00"/>
        <d v="2019-09-06T00:00:00"/>
        <d v="2019-09-07T00:00:00"/>
        <d v="2019-09-08T00:00:00"/>
        <d v="2019-09-09T00:00:00"/>
        <d v="2019-09-11T00:00:00"/>
        <d v="2019-09-12T00:00:00"/>
        <d v="2019-09-13T00:00:00"/>
        <d v="2019-09-14T00:00:00"/>
        <d v="2019-09-15T00:00:00"/>
        <d v="2019-09-16T00:00:00"/>
        <d v="2019-09-17T00:00:00"/>
        <d v="2019-09-18T00:00:00"/>
        <d v="2019-09-19T00:00:00"/>
        <d v="2019-09-20T00:00:00"/>
        <d v="2019-09-22T00:00:00"/>
        <d v="2019-09-23T00:00:00"/>
        <d v="2019-09-27T00:00:00"/>
        <d v="2019-09-28T00:00:00"/>
        <d v="2019-09-30T00:00:00"/>
      </sharedItems>
    </cacheField>
    <cacheField name="Description" numFmtId="0">
      <sharedItems/>
    </cacheField>
    <cacheField name="Amount" numFmtId="0">
      <sharedItems containsSemiMixedTypes="0" containsString="0" containsNumber="1" minValue="1.75" maxValue="9200"/>
    </cacheField>
    <cacheField name="Transaction Type" numFmtId="0">
      <sharedItems/>
    </cacheField>
    <cacheField name="Category" numFmtId="0">
      <sharedItems count="23">
        <s v="Shopping"/>
        <s v="Mortgage &amp; Rent"/>
        <s v="Restaurants"/>
        <s v="Credit Card Payment"/>
        <s v="Movies &amp; DVDs"/>
        <s v="Home Improvement"/>
        <s v="Utilities"/>
        <s v="Music"/>
        <s v="Mobile Phone"/>
        <s v="Gas &amp; Fuel"/>
        <s v="Groceries"/>
        <s v="Paycheck"/>
        <s v="Food"/>
        <s v="Coffee Shops"/>
        <s v="Internet"/>
        <s v="Haircut"/>
        <s v="Alcohol &amp; Bars"/>
        <s v="Auto Insurance"/>
        <s v="Entertainment"/>
        <s v="Television"/>
        <s v="Electronics &amp; Software"/>
        <s v="Fast Food" u="1"/>
        <s v="Food &amp; Dining" u="1"/>
      </sharedItems>
    </cacheField>
    <cacheField name="Account Name" numFmtId="0">
      <sharedItems count="3">
        <s v="Platinum Card"/>
        <s v="Checking"/>
        <s v="Silver Card"/>
      </sharedItems>
    </cacheField>
    <cacheField name="Year" numFmtId="0">
      <sharedItems/>
    </cacheField>
    <cacheField name="Month" numFmtId="0">
      <sharedItems count="21">
        <s v="2018-Jan"/>
        <s v="2018-Feb"/>
        <s v="2018-Mar"/>
        <s v="2018-Apr"/>
        <s v="2018-May"/>
        <s v="2018-Jun"/>
        <s v="2018-Jul"/>
        <s v="2018-Aug"/>
        <s v="2018-Sep"/>
        <s v="2018-Oct"/>
        <s v="2018-Nov"/>
        <s v="2018-Dec"/>
        <s v="2019-Jan"/>
        <s v="2019-Feb"/>
        <s v="2019-Mar"/>
        <s v="2019-Apr"/>
        <s v="2019-May"/>
        <s v="2019-Jun"/>
        <s v="2019-Jul"/>
        <s v="2019-Aug"/>
        <s v="2019-Sep"/>
      </sharedItems>
    </cacheField>
    <cacheField name="Signed Amount" numFmtId="0">
      <sharedItems containsSemiMixedTypes="0" containsString="0" containsNumber="1" minValue="-9200" maxValue="2298.09"/>
    </cacheField>
  </cacheFields>
  <extLst>
    <ext xmlns:x14="http://schemas.microsoft.com/office/spreadsheetml/2009/9/main" uri="{725AE2AE-9491-48be-B2B4-4EB974FC3084}">
      <x14:pivotCacheDefinition pivotCacheId="158159641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ka Nagar" refreshedDate="45915.846838773148" createdVersion="8" refreshedVersion="8" minRefreshableVersion="3" recordCount="19" xr:uid="{37D36832-B63D-4963-8ADF-2F66A6A20947}">
  <cacheSource type="worksheet">
    <worksheetSource name="Table2"/>
  </cacheSource>
  <cacheFields count="2">
    <cacheField name="Category" numFmtId="0">
      <sharedItems count="19">
        <s v="Alcohol &amp; Bars"/>
        <s v="Auto Insurance"/>
        <s v="Coffee Shops"/>
        <s v="Electronics &amp; Software"/>
        <s v="Entertainment"/>
        <s v="Food"/>
        <s v="Gas &amp; Fuel"/>
        <s v="Groceries"/>
        <s v="Haircut"/>
        <s v="Home Improvement"/>
        <s v="Internet"/>
        <s v="Mobile Phone"/>
        <s v="Mortgage &amp; Rent"/>
        <s v="Movies &amp; DVDs"/>
        <s v="Music"/>
        <s v="Restaurants"/>
        <s v="Shopping"/>
        <s v="Television"/>
        <s v="Utilities"/>
      </sharedItems>
    </cacheField>
    <cacheField name="Budget" numFmtId="0">
      <sharedItems containsSemiMixedTypes="0" containsString="0" containsNumber="1" containsInteger="1" minValue="0" maxValue="1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ushka Nagar" refreshedDate="45915.878050347223" createdVersion="8" refreshedVersion="8" minRefreshableVersion="3" recordCount="21" xr:uid="{8D672D56-4D2A-4683-B939-91C4570680B0}">
  <cacheSource type="worksheet">
    <worksheetSource name="Table24"/>
  </cacheSource>
  <cacheFields count="5">
    <cacheField name="Category" numFmtId="0">
      <sharedItems count="21">
        <s v="Alcohol &amp; Bars"/>
        <s v="Auto Insurance"/>
        <s v="Coffee Shops"/>
        <s v="Electronics &amp; Software"/>
        <s v="Entertainment"/>
        <s v="Food"/>
        <s v="Gas &amp; Fuel"/>
        <s v="Groceries"/>
        <s v="Haircut"/>
        <s v="Home Improvement"/>
        <s v="Internet"/>
        <s v="Mobile Phone"/>
        <s v="Mortgage &amp; Rent"/>
        <s v="Movies &amp; DVDs"/>
        <s v="Music"/>
        <s v="Restaurants"/>
        <s v="Shopping"/>
        <s v="Television"/>
        <s v="Utilities"/>
        <s v="Paycheck"/>
        <s v="Credit Card Payment"/>
      </sharedItems>
    </cacheField>
    <cacheField name="Budget" numFmtId="0">
      <sharedItems containsSemiMixedTypes="0" containsString="0" containsNumber="1" containsInteger="1" minValue="0" maxValue="1100" count="12">
        <n v="50"/>
        <n v="75"/>
        <n v="15"/>
        <n v="0"/>
        <n v="25"/>
        <n v="150"/>
        <n v="30"/>
        <n v="250"/>
        <n v="65"/>
        <n v="1100"/>
        <n v="11"/>
        <n v="100"/>
      </sharedItems>
    </cacheField>
    <cacheField name="Actual Spending" numFmtId="0">
      <sharedItems containsSemiMixedTypes="0" containsString="0" containsNumber="1" minValue="9.6199999999999992" maxValue="93750" count="21">
        <n v="539.13"/>
        <n v="1350"/>
        <n v="115.54"/>
        <n v="2521.6000000000026"/>
        <n v="719"/>
        <n v="9.6199999999999992"/>
        <n v="1715.17"/>
        <n v="2795.21"/>
        <n v="378"/>
        <n v="19092.87"/>
        <n v="1570.88"/>
        <n v="1680.3999999999999"/>
        <n v="24754.500000000004"/>
        <n v="222.18999999999994"/>
        <n v="224.48999999999998"/>
        <n v="93750"/>
        <n v="2613.02"/>
        <n v="1973.24"/>
        <n v="104.78000000000002"/>
        <n v="2776"/>
        <n v="408.37999999999994"/>
      </sharedItems>
    </cacheField>
    <cacheField name="Variance" numFmtId="0">
      <sharedItems containsSemiMixedTypes="0" containsString="0" containsNumber="1" minValue="-45.219999999999985" maxValue="93600"/>
    </cacheField>
    <cacheField name="Variance%" numFmtId="0">
      <sharedItems containsMixedTypes="1" containsNumber="1" minValue="-35.866666666666674" maxValue="62400"/>
    </cacheField>
  </cacheFields>
  <extLst>
    <ext xmlns:x14="http://schemas.microsoft.com/office/spreadsheetml/2009/9/main" uri="{725AE2AE-9491-48be-B2B4-4EB974FC3084}">
      <x14:pivotCacheDefinition pivotCacheId="19728897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06">
  <r>
    <s v="01/01/2018"/>
    <x v="0"/>
    <s v="Amazon"/>
    <n v="11.11"/>
    <s v="debit"/>
    <x v="0"/>
    <x v="0"/>
    <s v="2018"/>
    <x v="0"/>
    <n v="-11.11"/>
  </r>
  <r>
    <s v="01/02/2018"/>
    <x v="1"/>
    <s v="Mortgage Payment"/>
    <n v="1247.44"/>
    <s v="debit"/>
    <x v="1"/>
    <x v="1"/>
    <s v="2018"/>
    <x v="0"/>
    <n v="-1247.44"/>
  </r>
  <r>
    <s v="01/02/2018"/>
    <x v="1"/>
    <s v="Thai Restaurant"/>
    <n v="24.22"/>
    <s v="debit"/>
    <x v="2"/>
    <x v="2"/>
    <s v="2018"/>
    <x v="0"/>
    <n v="-24.22"/>
  </r>
  <r>
    <s v="01/03/2018"/>
    <x v="2"/>
    <s v="Credit Card Payment"/>
    <n v="2298.09"/>
    <s v="credit"/>
    <x v="3"/>
    <x v="0"/>
    <s v="2018"/>
    <x v="0"/>
    <n v="2298.09"/>
  </r>
  <r>
    <s v="01/04/2018"/>
    <x v="3"/>
    <s v="Netflix"/>
    <n v="11.76"/>
    <s v="debit"/>
    <x v="4"/>
    <x v="0"/>
    <s v="2018"/>
    <x v="0"/>
    <n v="-11.76"/>
  </r>
  <r>
    <s v="01/05/2018"/>
    <x v="4"/>
    <s v="American Tavern"/>
    <n v="25.85"/>
    <s v="debit"/>
    <x v="2"/>
    <x v="2"/>
    <s v="2018"/>
    <x v="0"/>
    <n v="-25.85"/>
  </r>
  <r>
    <s v="01/06/2018"/>
    <x v="5"/>
    <s v="Hardware Store"/>
    <n v="18.45"/>
    <s v="debit"/>
    <x v="5"/>
    <x v="2"/>
    <s v="2018"/>
    <x v="0"/>
    <n v="-18.45"/>
  </r>
  <r>
    <s v="01/08/2018"/>
    <x v="6"/>
    <s v="Gas Company"/>
    <n v="45"/>
    <s v="debit"/>
    <x v="6"/>
    <x v="1"/>
    <s v="2018"/>
    <x v="0"/>
    <n v="-45"/>
  </r>
  <r>
    <s v="01/08/2018"/>
    <x v="6"/>
    <s v="Hardware Store"/>
    <n v="15.38"/>
    <s v="debit"/>
    <x v="5"/>
    <x v="2"/>
    <s v="2018"/>
    <x v="0"/>
    <n v="-15.38"/>
  </r>
  <r>
    <s v="01/09/2018"/>
    <x v="7"/>
    <s v="Spotify"/>
    <n v="10.69"/>
    <s v="debit"/>
    <x v="7"/>
    <x v="0"/>
    <s v="2018"/>
    <x v="0"/>
    <n v="-10.69"/>
  </r>
  <r>
    <s v="01/10/2018"/>
    <x v="8"/>
    <s v="Phone Company"/>
    <n v="89.46"/>
    <s v="debit"/>
    <x v="8"/>
    <x v="1"/>
    <s v="2018"/>
    <x v="0"/>
    <n v="-89.46"/>
  </r>
  <r>
    <s v="01/11/2018"/>
    <x v="9"/>
    <s v="Shell"/>
    <n v="34.869999999999997"/>
    <s v="debit"/>
    <x v="9"/>
    <x v="0"/>
    <s v="2018"/>
    <x v="0"/>
    <n v="-34.869999999999997"/>
  </r>
  <r>
    <s v="01/11/2018"/>
    <x v="9"/>
    <s v="Grocery Store"/>
    <n v="43.54"/>
    <s v="debit"/>
    <x v="10"/>
    <x v="0"/>
    <s v="2018"/>
    <x v="0"/>
    <n v="-43.54"/>
  </r>
  <r>
    <s v="01/12/2018"/>
    <x v="10"/>
    <s v="Biweekly Paycheck"/>
    <n v="2000"/>
    <s v="credit"/>
    <x v="11"/>
    <x v="1"/>
    <s v="2018"/>
    <x v="0"/>
    <n v="2000"/>
  </r>
  <r>
    <s v="01/13/2018"/>
    <x v="11"/>
    <s v="Pizza Place"/>
    <n v="32.909999999999997"/>
    <s v="debit"/>
    <x v="12"/>
    <x v="0"/>
    <s v="2018"/>
    <x v="0"/>
    <n v="-32.909999999999997"/>
  </r>
  <r>
    <s v="01/13/2018"/>
    <x v="11"/>
    <s v="Amazon"/>
    <n v="39.049999999999997"/>
    <s v="debit"/>
    <x v="0"/>
    <x v="0"/>
    <s v="2018"/>
    <x v="0"/>
    <n v="-39.049999999999997"/>
  </r>
  <r>
    <s v="01/15/2018"/>
    <x v="12"/>
    <s v="Grocery Store"/>
    <n v="44.19"/>
    <s v="debit"/>
    <x v="10"/>
    <x v="2"/>
    <s v="2018"/>
    <x v="0"/>
    <n v="-44.19"/>
  </r>
  <r>
    <s v="01/15/2018"/>
    <x v="12"/>
    <s v="American Tavern"/>
    <n v="64.11"/>
    <s v="debit"/>
    <x v="2"/>
    <x v="2"/>
    <s v="2018"/>
    <x v="0"/>
    <n v="-64.11"/>
  </r>
  <r>
    <s v="01/16/2018"/>
    <x v="13"/>
    <s v="City Water Charges"/>
    <n v="35"/>
    <s v="debit"/>
    <x v="6"/>
    <x v="1"/>
    <s v="2018"/>
    <x v="0"/>
    <n v="-35"/>
  </r>
  <r>
    <s v="01/16/2018"/>
    <x v="13"/>
    <s v="Power Company"/>
    <n v="60"/>
    <s v="debit"/>
    <x v="6"/>
    <x v="1"/>
    <s v="2018"/>
    <x v="0"/>
    <n v="-60"/>
  </r>
  <r>
    <s v="01/19/2018"/>
    <x v="14"/>
    <s v="Biweekly Paycheck"/>
    <n v="2000"/>
    <s v="credit"/>
    <x v="11"/>
    <x v="1"/>
    <s v="2018"/>
    <x v="0"/>
    <n v="2000"/>
  </r>
  <r>
    <s v="01/20/2018"/>
    <x v="15"/>
    <s v="Amazon"/>
    <n v="50.21"/>
    <s v="debit"/>
    <x v="0"/>
    <x v="0"/>
    <s v="2018"/>
    <x v="0"/>
    <n v="-50.21"/>
  </r>
  <r>
    <s v="01/22/2018"/>
    <x v="16"/>
    <s v="Credit Card Payment"/>
    <n v="554.99"/>
    <s v="credit"/>
    <x v="3"/>
    <x v="0"/>
    <s v="2018"/>
    <x v="0"/>
    <n v="554.99"/>
  </r>
  <r>
    <s v="01/22/2018"/>
    <x v="16"/>
    <s v="Credit Card Payment"/>
    <n v="309.81"/>
    <s v="credit"/>
    <x v="3"/>
    <x v="2"/>
    <s v="2018"/>
    <x v="0"/>
    <n v="309.81"/>
  </r>
  <r>
    <s v="01/22/2018"/>
    <x v="16"/>
    <s v="Credit Card Payment"/>
    <n v="554.99"/>
    <s v="debit"/>
    <x v="3"/>
    <x v="1"/>
    <s v="2018"/>
    <x v="0"/>
    <n v="-554.99"/>
  </r>
  <r>
    <s v="01/22/2018"/>
    <x v="16"/>
    <s v="Hardware Store"/>
    <n v="17.38"/>
    <s v="debit"/>
    <x v="5"/>
    <x v="2"/>
    <s v="2018"/>
    <x v="0"/>
    <n v="-17.38"/>
  </r>
  <r>
    <s v="01/23/2018"/>
    <x v="17"/>
    <s v="Credit Card Payment"/>
    <n v="309.81"/>
    <s v="debit"/>
    <x v="3"/>
    <x v="1"/>
    <s v="2018"/>
    <x v="0"/>
    <n v="-309.81"/>
  </r>
  <r>
    <s v="01/24/2018"/>
    <x v="18"/>
    <s v="Starbucks"/>
    <n v="3"/>
    <s v="debit"/>
    <x v="13"/>
    <x v="0"/>
    <s v="2018"/>
    <x v="0"/>
    <n v="-3"/>
  </r>
  <r>
    <s v="01/25/2018"/>
    <x v="19"/>
    <s v="Internet Service Provider"/>
    <n v="69.989999999999995"/>
    <s v="debit"/>
    <x v="14"/>
    <x v="1"/>
    <s v="2018"/>
    <x v="0"/>
    <n v="-69.989999999999995"/>
  </r>
  <r>
    <s v="01/29/2018"/>
    <x v="20"/>
    <s v="Shell"/>
    <n v="30.42"/>
    <s v="debit"/>
    <x v="9"/>
    <x v="2"/>
    <s v="2018"/>
    <x v="0"/>
    <n v="-30.42"/>
  </r>
  <r>
    <s v="01/29/2018"/>
    <x v="20"/>
    <s v="Thai Restaurant"/>
    <n v="25"/>
    <s v="debit"/>
    <x v="2"/>
    <x v="2"/>
    <s v="2018"/>
    <x v="0"/>
    <n v="-25"/>
  </r>
  <r>
    <s v="01/29/2018"/>
    <x v="20"/>
    <s v="Brunch Restaurant"/>
    <n v="17.62"/>
    <s v="debit"/>
    <x v="2"/>
    <x v="0"/>
    <s v="2018"/>
    <x v="0"/>
    <n v="-17.62"/>
  </r>
  <r>
    <s v="02/01/2018"/>
    <x v="21"/>
    <s v="Grocery Store"/>
    <n v="27.79"/>
    <s v="debit"/>
    <x v="10"/>
    <x v="0"/>
    <s v="2018"/>
    <x v="1"/>
    <n v="-27.79"/>
  </r>
  <r>
    <s v="02/01/2018"/>
    <x v="21"/>
    <s v="Amazon"/>
    <n v="11.11"/>
    <s v="debit"/>
    <x v="0"/>
    <x v="0"/>
    <s v="2018"/>
    <x v="1"/>
    <n v="-11.11"/>
  </r>
  <r>
    <s v="02/02/2018"/>
    <x v="22"/>
    <s v="Mortgage Payment"/>
    <n v="1247.44"/>
    <s v="debit"/>
    <x v="1"/>
    <x v="1"/>
    <s v="2018"/>
    <x v="1"/>
    <n v="-1247.44"/>
  </r>
  <r>
    <s v="02/02/2018"/>
    <x v="22"/>
    <s v="Biweekly Paycheck"/>
    <n v="2000"/>
    <s v="credit"/>
    <x v="11"/>
    <x v="1"/>
    <s v="2018"/>
    <x v="1"/>
    <n v="2000"/>
  </r>
  <r>
    <s v="02/03/2018"/>
    <x v="23"/>
    <s v="Japanese Restaurant"/>
    <n v="57.02"/>
    <s v="debit"/>
    <x v="2"/>
    <x v="0"/>
    <s v="2018"/>
    <x v="1"/>
    <n v="-57.02"/>
  </r>
  <r>
    <s v="02/04/2018"/>
    <x v="24"/>
    <s v="Netflix"/>
    <n v="11.76"/>
    <s v="debit"/>
    <x v="4"/>
    <x v="0"/>
    <s v="2018"/>
    <x v="1"/>
    <n v="-11.76"/>
  </r>
  <r>
    <s v="02/05/2018"/>
    <x v="25"/>
    <s v="Credit Card Payment"/>
    <n v="145.13999999999999"/>
    <s v="credit"/>
    <x v="3"/>
    <x v="0"/>
    <s v="2018"/>
    <x v="1"/>
    <n v="145.13999999999999"/>
  </r>
  <r>
    <s v="02/06/2018"/>
    <x v="26"/>
    <s v="Credit Card Payment"/>
    <n v="154.13"/>
    <s v="credit"/>
    <x v="3"/>
    <x v="2"/>
    <s v="2018"/>
    <x v="1"/>
    <n v="154.13"/>
  </r>
  <r>
    <s v="02/07/2018"/>
    <x v="27"/>
    <s v="Credit Card Payment"/>
    <n v="154.13"/>
    <s v="debit"/>
    <x v="3"/>
    <x v="1"/>
    <s v="2018"/>
    <x v="1"/>
    <n v="-154.13"/>
  </r>
  <r>
    <s v="02/07/2018"/>
    <x v="27"/>
    <s v="Gas Company"/>
    <n v="65"/>
    <s v="debit"/>
    <x v="6"/>
    <x v="1"/>
    <s v="2018"/>
    <x v="1"/>
    <n v="-65"/>
  </r>
  <r>
    <s v="02/09/2018"/>
    <x v="28"/>
    <s v="Barbershop"/>
    <n v="30"/>
    <s v="debit"/>
    <x v="15"/>
    <x v="0"/>
    <s v="2018"/>
    <x v="1"/>
    <n v="-30"/>
  </r>
  <r>
    <s v="02/09/2018"/>
    <x v="28"/>
    <s v="Spotify"/>
    <n v="10.69"/>
    <s v="debit"/>
    <x v="7"/>
    <x v="0"/>
    <s v="2018"/>
    <x v="1"/>
    <n v="-10.69"/>
  </r>
  <r>
    <s v="02/10/2018"/>
    <x v="29"/>
    <s v="Bojangles"/>
    <n v="10.66"/>
    <s v="debit"/>
    <x v="12"/>
    <x v="0"/>
    <s v="2018"/>
    <x v="1"/>
    <n v="-10.66"/>
  </r>
  <r>
    <s v="02/11/2018"/>
    <x v="30"/>
    <s v="Fancy Restaurant"/>
    <n v="106.8"/>
    <s v="debit"/>
    <x v="2"/>
    <x v="0"/>
    <s v="2018"/>
    <x v="1"/>
    <n v="-106.8"/>
  </r>
  <r>
    <s v="02/12/2018"/>
    <x v="31"/>
    <s v="Shell"/>
    <n v="36.47"/>
    <s v="debit"/>
    <x v="9"/>
    <x v="2"/>
    <s v="2018"/>
    <x v="1"/>
    <n v="-36.47"/>
  </r>
  <r>
    <s v="02/12/2018"/>
    <x v="31"/>
    <s v="Phone Company"/>
    <n v="89.52"/>
    <s v="debit"/>
    <x v="8"/>
    <x v="1"/>
    <s v="2018"/>
    <x v="1"/>
    <n v="-89.52"/>
  </r>
  <r>
    <s v="02/14/2018"/>
    <x v="32"/>
    <s v="Brewing Company"/>
    <n v="14"/>
    <s v="debit"/>
    <x v="16"/>
    <x v="2"/>
    <s v="2018"/>
    <x v="1"/>
    <n v="-14"/>
  </r>
  <r>
    <s v="02/15/2018"/>
    <x v="33"/>
    <s v="American Tavern"/>
    <n v="10"/>
    <s v="debit"/>
    <x v="2"/>
    <x v="0"/>
    <s v="2018"/>
    <x v="1"/>
    <n v="-10"/>
  </r>
  <r>
    <s v="02/15/2018"/>
    <x v="33"/>
    <s v="Power Company"/>
    <n v="60"/>
    <s v="debit"/>
    <x v="6"/>
    <x v="1"/>
    <s v="2018"/>
    <x v="1"/>
    <n v="-60"/>
  </r>
  <r>
    <s v="02/16/2018"/>
    <x v="34"/>
    <s v="Biweekly Paycheck"/>
    <n v="2000"/>
    <s v="credit"/>
    <x v="11"/>
    <x v="1"/>
    <s v="2018"/>
    <x v="1"/>
    <n v="2000"/>
  </r>
  <r>
    <s v="02/16/2018"/>
    <x v="34"/>
    <s v="Brunch Restaurant"/>
    <n v="8"/>
    <s v="debit"/>
    <x v="2"/>
    <x v="2"/>
    <s v="2018"/>
    <x v="1"/>
    <n v="-8"/>
  </r>
  <r>
    <s v="02/16/2018"/>
    <x v="34"/>
    <s v="City Water Charges"/>
    <n v="35"/>
    <s v="debit"/>
    <x v="6"/>
    <x v="1"/>
    <s v="2018"/>
    <x v="1"/>
    <n v="-35"/>
  </r>
  <r>
    <s v="02/20/2018"/>
    <x v="35"/>
    <s v="Grocery Store"/>
    <n v="35.950000000000003"/>
    <s v="debit"/>
    <x v="10"/>
    <x v="2"/>
    <s v="2018"/>
    <x v="1"/>
    <n v="-35.950000000000003"/>
  </r>
  <r>
    <s v="02/20/2018"/>
    <x v="35"/>
    <s v="Mexican Restaurant"/>
    <n v="23.51"/>
    <s v="debit"/>
    <x v="2"/>
    <x v="2"/>
    <s v="2018"/>
    <x v="1"/>
    <n v="-23.51"/>
  </r>
  <r>
    <s v="02/21/2018"/>
    <x v="36"/>
    <s v="Starbucks"/>
    <n v="2"/>
    <s v="debit"/>
    <x v="13"/>
    <x v="0"/>
    <s v="2018"/>
    <x v="1"/>
    <n v="-2"/>
  </r>
  <r>
    <s v="02/22/2018"/>
    <x v="37"/>
    <s v="Starbucks"/>
    <n v="4"/>
    <s v="debit"/>
    <x v="13"/>
    <x v="2"/>
    <s v="2018"/>
    <x v="1"/>
    <n v="-4"/>
  </r>
  <r>
    <s v="02/26/2018"/>
    <x v="38"/>
    <s v="Credit Card Payment"/>
    <n v="765.37"/>
    <s v="credit"/>
    <x v="3"/>
    <x v="0"/>
    <s v="2018"/>
    <x v="1"/>
    <n v="765.37"/>
  </r>
  <r>
    <s v="02/26/2018"/>
    <x v="38"/>
    <s v="Credit Card Payment"/>
    <n v="156.11000000000001"/>
    <s v="credit"/>
    <x v="3"/>
    <x v="2"/>
    <s v="2018"/>
    <x v="1"/>
    <n v="156.11000000000001"/>
  </r>
  <r>
    <s v="02/26/2018"/>
    <x v="38"/>
    <s v="Credit Card Payment"/>
    <n v="765.37"/>
    <s v="debit"/>
    <x v="3"/>
    <x v="1"/>
    <s v="2018"/>
    <x v="1"/>
    <n v="-765.37"/>
  </r>
  <r>
    <s v="02/26/2018"/>
    <x v="38"/>
    <s v="Internet Service Provider"/>
    <n v="74.989999999999995"/>
    <s v="debit"/>
    <x v="14"/>
    <x v="1"/>
    <s v="2018"/>
    <x v="1"/>
    <n v="-74.989999999999995"/>
  </r>
  <r>
    <s v="02/26/2018"/>
    <x v="38"/>
    <s v="American Tavern"/>
    <n v="85.52"/>
    <s v="debit"/>
    <x v="2"/>
    <x v="2"/>
    <s v="2018"/>
    <x v="1"/>
    <n v="-85.52"/>
  </r>
  <r>
    <s v="02/26/2018"/>
    <x v="38"/>
    <s v="Gas Station"/>
    <n v="32.21"/>
    <s v="debit"/>
    <x v="9"/>
    <x v="2"/>
    <s v="2018"/>
    <x v="1"/>
    <n v="-32.21"/>
  </r>
  <r>
    <s v="02/27/2018"/>
    <x v="39"/>
    <s v="Credit Card Payment"/>
    <n v="156.11000000000001"/>
    <s v="debit"/>
    <x v="3"/>
    <x v="1"/>
    <s v="2018"/>
    <x v="1"/>
    <n v="-156.11000000000001"/>
  </r>
  <r>
    <s v="03/01/2018"/>
    <x v="40"/>
    <s v="Grocery Store"/>
    <n v="32.07"/>
    <s v="debit"/>
    <x v="10"/>
    <x v="2"/>
    <s v="2018"/>
    <x v="2"/>
    <n v="-32.07"/>
  </r>
  <r>
    <s v="03/01/2018"/>
    <x v="40"/>
    <s v="Amazon"/>
    <n v="13.13"/>
    <s v="debit"/>
    <x v="0"/>
    <x v="0"/>
    <s v="2018"/>
    <x v="2"/>
    <n v="-13.13"/>
  </r>
  <r>
    <s v="03/02/2018"/>
    <x v="41"/>
    <s v="Mortgage Payment"/>
    <n v="1247.44"/>
    <s v="debit"/>
    <x v="1"/>
    <x v="1"/>
    <s v="2018"/>
    <x v="2"/>
    <n v="-1247.44"/>
  </r>
  <r>
    <s v="03/02/2018"/>
    <x v="41"/>
    <s v="Biweekly Paycheck"/>
    <n v="2000"/>
    <s v="credit"/>
    <x v="11"/>
    <x v="1"/>
    <s v="2018"/>
    <x v="2"/>
    <n v="2000"/>
  </r>
  <r>
    <s v="03/03/2018"/>
    <x v="42"/>
    <s v="Grocery Store"/>
    <n v="23.74"/>
    <s v="debit"/>
    <x v="10"/>
    <x v="2"/>
    <s v="2018"/>
    <x v="2"/>
    <n v="-23.74"/>
  </r>
  <r>
    <s v="03/04/2018"/>
    <x v="43"/>
    <s v="Grocery Store"/>
    <n v="10.69"/>
    <s v="debit"/>
    <x v="10"/>
    <x v="0"/>
    <s v="2018"/>
    <x v="2"/>
    <n v="-10.69"/>
  </r>
  <r>
    <s v="03/04/2018"/>
    <x v="43"/>
    <s v="Netflix"/>
    <n v="11.76"/>
    <s v="debit"/>
    <x v="4"/>
    <x v="0"/>
    <s v="2018"/>
    <x v="2"/>
    <n v="-11.76"/>
  </r>
  <r>
    <s v="03/04/2018"/>
    <x v="43"/>
    <s v="BBQ Restaurant"/>
    <n v="42.24"/>
    <s v="debit"/>
    <x v="2"/>
    <x v="0"/>
    <s v="2018"/>
    <x v="2"/>
    <n v="-42.24"/>
  </r>
  <r>
    <s v="03/05/2018"/>
    <x v="44"/>
    <s v="Starbucks"/>
    <n v="3"/>
    <s v="debit"/>
    <x v="13"/>
    <x v="0"/>
    <s v="2018"/>
    <x v="2"/>
    <n v="-3"/>
  </r>
  <r>
    <s v="03/05/2018"/>
    <x v="44"/>
    <s v="Credit Card Payment"/>
    <n v="761.59"/>
    <s v="credit"/>
    <x v="3"/>
    <x v="2"/>
    <s v="2018"/>
    <x v="2"/>
    <n v="761.59"/>
  </r>
  <r>
    <s v="03/05/2018"/>
    <x v="44"/>
    <s v="Credit Card Payment"/>
    <n v="761.59"/>
    <s v="debit"/>
    <x v="3"/>
    <x v="1"/>
    <s v="2018"/>
    <x v="2"/>
    <n v="-761.59"/>
  </r>
  <r>
    <s v="03/07/2018"/>
    <x v="45"/>
    <s v="Starbucks"/>
    <n v="3.5"/>
    <s v="debit"/>
    <x v="13"/>
    <x v="0"/>
    <s v="2018"/>
    <x v="2"/>
    <n v="-3.5"/>
  </r>
  <r>
    <s v="03/08/2018"/>
    <x v="46"/>
    <s v="BP"/>
    <n v="34.9"/>
    <s v="debit"/>
    <x v="9"/>
    <x v="0"/>
    <s v="2018"/>
    <x v="2"/>
    <n v="-34.9"/>
  </r>
  <r>
    <s v="03/08/2018"/>
    <x v="46"/>
    <s v="Gas Company"/>
    <n v="52"/>
    <s v="debit"/>
    <x v="6"/>
    <x v="1"/>
    <s v="2018"/>
    <x v="2"/>
    <n v="-52"/>
  </r>
  <r>
    <s v="03/09/2018"/>
    <x v="47"/>
    <s v="Grocery Store"/>
    <n v="20.72"/>
    <s v="debit"/>
    <x v="10"/>
    <x v="0"/>
    <s v="2018"/>
    <x v="2"/>
    <n v="-20.72"/>
  </r>
  <r>
    <s v="03/09/2018"/>
    <x v="47"/>
    <s v="Grocery Store"/>
    <n v="5.09"/>
    <s v="debit"/>
    <x v="10"/>
    <x v="0"/>
    <s v="2018"/>
    <x v="2"/>
    <n v="-5.09"/>
  </r>
  <r>
    <s v="03/09/2018"/>
    <x v="47"/>
    <s v="Spotify"/>
    <n v="10.69"/>
    <s v="debit"/>
    <x v="7"/>
    <x v="0"/>
    <s v="2018"/>
    <x v="2"/>
    <n v="-10.69"/>
  </r>
  <r>
    <s v="03/12/2018"/>
    <x v="48"/>
    <s v="Grocery Store"/>
    <n v="19.350000000000001"/>
    <s v="debit"/>
    <x v="10"/>
    <x v="0"/>
    <s v="2018"/>
    <x v="2"/>
    <n v="-19.350000000000001"/>
  </r>
  <r>
    <s v="03/12/2018"/>
    <x v="48"/>
    <s v="Phone Company"/>
    <n v="89.52"/>
    <s v="debit"/>
    <x v="8"/>
    <x v="1"/>
    <s v="2018"/>
    <x v="2"/>
    <n v="-89.52"/>
  </r>
  <r>
    <s v="03/13/2018"/>
    <x v="49"/>
    <s v="Amazon"/>
    <n v="45.75"/>
    <s v="debit"/>
    <x v="0"/>
    <x v="0"/>
    <s v="2018"/>
    <x v="2"/>
    <n v="-45.75"/>
  </r>
  <r>
    <s v="03/14/2018"/>
    <x v="50"/>
    <s v="Grocery Store"/>
    <n v="22.5"/>
    <s v="debit"/>
    <x v="10"/>
    <x v="0"/>
    <s v="2018"/>
    <x v="2"/>
    <n v="-22.5"/>
  </r>
  <r>
    <s v="03/14/2018"/>
    <x v="50"/>
    <s v="Brunch Restaurant"/>
    <n v="8.49"/>
    <s v="debit"/>
    <x v="2"/>
    <x v="0"/>
    <s v="2018"/>
    <x v="2"/>
    <n v="-8.49"/>
  </r>
  <r>
    <s v="03/15/2018"/>
    <x v="51"/>
    <s v="Starbucks"/>
    <n v="3.5"/>
    <s v="debit"/>
    <x v="13"/>
    <x v="0"/>
    <s v="2018"/>
    <x v="2"/>
    <n v="-3.5"/>
  </r>
  <r>
    <s v="03/15/2018"/>
    <x v="51"/>
    <s v="Power Company"/>
    <n v="60"/>
    <s v="debit"/>
    <x v="6"/>
    <x v="1"/>
    <s v="2018"/>
    <x v="2"/>
    <n v="-60"/>
  </r>
  <r>
    <s v="03/16/2018"/>
    <x v="52"/>
    <s v="Biweekly Paycheck"/>
    <n v="2000"/>
    <s v="credit"/>
    <x v="11"/>
    <x v="1"/>
    <s v="2018"/>
    <x v="2"/>
    <n v="2000"/>
  </r>
  <r>
    <s v="03/17/2018"/>
    <x v="53"/>
    <s v="Brewing Company"/>
    <n v="19.5"/>
    <s v="debit"/>
    <x v="16"/>
    <x v="2"/>
    <s v="2018"/>
    <x v="2"/>
    <n v="-19.5"/>
  </r>
  <r>
    <s v="03/17/2018"/>
    <x v="53"/>
    <s v="Pizza Place"/>
    <n v="23.34"/>
    <s v="debit"/>
    <x v="12"/>
    <x v="0"/>
    <s v="2018"/>
    <x v="2"/>
    <n v="-23.34"/>
  </r>
  <r>
    <s v="03/19/2018"/>
    <x v="54"/>
    <s v="Mediterranean Restaurant"/>
    <n v="36.479999999999997"/>
    <s v="debit"/>
    <x v="2"/>
    <x v="2"/>
    <s v="2018"/>
    <x v="2"/>
    <n v="-36.479999999999997"/>
  </r>
  <r>
    <s v="03/19/2018"/>
    <x v="54"/>
    <s v="City Water Charges"/>
    <n v="35"/>
    <s v="debit"/>
    <x v="6"/>
    <x v="1"/>
    <s v="2018"/>
    <x v="2"/>
    <n v="-35"/>
  </r>
  <r>
    <s v="03/20/2018"/>
    <x v="55"/>
    <s v="Amazon"/>
    <n v="14.97"/>
    <s v="debit"/>
    <x v="0"/>
    <x v="0"/>
    <s v="2018"/>
    <x v="2"/>
    <n v="-14.97"/>
  </r>
  <r>
    <s v="03/22/2018"/>
    <x v="56"/>
    <s v="BP"/>
    <n v="30.55"/>
    <s v="debit"/>
    <x v="9"/>
    <x v="2"/>
    <s v="2018"/>
    <x v="2"/>
    <n v="-30.55"/>
  </r>
  <r>
    <s v="03/23/2018"/>
    <x v="57"/>
    <s v="Credit Card Payment"/>
    <n v="559.91"/>
    <s v="credit"/>
    <x v="3"/>
    <x v="0"/>
    <s v="2018"/>
    <x v="2"/>
    <n v="559.91"/>
  </r>
  <r>
    <s v="03/23/2018"/>
    <x v="57"/>
    <s v="Credit Card Payment"/>
    <n v="559.91"/>
    <s v="debit"/>
    <x v="3"/>
    <x v="1"/>
    <s v="2018"/>
    <x v="2"/>
    <n v="-559.91"/>
  </r>
  <r>
    <s v="03/23/2018"/>
    <x v="57"/>
    <s v="Grocery Store"/>
    <n v="11.76"/>
    <s v="debit"/>
    <x v="10"/>
    <x v="2"/>
    <s v="2018"/>
    <x v="2"/>
    <n v="-11.76"/>
  </r>
  <r>
    <s v="03/26/2018"/>
    <x v="58"/>
    <s v="Internet Service Provider"/>
    <n v="74.989999999999995"/>
    <s v="debit"/>
    <x v="14"/>
    <x v="1"/>
    <s v="2018"/>
    <x v="2"/>
    <n v="-74.989999999999995"/>
  </r>
  <r>
    <s v="03/28/2018"/>
    <x v="59"/>
    <s v="Grocery Store"/>
    <n v="16.059999999999999"/>
    <s v="debit"/>
    <x v="10"/>
    <x v="2"/>
    <s v="2018"/>
    <x v="2"/>
    <n v="-16.059999999999999"/>
  </r>
  <r>
    <s v="03/28/2018"/>
    <x v="59"/>
    <s v="Pizza Place"/>
    <n v="24.98"/>
    <s v="debit"/>
    <x v="2"/>
    <x v="2"/>
    <s v="2018"/>
    <x v="2"/>
    <n v="-24.98"/>
  </r>
  <r>
    <s v="03/29/2018"/>
    <x v="60"/>
    <s v="Steakhouse"/>
    <n v="17.64"/>
    <s v="debit"/>
    <x v="2"/>
    <x v="2"/>
    <s v="2018"/>
    <x v="2"/>
    <n v="-17.64"/>
  </r>
  <r>
    <s v="03/30/2018"/>
    <x v="61"/>
    <s v="Grocery Store"/>
    <n v="9.09"/>
    <s v="debit"/>
    <x v="10"/>
    <x v="2"/>
    <s v="2018"/>
    <x v="2"/>
    <n v="-9.09"/>
  </r>
  <r>
    <s v="03/30/2018"/>
    <x v="61"/>
    <s v="Biweekly Paycheck"/>
    <n v="2000"/>
    <s v="credit"/>
    <x v="11"/>
    <x v="1"/>
    <s v="2018"/>
    <x v="2"/>
    <n v="2000"/>
  </r>
  <r>
    <s v="03/31/2018"/>
    <x v="62"/>
    <s v="Belgian Restaurant"/>
    <n v="38.32"/>
    <s v="debit"/>
    <x v="2"/>
    <x v="0"/>
    <s v="2018"/>
    <x v="2"/>
    <n v="-38.32"/>
  </r>
  <r>
    <s v="03/31/2018"/>
    <x v="62"/>
    <s v="Chili's"/>
    <n v="24.74"/>
    <s v="debit"/>
    <x v="2"/>
    <x v="0"/>
    <s v="2018"/>
    <x v="2"/>
    <n v="-24.74"/>
  </r>
  <r>
    <s v="03/31/2018"/>
    <x v="62"/>
    <s v="Greek Restaurant"/>
    <n v="41.16"/>
    <s v="debit"/>
    <x v="2"/>
    <x v="2"/>
    <s v="2018"/>
    <x v="2"/>
    <n v="-41.16"/>
  </r>
  <r>
    <s v="04/01/2018"/>
    <x v="63"/>
    <s v="Grocery Store"/>
    <n v="80.790000000000006"/>
    <s v="debit"/>
    <x v="10"/>
    <x v="0"/>
    <s v="2018"/>
    <x v="3"/>
    <n v="-80.790000000000006"/>
  </r>
  <r>
    <s v="04/01/2018"/>
    <x v="63"/>
    <s v="Brewing Company"/>
    <n v="59.48"/>
    <s v="debit"/>
    <x v="2"/>
    <x v="0"/>
    <s v="2018"/>
    <x v="3"/>
    <n v="-59.48"/>
  </r>
  <r>
    <s v="04/01/2018"/>
    <x v="63"/>
    <s v="Amazon"/>
    <n v="13.13"/>
    <s v="debit"/>
    <x v="0"/>
    <x v="0"/>
    <s v="2018"/>
    <x v="3"/>
    <n v="-13.13"/>
  </r>
  <r>
    <s v="04/02/2018"/>
    <x v="64"/>
    <s v="Credit Card Payment"/>
    <n v="817.14"/>
    <s v="credit"/>
    <x v="3"/>
    <x v="2"/>
    <s v="2018"/>
    <x v="3"/>
    <n v="817.14"/>
  </r>
  <r>
    <s v="04/02/2018"/>
    <x v="64"/>
    <s v="Credit Card Payment"/>
    <n v="817.14"/>
    <s v="debit"/>
    <x v="3"/>
    <x v="1"/>
    <s v="2018"/>
    <x v="3"/>
    <n v="-817.14"/>
  </r>
  <r>
    <s v="04/02/2018"/>
    <x v="64"/>
    <s v="Grocery Store"/>
    <n v="82.36"/>
    <s v="debit"/>
    <x v="10"/>
    <x v="0"/>
    <s v="2018"/>
    <x v="3"/>
    <n v="-82.36"/>
  </r>
  <r>
    <s v="04/02/2018"/>
    <x v="64"/>
    <s v="Hardware Store"/>
    <n v="13.89"/>
    <s v="debit"/>
    <x v="5"/>
    <x v="0"/>
    <s v="2018"/>
    <x v="3"/>
    <n v="-13.89"/>
  </r>
  <r>
    <s v="04/02/2018"/>
    <x v="64"/>
    <s v="Mortgage Payment"/>
    <n v="1247.44"/>
    <s v="debit"/>
    <x v="1"/>
    <x v="1"/>
    <s v="2018"/>
    <x v="3"/>
    <n v="-1247.44"/>
  </r>
  <r>
    <s v="04/03/2018"/>
    <x v="65"/>
    <s v="Amazon Video"/>
    <n v="6.41"/>
    <s v="debit"/>
    <x v="4"/>
    <x v="0"/>
    <s v="2018"/>
    <x v="3"/>
    <n v="-6.41"/>
  </r>
  <r>
    <s v="04/04/2018"/>
    <x v="66"/>
    <s v="Credit Card Payment"/>
    <n v="363.08"/>
    <s v="credit"/>
    <x v="3"/>
    <x v="0"/>
    <s v="2018"/>
    <x v="3"/>
    <n v="363.08"/>
  </r>
  <r>
    <s v="04/04/2018"/>
    <x v="66"/>
    <s v="Credit Card Payment"/>
    <n v="363.08"/>
    <s v="debit"/>
    <x v="3"/>
    <x v="1"/>
    <s v="2018"/>
    <x v="3"/>
    <n v="-363.08"/>
  </r>
  <r>
    <s v="04/04/2018"/>
    <x v="66"/>
    <s v="Netflix"/>
    <n v="11.76"/>
    <s v="debit"/>
    <x v="4"/>
    <x v="0"/>
    <s v="2018"/>
    <x v="3"/>
    <n v="-11.76"/>
  </r>
  <r>
    <s v="04/06/2018"/>
    <x v="67"/>
    <s v="Chevron"/>
    <n v="4.58"/>
    <s v="debit"/>
    <x v="9"/>
    <x v="0"/>
    <s v="2018"/>
    <x v="3"/>
    <n v="-4.58"/>
  </r>
  <r>
    <s v="04/06/2018"/>
    <x v="67"/>
    <s v="Tiny Deli"/>
    <n v="9.76"/>
    <s v="debit"/>
    <x v="2"/>
    <x v="0"/>
    <s v="2018"/>
    <x v="3"/>
    <n v="-9.76"/>
  </r>
  <r>
    <s v="04/08/2018"/>
    <x v="68"/>
    <s v="Irish Pub"/>
    <n v="22"/>
    <s v="debit"/>
    <x v="2"/>
    <x v="0"/>
    <s v="2018"/>
    <x v="3"/>
    <n v="-22"/>
  </r>
  <r>
    <s v="04/09/2018"/>
    <x v="69"/>
    <s v="Blue Sky Market"/>
    <n v="6.48"/>
    <s v="debit"/>
    <x v="10"/>
    <x v="2"/>
    <s v="2018"/>
    <x v="3"/>
    <n v="-6.48"/>
  </r>
  <r>
    <s v="04/09/2018"/>
    <x v="69"/>
    <s v="Spotify"/>
    <n v="10.69"/>
    <s v="debit"/>
    <x v="7"/>
    <x v="0"/>
    <s v="2018"/>
    <x v="3"/>
    <n v="-10.69"/>
  </r>
  <r>
    <s v="04/09/2018"/>
    <x v="69"/>
    <s v="Gas Company"/>
    <n v="30"/>
    <s v="debit"/>
    <x v="6"/>
    <x v="1"/>
    <s v="2018"/>
    <x v="3"/>
    <n v="-30"/>
  </r>
  <r>
    <s v="04/11/2018"/>
    <x v="70"/>
    <s v="Phone Company"/>
    <n v="89.52"/>
    <s v="debit"/>
    <x v="8"/>
    <x v="1"/>
    <s v="2018"/>
    <x v="3"/>
    <n v="-89.52"/>
  </r>
  <r>
    <s v="04/12/2018"/>
    <x v="71"/>
    <s v="Starbucks"/>
    <n v="7"/>
    <s v="debit"/>
    <x v="13"/>
    <x v="0"/>
    <s v="2018"/>
    <x v="3"/>
    <n v="-7"/>
  </r>
  <r>
    <s v="04/12/2018"/>
    <x v="71"/>
    <s v="Barbershop"/>
    <n v="30"/>
    <s v="debit"/>
    <x v="15"/>
    <x v="0"/>
    <s v="2018"/>
    <x v="3"/>
    <n v="-30"/>
  </r>
  <r>
    <s v="04/13/2018"/>
    <x v="72"/>
    <s v="BP"/>
    <n v="37.979999999999997"/>
    <s v="debit"/>
    <x v="9"/>
    <x v="0"/>
    <s v="2018"/>
    <x v="3"/>
    <n v="-37.979999999999997"/>
  </r>
  <r>
    <s v="04/13/2018"/>
    <x v="72"/>
    <s v="Biweekly Paycheck"/>
    <n v="2000"/>
    <s v="credit"/>
    <x v="11"/>
    <x v="1"/>
    <s v="2018"/>
    <x v="3"/>
    <n v="2000"/>
  </r>
  <r>
    <s v="04/13/2018"/>
    <x v="72"/>
    <s v="American Tavern"/>
    <n v="10.66"/>
    <s v="debit"/>
    <x v="2"/>
    <x v="0"/>
    <s v="2018"/>
    <x v="3"/>
    <n v="-10.66"/>
  </r>
  <r>
    <s v="04/14/2018"/>
    <x v="73"/>
    <s v="Hardware Store"/>
    <n v="11.61"/>
    <s v="debit"/>
    <x v="5"/>
    <x v="0"/>
    <s v="2018"/>
    <x v="3"/>
    <n v="-11.61"/>
  </r>
  <r>
    <s v="04/14/2018"/>
    <x v="73"/>
    <s v="American Tavern"/>
    <n v="41"/>
    <s v="debit"/>
    <x v="2"/>
    <x v="0"/>
    <s v="2018"/>
    <x v="3"/>
    <n v="-41"/>
  </r>
  <r>
    <s v="04/16/2018"/>
    <x v="74"/>
    <s v="State Farm"/>
    <n v="75"/>
    <s v="debit"/>
    <x v="17"/>
    <x v="1"/>
    <s v="2018"/>
    <x v="3"/>
    <n v="-75"/>
  </r>
  <r>
    <s v="04/16/2018"/>
    <x v="74"/>
    <s v="City Water Charges"/>
    <n v="35"/>
    <s v="debit"/>
    <x v="6"/>
    <x v="1"/>
    <s v="2018"/>
    <x v="3"/>
    <n v="-35"/>
  </r>
  <r>
    <s v="04/18/2018"/>
    <x v="75"/>
    <s v="Power Company"/>
    <n v="60"/>
    <s v="debit"/>
    <x v="6"/>
    <x v="1"/>
    <s v="2018"/>
    <x v="3"/>
    <n v="-60"/>
  </r>
  <r>
    <s v="04/20/2018"/>
    <x v="76"/>
    <s v="Thai Restaurant"/>
    <n v="24.22"/>
    <s v="debit"/>
    <x v="2"/>
    <x v="2"/>
    <s v="2018"/>
    <x v="3"/>
    <n v="-24.22"/>
  </r>
  <r>
    <s v="04/21/2018"/>
    <x v="77"/>
    <s v="Grocery Store"/>
    <n v="4.32"/>
    <s v="debit"/>
    <x v="10"/>
    <x v="2"/>
    <s v="2018"/>
    <x v="3"/>
    <n v="-4.32"/>
  </r>
  <r>
    <s v="04/21/2018"/>
    <x v="77"/>
    <s v="American Tavern"/>
    <n v="35.15"/>
    <s v="debit"/>
    <x v="2"/>
    <x v="2"/>
    <s v="2018"/>
    <x v="3"/>
    <n v="-35.15"/>
  </r>
  <r>
    <s v="04/22/2018"/>
    <x v="78"/>
    <s v="Grocery Store"/>
    <n v="21.32"/>
    <s v="debit"/>
    <x v="10"/>
    <x v="0"/>
    <s v="2018"/>
    <x v="3"/>
    <n v="-21.32"/>
  </r>
  <r>
    <s v="04/23/2018"/>
    <x v="79"/>
    <s v="Hardware Store"/>
    <n v="42.7"/>
    <s v="debit"/>
    <x v="5"/>
    <x v="2"/>
    <s v="2018"/>
    <x v="3"/>
    <n v="-42.7"/>
  </r>
  <r>
    <s v="04/24/2018"/>
    <x v="80"/>
    <s v="Hardware Store"/>
    <n v="224.7"/>
    <s v="debit"/>
    <x v="5"/>
    <x v="0"/>
    <s v="2018"/>
    <x v="3"/>
    <n v="-224.7"/>
  </r>
  <r>
    <s v="04/24/2018"/>
    <x v="80"/>
    <s v="Amazon"/>
    <n v="41.34"/>
    <s v="debit"/>
    <x v="0"/>
    <x v="0"/>
    <s v="2018"/>
    <x v="3"/>
    <n v="-41.34"/>
  </r>
  <r>
    <s v="04/25/2018"/>
    <x v="81"/>
    <s v="Hardware Store"/>
    <n v="210.79"/>
    <s v="debit"/>
    <x v="5"/>
    <x v="2"/>
    <s v="2018"/>
    <x v="3"/>
    <n v="-210.79"/>
  </r>
  <r>
    <s v="04/25/2018"/>
    <x v="81"/>
    <s v="Internet Service Provider"/>
    <n v="74.989999999999995"/>
    <s v="debit"/>
    <x v="14"/>
    <x v="1"/>
    <s v="2018"/>
    <x v="3"/>
    <n v="-74.989999999999995"/>
  </r>
  <r>
    <s v="04/26/2018"/>
    <x v="82"/>
    <s v="Credit Card Payment"/>
    <n v="769.72"/>
    <s v="credit"/>
    <x v="3"/>
    <x v="2"/>
    <s v="2018"/>
    <x v="3"/>
    <n v="769.72"/>
  </r>
  <r>
    <s v="04/26/2018"/>
    <x v="82"/>
    <s v="Credit Card Payment"/>
    <n v="1216.94"/>
    <s v="credit"/>
    <x v="3"/>
    <x v="0"/>
    <s v="2018"/>
    <x v="3"/>
    <n v="1216.94"/>
  </r>
  <r>
    <s v="04/26/2018"/>
    <x v="82"/>
    <s v="Credit Card Payment"/>
    <n v="1216.94"/>
    <s v="debit"/>
    <x v="3"/>
    <x v="1"/>
    <s v="2018"/>
    <x v="3"/>
    <n v="-1216.94"/>
  </r>
  <r>
    <s v="04/27/2018"/>
    <x v="83"/>
    <s v="Credit Card Payment"/>
    <n v="769.72"/>
    <s v="debit"/>
    <x v="3"/>
    <x v="1"/>
    <s v="2018"/>
    <x v="3"/>
    <n v="-769.72"/>
  </r>
  <r>
    <s v="04/27/2018"/>
    <x v="83"/>
    <s v="Biweekly Paycheck"/>
    <n v="2000"/>
    <s v="credit"/>
    <x v="11"/>
    <x v="1"/>
    <s v="2018"/>
    <x v="3"/>
    <n v="2000"/>
  </r>
  <r>
    <s v="04/28/2018"/>
    <x v="84"/>
    <s v="Grocery Store"/>
    <n v="22.98"/>
    <s v="debit"/>
    <x v="10"/>
    <x v="2"/>
    <s v="2018"/>
    <x v="3"/>
    <n v="-22.98"/>
  </r>
  <r>
    <s v="04/29/2018"/>
    <x v="85"/>
    <s v="QuikTrip"/>
    <n v="39"/>
    <s v="debit"/>
    <x v="9"/>
    <x v="0"/>
    <s v="2018"/>
    <x v="3"/>
    <n v="-39"/>
  </r>
  <r>
    <s v="04/29/2018"/>
    <x v="85"/>
    <s v="Grocery Store"/>
    <n v="51.05"/>
    <s v="debit"/>
    <x v="10"/>
    <x v="0"/>
    <s v="2018"/>
    <x v="3"/>
    <n v="-51.05"/>
  </r>
  <r>
    <s v="04/29/2018"/>
    <x v="85"/>
    <s v="Hardware Store"/>
    <n v="68.47"/>
    <s v="debit"/>
    <x v="5"/>
    <x v="0"/>
    <s v="2018"/>
    <x v="3"/>
    <n v="-68.47"/>
  </r>
  <r>
    <s v="04/30/2018"/>
    <x v="86"/>
    <s v="Grocery Store"/>
    <n v="5.09"/>
    <s v="debit"/>
    <x v="10"/>
    <x v="0"/>
    <s v="2018"/>
    <x v="3"/>
    <n v="-5.09"/>
  </r>
  <r>
    <s v="05/01/2018"/>
    <x v="87"/>
    <s v="Amazon"/>
    <n v="13.13"/>
    <s v="debit"/>
    <x v="0"/>
    <x v="0"/>
    <s v="2018"/>
    <x v="4"/>
    <n v="-13.13"/>
  </r>
  <r>
    <s v="05/02/2018"/>
    <x v="88"/>
    <s v="Mortgage Payment"/>
    <n v="1247.44"/>
    <s v="debit"/>
    <x v="1"/>
    <x v="1"/>
    <s v="2018"/>
    <x v="4"/>
    <n v="-1247.44"/>
  </r>
  <r>
    <s v="05/03/2018"/>
    <x v="89"/>
    <s v="Amazon"/>
    <n v="49.72"/>
    <s v="debit"/>
    <x v="0"/>
    <x v="0"/>
    <s v="2018"/>
    <x v="4"/>
    <n v="-49.72"/>
  </r>
  <r>
    <s v="05/04/2018"/>
    <x v="90"/>
    <s v="Grocery Store"/>
    <n v="42.23"/>
    <s v="debit"/>
    <x v="10"/>
    <x v="0"/>
    <s v="2018"/>
    <x v="4"/>
    <n v="-42.23"/>
  </r>
  <r>
    <s v="05/04/2018"/>
    <x v="90"/>
    <s v="Netflix"/>
    <n v="11.76"/>
    <s v="debit"/>
    <x v="4"/>
    <x v="0"/>
    <s v="2018"/>
    <x v="4"/>
    <n v="-11.76"/>
  </r>
  <r>
    <s v="05/05/2018"/>
    <x v="91"/>
    <s v="Bojangles"/>
    <n v="7.27"/>
    <s v="debit"/>
    <x v="12"/>
    <x v="0"/>
    <s v="2018"/>
    <x v="4"/>
    <n v="-7.27"/>
  </r>
  <r>
    <s v="05/05/2018"/>
    <x v="91"/>
    <s v="Pizza Place"/>
    <n v="20.52"/>
    <s v="debit"/>
    <x v="12"/>
    <x v="0"/>
    <s v="2018"/>
    <x v="4"/>
    <n v="-20.52"/>
  </r>
  <r>
    <s v="05/06/2018"/>
    <x v="92"/>
    <s v="Hardware Store"/>
    <n v="22.37"/>
    <s v="debit"/>
    <x v="5"/>
    <x v="0"/>
    <s v="2018"/>
    <x v="4"/>
    <n v="-22.37"/>
  </r>
  <r>
    <s v="05/06/2018"/>
    <x v="92"/>
    <s v="Amazon"/>
    <n v="117.69"/>
    <s v="debit"/>
    <x v="0"/>
    <x v="0"/>
    <s v="2018"/>
    <x v="4"/>
    <n v="-117.69"/>
  </r>
  <r>
    <s v="05/09/2018"/>
    <x v="93"/>
    <s v="Credit Card Payment"/>
    <n v="601.4"/>
    <s v="credit"/>
    <x v="3"/>
    <x v="0"/>
    <s v="2018"/>
    <x v="4"/>
    <n v="601.4"/>
  </r>
  <r>
    <s v="05/09/2018"/>
    <x v="93"/>
    <s v="Credit Card Payment"/>
    <n v="601.4"/>
    <s v="debit"/>
    <x v="3"/>
    <x v="1"/>
    <s v="2018"/>
    <x v="4"/>
    <n v="-601.4"/>
  </r>
  <r>
    <s v="05/09/2018"/>
    <x v="93"/>
    <s v="Spotify"/>
    <n v="10.69"/>
    <s v="debit"/>
    <x v="7"/>
    <x v="0"/>
    <s v="2018"/>
    <x v="4"/>
    <n v="-10.69"/>
  </r>
  <r>
    <s v="05/09/2018"/>
    <x v="93"/>
    <s v="Gas Company"/>
    <n v="30"/>
    <s v="debit"/>
    <x v="6"/>
    <x v="1"/>
    <s v="2018"/>
    <x v="4"/>
    <n v="-30"/>
  </r>
  <r>
    <s v="05/10/2018"/>
    <x v="94"/>
    <s v="Phone Company"/>
    <n v="111.18"/>
    <s v="debit"/>
    <x v="8"/>
    <x v="1"/>
    <s v="2018"/>
    <x v="4"/>
    <n v="-111.18"/>
  </r>
  <r>
    <s v="05/11/2018"/>
    <x v="95"/>
    <s v="Grocery Store"/>
    <n v="57.32"/>
    <s v="debit"/>
    <x v="10"/>
    <x v="0"/>
    <s v="2018"/>
    <x v="4"/>
    <n v="-57.32"/>
  </r>
  <r>
    <s v="05/11/2018"/>
    <x v="95"/>
    <s v="Biweekly Paycheck"/>
    <n v="2000"/>
    <s v="credit"/>
    <x v="11"/>
    <x v="1"/>
    <s v="2018"/>
    <x v="4"/>
    <n v="2000"/>
  </r>
  <r>
    <s v="05/11/2018"/>
    <x v="95"/>
    <s v="Mike's Construction Co."/>
    <n v="8000"/>
    <s v="debit"/>
    <x v="5"/>
    <x v="1"/>
    <s v="2018"/>
    <x v="4"/>
    <n v="-8000"/>
  </r>
  <r>
    <s v="05/12/2018"/>
    <x v="96"/>
    <s v="Liquor Store"/>
    <n v="27.77"/>
    <s v="debit"/>
    <x v="16"/>
    <x v="0"/>
    <s v="2018"/>
    <x v="4"/>
    <n v="-27.77"/>
  </r>
  <r>
    <s v="05/12/2018"/>
    <x v="96"/>
    <s v="Shell"/>
    <n v="33.299999999999997"/>
    <s v="debit"/>
    <x v="9"/>
    <x v="0"/>
    <s v="2018"/>
    <x v="4"/>
    <n v="-33.299999999999997"/>
  </r>
  <r>
    <s v="05/12/2018"/>
    <x v="96"/>
    <s v="Fancy Restaurant"/>
    <n v="78"/>
    <s v="debit"/>
    <x v="2"/>
    <x v="0"/>
    <s v="2018"/>
    <x v="4"/>
    <n v="-78"/>
  </r>
  <r>
    <s v="05/14/2018"/>
    <x v="97"/>
    <s v="Grocery Store"/>
    <n v="67.63"/>
    <s v="debit"/>
    <x v="10"/>
    <x v="2"/>
    <s v="2018"/>
    <x v="4"/>
    <n v="-67.63"/>
  </r>
  <r>
    <s v="05/15/2018"/>
    <x v="98"/>
    <s v="Power Company"/>
    <n v="60"/>
    <s v="debit"/>
    <x v="6"/>
    <x v="1"/>
    <s v="2018"/>
    <x v="4"/>
    <n v="-60"/>
  </r>
  <r>
    <s v="05/17/2018"/>
    <x v="99"/>
    <s v="Barbershop"/>
    <n v="29"/>
    <s v="debit"/>
    <x v="15"/>
    <x v="2"/>
    <s v="2018"/>
    <x v="4"/>
    <n v="-29"/>
  </r>
  <r>
    <s v="05/17/2018"/>
    <x v="99"/>
    <s v="City Water Charges"/>
    <n v="35"/>
    <s v="debit"/>
    <x v="6"/>
    <x v="1"/>
    <s v="2018"/>
    <x v="4"/>
    <n v="-35"/>
  </r>
  <r>
    <s v="05/18/2018"/>
    <x v="100"/>
    <s v="State Farm"/>
    <n v="75"/>
    <s v="debit"/>
    <x v="17"/>
    <x v="1"/>
    <s v="2018"/>
    <x v="4"/>
    <n v="-75"/>
  </r>
  <r>
    <s v="05/18/2018"/>
    <x v="100"/>
    <s v="Amazon"/>
    <n v="6.41"/>
    <s v="debit"/>
    <x v="0"/>
    <x v="0"/>
    <s v="2018"/>
    <x v="4"/>
    <n v="-6.41"/>
  </r>
  <r>
    <s v="05/19/2018"/>
    <x v="101"/>
    <s v="Credit Card Payment"/>
    <n v="207.08"/>
    <s v="credit"/>
    <x v="3"/>
    <x v="0"/>
    <s v="2018"/>
    <x v="4"/>
    <n v="207.08"/>
  </r>
  <r>
    <s v="05/19/2018"/>
    <x v="101"/>
    <s v="Grocery Store"/>
    <n v="31"/>
    <s v="debit"/>
    <x v="10"/>
    <x v="2"/>
    <s v="2018"/>
    <x v="4"/>
    <n v="-31"/>
  </r>
  <r>
    <s v="05/19/2018"/>
    <x v="101"/>
    <s v="Greek Restaurant"/>
    <n v="23.26"/>
    <s v="debit"/>
    <x v="2"/>
    <x v="2"/>
    <s v="2018"/>
    <x v="4"/>
    <n v="-23.26"/>
  </r>
  <r>
    <s v="05/21/2018"/>
    <x v="102"/>
    <s v="Credit Card Payment"/>
    <n v="283.07"/>
    <s v="credit"/>
    <x v="3"/>
    <x v="2"/>
    <s v="2018"/>
    <x v="4"/>
    <n v="283.07"/>
  </r>
  <r>
    <s v="05/21/2018"/>
    <x v="102"/>
    <s v="Thai Restaurant"/>
    <n v="26.04"/>
    <s v="debit"/>
    <x v="2"/>
    <x v="2"/>
    <s v="2018"/>
    <x v="4"/>
    <n v="-26.04"/>
  </r>
  <r>
    <s v="05/21/2018"/>
    <x v="102"/>
    <s v="Amazon"/>
    <n v="32.5"/>
    <s v="debit"/>
    <x v="0"/>
    <x v="0"/>
    <s v="2018"/>
    <x v="4"/>
    <n v="-32.5"/>
  </r>
  <r>
    <s v="05/22/2018"/>
    <x v="103"/>
    <s v="Credit Card Payment"/>
    <n v="283.07"/>
    <s v="debit"/>
    <x v="3"/>
    <x v="1"/>
    <s v="2018"/>
    <x v="4"/>
    <n v="-283.07"/>
  </r>
  <r>
    <s v="05/24/2018"/>
    <x v="104"/>
    <s v="BP"/>
    <n v="39.44"/>
    <s v="debit"/>
    <x v="9"/>
    <x v="2"/>
    <s v="2018"/>
    <x v="4"/>
    <n v="-39.44"/>
  </r>
  <r>
    <s v="05/25/2018"/>
    <x v="105"/>
    <s v="Internet Service Provider"/>
    <n v="74.989999999999995"/>
    <s v="debit"/>
    <x v="14"/>
    <x v="1"/>
    <s v="2018"/>
    <x v="4"/>
    <n v="-74.989999999999995"/>
  </r>
  <r>
    <s v="05/25/2018"/>
    <x v="105"/>
    <s v="Biweekly Paycheck"/>
    <n v="2000"/>
    <s v="credit"/>
    <x v="11"/>
    <x v="1"/>
    <s v="2018"/>
    <x v="4"/>
    <n v="2000"/>
  </r>
  <r>
    <s v="05/28/2018"/>
    <x v="106"/>
    <s v="Movie Theater"/>
    <n v="9.6199999999999992"/>
    <s v="debit"/>
    <x v="18"/>
    <x v="2"/>
    <s v="2018"/>
    <x v="4"/>
    <n v="-9.6199999999999992"/>
  </r>
  <r>
    <s v="05/28/2018"/>
    <x v="106"/>
    <s v="Grocery Store"/>
    <n v="91.03"/>
    <s v="debit"/>
    <x v="10"/>
    <x v="2"/>
    <s v="2018"/>
    <x v="4"/>
    <n v="-91.03"/>
  </r>
  <r>
    <s v="05/29/2018"/>
    <x v="107"/>
    <s v="Movie Theater"/>
    <n v="20"/>
    <s v="debit"/>
    <x v="4"/>
    <x v="2"/>
    <s v="2018"/>
    <x v="4"/>
    <n v="-20"/>
  </r>
  <r>
    <s v="05/29/2018"/>
    <x v="107"/>
    <s v="Movie Theater"/>
    <n v="6.25"/>
    <s v="debit"/>
    <x v="4"/>
    <x v="2"/>
    <s v="2018"/>
    <x v="4"/>
    <n v="-6.25"/>
  </r>
  <r>
    <s v="06/01/2018"/>
    <x v="108"/>
    <s v="BP"/>
    <n v="38.630000000000003"/>
    <s v="debit"/>
    <x v="9"/>
    <x v="0"/>
    <s v="2018"/>
    <x v="5"/>
    <n v="-38.630000000000003"/>
  </r>
  <r>
    <s v="06/01/2018"/>
    <x v="108"/>
    <s v="Grocery Store"/>
    <n v="6.11"/>
    <s v="debit"/>
    <x v="10"/>
    <x v="0"/>
    <s v="2018"/>
    <x v="5"/>
    <n v="-6.11"/>
  </r>
  <r>
    <s v="06/01/2018"/>
    <x v="108"/>
    <s v="Amazon"/>
    <n v="13.13"/>
    <s v="debit"/>
    <x v="0"/>
    <x v="0"/>
    <s v="2018"/>
    <x v="5"/>
    <n v="-13.13"/>
  </r>
  <r>
    <s v="06/02/2018"/>
    <x v="109"/>
    <s v="Credit Card Payment"/>
    <n v="235.18"/>
    <s v="credit"/>
    <x v="3"/>
    <x v="2"/>
    <s v="2018"/>
    <x v="5"/>
    <n v="235.18"/>
  </r>
  <r>
    <s v="06/02/2018"/>
    <x v="109"/>
    <s v="Credit Card Payment"/>
    <n v="466.36"/>
    <s v="credit"/>
    <x v="3"/>
    <x v="0"/>
    <s v="2018"/>
    <x v="5"/>
    <n v="466.36"/>
  </r>
  <r>
    <s v="06/03/2018"/>
    <x v="110"/>
    <s v="Italian Restaurant"/>
    <n v="65.81"/>
    <s v="debit"/>
    <x v="2"/>
    <x v="0"/>
    <s v="2018"/>
    <x v="5"/>
    <n v="-65.81"/>
  </r>
  <r>
    <s v="06/04/2018"/>
    <x v="111"/>
    <s v="Credit Card Payment"/>
    <n v="235.18"/>
    <s v="debit"/>
    <x v="3"/>
    <x v="1"/>
    <s v="2018"/>
    <x v="5"/>
    <n v="-235.18"/>
  </r>
  <r>
    <s v="06/04/2018"/>
    <x v="111"/>
    <s v="Grocery Store"/>
    <n v="24.12"/>
    <s v="debit"/>
    <x v="10"/>
    <x v="0"/>
    <s v="2018"/>
    <x v="5"/>
    <n v="-24.12"/>
  </r>
  <r>
    <s v="06/04/2018"/>
    <x v="111"/>
    <s v="Mortgage Payment"/>
    <n v="1247.44"/>
    <s v="debit"/>
    <x v="1"/>
    <x v="1"/>
    <s v="2018"/>
    <x v="5"/>
    <n v="-1247.44"/>
  </r>
  <r>
    <s v="06/04/2018"/>
    <x v="111"/>
    <s v="Netflix"/>
    <n v="11.76"/>
    <s v="debit"/>
    <x v="4"/>
    <x v="0"/>
    <s v="2018"/>
    <x v="5"/>
    <n v="-11.76"/>
  </r>
  <r>
    <s v="06/06/2018"/>
    <x v="112"/>
    <s v="Starbucks"/>
    <n v="4"/>
    <s v="debit"/>
    <x v="13"/>
    <x v="0"/>
    <s v="2018"/>
    <x v="5"/>
    <n v="-4"/>
  </r>
  <r>
    <s v="06/08/2018"/>
    <x v="113"/>
    <s v="Biweekly Paycheck"/>
    <n v="2000"/>
    <s v="credit"/>
    <x v="11"/>
    <x v="1"/>
    <s v="2018"/>
    <x v="5"/>
    <n v="2000"/>
  </r>
  <r>
    <s v="06/08/2018"/>
    <x v="113"/>
    <s v="Gas Company"/>
    <n v="30"/>
    <s v="debit"/>
    <x v="6"/>
    <x v="1"/>
    <s v="2018"/>
    <x v="5"/>
    <n v="-30"/>
  </r>
  <r>
    <s v="06/09/2018"/>
    <x v="114"/>
    <s v="Chick-Fil-A"/>
    <n v="16.18"/>
    <s v="debit"/>
    <x v="12"/>
    <x v="0"/>
    <s v="2018"/>
    <x v="5"/>
    <n v="-16.18"/>
  </r>
  <r>
    <s v="06/09/2018"/>
    <x v="114"/>
    <s v="Grocery Store"/>
    <n v="9.56"/>
    <s v="debit"/>
    <x v="10"/>
    <x v="0"/>
    <s v="2018"/>
    <x v="5"/>
    <n v="-9.56"/>
  </r>
  <r>
    <s v="06/09/2018"/>
    <x v="114"/>
    <s v="Spotify"/>
    <n v="10.69"/>
    <s v="debit"/>
    <x v="7"/>
    <x v="0"/>
    <s v="2018"/>
    <x v="5"/>
    <n v="-10.69"/>
  </r>
  <r>
    <s v="06/10/2018"/>
    <x v="115"/>
    <s v="Grocery Store"/>
    <n v="46.01"/>
    <s v="debit"/>
    <x v="10"/>
    <x v="0"/>
    <s v="2018"/>
    <x v="5"/>
    <n v="-46.01"/>
  </r>
  <r>
    <s v="06/12/2018"/>
    <x v="116"/>
    <s v="Grocery Store"/>
    <n v="12.55"/>
    <s v="debit"/>
    <x v="10"/>
    <x v="0"/>
    <s v="2018"/>
    <x v="5"/>
    <n v="-12.55"/>
  </r>
  <r>
    <s v="06/12/2018"/>
    <x v="116"/>
    <s v="Phone Company"/>
    <n v="89.46"/>
    <s v="debit"/>
    <x v="8"/>
    <x v="1"/>
    <s v="2018"/>
    <x v="5"/>
    <n v="-89.46"/>
  </r>
  <r>
    <s v="06/14/2018"/>
    <x v="117"/>
    <s v="Credit Card Payment"/>
    <n v="283.44"/>
    <s v="credit"/>
    <x v="3"/>
    <x v="0"/>
    <s v="2018"/>
    <x v="5"/>
    <n v="283.44"/>
  </r>
  <r>
    <s v="06/14/2018"/>
    <x v="117"/>
    <s v="Credit Card Payment"/>
    <n v="283.44"/>
    <s v="debit"/>
    <x v="3"/>
    <x v="1"/>
    <s v="2018"/>
    <x v="5"/>
    <n v="-283.44"/>
  </r>
  <r>
    <s v="06/14/2018"/>
    <x v="117"/>
    <s v="Grocery Store"/>
    <n v="7.02"/>
    <s v="debit"/>
    <x v="10"/>
    <x v="0"/>
    <s v="2018"/>
    <x v="5"/>
    <n v="-7.02"/>
  </r>
  <r>
    <s v="06/15/2018"/>
    <x v="118"/>
    <s v="Power Company"/>
    <n v="60"/>
    <s v="debit"/>
    <x v="6"/>
    <x v="1"/>
    <s v="2018"/>
    <x v="5"/>
    <n v="-60"/>
  </r>
  <r>
    <s v="06/16/2018"/>
    <x v="119"/>
    <s v="Starbucks"/>
    <n v="3"/>
    <s v="debit"/>
    <x v="13"/>
    <x v="0"/>
    <s v="2018"/>
    <x v="5"/>
    <n v="-3"/>
  </r>
  <r>
    <s v="06/16/2018"/>
    <x v="119"/>
    <s v="Pizza Place"/>
    <n v="22.66"/>
    <s v="debit"/>
    <x v="12"/>
    <x v="0"/>
    <s v="2018"/>
    <x v="5"/>
    <n v="-22.66"/>
  </r>
  <r>
    <s v="06/16/2018"/>
    <x v="119"/>
    <s v="Grocery Store"/>
    <n v="13.9"/>
    <s v="debit"/>
    <x v="10"/>
    <x v="0"/>
    <s v="2018"/>
    <x v="5"/>
    <n v="-13.9"/>
  </r>
  <r>
    <s v="06/18/2018"/>
    <x v="120"/>
    <s v="City Water Charges"/>
    <n v="35"/>
    <s v="debit"/>
    <x v="6"/>
    <x v="1"/>
    <s v="2018"/>
    <x v="5"/>
    <n v="-35"/>
  </r>
  <r>
    <s v="06/19/2018"/>
    <x v="121"/>
    <s v="Shell"/>
    <n v="38.520000000000003"/>
    <s v="debit"/>
    <x v="9"/>
    <x v="0"/>
    <s v="2018"/>
    <x v="5"/>
    <n v="-38.520000000000003"/>
  </r>
  <r>
    <s v="06/19/2018"/>
    <x v="121"/>
    <s v="Grocery Store"/>
    <n v="2.69"/>
    <s v="debit"/>
    <x v="10"/>
    <x v="0"/>
    <s v="2018"/>
    <x v="5"/>
    <n v="-2.69"/>
  </r>
  <r>
    <s v="06/20/2018"/>
    <x v="122"/>
    <s v="State Farm"/>
    <n v="75"/>
    <s v="debit"/>
    <x v="17"/>
    <x v="1"/>
    <s v="2018"/>
    <x v="5"/>
    <n v="-75"/>
  </r>
  <r>
    <s v="06/20/2018"/>
    <x v="122"/>
    <s v="Credit Card Payment"/>
    <n v="89.45"/>
    <s v="credit"/>
    <x v="3"/>
    <x v="2"/>
    <s v="2018"/>
    <x v="5"/>
    <n v="89.45"/>
  </r>
  <r>
    <s v="06/20/2018"/>
    <x v="122"/>
    <s v="Barbershop"/>
    <n v="30"/>
    <s v="debit"/>
    <x v="15"/>
    <x v="2"/>
    <s v="2018"/>
    <x v="5"/>
    <n v="-30"/>
  </r>
  <r>
    <s v="06/21/2018"/>
    <x v="123"/>
    <s v="Credit Card Payment"/>
    <n v="89.45"/>
    <s v="debit"/>
    <x v="3"/>
    <x v="1"/>
    <s v="2018"/>
    <x v="5"/>
    <n v="-89.45"/>
  </r>
  <r>
    <s v="06/22/2018"/>
    <x v="124"/>
    <s v="Biweekly Paycheck"/>
    <n v="2000"/>
    <s v="credit"/>
    <x v="11"/>
    <x v="1"/>
    <s v="2018"/>
    <x v="5"/>
    <n v="2000"/>
  </r>
  <r>
    <s v="06/23/2018"/>
    <x v="125"/>
    <s v="Brunch Restaurant"/>
    <n v="8.5"/>
    <s v="debit"/>
    <x v="2"/>
    <x v="2"/>
    <s v="2018"/>
    <x v="5"/>
    <n v="-8.5"/>
  </r>
  <r>
    <s v="06/23/2018"/>
    <x v="125"/>
    <s v="Amazon"/>
    <n v="74.97"/>
    <s v="debit"/>
    <x v="0"/>
    <x v="0"/>
    <s v="2018"/>
    <x v="5"/>
    <n v="-74.97"/>
  </r>
  <r>
    <s v="06/25/2018"/>
    <x v="126"/>
    <s v="Credit Card Payment"/>
    <n v="942.76"/>
    <s v="credit"/>
    <x v="3"/>
    <x v="0"/>
    <s v="2018"/>
    <x v="5"/>
    <n v="942.76"/>
  </r>
  <r>
    <s v="06/25/2018"/>
    <x v="126"/>
    <s v="Credit Card Payment"/>
    <n v="942.76"/>
    <s v="debit"/>
    <x v="3"/>
    <x v="1"/>
    <s v="2018"/>
    <x v="5"/>
    <n v="-942.76"/>
  </r>
  <r>
    <s v="06/25/2018"/>
    <x v="126"/>
    <s v="Internet Service Provider"/>
    <n v="74.989999999999995"/>
    <s v="debit"/>
    <x v="14"/>
    <x v="1"/>
    <s v="2018"/>
    <x v="5"/>
    <n v="-74.989999999999995"/>
  </r>
  <r>
    <s v="06/26/2018"/>
    <x v="127"/>
    <s v="Grocery Store"/>
    <n v="9.6199999999999992"/>
    <s v="debit"/>
    <x v="10"/>
    <x v="2"/>
    <s v="2018"/>
    <x v="5"/>
    <n v="-9.6199999999999992"/>
  </r>
  <r>
    <s v="06/27/2018"/>
    <x v="128"/>
    <s v="Starbucks"/>
    <n v="3.5"/>
    <s v="debit"/>
    <x v="13"/>
    <x v="2"/>
    <s v="2018"/>
    <x v="5"/>
    <n v="-3.5"/>
  </r>
  <r>
    <s v="06/27/2018"/>
    <x v="128"/>
    <s v="Pizza Place"/>
    <n v="22.66"/>
    <s v="debit"/>
    <x v="12"/>
    <x v="0"/>
    <s v="2018"/>
    <x v="5"/>
    <n v="-22.66"/>
  </r>
  <r>
    <s v="06/28/2018"/>
    <x v="129"/>
    <s v="Grocery Store"/>
    <n v="7.57"/>
    <s v="debit"/>
    <x v="10"/>
    <x v="2"/>
    <s v="2018"/>
    <x v="5"/>
    <n v="-7.57"/>
  </r>
  <r>
    <s v="07/01/2018"/>
    <x v="130"/>
    <s v="Amazon"/>
    <n v="13.13"/>
    <s v="debit"/>
    <x v="0"/>
    <x v="0"/>
    <s v="2018"/>
    <x v="6"/>
    <n v="-13.13"/>
  </r>
  <r>
    <s v="07/02/2018"/>
    <x v="131"/>
    <s v="Mortgage Payment"/>
    <n v="1247.44"/>
    <s v="debit"/>
    <x v="1"/>
    <x v="1"/>
    <s v="2018"/>
    <x v="6"/>
    <n v="-1247.44"/>
  </r>
  <r>
    <s v="07/02/2018"/>
    <x v="131"/>
    <s v="Movie Theater"/>
    <n v="25"/>
    <s v="debit"/>
    <x v="4"/>
    <x v="2"/>
    <s v="2018"/>
    <x v="6"/>
    <n v="-25"/>
  </r>
  <r>
    <s v="07/02/2018"/>
    <x v="131"/>
    <s v="American Tavern"/>
    <n v="36.44"/>
    <s v="debit"/>
    <x v="2"/>
    <x v="2"/>
    <s v="2018"/>
    <x v="6"/>
    <n v="-36.44"/>
  </r>
  <r>
    <s v="07/04/2018"/>
    <x v="132"/>
    <s v="BP"/>
    <n v="34.479999999999997"/>
    <s v="debit"/>
    <x v="9"/>
    <x v="2"/>
    <s v="2018"/>
    <x v="6"/>
    <n v="-34.479999999999997"/>
  </r>
  <r>
    <s v="07/04/2018"/>
    <x v="132"/>
    <s v="Netflix"/>
    <n v="11.76"/>
    <s v="debit"/>
    <x v="4"/>
    <x v="0"/>
    <s v="2018"/>
    <x v="6"/>
    <n v="-11.76"/>
  </r>
  <r>
    <s v="07/05/2018"/>
    <x v="133"/>
    <s v="Grocery Store"/>
    <n v="44.25"/>
    <s v="debit"/>
    <x v="10"/>
    <x v="2"/>
    <s v="2018"/>
    <x v="6"/>
    <n v="-44.25"/>
  </r>
  <r>
    <s v="07/05/2018"/>
    <x v="133"/>
    <s v="Amazon"/>
    <n v="212.32"/>
    <s v="debit"/>
    <x v="0"/>
    <x v="0"/>
    <s v="2018"/>
    <x v="6"/>
    <n v="-212.32"/>
  </r>
  <r>
    <s v="07/06/2018"/>
    <x v="134"/>
    <s v="Amazon Video"/>
    <n v="6.41"/>
    <s v="debit"/>
    <x v="4"/>
    <x v="0"/>
    <s v="2018"/>
    <x v="6"/>
    <n v="-6.41"/>
  </r>
  <r>
    <s v="07/06/2018"/>
    <x v="134"/>
    <s v="Biweekly Paycheck"/>
    <n v="2000"/>
    <s v="credit"/>
    <x v="11"/>
    <x v="1"/>
    <s v="2018"/>
    <x v="6"/>
    <n v="2000"/>
  </r>
  <r>
    <s v="07/08/2018"/>
    <x v="135"/>
    <s v="Credit Card Payment"/>
    <n v="259.87"/>
    <s v="credit"/>
    <x v="3"/>
    <x v="0"/>
    <s v="2018"/>
    <x v="6"/>
    <n v="259.87"/>
  </r>
  <r>
    <s v="07/09/2018"/>
    <x v="136"/>
    <s v="Credit Card Payment"/>
    <n v="242.16"/>
    <s v="credit"/>
    <x v="3"/>
    <x v="2"/>
    <s v="2018"/>
    <x v="6"/>
    <n v="242.16"/>
  </r>
  <r>
    <s v="07/09/2018"/>
    <x v="136"/>
    <s v="Credit Card Payment"/>
    <n v="259.87"/>
    <s v="debit"/>
    <x v="3"/>
    <x v="1"/>
    <s v="2018"/>
    <x v="6"/>
    <n v="-259.87"/>
  </r>
  <r>
    <s v="07/09/2018"/>
    <x v="136"/>
    <s v="Spotify"/>
    <n v="10.69"/>
    <s v="debit"/>
    <x v="7"/>
    <x v="0"/>
    <s v="2018"/>
    <x v="6"/>
    <n v="-10.69"/>
  </r>
  <r>
    <s v="07/10/2018"/>
    <x v="137"/>
    <s v="Credit Card Payment"/>
    <n v="242.16"/>
    <s v="debit"/>
    <x v="3"/>
    <x v="1"/>
    <s v="2018"/>
    <x v="6"/>
    <n v="-242.16"/>
  </r>
  <r>
    <s v="07/10/2018"/>
    <x v="137"/>
    <s v="Grocery Store"/>
    <n v="5.39"/>
    <s v="debit"/>
    <x v="10"/>
    <x v="2"/>
    <s v="2018"/>
    <x v="6"/>
    <n v="-5.39"/>
  </r>
  <r>
    <s v="07/10/2018"/>
    <x v="137"/>
    <s v="Gas Company"/>
    <n v="30"/>
    <s v="debit"/>
    <x v="6"/>
    <x v="1"/>
    <s v="2018"/>
    <x v="6"/>
    <n v="-30"/>
  </r>
  <r>
    <s v="07/11/2018"/>
    <x v="138"/>
    <s v="Phone Company"/>
    <n v="89.46"/>
    <s v="debit"/>
    <x v="8"/>
    <x v="1"/>
    <s v="2018"/>
    <x v="6"/>
    <n v="-89.46"/>
  </r>
  <r>
    <s v="07/14/2018"/>
    <x v="139"/>
    <s v="Go Mart"/>
    <n v="33.51"/>
    <s v="debit"/>
    <x v="9"/>
    <x v="2"/>
    <s v="2018"/>
    <x v="6"/>
    <n v="-33.51"/>
  </r>
  <r>
    <s v="07/15/2018"/>
    <x v="140"/>
    <s v="Circle K"/>
    <n v="36.24"/>
    <s v="debit"/>
    <x v="9"/>
    <x v="0"/>
    <s v="2018"/>
    <x v="6"/>
    <n v="-36.24"/>
  </r>
  <r>
    <s v="07/17/2018"/>
    <x v="141"/>
    <s v="Wendy's"/>
    <n v="15.23"/>
    <s v="debit"/>
    <x v="12"/>
    <x v="2"/>
    <s v="2018"/>
    <x v="6"/>
    <n v="-15.23"/>
  </r>
  <r>
    <s v="07/17/2018"/>
    <x v="141"/>
    <s v="City Water Charges"/>
    <n v="35"/>
    <s v="debit"/>
    <x v="6"/>
    <x v="1"/>
    <s v="2018"/>
    <x v="6"/>
    <n v="-35"/>
  </r>
  <r>
    <s v="07/17/2018"/>
    <x v="141"/>
    <s v="Power Company"/>
    <n v="60"/>
    <s v="debit"/>
    <x v="6"/>
    <x v="1"/>
    <s v="2018"/>
    <x v="6"/>
    <n v="-60"/>
  </r>
  <r>
    <s v="07/18/2018"/>
    <x v="142"/>
    <s v="Irish Restaurant"/>
    <n v="28.54"/>
    <s v="debit"/>
    <x v="16"/>
    <x v="0"/>
    <s v="2018"/>
    <x v="6"/>
    <n v="-28.54"/>
  </r>
  <r>
    <s v="07/18/2018"/>
    <x v="142"/>
    <s v="State Farm"/>
    <n v="75"/>
    <s v="debit"/>
    <x v="17"/>
    <x v="1"/>
    <s v="2018"/>
    <x v="6"/>
    <n v="-75"/>
  </r>
  <r>
    <s v="07/20/2018"/>
    <x v="143"/>
    <s v="Credit Card Payment"/>
    <n v="61.43"/>
    <s v="credit"/>
    <x v="3"/>
    <x v="2"/>
    <s v="2018"/>
    <x v="6"/>
    <n v="61.43"/>
  </r>
  <r>
    <s v="07/20/2018"/>
    <x v="143"/>
    <s v="Credit Card Payment"/>
    <n v="102.88"/>
    <s v="credit"/>
    <x v="3"/>
    <x v="0"/>
    <s v="2018"/>
    <x v="6"/>
    <n v="102.88"/>
  </r>
  <r>
    <s v="07/20/2018"/>
    <x v="143"/>
    <s v="Credit Card Payment"/>
    <n v="102.88"/>
    <s v="debit"/>
    <x v="3"/>
    <x v="1"/>
    <s v="2018"/>
    <x v="6"/>
    <n v="-102.88"/>
  </r>
  <r>
    <s v="07/20/2018"/>
    <x v="143"/>
    <s v="Biweekly Paycheck"/>
    <n v="2000"/>
    <s v="credit"/>
    <x v="11"/>
    <x v="1"/>
    <s v="2018"/>
    <x v="6"/>
    <n v="2000"/>
  </r>
  <r>
    <s v="07/21/2018"/>
    <x v="144"/>
    <s v="Grocery Store"/>
    <n v="28.93"/>
    <s v="debit"/>
    <x v="10"/>
    <x v="0"/>
    <s v="2018"/>
    <x v="6"/>
    <n v="-28.93"/>
  </r>
  <r>
    <s v="07/21/2018"/>
    <x v="144"/>
    <s v="Barbershop"/>
    <n v="30"/>
    <s v="debit"/>
    <x v="15"/>
    <x v="0"/>
    <s v="2018"/>
    <x v="6"/>
    <n v="-30"/>
  </r>
  <r>
    <s v="07/23/2018"/>
    <x v="145"/>
    <s v="Credit Card Payment"/>
    <n v="61.43"/>
    <s v="debit"/>
    <x v="3"/>
    <x v="1"/>
    <s v="2018"/>
    <x v="6"/>
    <n v="-61.43"/>
  </r>
  <r>
    <s v="07/23/2018"/>
    <x v="145"/>
    <s v="Starbucks"/>
    <n v="9.58"/>
    <s v="debit"/>
    <x v="12"/>
    <x v="0"/>
    <s v="2018"/>
    <x v="6"/>
    <n v="-9.58"/>
  </r>
  <r>
    <s v="07/24/2018"/>
    <x v="146"/>
    <s v="American Tavern"/>
    <n v="26.59"/>
    <s v="debit"/>
    <x v="2"/>
    <x v="0"/>
    <s v="2018"/>
    <x v="6"/>
    <n v="-26.59"/>
  </r>
  <r>
    <s v="07/25/2018"/>
    <x v="147"/>
    <s v="Internet Service Provider"/>
    <n v="74.989999999999995"/>
    <s v="debit"/>
    <x v="14"/>
    <x v="1"/>
    <s v="2018"/>
    <x v="6"/>
    <n v="-74.989999999999995"/>
  </r>
  <r>
    <s v="07/26/2018"/>
    <x v="148"/>
    <s v="Conoco"/>
    <n v="33.67"/>
    <s v="debit"/>
    <x v="9"/>
    <x v="2"/>
    <s v="2018"/>
    <x v="6"/>
    <n v="-33.67"/>
  </r>
  <r>
    <s v="07/28/2018"/>
    <x v="149"/>
    <s v="Grocery Store"/>
    <n v="7.61"/>
    <s v="debit"/>
    <x v="10"/>
    <x v="2"/>
    <s v="2018"/>
    <x v="6"/>
    <n v="-7.61"/>
  </r>
  <r>
    <s v="07/30/2018"/>
    <x v="150"/>
    <s v="American Tavern"/>
    <n v="34.380000000000003"/>
    <s v="debit"/>
    <x v="2"/>
    <x v="2"/>
    <s v="2018"/>
    <x v="6"/>
    <n v="-34.380000000000003"/>
  </r>
  <r>
    <s v="07/31/2018"/>
    <x v="151"/>
    <s v="Brewing Company"/>
    <n v="6.6"/>
    <s v="debit"/>
    <x v="16"/>
    <x v="2"/>
    <s v="2018"/>
    <x v="6"/>
    <n v="-6.6"/>
  </r>
  <r>
    <s v="08/01/2018"/>
    <x v="152"/>
    <s v="Amazon"/>
    <n v="13.13"/>
    <s v="debit"/>
    <x v="0"/>
    <x v="0"/>
    <s v="2018"/>
    <x v="7"/>
    <n v="-13.13"/>
  </r>
  <r>
    <s v="08/02/2018"/>
    <x v="153"/>
    <s v="Credit Card Payment"/>
    <n v="816.27"/>
    <s v="credit"/>
    <x v="3"/>
    <x v="0"/>
    <s v="2018"/>
    <x v="7"/>
    <n v="816.27"/>
  </r>
  <r>
    <s v="08/02/2018"/>
    <x v="153"/>
    <s v="Shell"/>
    <n v="40.44"/>
    <s v="debit"/>
    <x v="9"/>
    <x v="2"/>
    <s v="2018"/>
    <x v="7"/>
    <n v="-40.44"/>
  </r>
  <r>
    <s v="08/02/2018"/>
    <x v="153"/>
    <s v="Mortgage Payment"/>
    <n v="1247.44"/>
    <s v="debit"/>
    <x v="1"/>
    <x v="1"/>
    <s v="2018"/>
    <x v="7"/>
    <n v="-1247.44"/>
  </r>
  <r>
    <s v="08/03/2018"/>
    <x v="154"/>
    <s v="Grocery Store"/>
    <n v="6.27"/>
    <s v="debit"/>
    <x v="10"/>
    <x v="2"/>
    <s v="2018"/>
    <x v="7"/>
    <n v="-6.27"/>
  </r>
  <r>
    <s v="08/03/2018"/>
    <x v="154"/>
    <s v="Biweekly Paycheck"/>
    <n v="2000"/>
    <s v="credit"/>
    <x v="11"/>
    <x v="1"/>
    <s v="2018"/>
    <x v="7"/>
    <n v="2000"/>
  </r>
  <r>
    <s v="08/04/2018"/>
    <x v="155"/>
    <s v="Netflix"/>
    <n v="11.76"/>
    <s v="debit"/>
    <x v="4"/>
    <x v="0"/>
    <s v="2018"/>
    <x v="7"/>
    <n v="-11.76"/>
  </r>
  <r>
    <s v="08/06/2018"/>
    <x v="156"/>
    <s v="Amazon"/>
    <n v="76.47"/>
    <s v="debit"/>
    <x v="0"/>
    <x v="0"/>
    <s v="2018"/>
    <x v="7"/>
    <n v="-76.47"/>
  </r>
  <r>
    <s v="08/09/2018"/>
    <x v="157"/>
    <s v="Spotify"/>
    <n v="10.69"/>
    <s v="debit"/>
    <x v="7"/>
    <x v="0"/>
    <s v="2018"/>
    <x v="7"/>
    <n v="-10.69"/>
  </r>
  <r>
    <s v="08/09/2018"/>
    <x v="157"/>
    <s v="Gas Company"/>
    <n v="30"/>
    <s v="debit"/>
    <x v="6"/>
    <x v="1"/>
    <s v="2018"/>
    <x v="7"/>
    <n v="-30"/>
  </r>
  <r>
    <s v="08/10/2018"/>
    <x v="158"/>
    <s v="Phone Company"/>
    <n v="89.4"/>
    <s v="debit"/>
    <x v="8"/>
    <x v="1"/>
    <s v="2018"/>
    <x v="7"/>
    <n v="-89.4"/>
  </r>
  <r>
    <s v="08/11/2018"/>
    <x v="159"/>
    <s v="Chick-Fil-A"/>
    <n v="13.67"/>
    <s v="debit"/>
    <x v="12"/>
    <x v="0"/>
    <s v="2018"/>
    <x v="7"/>
    <n v="-13.67"/>
  </r>
  <r>
    <s v="08/11/2018"/>
    <x v="159"/>
    <s v="Valero"/>
    <n v="33.659999999999997"/>
    <s v="debit"/>
    <x v="9"/>
    <x v="0"/>
    <s v="2018"/>
    <x v="7"/>
    <n v="-33.659999999999997"/>
  </r>
  <r>
    <s v="08/15/2018"/>
    <x v="160"/>
    <s v="Credit Card Payment"/>
    <n v="269.56"/>
    <s v="credit"/>
    <x v="3"/>
    <x v="2"/>
    <s v="2018"/>
    <x v="7"/>
    <n v="269.56"/>
  </r>
  <r>
    <s v="08/15/2018"/>
    <x v="160"/>
    <s v="Credit Card Payment"/>
    <n v="159.38"/>
    <s v="credit"/>
    <x v="3"/>
    <x v="0"/>
    <s v="2018"/>
    <x v="7"/>
    <n v="159.38"/>
  </r>
  <r>
    <s v="08/15/2018"/>
    <x v="160"/>
    <s v="Shell"/>
    <n v="41.07"/>
    <s v="debit"/>
    <x v="9"/>
    <x v="0"/>
    <s v="2018"/>
    <x v="7"/>
    <n v="-41.07"/>
  </r>
  <r>
    <s v="08/15/2018"/>
    <x v="160"/>
    <s v="Grocery Store"/>
    <n v="5.64"/>
    <s v="debit"/>
    <x v="10"/>
    <x v="0"/>
    <s v="2018"/>
    <x v="7"/>
    <n v="-5.64"/>
  </r>
  <r>
    <s v="08/15/2018"/>
    <x v="160"/>
    <s v="Power Company"/>
    <n v="60"/>
    <s v="debit"/>
    <x v="6"/>
    <x v="1"/>
    <s v="2018"/>
    <x v="7"/>
    <n v="-60"/>
  </r>
  <r>
    <s v="08/16/2018"/>
    <x v="161"/>
    <s v="Credit Card Payment"/>
    <n v="269.56"/>
    <s v="debit"/>
    <x v="3"/>
    <x v="1"/>
    <s v="2018"/>
    <x v="7"/>
    <n v="-269.56"/>
  </r>
  <r>
    <s v="08/16/2018"/>
    <x v="161"/>
    <s v="City Water Charges"/>
    <n v="35"/>
    <s v="debit"/>
    <x v="6"/>
    <x v="1"/>
    <s v="2018"/>
    <x v="7"/>
    <n v="-35"/>
  </r>
  <r>
    <s v="08/17/2018"/>
    <x v="162"/>
    <s v="Biweekly Paycheck"/>
    <n v="2000"/>
    <s v="credit"/>
    <x v="11"/>
    <x v="1"/>
    <s v="2018"/>
    <x v="7"/>
    <n v="2000"/>
  </r>
  <r>
    <s v="08/17/2018"/>
    <x v="162"/>
    <s v="Amazon"/>
    <n v="14.98"/>
    <s v="debit"/>
    <x v="0"/>
    <x v="0"/>
    <s v="2018"/>
    <x v="7"/>
    <n v="-14.98"/>
  </r>
  <r>
    <s v="08/18/2018"/>
    <x v="163"/>
    <s v="Amazon"/>
    <n v="23.47"/>
    <s v="debit"/>
    <x v="0"/>
    <x v="0"/>
    <s v="2018"/>
    <x v="7"/>
    <n v="-23.47"/>
  </r>
  <r>
    <s v="08/20/2018"/>
    <x v="164"/>
    <s v="State Farm"/>
    <n v="75"/>
    <s v="debit"/>
    <x v="17"/>
    <x v="1"/>
    <s v="2018"/>
    <x v="7"/>
    <n v="-75"/>
  </r>
  <r>
    <s v="08/21/2018"/>
    <x v="165"/>
    <s v="Credit Card Payment"/>
    <n v="34.18"/>
    <s v="credit"/>
    <x v="3"/>
    <x v="2"/>
    <s v="2018"/>
    <x v="7"/>
    <n v="34.18"/>
  </r>
  <r>
    <s v="08/21/2018"/>
    <x v="165"/>
    <s v="Credit Card Payment"/>
    <n v="99.76"/>
    <s v="credit"/>
    <x v="3"/>
    <x v="0"/>
    <s v="2018"/>
    <x v="7"/>
    <n v="99.76"/>
  </r>
  <r>
    <s v="08/21/2018"/>
    <x v="165"/>
    <s v="Credit Card Payment"/>
    <n v="99.76"/>
    <s v="debit"/>
    <x v="3"/>
    <x v="1"/>
    <s v="2018"/>
    <x v="7"/>
    <n v="-99.76"/>
  </r>
  <r>
    <s v="08/22/2018"/>
    <x v="166"/>
    <s v="Credit Card Payment"/>
    <n v="34.18"/>
    <s v="debit"/>
    <x v="3"/>
    <x v="1"/>
    <s v="2018"/>
    <x v="7"/>
    <n v="-34.18"/>
  </r>
  <r>
    <s v="08/24/2018"/>
    <x v="167"/>
    <s v="American Tavern"/>
    <n v="42.31"/>
    <s v="debit"/>
    <x v="2"/>
    <x v="0"/>
    <s v="2018"/>
    <x v="7"/>
    <n v="-42.31"/>
  </r>
  <r>
    <s v="08/27/2018"/>
    <x v="168"/>
    <s v="Internet Service Provider"/>
    <n v="74.989999999999995"/>
    <s v="debit"/>
    <x v="14"/>
    <x v="1"/>
    <s v="2018"/>
    <x v="7"/>
    <n v="-74.989999999999995"/>
  </r>
  <r>
    <s v="08/30/2018"/>
    <x v="169"/>
    <s v="Shell"/>
    <n v="35.65"/>
    <s v="debit"/>
    <x v="9"/>
    <x v="0"/>
    <s v="2018"/>
    <x v="7"/>
    <n v="-35.65"/>
  </r>
  <r>
    <s v="08/31/2018"/>
    <x v="170"/>
    <s v="Grocery Store"/>
    <n v="11.64"/>
    <s v="debit"/>
    <x v="10"/>
    <x v="0"/>
    <s v="2018"/>
    <x v="7"/>
    <n v="-11.64"/>
  </r>
  <r>
    <s v="08/31/2018"/>
    <x v="170"/>
    <s v="Biweekly Paycheck"/>
    <n v="2000"/>
    <s v="credit"/>
    <x v="11"/>
    <x v="1"/>
    <s v="2018"/>
    <x v="7"/>
    <n v="2000"/>
  </r>
  <r>
    <s v="09/01/2018"/>
    <x v="171"/>
    <s v="Brewing Company"/>
    <n v="47.4"/>
    <s v="debit"/>
    <x v="16"/>
    <x v="0"/>
    <s v="2018"/>
    <x v="8"/>
    <n v="-47.4"/>
  </r>
  <r>
    <s v="09/01/2018"/>
    <x v="171"/>
    <s v="Amazon"/>
    <n v="13.13"/>
    <s v="debit"/>
    <x v="0"/>
    <x v="0"/>
    <s v="2018"/>
    <x v="8"/>
    <n v="-13.13"/>
  </r>
  <r>
    <s v="09/02/2018"/>
    <x v="172"/>
    <s v="Amazon"/>
    <n v="109.83"/>
    <s v="debit"/>
    <x v="0"/>
    <x v="0"/>
    <s v="2018"/>
    <x v="8"/>
    <n v="-109.83"/>
  </r>
  <r>
    <s v="09/04/2018"/>
    <x v="173"/>
    <s v="Credit Card Payment"/>
    <n v="687.29"/>
    <s v="credit"/>
    <x v="3"/>
    <x v="0"/>
    <s v="2018"/>
    <x v="8"/>
    <n v="687.29"/>
  </r>
  <r>
    <s v="09/04/2018"/>
    <x v="173"/>
    <s v="Credit Card Payment"/>
    <n v="687.29"/>
    <s v="debit"/>
    <x v="3"/>
    <x v="1"/>
    <s v="2018"/>
    <x v="8"/>
    <n v="-687.29"/>
  </r>
  <r>
    <s v="09/04/2018"/>
    <x v="173"/>
    <s v="Mortgage Payment"/>
    <n v="1247.44"/>
    <s v="debit"/>
    <x v="1"/>
    <x v="1"/>
    <s v="2018"/>
    <x v="8"/>
    <n v="-1247.44"/>
  </r>
  <r>
    <s v="09/04/2018"/>
    <x v="173"/>
    <s v="Netflix"/>
    <n v="11.76"/>
    <s v="debit"/>
    <x v="4"/>
    <x v="0"/>
    <s v="2018"/>
    <x v="8"/>
    <n v="-11.76"/>
  </r>
  <r>
    <s v="09/07/2018"/>
    <x v="174"/>
    <s v="Gas Company"/>
    <n v="30"/>
    <s v="debit"/>
    <x v="6"/>
    <x v="1"/>
    <s v="2018"/>
    <x v="8"/>
    <n v="-30"/>
  </r>
  <r>
    <s v="09/09/2018"/>
    <x v="175"/>
    <s v="Brewing Company"/>
    <n v="18"/>
    <s v="debit"/>
    <x v="16"/>
    <x v="0"/>
    <s v="2018"/>
    <x v="8"/>
    <n v="-18"/>
  </r>
  <r>
    <s v="09/09/2018"/>
    <x v="175"/>
    <s v="Spotify"/>
    <n v="10.69"/>
    <s v="debit"/>
    <x v="7"/>
    <x v="0"/>
    <s v="2018"/>
    <x v="8"/>
    <n v="-10.69"/>
  </r>
  <r>
    <s v="09/11/2018"/>
    <x v="176"/>
    <s v="BP"/>
    <n v="38.86"/>
    <s v="debit"/>
    <x v="9"/>
    <x v="0"/>
    <s v="2018"/>
    <x v="8"/>
    <n v="-38.86"/>
  </r>
  <r>
    <s v="09/11/2018"/>
    <x v="176"/>
    <s v="Grocery Store"/>
    <n v="7.87"/>
    <s v="debit"/>
    <x v="10"/>
    <x v="0"/>
    <s v="2018"/>
    <x v="8"/>
    <n v="-7.87"/>
  </r>
  <r>
    <s v="09/12/2018"/>
    <x v="177"/>
    <s v="Grocery Store"/>
    <n v="47.16"/>
    <s v="debit"/>
    <x v="10"/>
    <x v="0"/>
    <s v="2018"/>
    <x v="8"/>
    <n v="-47.16"/>
  </r>
  <r>
    <s v="09/12/2018"/>
    <x v="177"/>
    <s v="Phone Company"/>
    <n v="89.4"/>
    <s v="debit"/>
    <x v="8"/>
    <x v="1"/>
    <s v="2018"/>
    <x v="8"/>
    <n v="-89.4"/>
  </r>
  <r>
    <s v="09/13/2018"/>
    <x v="178"/>
    <s v="Grocery Store"/>
    <n v="5.64"/>
    <s v="debit"/>
    <x v="10"/>
    <x v="0"/>
    <s v="2018"/>
    <x v="8"/>
    <n v="-5.64"/>
  </r>
  <r>
    <s v="09/14/2018"/>
    <x v="179"/>
    <s v="Credit Card Payment"/>
    <n v="134.34"/>
    <s v="credit"/>
    <x v="3"/>
    <x v="0"/>
    <s v="2018"/>
    <x v="8"/>
    <n v="134.34"/>
  </r>
  <r>
    <s v="09/14/2018"/>
    <x v="179"/>
    <s v="Biweekly Paycheck"/>
    <n v="2000"/>
    <s v="credit"/>
    <x v="11"/>
    <x v="1"/>
    <s v="2018"/>
    <x v="8"/>
    <n v="2000"/>
  </r>
  <r>
    <s v="09/17/2018"/>
    <x v="180"/>
    <s v="Grocery Store"/>
    <n v="10.17"/>
    <s v="debit"/>
    <x v="10"/>
    <x v="0"/>
    <s v="2018"/>
    <x v="8"/>
    <n v="-10.17"/>
  </r>
  <r>
    <s v="09/17/2018"/>
    <x v="180"/>
    <s v="Grocery Store"/>
    <n v="8.8000000000000007"/>
    <s v="debit"/>
    <x v="10"/>
    <x v="0"/>
    <s v="2018"/>
    <x v="8"/>
    <n v="-8.8000000000000007"/>
  </r>
  <r>
    <s v="09/17/2018"/>
    <x v="180"/>
    <s v="City Water Charges"/>
    <n v="35"/>
    <s v="debit"/>
    <x v="6"/>
    <x v="1"/>
    <s v="2018"/>
    <x v="8"/>
    <n v="-35"/>
  </r>
  <r>
    <s v="09/18/2018"/>
    <x v="181"/>
    <s v="Grocery Store"/>
    <n v="4.32"/>
    <s v="debit"/>
    <x v="10"/>
    <x v="0"/>
    <s v="2018"/>
    <x v="8"/>
    <n v="-4.32"/>
  </r>
  <r>
    <s v="09/18/2018"/>
    <x v="181"/>
    <s v="Power Company"/>
    <n v="60"/>
    <s v="debit"/>
    <x v="6"/>
    <x v="1"/>
    <s v="2018"/>
    <x v="8"/>
    <n v="-60"/>
  </r>
  <r>
    <s v="09/19/2018"/>
    <x v="182"/>
    <s v="State Farm"/>
    <n v="75"/>
    <s v="debit"/>
    <x v="17"/>
    <x v="1"/>
    <s v="2018"/>
    <x v="8"/>
    <n v="-75"/>
  </r>
  <r>
    <s v="09/19/2018"/>
    <x v="182"/>
    <s v="Barbershop"/>
    <n v="30"/>
    <s v="debit"/>
    <x v="15"/>
    <x v="0"/>
    <s v="2018"/>
    <x v="8"/>
    <n v="-30"/>
  </r>
  <r>
    <s v="09/20/2018"/>
    <x v="183"/>
    <s v="Amazon"/>
    <n v="47.38"/>
    <s v="debit"/>
    <x v="0"/>
    <x v="0"/>
    <s v="2018"/>
    <x v="8"/>
    <n v="-47.38"/>
  </r>
  <r>
    <s v="09/22/2018"/>
    <x v="184"/>
    <s v="Hardware Store"/>
    <n v="69.400000000000006"/>
    <s v="debit"/>
    <x v="5"/>
    <x v="0"/>
    <s v="2018"/>
    <x v="8"/>
    <n v="-69.400000000000006"/>
  </r>
  <r>
    <s v="09/22/2018"/>
    <x v="184"/>
    <s v="Hardware Store"/>
    <n v="6.83"/>
    <s v="debit"/>
    <x v="5"/>
    <x v="0"/>
    <s v="2018"/>
    <x v="8"/>
    <n v="-6.83"/>
  </r>
  <r>
    <s v="09/25/2018"/>
    <x v="185"/>
    <s v="Internet Service Provider"/>
    <n v="74.989999999999995"/>
    <s v="debit"/>
    <x v="14"/>
    <x v="1"/>
    <s v="2018"/>
    <x v="8"/>
    <n v="-74.989999999999995"/>
  </r>
  <r>
    <s v="09/25/2018"/>
    <x v="185"/>
    <s v="Sushi Restaurant"/>
    <n v="48.64"/>
    <s v="debit"/>
    <x v="2"/>
    <x v="2"/>
    <s v="2018"/>
    <x v="8"/>
    <n v="-48.64"/>
  </r>
  <r>
    <s v="09/26/2018"/>
    <x v="186"/>
    <s v="Starbucks"/>
    <n v="5"/>
    <s v="debit"/>
    <x v="13"/>
    <x v="0"/>
    <s v="2018"/>
    <x v="8"/>
    <n v="-5"/>
  </r>
  <r>
    <s v="09/26/2018"/>
    <x v="186"/>
    <s v="Exxon"/>
    <n v="38"/>
    <s v="debit"/>
    <x v="9"/>
    <x v="2"/>
    <s v="2018"/>
    <x v="8"/>
    <n v="-38"/>
  </r>
  <r>
    <s v="09/27/2018"/>
    <x v="187"/>
    <s v="Valero"/>
    <n v="40.71"/>
    <s v="debit"/>
    <x v="9"/>
    <x v="0"/>
    <s v="2018"/>
    <x v="8"/>
    <n v="-40.71"/>
  </r>
  <r>
    <s v="09/28/2018"/>
    <x v="188"/>
    <s v="Credit Card Payment"/>
    <n v="128.12"/>
    <s v="credit"/>
    <x v="3"/>
    <x v="2"/>
    <s v="2018"/>
    <x v="8"/>
    <n v="128.12"/>
  </r>
  <r>
    <s v="09/28/2018"/>
    <x v="188"/>
    <s v="Credit Card Payment"/>
    <n v="284.95999999999998"/>
    <s v="credit"/>
    <x v="3"/>
    <x v="0"/>
    <s v="2018"/>
    <x v="8"/>
    <n v="284.95999999999998"/>
  </r>
  <r>
    <s v="09/28/2018"/>
    <x v="188"/>
    <s v="Credit Card Payment"/>
    <n v="284.95999999999998"/>
    <s v="debit"/>
    <x v="3"/>
    <x v="1"/>
    <s v="2018"/>
    <x v="8"/>
    <n v="-284.95999999999998"/>
  </r>
  <r>
    <s v="09/28/2018"/>
    <x v="188"/>
    <s v="Grocery Store"/>
    <n v="13.36"/>
    <s v="debit"/>
    <x v="10"/>
    <x v="0"/>
    <s v="2018"/>
    <x v="8"/>
    <n v="-13.36"/>
  </r>
  <r>
    <s v="09/28/2018"/>
    <x v="188"/>
    <s v="Biweekly Paycheck"/>
    <n v="2000"/>
    <s v="credit"/>
    <x v="11"/>
    <x v="1"/>
    <s v="2018"/>
    <x v="8"/>
    <n v="2000"/>
  </r>
  <r>
    <s v="09/29/2018"/>
    <x v="189"/>
    <s v="Greek Restaurant"/>
    <n v="23.26"/>
    <s v="debit"/>
    <x v="2"/>
    <x v="0"/>
    <s v="2018"/>
    <x v="8"/>
    <n v="-23.26"/>
  </r>
  <r>
    <s v="09/29/2018"/>
    <x v="189"/>
    <s v="German Restaurant"/>
    <n v="46.7"/>
    <s v="debit"/>
    <x v="2"/>
    <x v="0"/>
    <s v="2018"/>
    <x v="8"/>
    <n v="-46.7"/>
  </r>
  <r>
    <s v="10/01/2018"/>
    <x v="190"/>
    <s v="Starbucks"/>
    <n v="3"/>
    <s v="debit"/>
    <x v="13"/>
    <x v="0"/>
    <s v="2018"/>
    <x v="9"/>
    <n v="-3"/>
  </r>
  <r>
    <s v="10/01/2018"/>
    <x v="190"/>
    <s v="Credit Card Payment"/>
    <n v="128.12"/>
    <s v="debit"/>
    <x v="3"/>
    <x v="1"/>
    <s v="2018"/>
    <x v="9"/>
    <n v="-128.12"/>
  </r>
  <r>
    <s v="10/01/2018"/>
    <x v="190"/>
    <s v="Grocery Store"/>
    <n v="15.66"/>
    <s v="debit"/>
    <x v="10"/>
    <x v="0"/>
    <s v="2018"/>
    <x v="9"/>
    <n v="-15.66"/>
  </r>
  <r>
    <s v="10/01/2018"/>
    <x v="190"/>
    <s v="Amazon"/>
    <n v="13.13"/>
    <s v="debit"/>
    <x v="0"/>
    <x v="0"/>
    <s v="2018"/>
    <x v="9"/>
    <n v="-13.13"/>
  </r>
  <r>
    <s v="10/02/2018"/>
    <x v="191"/>
    <s v="Credit Card Payment"/>
    <n v="124.03"/>
    <s v="credit"/>
    <x v="3"/>
    <x v="0"/>
    <s v="2018"/>
    <x v="9"/>
    <n v="124.03"/>
  </r>
  <r>
    <s v="10/02/2018"/>
    <x v="191"/>
    <s v="Credit Card Payment"/>
    <n v="124.03"/>
    <s v="debit"/>
    <x v="3"/>
    <x v="1"/>
    <s v="2018"/>
    <x v="9"/>
    <n v="-124.03"/>
  </r>
  <r>
    <s v="10/02/2018"/>
    <x v="191"/>
    <s v="Mortgage Payment"/>
    <n v="1209.18"/>
    <s v="debit"/>
    <x v="1"/>
    <x v="1"/>
    <s v="2018"/>
    <x v="9"/>
    <n v="-1209.18"/>
  </r>
  <r>
    <s v="10/04/2018"/>
    <x v="192"/>
    <s v="Netflix"/>
    <n v="11.76"/>
    <s v="debit"/>
    <x v="4"/>
    <x v="0"/>
    <s v="2018"/>
    <x v="9"/>
    <n v="-11.76"/>
  </r>
  <r>
    <s v="10/06/2018"/>
    <x v="193"/>
    <s v="American Tavern"/>
    <n v="27"/>
    <s v="debit"/>
    <x v="2"/>
    <x v="2"/>
    <s v="2018"/>
    <x v="9"/>
    <n v="-27"/>
  </r>
  <r>
    <s v="10/08/2018"/>
    <x v="194"/>
    <s v="Shell"/>
    <n v="38.06"/>
    <s v="debit"/>
    <x v="9"/>
    <x v="2"/>
    <s v="2018"/>
    <x v="9"/>
    <n v="-38.06"/>
  </r>
  <r>
    <s v="10/08/2018"/>
    <x v="194"/>
    <s v="Hardware Store"/>
    <n v="80.650000000000006"/>
    <s v="debit"/>
    <x v="5"/>
    <x v="2"/>
    <s v="2018"/>
    <x v="9"/>
    <n v="-80.650000000000006"/>
  </r>
  <r>
    <s v="10/08/2018"/>
    <x v="194"/>
    <s v="Hardware Store"/>
    <n v="31.2"/>
    <s v="debit"/>
    <x v="5"/>
    <x v="2"/>
    <s v="2018"/>
    <x v="9"/>
    <n v="-31.2"/>
  </r>
  <r>
    <s v="10/09/2018"/>
    <x v="195"/>
    <s v="Spotify"/>
    <n v="10.69"/>
    <s v="debit"/>
    <x v="7"/>
    <x v="0"/>
    <s v="2018"/>
    <x v="9"/>
    <n v="-10.69"/>
  </r>
  <r>
    <s v="10/09/2018"/>
    <x v="195"/>
    <s v="Amazon"/>
    <n v="19.98"/>
    <s v="debit"/>
    <x v="0"/>
    <x v="0"/>
    <s v="2018"/>
    <x v="9"/>
    <n v="-19.98"/>
  </r>
  <r>
    <s v="10/09/2018"/>
    <x v="195"/>
    <s v="Gas Company"/>
    <n v="30"/>
    <s v="debit"/>
    <x v="6"/>
    <x v="1"/>
    <s v="2018"/>
    <x v="9"/>
    <n v="-30"/>
  </r>
  <r>
    <s v="10/10/2018"/>
    <x v="196"/>
    <s v="Grocery Store"/>
    <n v="53.68"/>
    <s v="debit"/>
    <x v="10"/>
    <x v="2"/>
    <s v="2018"/>
    <x v="9"/>
    <n v="-53.68"/>
  </r>
  <r>
    <s v="10/11/2018"/>
    <x v="197"/>
    <s v="Phone Company"/>
    <n v="89.4"/>
    <s v="debit"/>
    <x v="8"/>
    <x v="1"/>
    <s v="2018"/>
    <x v="9"/>
    <n v="-89.4"/>
  </r>
  <r>
    <s v="10/12/2018"/>
    <x v="198"/>
    <s v="Biweekly Paycheck"/>
    <n v="2000"/>
    <s v="credit"/>
    <x v="11"/>
    <x v="1"/>
    <s v="2018"/>
    <x v="9"/>
    <n v="2000"/>
  </r>
  <r>
    <s v="10/16/2018"/>
    <x v="199"/>
    <s v="Power Company"/>
    <n v="60"/>
    <s v="debit"/>
    <x v="6"/>
    <x v="1"/>
    <s v="2018"/>
    <x v="9"/>
    <n v="-60"/>
  </r>
  <r>
    <s v="10/17/2018"/>
    <x v="200"/>
    <s v="City Water Charges"/>
    <n v="35"/>
    <s v="debit"/>
    <x v="6"/>
    <x v="1"/>
    <s v="2018"/>
    <x v="9"/>
    <n v="-35"/>
  </r>
  <r>
    <s v="10/18/2018"/>
    <x v="201"/>
    <s v="State Farm"/>
    <n v="75"/>
    <s v="debit"/>
    <x v="17"/>
    <x v="1"/>
    <s v="2018"/>
    <x v="9"/>
    <n v="-75"/>
  </r>
  <r>
    <s v="10/18/2018"/>
    <x v="201"/>
    <s v="Grocery Store"/>
    <n v="33.549999999999997"/>
    <s v="debit"/>
    <x v="10"/>
    <x v="0"/>
    <s v="2018"/>
    <x v="9"/>
    <n v="-33.549999999999997"/>
  </r>
  <r>
    <s v="10/18/2018"/>
    <x v="201"/>
    <s v="Hardware Store"/>
    <n v="45.24"/>
    <s v="debit"/>
    <x v="5"/>
    <x v="0"/>
    <s v="2018"/>
    <x v="9"/>
    <n v="-45.24"/>
  </r>
  <r>
    <s v="10/18/2018"/>
    <x v="201"/>
    <s v="Brunch Restaurant"/>
    <n v="8"/>
    <s v="debit"/>
    <x v="2"/>
    <x v="0"/>
    <s v="2018"/>
    <x v="9"/>
    <n v="-8"/>
  </r>
  <r>
    <s v="10/21/2018"/>
    <x v="202"/>
    <s v="Credit Card Payment"/>
    <n v="544.37"/>
    <s v="credit"/>
    <x v="3"/>
    <x v="0"/>
    <s v="2018"/>
    <x v="9"/>
    <n v="544.37"/>
  </r>
  <r>
    <s v="10/22/2018"/>
    <x v="203"/>
    <s v="Credit Card Payment"/>
    <n v="353.83"/>
    <s v="credit"/>
    <x v="3"/>
    <x v="2"/>
    <s v="2018"/>
    <x v="9"/>
    <n v="353.83"/>
  </r>
  <r>
    <s v="10/22/2018"/>
    <x v="203"/>
    <s v="Credit Card Payment"/>
    <n v="353.83"/>
    <s v="debit"/>
    <x v="3"/>
    <x v="1"/>
    <s v="2018"/>
    <x v="9"/>
    <n v="-353.83"/>
  </r>
  <r>
    <s v="10/22/2018"/>
    <x v="203"/>
    <s v="BP"/>
    <n v="34.659999999999997"/>
    <s v="debit"/>
    <x v="9"/>
    <x v="0"/>
    <s v="2018"/>
    <x v="9"/>
    <n v="-34.659999999999997"/>
  </r>
  <r>
    <s v="10/23/2018"/>
    <x v="204"/>
    <s v="Grocery Store"/>
    <n v="7.57"/>
    <s v="debit"/>
    <x v="10"/>
    <x v="0"/>
    <s v="2018"/>
    <x v="9"/>
    <n v="-7.57"/>
  </r>
  <r>
    <s v="10/25/2018"/>
    <x v="205"/>
    <s v="Internet Service Provider"/>
    <n v="74.989999999999995"/>
    <s v="debit"/>
    <x v="14"/>
    <x v="1"/>
    <s v="2018"/>
    <x v="9"/>
    <n v="-74.989999999999995"/>
  </r>
  <r>
    <s v="10/25/2018"/>
    <x v="205"/>
    <s v="Amazon"/>
    <n v="29.98"/>
    <s v="debit"/>
    <x v="0"/>
    <x v="0"/>
    <s v="2018"/>
    <x v="9"/>
    <n v="-29.98"/>
  </r>
  <r>
    <s v="10/26/2018"/>
    <x v="206"/>
    <s v="Biweekly Paycheck"/>
    <n v="2000"/>
    <s v="credit"/>
    <x v="11"/>
    <x v="1"/>
    <s v="2018"/>
    <x v="9"/>
    <n v="2000"/>
  </r>
  <r>
    <s v="10/27/2018"/>
    <x v="207"/>
    <s v="American Tavern"/>
    <n v="25.4"/>
    <s v="debit"/>
    <x v="2"/>
    <x v="2"/>
    <s v="2018"/>
    <x v="9"/>
    <n v="-25.4"/>
  </r>
  <r>
    <s v="10/28/2018"/>
    <x v="208"/>
    <s v="Brewing Company"/>
    <n v="12.71"/>
    <s v="debit"/>
    <x v="16"/>
    <x v="0"/>
    <s v="2018"/>
    <x v="9"/>
    <n v="-12.71"/>
  </r>
  <r>
    <s v="10/28/2018"/>
    <x v="208"/>
    <s v="Seafood Restaurant"/>
    <n v="14.75"/>
    <s v="debit"/>
    <x v="12"/>
    <x v="0"/>
    <s v="2018"/>
    <x v="9"/>
    <n v="-14.75"/>
  </r>
  <r>
    <s v="10/28/2018"/>
    <x v="208"/>
    <s v="Grocery Store"/>
    <n v="92.49"/>
    <s v="debit"/>
    <x v="10"/>
    <x v="0"/>
    <s v="2018"/>
    <x v="9"/>
    <n v="-92.49"/>
  </r>
  <r>
    <s v="10/28/2018"/>
    <x v="208"/>
    <s v="Italian Restaurant"/>
    <n v="54"/>
    <s v="debit"/>
    <x v="2"/>
    <x v="0"/>
    <s v="2018"/>
    <x v="9"/>
    <n v="-54"/>
  </r>
  <r>
    <s v="10/31/2018"/>
    <x v="209"/>
    <s v="Grocery Store"/>
    <n v="5.64"/>
    <s v="debit"/>
    <x v="10"/>
    <x v="0"/>
    <s v="2018"/>
    <x v="9"/>
    <n v="-5.64"/>
  </r>
  <r>
    <s v="11/01/2018"/>
    <x v="210"/>
    <s v="Amazon"/>
    <n v="13.13"/>
    <s v="debit"/>
    <x v="0"/>
    <x v="0"/>
    <s v="2018"/>
    <x v="10"/>
    <n v="-13.13"/>
  </r>
  <r>
    <s v="11/02/2018"/>
    <x v="211"/>
    <s v="Credit Card Payment"/>
    <n v="262.51"/>
    <s v="credit"/>
    <x v="3"/>
    <x v="0"/>
    <s v="2018"/>
    <x v="10"/>
    <n v="262.51"/>
  </r>
  <r>
    <s v="11/02/2018"/>
    <x v="211"/>
    <s v="Credit Card Payment"/>
    <n v="262.51"/>
    <s v="debit"/>
    <x v="3"/>
    <x v="1"/>
    <s v="2018"/>
    <x v="10"/>
    <n v="-262.51"/>
  </r>
  <r>
    <s v="11/02/2018"/>
    <x v="211"/>
    <s v="Mortgage Payment"/>
    <n v="1209.18"/>
    <s v="debit"/>
    <x v="1"/>
    <x v="1"/>
    <s v="2018"/>
    <x v="10"/>
    <n v="-1209.18"/>
  </r>
  <r>
    <s v="11/03/2018"/>
    <x v="212"/>
    <s v="Pizza Place"/>
    <n v="23.66"/>
    <s v="debit"/>
    <x v="12"/>
    <x v="0"/>
    <s v="2018"/>
    <x v="10"/>
    <n v="-23.66"/>
  </r>
  <r>
    <s v="11/04/2018"/>
    <x v="213"/>
    <s v="Netflix"/>
    <n v="11.76"/>
    <s v="debit"/>
    <x v="4"/>
    <x v="0"/>
    <s v="2018"/>
    <x v="10"/>
    <n v="-11.76"/>
  </r>
  <r>
    <s v="11/05/2018"/>
    <x v="214"/>
    <s v="Shell"/>
    <n v="36.51"/>
    <s v="debit"/>
    <x v="9"/>
    <x v="0"/>
    <s v="2018"/>
    <x v="10"/>
    <n v="-36.51"/>
  </r>
  <r>
    <s v="11/06/2018"/>
    <x v="215"/>
    <s v="Amazon"/>
    <n v="53.95"/>
    <s v="debit"/>
    <x v="0"/>
    <x v="0"/>
    <s v="2018"/>
    <x v="10"/>
    <n v="-53.95"/>
  </r>
  <r>
    <s v="11/06/2018"/>
    <x v="215"/>
    <s v="Gas Company"/>
    <n v="30"/>
    <s v="debit"/>
    <x v="6"/>
    <x v="1"/>
    <s v="2018"/>
    <x v="10"/>
    <n v="-30"/>
  </r>
  <r>
    <s v="11/08/2018"/>
    <x v="216"/>
    <s v="Grocery Store"/>
    <n v="5.64"/>
    <s v="debit"/>
    <x v="10"/>
    <x v="0"/>
    <s v="2018"/>
    <x v="10"/>
    <n v="-5.64"/>
  </r>
  <r>
    <s v="11/09/2018"/>
    <x v="217"/>
    <s v="Spotify"/>
    <n v="10.69"/>
    <s v="debit"/>
    <x v="7"/>
    <x v="0"/>
    <s v="2018"/>
    <x v="10"/>
    <n v="-10.69"/>
  </r>
  <r>
    <s v="11/09/2018"/>
    <x v="217"/>
    <s v="Biweekly Paycheck"/>
    <n v="2000"/>
    <s v="credit"/>
    <x v="11"/>
    <x v="1"/>
    <s v="2018"/>
    <x v="10"/>
    <n v="2000"/>
  </r>
  <r>
    <s v="11/10/2018"/>
    <x v="218"/>
    <s v="Brewing Company"/>
    <n v="27"/>
    <s v="debit"/>
    <x v="16"/>
    <x v="0"/>
    <s v="2018"/>
    <x v="10"/>
    <n v="-27"/>
  </r>
  <r>
    <s v="11/10/2018"/>
    <x v="218"/>
    <s v="Chick-Fil-A"/>
    <n v="14.19"/>
    <s v="debit"/>
    <x v="12"/>
    <x v="0"/>
    <s v="2018"/>
    <x v="10"/>
    <n v="-14.19"/>
  </r>
  <r>
    <s v="11/10/2018"/>
    <x v="218"/>
    <s v="Food Truck"/>
    <n v="24.4"/>
    <s v="debit"/>
    <x v="10"/>
    <x v="0"/>
    <s v="2018"/>
    <x v="10"/>
    <n v="-24.4"/>
  </r>
  <r>
    <s v="11/12/2018"/>
    <x v="219"/>
    <s v="Grocery Store"/>
    <n v="10.18"/>
    <s v="debit"/>
    <x v="10"/>
    <x v="0"/>
    <s v="2018"/>
    <x v="10"/>
    <n v="-10.18"/>
  </r>
  <r>
    <s v="11/12/2018"/>
    <x v="219"/>
    <s v="American Tavern"/>
    <n v="22.33"/>
    <s v="debit"/>
    <x v="2"/>
    <x v="2"/>
    <s v="2018"/>
    <x v="10"/>
    <n v="-22.33"/>
  </r>
  <r>
    <s v="11/13/2018"/>
    <x v="220"/>
    <s v="Grocery Store"/>
    <n v="4.8"/>
    <s v="debit"/>
    <x v="10"/>
    <x v="0"/>
    <s v="2018"/>
    <x v="10"/>
    <n v="-4.8"/>
  </r>
  <r>
    <s v="11/13/2018"/>
    <x v="220"/>
    <s v="Grocery Store"/>
    <n v="37.43"/>
    <s v="debit"/>
    <x v="10"/>
    <x v="0"/>
    <s v="2018"/>
    <x v="10"/>
    <n v="-37.43"/>
  </r>
  <r>
    <s v="11/13/2018"/>
    <x v="220"/>
    <s v="Grocery Store"/>
    <n v="10.15"/>
    <s v="debit"/>
    <x v="10"/>
    <x v="0"/>
    <s v="2018"/>
    <x v="10"/>
    <n v="-10.15"/>
  </r>
  <r>
    <s v="11/13/2018"/>
    <x v="220"/>
    <s v="Phone Company"/>
    <n v="89.54"/>
    <s v="debit"/>
    <x v="8"/>
    <x v="1"/>
    <s v="2018"/>
    <x v="10"/>
    <n v="-89.54"/>
  </r>
  <r>
    <s v="11/14/2018"/>
    <x v="221"/>
    <s v="Power Company"/>
    <n v="60"/>
    <s v="debit"/>
    <x v="6"/>
    <x v="1"/>
    <s v="2018"/>
    <x v="10"/>
    <n v="-60"/>
  </r>
  <r>
    <s v="11/16/2018"/>
    <x v="222"/>
    <s v="City Water Charges"/>
    <n v="35"/>
    <s v="debit"/>
    <x v="6"/>
    <x v="1"/>
    <s v="2018"/>
    <x v="10"/>
    <n v="-35"/>
  </r>
  <r>
    <s v="11/17/2018"/>
    <x v="223"/>
    <s v="Brewing Company"/>
    <n v="22.8"/>
    <s v="debit"/>
    <x v="16"/>
    <x v="0"/>
    <s v="2018"/>
    <x v="10"/>
    <n v="-22.8"/>
  </r>
  <r>
    <s v="11/17/2018"/>
    <x v="223"/>
    <s v="Hardware Store"/>
    <n v="15.47"/>
    <s v="debit"/>
    <x v="5"/>
    <x v="0"/>
    <s v="2018"/>
    <x v="10"/>
    <n v="-15.47"/>
  </r>
  <r>
    <s v="11/17/2018"/>
    <x v="223"/>
    <s v="Hardware Store"/>
    <n v="6.4"/>
    <s v="debit"/>
    <x v="5"/>
    <x v="0"/>
    <s v="2018"/>
    <x v="10"/>
    <n v="-6.4"/>
  </r>
  <r>
    <s v="11/17/2018"/>
    <x v="223"/>
    <s v="Greek Restaurant"/>
    <n v="23.26"/>
    <s v="debit"/>
    <x v="2"/>
    <x v="0"/>
    <s v="2018"/>
    <x v="10"/>
    <n v="-23.26"/>
  </r>
  <r>
    <s v="11/19/2018"/>
    <x v="224"/>
    <s v="Brewing Company"/>
    <n v="20"/>
    <s v="debit"/>
    <x v="16"/>
    <x v="2"/>
    <s v="2018"/>
    <x v="10"/>
    <n v="-20"/>
  </r>
  <r>
    <s v="11/19/2018"/>
    <x v="224"/>
    <s v="QuikTrip"/>
    <n v="29.15"/>
    <s v="debit"/>
    <x v="9"/>
    <x v="2"/>
    <s v="2018"/>
    <x v="10"/>
    <n v="-29.15"/>
  </r>
  <r>
    <s v="11/19/2018"/>
    <x v="224"/>
    <s v="Hardware Store"/>
    <n v="10.02"/>
    <s v="debit"/>
    <x v="5"/>
    <x v="2"/>
    <s v="2018"/>
    <x v="10"/>
    <n v="-10.02"/>
  </r>
  <r>
    <s v="11/20/2018"/>
    <x v="225"/>
    <s v="State Farm"/>
    <n v="75"/>
    <s v="debit"/>
    <x v="17"/>
    <x v="1"/>
    <s v="2018"/>
    <x v="10"/>
    <n v="-75"/>
  </r>
  <r>
    <s v="11/20/2018"/>
    <x v="225"/>
    <s v="Credit Card Payment"/>
    <n v="421.96"/>
    <s v="credit"/>
    <x v="3"/>
    <x v="0"/>
    <s v="2018"/>
    <x v="10"/>
    <n v="421.96"/>
  </r>
  <r>
    <s v="11/21/2018"/>
    <x v="226"/>
    <s v="Grocery Store"/>
    <n v="5.64"/>
    <s v="debit"/>
    <x v="10"/>
    <x v="2"/>
    <s v="2018"/>
    <x v="10"/>
    <n v="-5.64"/>
  </r>
  <r>
    <s v="11/21/2018"/>
    <x v="226"/>
    <s v="Hardware Store"/>
    <n v="37.409999999999997"/>
    <s v="debit"/>
    <x v="5"/>
    <x v="0"/>
    <s v="2018"/>
    <x v="10"/>
    <n v="-37.409999999999997"/>
  </r>
  <r>
    <s v="11/23/2018"/>
    <x v="227"/>
    <s v="Biweekly Paycheck"/>
    <n v="2000"/>
    <s v="credit"/>
    <x v="11"/>
    <x v="1"/>
    <s v="2018"/>
    <x v="10"/>
    <n v="2000"/>
  </r>
  <r>
    <s v="11/26/2018"/>
    <x v="228"/>
    <s v="American Tavern"/>
    <n v="16.8"/>
    <s v="debit"/>
    <x v="16"/>
    <x v="2"/>
    <s v="2018"/>
    <x v="10"/>
    <n v="-16.8"/>
  </r>
  <r>
    <s v="11/26/2018"/>
    <x v="228"/>
    <s v="Internet Service Provider"/>
    <n v="74.989999999999995"/>
    <s v="debit"/>
    <x v="14"/>
    <x v="1"/>
    <s v="2018"/>
    <x v="10"/>
    <n v="-74.989999999999995"/>
  </r>
  <r>
    <s v="11/27/2018"/>
    <x v="229"/>
    <s v="Movie Theater"/>
    <n v="17"/>
    <s v="debit"/>
    <x v="4"/>
    <x v="2"/>
    <s v="2018"/>
    <x v="10"/>
    <n v="-17"/>
  </r>
  <r>
    <s v="11/27/2018"/>
    <x v="229"/>
    <s v="American Tavern"/>
    <n v="28.4"/>
    <s v="debit"/>
    <x v="2"/>
    <x v="2"/>
    <s v="2018"/>
    <x v="10"/>
    <n v="-28.4"/>
  </r>
  <r>
    <s v="11/29/2018"/>
    <x v="230"/>
    <s v="Credit Card Payment"/>
    <n v="582.99"/>
    <s v="credit"/>
    <x v="3"/>
    <x v="2"/>
    <s v="2018"/>
    <x v="10"/>
    <n v="582.99"/>
  </r>
  <r>
    <s v="11/29/2018"/>
    <x v="230"/>
    <s v="Credit Card Payment"/>
    <n v="751.5"/>
    <s v="credit"/>
    <x v="3"/>
    <x v="0"/>
    <s v="2018"/>
    <x v="10"/>
    <n v="751.5"/>
  </r>
  <r>
    <s v="11/30/2018"/>
    <x v="231"/>
    <s v="Credit Card Payment"/>
    <n v="582.99"/>
    <s v="debit"/>
    <x v="3"/>
    <x v="1"/>
    <s v="2018"/>
    <x v="10"/>
    <n v="-582.99"/>
  </r>
  <r>
    <s v="11/30/2018"/>
    <x v="231"/>
    <s v="Grocery Store"/>
    <n v="6.27"/>
    <s v="debit"/>
    <x v="10"/>
    <x v="2"/>
    <s v="2018"/>
    <x v="10"/>
    <n v="-6.27"/>
  </r>
  <r>
    <s v="12/01/2018"/>
    <x v="232"/>
    <s v="Grocery Store"/>
    <n v="5.64"/>
    <s v="debit"/>
    <x v="10"/>
    <x v="2"/>
    <s v="2018"/>
    <x v="11"/>
    <n v="-5.64"/>
  </r>
  <r>
    <s v="12/01/2018"/>
    <x v="232"/>
    <s v="Brunch Restaurant"/>
    <n v="8"/>
    <s v="debit"/>
    <x v="2"/>
    <x v="2"/>
    <s v="2018"/>
    <x v="11"/>
    <n v="-8"/>
  </r>
  <r>
    <s v="12/01/2018"/>
    <x v="232"/>
    <s v="Amazon"/>
    <n v="13.13"/>
    <s v="debit"/>
    <x v="0"/>
    <x v="0"/>
    <s v="2018"/>
    <x v="11"/>
    <n v="-13.13"/>
  </r>
  <r>
    <s v="12/03/2018"/>
    <x v="233"/>
    <s v="BP"/>
    <n v="30.03"/>
    <s v="debit"/>
    <x v="9"/>
    <x v="2"/>
    <s v="2018"/>
    <x v="11"/>
    <n v="-30.03"/>
  </r>
  <r>
    <s v="12/03/2018"/>
    <x v="233"/>
    <s v="Grocery Store"/>
    <n v="148.15"/>
    <s v="debit"/>
    <x v="10"/>
    <x v="2"/>
    <s v="2018"/>
    <x v="11"/>
    <n v="-148.15"/>
  </r>
  <r>
    <s v="12/03/2018"/>
    <x v="233"/>
    <s v="Mortgage Payment"/>
    <n v="1209.18"/>
    <s v="debit"/>
    <x v="1"/>
    <x v="1"/>
    <s v="2018"/>
    <x v="11"/>
    <n v="-1209.18"/>
  </r>
  <r>
    <s v="12/04/2018"/>
    <x v="234"/>
    <s v="Starbucks"/>
    <n v="3"/>
    <s v="debit"/>
    <x v="13"/>
    <x v="2"/>
    <s v="2018"/>
    <x v="11"/>
    <n v="-3"/>
  </r>
  <r>
    <s v="12/04/2018"/>
    <x v="234"/>
    <s v="Latin Restaurant"/>
    <n v="20.65"/>
    <s v="debit"/>
    <x v="12"/>
    <x v="0"/>
    <s v="2018"/>
    <x v="11"/>
    <n v="-20.65"/>
  </r>
  <r>
    <s v="12/04/2018"/>
    <x v="234"/>
    <s v="Netflix"/>
    <n v="11.76"/>
    <s v="debit"/>
    <x v="4"/>
    <x v="0"/>
    <s v="2018"/>
    <x v="11"/>
    <n v="-11.76"/>
  </r>
  <r>
    <s v="12/06/2018"/>
    <x v="235"/>
    <s v="Grocery Store"/>
    <n v="21.38"/>
    <s v="debit"/>
    <x v="10"/>
    <x v="0"/>
    <s v="2018"/>
    <x v="11"/>
    <n v="-21.38"/>
  </r>
  <r>
    <s v="12/06/2018"/>
    <x v="235"/>
    <s v="Grocery Store"/>
    <n v="13.48"/>
    <s v="debit"/>
    <x v="10"/>
    <x v="0"/>
    <s v="2018"/>
    <x v="11"/>
    <n v="-13.48"/>
  </r>
  <r>
    <s v="12/06/2018"/>
    <x v="235"/>
    <s v="Gas Company"/>
    <n v="40"/>
    <s v="debit"/>
    <x v="6"/>
    <x v="1"/>
    <s v="2018"/>
    <x v="11"/>
    <n v="-40"/>
  </r>
  <r>
    <s v="12/07/2018"/>
    <x v="236"/>
    <s v="Barbershop"/>
    <n v="30"/>
    <s v="debit"/>
    <x v="15"/>
    <x v="0"/>
    <s v="2018"/>
    <x v="11"/>
    <n v="-30"/>
  </r>
  <r>
    <s v="12/07/2018"/>
    <x v="236"/>
    <s v="Biweekly Paycheck"/>
    <n v="2000"/>
    <s v="credit"/>
    <x v="11"/>
    <x v="1"/>
    <s v="2018"/>
    <x v="11"/>
    <n v="2000"/>
  </r>
  <r>
    <s v="12/08/2018"/>
    <x v="237"/>
    <s v="Grocery Store"/>
    <n v="12.64"/>
    <s v="debit"/>
    <x v="10"/>
    <x v="0"/>
    <s v="2018"/>
    <x v="11"/>
    <n v="-12.64"/>
  </r>
  <r>
    <s v="12/09/2018"/>
    <x v="238"/>
    <s v="Spotify"/>
    <n v="10.69"/>
    <s v="debit"/>
    <x v="7"/>
    <x v="0"/>
    <s v="2018"/>
    <x v="11"/>
    <n v="-10.69"/>
  </r>
  <r>
    <s v="12/11/2018"/>
    <x v="239"/>
    <s v="Brunch Restaurant"/>
    <n v="10.29"/>
    <s v="debit"/>
    <x v="2"/>
    <x v="0"/>
    <s v="2018"/>
    <x v="11"/>
    <n v="-10.29"/>
  </r>
  <r>
    <s v="12/12/2018"/>
    <x v="240"/>
    <s v="Phone Company"/>
    <n v="89.54"/>
    <s v="debit"/>
    <x v="8"/>
    <x v="1"/>
    <s v="2018"/>
    <x v="11"/>
    <n v="-89.54"/>
  </r>
  <r>
    <s v="12/13/2018"/>
    <x v="241"/>
    <s v="Thai Restaurant"/>
    <n v="27"/>
    <s v="debit"/>
    <x v="2"/>
    <x v="2"/>
    <s v="2018"/>
    <x v="11"/>
    <n v="-27"/>
  </r>
  <r>
    <s v="12/14/2018"/>
    <x v="242"/>
    <s v="Grocery Store"/>
    <n v="21.39"/>
    <s v="debit"/>
    <x v="10"/>
    <x v="2"/>
    <s v="2018"/>
    <x v="11"/>
    <n v="-21.39"/>
  </r>
  <r>
    <s v="12/14/2018"/>
    <x v="242"/>
    <s v="Hardware Store"/>
    <n v="17.100000000000001"/>
    <s v="debit"/>
    <x v="5"/>
    <x v="2"/>
    <s v="2018"/>
    <x v="11"/>
    <n v="-17.100000000000001"/>
  </r>
  <r>
    <s v="12/14/2018"/>
    <x v="242"/>
    <s v="Power Company"/>
    <n v="60"/>
    <s v="debit"/>
    <x v="6"/>
    <x v="1"/>
    <s v="2018"/>
    <x v="11"/>
    <n v="-60"/>
  </r>
  <r>
    <s v="12/17/2018"/>
    <x v="243"/>
    <s v="American Tavern"/>
    <n v="63"/>
    <s v="debit"/>
    <x v="12"/>
    <x v="2"/>
    <s v="2018"/>
    <x v="11"/>
    <n v="-63"/>
  </r>
  <r>
    <s v="12/17/2018"/>
    <x v="243"/>
    <s v="BP"/>
    <n v="20.010000000000002"/>
    <s v="debit"/>
    <x v="9"/>
    <x v="2"/>
    <s v="2018"/>
    <x v="11"/>
    <n v="-20.010000000000002"/>
  </r>
  <r>
    <s v="12/17/2018"/>
    <x v="243"/>
    <s v="City Water Charges"/>
    <n v="35"/>
    <s v="debit"/>
    <x v="6"/>
    <x v="1"/>
    <s v="2018"/>
    <x v="11"/>
    <n v="-35"/>
  </r>
  <r>
    <s v="12/18/2018"/>
    <x v="244"/>
    <s v="Starbucks"/>
    <n v="3"/>
    <s v="debit"/>
    <x v="13"/>
    <x v="2"/>
    <s v="2018"/>
    <x v="11"/>
    <n v="-3"/>
  </r>
  <r>
    <s v="12/18/2018"/>
    <x v="244"/>
    <s v="Credit Card Payment"/>
    <n v="311.02"/>
    <s v="credit"/>
    <x v="3"/>
    <x v="0"/>
    <s v="2018"/>
    <x v="11"/>
    <n v="311.02"/>
  </r>
  <r>
    <s v="12/18/2018"/>
    <x v="244"/>
    <s v="Credit Card Payment"/>
    <n v="311.02"/>
    <s v="debit"/>
    <x v="3"/>
    <x v="1"/>
    <s v="2018"/>
    <x v="11"/>
    <n v="-311.02"/>
  </r>
  <r>
    <s v="12/18/2018"/>
    <x v="244"/>
    <s v="Fancy Restaurant"/>
    <n v="56.52"/>
    <s v="debit"/>
    <x v="2"/>
    <x v="2"/>
    <s v="2018"/>
    <x v="11"/>
    <n v="-56.52"/>
  </r>
  <r>
    <s v="12/18/2018"/>
    <x v="244"/>
    <s v="Amazon"/>
    <n v="49.99"/>
    <s v="debit"/>
    <x v="0"/>
    <x v="0"/>
    <s v="2018"/>
    <x v="11"/>
    <n v="-49.99"/>
  </r>
  <r>
    <s v="12/18/2018"/>
    <x v="244"/>
    <s v="Amazon"/>
    <n v="41.72"/>
    <s v="debit"/>
    <x v="0"/>
    <x v="0"/>
    <s v="2018"/>
    <x v="11"/>
    <n v="-41.72"/>
  </r>
  <r>
    <s v="12/18/2018"/>
    <x v="244"/>
    <s v="Amazon"/>
    <n v="24.3"/>
    <s v="debit"/>
    <x v="0"/>
    <x v="0"/>
    <s v="2018"/>
    <x v="11"/>
    <n v="-24.3"/>
  </r>
  <r>
    <s v="12/19/2018"/>
    <x v="245"/>
    <s v="State Farm"/>
    <n v="75"/>
    <s v="debit"/>
    <x v="17"/>
    <x v="1"/>
    <s v="2018"/>
    <x v="11"/>
    <n v="-75"/>
  </r>
  <r>
    <s v="12/19/2018"/>
    <x v="245"/>
    <s v="Amazon"/>
    <n v="43.01"/>
    <s v="debit"/>
    <x v="0"/>
    <x v="0"/>
    <s v="2018"/>
    <x v="11"/>
    <n v="-43.01"/>
  </r>
  <r>
    <s v="12/20/2018"/>
    <x v="246"/>
    <s v="Credit Card Payment"/>
    <n v="464.03"/>
    <s v="credit"/>
    <x v="3"/>
    <x v="2"/>
    <s v="2018"/>
    <x v="11"/>
    <n v="464.03"/>
  </r>
  <r>
    <s v="12/20/2018"/>
    <x v="246"/>
    <s v="Shell"/>
    <n v="30.38"/>
    <s v="debit"/>
    <x v="9"/>
    <x v="2"/>
    <s v="2018"/>
    <x v="11"/>
    <n v="-30.38"/>
  </r>
  <r>
    <s v="12/21/2018"/>
    <x v="247"/>
    <s v="Credit Card Payment"/>
    <n v="464.03"/>
    <s v="debit"/>
    <x v="3"/>
    <x v="1"/>
    <s v="2018"/>
    <x v="11"/>
    <n v="-464.03"/>
  </r>
  <r>
    <s v="12/21/2018"/>
    <x v="247"/>
    <s v="Biweekly Paycheck"/>
    <n v="2000"/>
    <s v="credit"/>
    <x v="11"/>
    <x v="1"/>
    <s v="2018"/>
    <x v="11"/>
    <n v="2000"/>
  </r>
  <r>
    <s v="12/22/2018"/>
    <x v="248"/>
    <s v="New York Deli"/>
    <n v="21.38"/>
    <s v="debit"/>
    <x v="12"/>
    <x v="0"/>
    <s v="2018"/>
    <x v="11"/>
    <n v="-21.38"/>
  </r>
  <r>
    <s v="12/22/2018"/>
    <x v="248"/>
    <s v="Hardware Store"/>
    <n v="22.14"/>
    <s v="debit"/>
    <x v="5"/>
    <x v="0"/>
    <s v="2018"/>
    <x v="11"/>
    <n v="-22.14"/>
  </r>
  <r>
    <s v="12/23/2018"/>
    <x v="249"/>
    <s v="Hardware Store"/>
    <n v="28"/>
    <s v="debit"/>
    <x v="5"/>
    <x v="0"/>
    <s v="2018"/>
    <x v="11"/>
    <n v="-28"/>
  </r>
  <r>
    <s v="12/24/2018"/>
    <x v="250"/>
    <s v="Hardware Store"/>
    <n v="38.4"/>
    <s v="debit"/>
    <x v="5"/>
    <x v="0"/>
    <s v="2018"/>
    <x v="11"/>
    <n v="-38.4"/>
  </r>
  <r>
    <s v="12/26/2018"/>
    <x v="251"/>
    <s v="Chick-Fil-A"/>
    <n v="56.07"/>
    <s v="debit"/>
    <x v="12"/>
    <x v="0"/>
    <s v="2018"/>
    <x v="11"/>
    <n v="-56.07"/>
  </r>
  <r>
    <s v="12/26/2018"/>
    <x v="251"/>
    <s v="Shell"/>
    <n v="32.47"/>
    <s v="debit"/>
    <x v="9"/>
    <x v="0"/>
    <s v="2018"/>
    <x v="11"/>
    <n v="-32.47"/>
  </r>
  <r>
    <s v="12/26/2018"/>
    <x v="251"/>
    <s v="Shell"/>
    <n v="7.48"/>
    <s v="debit"/>
    <x v="9"/>
    <x v="0"/>
    <s v="2018"/>
    <x v="11"/>
    <n v="-7.48"/>
  </r>
  <r>
    <s v="12/26/2018"/>
    <x v="251"/>
    <s v="Internet Service Provider"/>
    <n v="75.989999999999995"/>
    <s v="debit"/>
    <x v="14"/>
    <x v="1"/>
    <s v="2018"/>
    <x v="11"/>
    <n v="-75.989999999999995"/>
  </r>
  <r>
    <s v="12/26/2018"/>
    <x v="251"/>
    <s v="Amazon"/>
    <n v="44.99"/>
    <s v="debit"/>
    <x v="0"/>
    <x v="0"/>
    <s v="2018"/>
    <x v="11"/>
    <n v="-44.99"/>
  </r>
  <r>
    <s v="12/28/2018"/>
    <x v="252"/>
    <s v="Brewing Company"/>
    <n v="12"/>
    <s v="debit"/>
    <x v="16"/>
    <x v="2"/>
    <s v="2018"/>
    <x v="11"/>
    <n v="-12"/>
  </r>
  <r>
    <s v="12/29/2018"/>
    <x v="253"/>
    <s v="Brewing Company"/>
    <n v="14"/>
    <s v="debit"/>
    <x v="16"/>
    <x v="2"/>
    <s v="2018"/>
    <x v="11"/>
    <n v="-14"/>
  </r>
  <r>
    <s v="12/29/2018"/>
    <x v="253"/>
    <s v="Credit Card Payment"/>
    <n v="860.05"/>
    <s v="credit"/>
    <x v="3"/>
    <x v="0"/>
    <s v="2018"/>
    <x v="11"/>
    <n v="860.05"/>
  </r>
  <r>
    <s v="12/29/2018"/>
    <x v="253"/>
    <s v="Grocery Store"/>
    <n v="55.04"/>
    <s v="debit"/>
    <x v="10"/>
    <x v="2"/>
    <s v="2018"/>
    <x v="11"/>
    <n v="-55.04"/>
  </r>
  <r>
    <s v="01/01/2019"/>
    <x v="254"/>
    <s v="Amazon"/>
    <n v="13.09"/>
    <s v="debit"/>
    <x v="0"/>
    <x v="0"/>
    <s v="2019"/>
    <x v="12"/>
    <n v="-13.09"/>
  </r>
  <r>
    <s v="01/02/2019"/>
    <x v="255"/>
    <s v="Credit Card Payment"/>
    <n v="499.6"/>
    <s v="debit"/>
    <x v="3"/>
    <x v="1"/>
    <s v="2019"/>
    <x v="12"/>
    <n v="-499.6"/>
  </r>
  <r>
    <s v="01/03/2019"/>
    <x v="256"/>
    <s v="Mortgage Payment"/>
    <n v="1100"/>
    <s v="debit"/>
    <x v="1"/>
    <x v="1"/>
    <s v="2019"/>
    <x v="12"/>
    <n v="-1100"/>
  </r>
  <r>
    <s v="01/03/2019"/>
    <x v="256"/>
    <s v="Amazon"/>
    <n v="42.1"/>
    <s v="debit"/>
    <x v="0"/>
    <x v="0"/>
    <s v="2019"/>
    <x v="12"/>
    <n v="-42.1"/>
  </r>
  <r>
    <s v="01/04/2019"/>
    <x v="257"/>
    <s v="Biweekly Paycheck"/>
    <n v="2000"/>
    <s v="credit"/>
    <x v="11"/>
    <x v="1"/>
    <s v="2019"/>
    <x v="12"/>
    <n v="2000"/>
  </r>
  <r>
    <s v="01/05/2019"/>
    <x v="258"/>
    <s v="American Tavern"/>
    <n v="23.49"/>
    <s v="debit"/>
    <x v="2"/>
    <x v="0"/>
    <s v="2019"/>
    <x v="12"/>
    <n v="-23.49"/>
  </r>
  <r>
    <s v="01/08/2019"/>
    <x v="259"/>
    <s v="Gas Company"/>
    <n v="45"/>
    <s v="debit"/>
    <x v="6"/>
    <x v="1"/>
    <s v="2019"/>
    <x v="12"/>
    <n v="-45"/>
  </r>
  <r>
    <s v="01/09/2019"/>
    <x v="260"/>
    <s v="Credit Card Payment"/>
    <n v="491.45"/>
    <s v="credit"/>
    <x v="3"/>
    <x v="0"/>
    <s v="2019"/>
    <x v="12"/>
    <n v="491.45"/>
  </r>
  <r>
    <s v="01/09/2019"/>
    <x v="260"/>
    <s v="Credit Card Payment"/>
    <n v="491.45"/>
    <s v="debit"/>
    <x v="3"/>
    <x v="1"/>
    <s v="2019"/>
    <x v="12"/>
    <n v="-491.45"/>
  </r>
  <r>
    <s v="01/09/2019"/>
    <x v="260"/>
    <s v="Credit Card Payment"/>
    <n v="281.83999999999997"/>
    <s v="debit"/>
    <x v="3"/>
    <x v="1"/>
    <s v="2019"/>
    <x v="12"/>
    <n v="-281.83999999999997"/>
  </r>
  <r>
    <s v="01/09/2019"/>
    <x v="260"/>
    <s v="Spotify"/>
    <n v="10.69"/>
    <s v="debit"/>
    <x v="7"/>
    <x v="0"/>
    <s v="2019"/>
    <x v="12"/>
    <n v="-10.69"/>
  </r>
  <r>
    <s v="01/10/2019"/>
    <x v="261"/>
    <s v="Grocery Store"/>
    <n v="58.79"/>
    <s v="debit"/>
    <x v="10"/>
    <x v="2"/>
    <s v="2019"/>
    <x v="12"/>
    <n v="-58.79"/>
  </r>
  <r>
    <s v="01/10/2019"/>
    <x v="261"/>
    <s v="Barbershop"/>
    <n v="30"/>
    <s v="debit"/>
    <x v="15"/>
    <x v="2"/>
    <s v="2019"/>
    <x v="12"/>
    <n v="-30"/>
  </r>
  <r>
    <s v="01/10/2019"/>
    <x v="261"/>
    <s v="Phone Company"/>
    <n v="65"/>
    <s v="debit"/>
    <x v="8"/>
    <x v="1"/>
    <s v="2019"/>
    <x v="12"/>
    <n v="-65"/>
  </r>
  <r>
    <s v="01/14/2019"/>
    <x v="262"/>
    <s v="Shell"/>
    <n v="28.92"/>
    <s v="debit"/>
    <x v="9"/>
    <x v="2"/>
    <s v="2019"/>
    <x v="12"/>
    <n v="-28.92"/>
  </r>
  <r>
    <s v="01/15/2019"/>
    <x v="263"/>
    <s v="Grocery Store"/>
    <n v="6.06"/>
    <s v="debit"/>
    <x v="10"/>
    <x v="2"/>
    <s v="2019"/>
    <x v="12"/>
    <n v="-6.06"/>
  </r>
  <r>
    <s v="01/16/2019"/>
    <x v="264"/>
    <s v="City Water Charges"/>
    <n v="35"/>
    <s v="debit"/>
    <x v="6"/>
    <x v="1"/>
    <s v="2019"/>
    <x v="12"/>
    <n v="-35"/>
  </r>
  <r>
    <s v="01/16/2019"/>
    <x v="264"/>
    <s v="Power Company"/>
    <n v="60"/>
    <s v="debit"/>
    <x v="6"/>
    <x v="1"/>
    <s v="2019"/>
    <x v="12"/>
    <n v="-60"/>
  </r>
  <r>
    <s v="01/18/2019"/>
    <x v="265"/>
    <s v="State Farm"/>
    <n v="75"/>
    <s v="debit"/>
    <x v="17"/>
    <x v="1"/>
    <s v="2019"/>
    <x v="12"/>
    <n v="-75"/>
  </r>
  <r>
    <s v="01/18/2019"/>
    <x v="265"/>
    <s v="Biweekly Paycheck"/>
    <n v="2000"/>
    <s v="credit"/>
    <x v="11"/>
    <x v="1"/>
    <s v="2019"/>
    <x v="12"/>
    <n v="2000"/>
  </r>
  <r>
    <s v="01/21/2019"/>
    <x v="266"/>
    <s v="Credit Card Payment"/>
    <n v="277.99"/>
    <s v="credit"/>
    <x v="3"/>
    <x v="2"/>
    <s v="2019"/>
    <x v="12"/>
    <n v="277.99"/>
  </r>
  <r>
    <s v="01/22/2019"/>
    <x v="267"/>
    <s v="Credit Card Payment"/>
    <n v="277.99"/>
    <s v="debit"/>
    <x v="3"/>
    <x v="1"/>
    <s v="2019"/>
    <x v="12"/>
    <n v="-277.99"/>
  </r>
  <r>
    <s v="01/24/2019"/>
    <x v="268"/>
    <s v="Grocery Store"/>
    <n v="21.06"/>
    <s v="debit"/>
    <x v="10"/>
    <x v="2"/>
    <s v="2019"/>
    <x v="12"/>
    <n v="-21.06"/>
  </r>
  <r>
    <s v="01/24/2019"/>
    <x v="268"/>
    <s v="Amazon"/>
    <n v="11.7"/>
    <s v="debit"/>
    <x v="0"/>
    <x v="0"/>
    <s v="2019"/>
    <x v="12"/>
    <n v="-11.7"/>
  </r>
  <r>
    <s v="01/24/2019"/>
    <x v="268"/>
    <s v="Amazon"/>
    <n v="4.21"/>
    <s v="debit"/>
    <x v="0"/>
    <x v="0"/>
    <s v="2019"/>
    <x v="12"/>
    <n v="-4.21"/>
  </r>
  <r>
    <s v="01/25/2019"/>
    <x v="269"/>
    <s v="Internet Service Provider"/>
    <n v="75"/>
    <s v="debit"/>
    <x v="14"/>
    <x v="1"/>
    <s v="2019"/>
    <x v="12"/>
    <n v="-75"/>
  </r>
  <r>
    <s v="01/31/2019"/>
    <x v="270"/>
    <s v="Credit Card Payment"/>
    <n v="1900"/>
    <s v="debit"/>
    <x v="3"/>
    <x v="1"/>
    <s v="2019"/>
    <x v="12"/>
    <n v="-1900"/>
  </r>
  <r>
    <s v="01/31/2019"/>
    <x v="270"/>
    <s v="Shell"/>
    <n v="31.32"/>
    <s v="debit"/>
    <x v="9"/>
    <x v="2"/>
    <s v="2019"/>
    <x v="12"/>
    <n v="-31.32"/>
  </r>
  <r>
    <s v="02/01/2019"/>
    <x v="271"/>
    <s v="Biweekly Paycheck"/>
    <n v="2000"/>
    <s v="credit"/>
    <x v="11"/>
    <x v="1"/>
    <s v="2019"/>
    <x v="13"/>
    <n v="2000"/>
  </r>
  <r>
    <s v="02/01/2019"/>
    <x v="271"/>
    <s v="Roadside Diner"/>
    <n v="9.4700000000000006"/>
    <s v="debit"/>
    <x v="2"/>
    <x v="2"/>
    <s v="2019"/>
    <x v="13"/>
    <n v="-9.4700000000000006"/>
  </r>
  <r>
    <s v="02/01/2019"/>
    <x v="271"/>
    <s v="Amazon"/>
    <n v="13.09"/>
    <s v="debit"/>
    <x v="0"/>
    <x v="0"/>
    <s v="2019"/>
    <x v="13"/>
    <n v="-13.09"/>
  </r>
  <r>
    <s v="02/04/2019"/>
    <x v="272"/>
    <s v="Hardware Store"/>
    <n v="86.97"/>
    <s v="debit"/>
    <x v="5"/>
    <x v="2"/>
    <s v="2019"/>
    <x v="13"/>
    <n v="-86.97"/>
  </r>
  <r>
    <s v="02/04/2019"/>
    <x v="272"/>
    <s v="Netflix"/>
    <n v="11.76"/>
    <s v="debit"/>
    <x v="19"/>
    <x v="0"/>
    <s v="2019"/>
    <x v="13"/>
    <n v="-11.76"/>
  </r>
  <r>
    <s v="02/05/2019"/>
    <x v="273"/>
    <s v="Mortgage Payment"/>
    <n v="1100"/>
    <s v="debit"/>
    <x v="1"/>
    <x v="1"/>
    <s v="2019"/>
    <x v="13"/>
    <n v="-1100"/>
  </r>
  <r>
    <s v="02/07/2019"/>
    <x v="274"/>
    <s v="Gas Company"/>
    <n v="65"/>
    <s v="debit"/>
    <x v="6"/>
    <x v="1"/>
    <s v="2019"/>
    <x v="13"/>
    <n v="-65"/>
  </r>
  <r>
    <s v="02/08/2019"/>
    <x v="275"/>
    <s v="Starbucks"/>
    <n v="3"/>
    <s v="debit"/>
    <x v="13"/>
    <x v="0"/>
    <s v="2019"/>
    <x v="13"/>
    <n v="-3"/>
  </r>
  <r>
    <s v="02/08/2019"/>
    <x v="275"/>
    <s v="Thai Restaurant"/>
    <n v="27.47"/>
    <s v="debit"/>
    <x v="2"/>
    <x v="0"/>
    <s v="2019"/>
    <x v="13"/>
    <n v="-27.47"/>
  </r>
  <r>
    <s v="02/09/2019"/>
    <x v="276"/>
    <s v="Spotify"/>
    <n v="10.69"/>
    <s v="debit"/>
    <x v="7"/>
    <x v="0"/>
    <s v="2019"/>
    <x v="13"/>
    <n v="-10.69"/>
  </r>
  <r>
    <s v="02/11/2019"/>
    <x v="277"/>
    <s v="Starbucks"/>
    <n v="3"/>
    <s v="debit"/>
    <x v="13"/>
    <x v="0"/>
    <s v="2019"/>
    <x v="13"/>
    <n v="-3"/>
  </r>
  <r>
    <s v="02/11/2019"/>
    <x v="277"/>
    <s v="Credit Card Payment"/>
    <n v="133.94999999999999"/>
    <s v="debit"/>
    <x v="3"/>
    <x v="1"/>
    <s v="2019"/>
    <x v="13"/>
    <n v="-133.94999999999999"/>
  </r>
  <r>
    <s v="02/11/2019"/>
    <x v="277"/>
    <s v="BP"/>
    <n v="24.01"/>
    <s v="debit"/>
    <x v="9"/>
    <x v="0"/>
    <s v="2019"/>
    <x v="13"/>
    <n v="-24.01"/>
  </r>
  <r>
    <s v="02/12/2019"/>
    <x v="278"/>
    <s v="Grocery Store"/>
    <n v="30.54"/>
    <s v="debit"/>
    <x v="10"/>
    <x v="0"/>
    <s v="2019"/>
    <x v="13"/>
    <n v="-30.54"/>
  </r>
  <r>
    <s v="02/12/2019"/>
    <x v="278"/>
    <s v="Phone Company"/>
    <n v="65"/>
    <s v="debit"/>
    <x v="8"/>
    <x v="1"/>
    <s v="2019"/>
    <x v="13"/>
    <n v="-65"/>
  </r>
  <r>
    <s v="02/13/2019"/>
    <x v="279"/>
    <s v="Grocery Store"/>
    <n v="8.2100000000000009"/>
    <s v="debit"/>
    <x v="10"/>
    <x v="0"/>
    <s v="2019"/>
    <x v="13"/>
    <n v="-8.2100000000000009"/>
  </r>
  <r>
    <s v="02/15/2019"/>
    <x v="280"/>
    <s v="Credit Card Payment"/>
    <n v="207.47"/>
    <s v="credit"/>
    <x v="3"/>
    <x v="0"/>
    <s v="2019"/>
    <x v="13"/>
    <n v="207.47"/>
  </r>
  <r>
    <s v="02/15/2019"/>
    <x v="280"/>
    <s v="Credit Card Payment"/>
    <n v="207.47"/>
    <s v="debit"/>
    <x v="3"/>
    <x v="1"/>
    <s v="2019"/>
    <x v="13"/>
    <n v="-207.47"/>
  </r>
  <r>
    <s v="02/15/2019"/>
    <x v="280"/>
    <s v="Grocery Store"/>
    <n v="4.59"/>
    <s v="debit"/>
    <x v="10"/>
    <x v="0"/>
    <s v="2019"/>
    <x v="13"/>
    <n v="-4.59"/>
  </r>
  <r>
    <s v="02/15/2019"/>
    <x v="280"/>
    <s v="Biweekly Paycheck"/>
    <n v="2000"/>
    <s v="credit"/>
    <x v="11"/>
    <x v="1"/>
    <s v="2019"/>
    <x v="13"/>
    <n v="2000"/>
  </r>
  <r>
    <s v="02/15/2019"/>
    <x v="280"/>
    <s v="Power Company"/>
    <n v="60"/>
    <s v="debit"/>
    <x v="6"/>
    <x v="1"/>
    <s v="2019"/>
    <x v="13"/>
    <n v="-60"/>
  </r>
  <r>
    <s v="02/16/2019"/>
    <x v="281"/>
    <s v="Brewing Company"/>
    <n v="8"/>
    <s v="debit"/>
    <x v="16"/>
    <x v="0"/>
    <s v="2019"/>
    <x v="13"/>
    <n v="-8"/>
  </r>
  <r>
    <s v="02/16/2019"/>
    <x v="281"/>
    <s v="American Tavern"/>
    <n v="32.75"/>
    <s v="debit"/>
    <x v="2"/>
    <x v="0"/>
    <s v="2019"/>
    <x v="13"/>
    <n v="-32.75"/>
  </r>
  <r>
    <s v="02/16/2019"/>
    <x v="281"/>
    <s v="Amazon"/>
    <n v="37.450000000000003"/>
    <s v="debit"/>
    <x v="0"/>
    <x v="0"/>
    <s v="2019"/>
    <x v="13"/>
    <n v="-37.450000000000003"/>
  </r>
  <r>
    <s v="02/19/2019"/>
    <x v="282"/>
    <s v="Credit Card Payment"/>
    <n v="574.84"/>
    <s v="debit"/>
    <x v="3"/>
    <x v="1"/>
    <s v="2019"/>
    <x v="13"/>
    <n v="-574.84"/>
  </r>
  <r>
    <s v="02/19/2019"/>
    <x v="282"/>
    <s v="City Water Charges"/>
    <n v="35"/>
    <s v="debit"/>
    <x v="6"/>
    <x v="1"/>
    <s v="2019"/>
    <x v="13"/>
    <n v="-35"/>
  </r>
  <r>
    <s v="02/20/2019"/>
    <x v="283"/>
    <s v="State Farm"/>
    <n v="75"/>
    <s v="debit"/>
    <x v="17"/>
    <x v="1"/>
    <s v="2019"/>
    <x v="13"/>
    <n v="-75"/>
  </r>
  <r>
    <s v="02/20/2019"/>
    <x v="283"/>
    <s v="Credit Card Payment"/>
    <n v="292.54000000000002"/>
    <s v="credit"/>
    <x v="3"/>
    <x v="2"/>
    <s v="2019"/>
    <x v="13"/>
    <n v="292.54000000000002"/>
  </r>
  <r>
    <s v="02/20/2019"/>
    <x v="283"/>
    <s v="Barbershop"/>
    <n v="30"/>
    <s v="debit"/>
    <x v="15"/>
    <x v="0"/>
    <s v="2019"/>
    <x v="13"/>
    <n v="-30"/>
  </r>
  <r>
    <s v="02/21/2019"/>
    <x v="284"/>
    <s v="Credit Card Payment"/>
    <n v="292.54000000000002"/>
    <s v="debit"/>
    <x v="3"/>
    <x v="1"/>
    <s v="2019"/>
    <x v="13"/>
    <n v="-292.54000000000002"/>
  </r>
  <r>
    <s v="02/21/2019"/>
    <x v="284"/>
    <s v="Grocery Store"/>
    <n v="46.96"/>
    <s v="debit"/>
    <x v="10"/>
    <x v="2"/>
    <s v="2019"/>
    <x v="13"/>
    <n v="-46.96"/>
  </r>
  <r>
    <s v="02/25/2019"/>
    <x v="285"/>
    <s v="BP"/>
    <n v="33.799999999999997"/>
    <s v="debit"/>
    <x v="9"/>
    <x v="2"/>
    <s v="2019"/>
    <x v="13"/>
    <n v="-33.799999999999997"/>
  </r>
  <r>
    <s v="02/25/2019"/>
    <x v="285"/>
    <s v="Internet Service Provider"/>
    <n v="75"/>
    <s v="debit"/>
    <x v="14"/>
    <x v="1"/>
    <s v="2019"/>
    <x v="13"/>
    <n v="-75"/>
  </r>
  <r>
    <s v="02/27/2019"/>
    <x v="286"/>
    <s v="Roadside Diner"/>
    <n v="25.77"/>
    <s v="debit"/>
    <x v="2"/>
    <x v="2"/>
    <s v="2019"/>
    <x v="13"/>
    <n v="-25.77"/>
  </r>
  <r>
    <s v="02/28/2019"/>
    <x v="287"/>
    <s v="Grocery Store"/>
    <n v="32.07"/>
    <s v="debit"/>
    <x v="10"/>
    <x v="2"/>
    <s v="2019"/>
    <x v="13"/>
    <n v="-32.07"/>
  </r>
  <r>
    <s v="03/01/2019"/>
    <x v="288"/>
    <s v="Biweekly Paycheck"/>
    <n v="2000"/>
    <s v="credit"/>
    <x v="11"/>
    <x v="1"/>
    <s v="2019"/>
    <x v="14"/>
    <n v="2000"/>
  </r>
  <r>
    <s v="03/01/2019"/>
    <x v="288"/>
    <s v="Amazon"/>
    <n v="13.09"/>
    <s v="debit"/>
    <x v="0"/>
    <x v="0"/>
    <s v="2019"/>
    <x v="14"/>
    <n v="-13.09"/>
  </r>
  <r>
    <s v="03/04/2019"/>
    <x v="289"/>
    <s v="Grocery Store"/>
    <n v="92.04"/>
    <s v="debit"/>
    <x v="10"/>
    <x v="2"/>
    <s v="2019"/>
    <x v="14"/>
    <n v="-92.04"/>
  </r>
  <r>
    <s v="03/04/2019"/>
    <x v="289"/>
    <s v="Mortgage Payment"/>
    <n v="1100"/>
    <s v="debit"/>
    <x v="1"/>
    <x v="1"/>
    <s v="2019"/>
    <x v="14"/>
    <n v="-1100"/>
  </r>
  <r>
    <s v="03/04/2019"/>
    <x v="289"/>
    <s v="Netflix"/>
    <n v="11.76"/>
    <s v="debit"/>
    <x v="19"/>
    <x v="0"/>
    <s v="2019"/>
    <x v="14"/>
    <n v="-11.76"/>
  </r>
  <r>
    <s v="03/05/2019"/>
    <x v="290"/>
    <s v="Fancy Restaurant"/>
    <n v="7"/>
    <s v="debit"/>
    <x v="2"/>
    <x v="2"/>
    <s v="2019"/>
    <x v="14"/>
    <n v="-7"/>
  </r>
  <r>
    <s v="03/06/2019"/>
    <x v="291"/>
    <s v="Credit Card Payment"/>
    <n v="491.86"/>
    <s v="debit"/>
    <x v="3"/>
    <x v="1"/>
    <s v="2019"/>
    <x v="14"/>
    <n v="-491.86"/>
  </r>
  <r>
    <s v="03/08/2019"/>
    <x v="292"/>
    <s v="BP"/>
    <n v="34.08"/>
    <s v="debit"/>
    <x v="9"/>
    <x v="0"/>
    <s v="2019"/>
    <x v="14"/>
    <n v="-34.08"/>
  </r>
  <r>
    <s v="03/08/2019"/>
    <x v="292"/>
    <s v="Amazon"/>
    <n v="27.17"/>
    <s v="debit"/>
    <x v="0"/>
    <x v="0"/>
    <s v="2019"/>
    <x v="14"/>
    <n v="-27.17"/>
  </r>
  <r>
    <s v="03/08/2019"/>
    <x v="292"/>
    <s v="Gas Company"/>
    <n v="49"/>
    <s v="debit"/>
    <x v="6"/>
    <x v="1"/>
    <s v="2019"/>
    <x v="14"/>
    <n v="-49"/>
  </r>
  <r>
    <s v="03/09/2019"/>
    <x v="293"/>
    <s v="Spotify"/>
    <n v="10.69"/>
    <s v="debit"/>
    <x v="7"/>
    <x v="0"/>
    <s v="2019"/>
    <x v="14"/>
    <n v="-10.69"/>
  </r>
  <r>
    <s v="03/12/2019"/>
    <x v="294"/>
    <s v="Phone Company"/>
    <n v="65"/>
    <s v="debit"/>
    <x v="8"/>
    <x v="1"/>
    <s v="2019"/>
    <x v="14"/>
    <n v="-65"/>
  </r>
  <r>
    <s v="03/12/2019"/>
    <x v="294"/>
    <s v="Bakery Place"/>
    <n v="3.02"/>
    <s v="debit"/>
    <x v="2"/>
    <x v="0"/>
    <s v="2019"/>
    <x v="14"/>
    <n v="-3.02"/>
  </r>
  <r>
    <s v="03/13/2019"/>
    <x v="295"/>
    <s v="Credit Card Payment"/>
    <n v="532.86"/>
    <s v="credit"/>
    <x v="3"/>
    <x v="0"/>
    <s v="2019"/>
    <x v="14"/>
    <n v="532.86"/>
  </r>
  <r>
    <s v="03/13/2019"/>
    <x v="295"/>
    <s v="Credit Card Payment"/>
    <n v="301.79000000000002"/>
    <s v="credit"/>
    <x v="3"/>
    <x v="2"/>
    <s v="2019"/>
    <x v="14"/>
    <n v="301.79000000000002"/>
  </r>
  <r>
    <s v="03/14/2019"/>
    <x v="296"/>
    <s v="Credit Card Payment"/>
    <n v="305.27"/>
    <s v="debit"/>
    <x v="3"/>
    <x v="1"/>
    <s v="2019"/>
    <x v="14"/>
    <n v="-305.27"/>
  </r>
  <r>
    <s v="03/14/2019"/>
    <x v="296"/>
    <s v="Credit Card Payment"/>
    <n v="301.79000000000002"/>
    <s v="debit"/>
    <x v="3"/>
    <x v="1"/>
    <s v="2019"/>
    <x v="14"/>
    <n v="-301.79000000000002"/>
  </r>
  <r>
    <s v="03/14/2019"/>
    <x v="296"/>
    <s v="Brunch Restaurant"/>
    <n v="8"/>
    <s v="debit"/>
    <x v="2"/>
    <x v="0"/>
    <s v="2019"/>
    <x v="14"/>
    <n v="-8"/>
  </r>
  <r>
    <s v="03/15/2019"/>
    <x v="297"/>
    <s v="Biweekly Paycheck"/>
    <n v="2000"/>
    <s v="credit"/>
    <x v="11"/>
    <x v="1"/>
    <s v="2019"/>
    <x v="14"/>
    <n v="2000"/>
  </r>
  <r>
    <s v="03/15/2019"/>
    <x v="297"/>
    <s v="Power Company"/>
    <n v="60"/>
    <s v="debit"/>
    <x v="6"/>
    <x v="1"/>
    <s v="2019"/>
    <x v="14"/>
    <n v="-60"/>
  </r>
  <r>
    <s v="03/18/2019"/>
    <x v="298"/>
    <s v="Best Buy"/>
    <n v="320.99"/>
    <s v="debit"/>
    <x v="20"/>
    <x v="0"/>
    <s v="2019"/>
    <x v="14"/>
    <n v="-320.99"/>
  </r>
  <r>
    <s v="03/18/2019"/>
    <x v="298"/>
    <s v="Grocery Store"/>
    <n v="16.23"/>
    <s v="debit"/>
    <x v="10"/>
    <x v="0"/>
    <s v="2019"/>
    <x v="14"/>
    <n v="-16.23"/>
  </r>
  <r>
    <s v="03/19/2019"/>
    <x v="299"/>
    <s v="Amazon"/>
    <n v="13.84"/>
    <s v="debit"/>
    <x v="0"/>
    <x v="0"/>
    <s v="2019"/>
    <x v="14"/>
    <n v="-13.84"/>
  </r>
  <r>
    <s v="03/19/2019"/>
    <x v="299"/>
    <s v="City Water Charges"/>
    <n v="35"/>
    <s v="debit"/>
    <x v="6"/>
    <x v="1"/>
    <s v="2019"/>
    <x v="14"/>
    <n v="-35"/>
  </r>
  <r>
    <s v="03/20/2019"/>
    <x v="300"/>
    <s v="State Farm"/>
    <n v="75"/>
    <s v="debit"/>
    <x v="17"/>
    <x v="1"/>
    <s v="2019"/>
    <x v="14"/>
    <n v="-75"/>
  </r>
  <r>
    <s v="03/22/2019"/>
    <x v="301"/>
    <s v="BP"/>
    <n v="37.51"/>
    <s v="debit"/>
    <x v="9"/>
    <x v="0"/>
    <s v="2019"/>
    <x v="14"/>
    <n v="-37.51"/>
  </r>
  <r>
    <s v="03/23/2019"/>
    <x v="302"/>
    <s v="Starbucks"/>
    <n v="5.2"/>
    <s v="debit"/>
    <x v="13"/>
    <x v="0"/>
    <s v="2019"/>
    <x v="14"/>
    <n v="-5.2"/>
  </r>
  <r>
    <s v="03/25/2019"/>
    <x v="303"/>
    <s v="Internet Service Provider"/>
    <n v="75"/>
    <s v="debit"/>
    <x v="14"/>
    <x v="1"/>
    <s v="2019"/>
    <x v="14"/>
    <n v="-75"/>
  </r>
  <r>
    <s v="03/26/2019"/>
    <x v="304"/>
    <s v="Amazon"/>
    <n v="16.04"/>
    <s v="debit"/>
    <x v="0"/>
    <x v="0"/>
    <s v="2019"/>
    <x v="14"/>
    <n v="-16.04"/>
  </r>
  <r>
    <s v="03/27/2019"/>
    <x v="305"/>
    <s v="Brewing Company"/>
    <n v="49.63"/>
    <s v="debit"/>
    <x v="16"/>
    <x v="0"/>
    <s v="2019"/>
    <x v="14"/>
    <n v="-49.63"/>
  </r>
  <r>
    <s v="03/27/2019"/>
    <x v="305"/>
    <s v="Grocery Store"/>
    <n v="4.46"/>
    <s v="debit"/>
    <x v="10"/>
    <x v="0"/>
    <s v="2019"/>
    <x v="14"/>
    <n v="-4.46"/>
  </r>
  <r>
    <s v="03/29/2019"/>
    <x v="306"/>
    <s v="Biweekly Paycheck"/>
    <n v="2000"/>
    <s v="credit"/>
    <x v="11"/>
    <x v="1"/>
    <s v="2019"/>
    <x v="14"/>
    <n v="2000"/>
  </r>
  <r>
    <s v="03/30/2019"/>
    <x v="307"/>
    <s v="Starbucks"/>
    <n v="12.84"/>
    <s v="debit"/>
    <x v="13"/>
    <x v="0"/>
    <s v="2019"/>
    <x v="14"/>
    <n v="-12.84"/>
  </r>
  <r>
    <s v="03/31/2019"/>
    <x v="308"/>
    <s v="Credit Card Payment"/>
    <n v="957.6"/>
    <s v="credit"/>
    <x v="3"/>
    <x v="0"/>
    <s v="2019"/>
    <x v="14"/>
    <n v="957.6"/>
  </r>
  <r>
    <s v="04/01/2019"/>
    <x v="309"/>
    <s v="Credit Card Payment"/>
    <n v="1552.65"/>
    <s v="debit"/>
    <x v="3"/>
    <x v="1"/>
    <s v="2019"/>
    <x v="15"/>
    <n v="-1552.65"/>
  </r>
  <r>
    <s v="04/01/2019"/>
    <x v="309"/>
    <s v="Credit Card Payment"/>
    <n v="600.51"/>
    <s v="credit"/>
    <x v="3"/>
    <x v="0"/>
    <s v="2019"/>
    <x v="15"/>
    <n v="600.51"/>
  </r>
  <r>
    <s v="04/01/2019"/>
    <x v="309"/>
    <s v="Amazon"/>
    <n v="13.09"/>
    <s v="debit"/>
    <x v="0"/>
    <x v="0"/>
    <s v="2019"/>
    <x v="15"/>
    <n v="-13.09"/>
  </r>
  <r>
    <s v="04/02/2019"/>
    <x v="310"/>
    <s v="Mortgage Payment"/>
    <n v="1100"/>
    <s v="debit"/>
    <x v="1"/>
    <x v="1"/>
    <s v="2019"/>
    <x v="15"/>
    <n v="-1100"/>
  </r>
  <r>
    <s v="04/04/2019"/>
    <x v="311"/>
    <s v="Grocery Store"/>
    <n v="5.64"/>
    <s v="debit"/>
    <x v="10"/>
    <x v="0"/>
    <s v="2019"/>
    <x v="15"/>
    <n v="-5.64"/>
  </r>
  <r>
    <s v="04/04/2019"/>
    <x v="311"/>
    <s v="Amazon"/>
    <n v="35.9"/>
    <s v="debit"/>
    <x v="0"/>
    <x v="0"/>
    <s v="2019"/>
    <x v="15"/>
    <n v="-35.9"/>
  </r>
  <r>
    <s v="04/04/2019"/>
    <x v="311"/>
    <s v="Netflix"/>
    <n v="11.76"/>
    <s v="debit"/>
    <x v="19"/>
    <x v="0"/>
    <s v="2019"/>
    <x v="15"/>
    <n v="-11.76"/>
  </r>
  <r>
    <s v="04/06/2019"/>
    <x v="312"/>
    <s v="Amazon"/>
    <n v="27.54"/>
    <s v="debit"/>
    <x v="0"/>
    <x v="0"/>
    <s v="2019"/>
    <x v="15"/>
    <n v="-27.54"/>
  </r>
  <r>
    <s v="04/08/2019"/>
    <x v="313"/>
    <s v="Gas Company"/>
    <n v="30"/>
    <s v="debit"/>
    <x v="6"/>
    <x v="1"/>
    <s v="2019"/>
    <x v="15"/>
    <n v="-30"/>
  </r>
  <r>
    <s v="04/09/2019"/>
    <x v="314"/>
    <s v="Credit Card Payment"/>
    <n v="436.75"/>
    <s v="debit"/>
    <x v="3"/>
    <x v="1"/>
    <s v="2019"/>
    <x v="15"/>
    <n v="-436.75"/>
  </r>
  <r>
    <s v="04/09/2019"/>
    <x v="314"/>
    <s v="Grocery Store"/>
    <n v="10.7"/>
    <s v="debit"/>
    <x v="10"/>
    <x v="0"/>
    <s v="2019"/>
    <x v="15"/>
    <n v="-10.7"/>
  </r>
  <r>
    <s v="04/09/2019"/>
    <x v="314"/>
    <s v="Barbershop"/>
    <n v="30"/>
    <s v="debit"/>
    <x v="15"/>
    <x v="0"/>
    <s v="2019"/>
    <x v="15"/>
    <n v="-30"/>
  </r>
  <r>
    <s v="04/09/2019"/>
    <x v="314"/>
    <s v="Spotify"/>
    <n v="10.69"/>
    <s v="debit"/>
    <x v="7"/>
    <x v="0"/>
    <s v="2019"/>
    <x v="15"/>
    <n v="-10.69"/>
  </r>
  <r>
    <s v="04/10/2019"/>
    <x v="315"/>
    <s v="Phone Company"/>
    <n v="65"/>
    <s v="debit"/>
    <x v="8"/>
    <x v="1"/>
    <s v="2019"/>
    <x v="15"/>
    <n v="-65"/>
  </r>
  <r>
    <s v="04/12/2019"/>
    <x v="316"/>
    <s v="Best Buy"/>
    <n v="44.93"/>
    <s v="debit"/>
    <x v="20"/>
    <x v="2"/>
    <s v="2019"/>
    <x v="15"/>
    <n v="-44.93"/>
  </r>
  <r>
    <s v="04/12/2019"/>
    <x v="316"/>
    <s v="Grocery Store"/>
    <n v="41.34"/>
    <s v="debit"/>
    <x v="10"/>
    <x v="0"/>
    <s v="2019"/>
    <x v="15"/>
    <n v="-41.34"/>
  </r>
  <r>
    <s v="04/12/2019"/>
    <x v="316"/>
    <s v="Biweekly Paycheck"/>
    <n v="2000"/>
    <s v="credit"/>
    <x v="11"/>
    <x v="1"/>
    <s v="2019"/>
    <x v="15"/>
    <n v="2000"/>
  </r>
  <r>
    <s v="04/13/2019"/>
    <x v="317"/>
    <s v="QuikTrip"/>
    <n v="38.94"/>
    <s v="debit"/>
    <x v="9"/>
    <x v="0"/>
    <s v="2019"/>
    <x v="15"/>
    <n v="-38.94"/>
  </r>
  <r>
    <s v="04/13/2019"/>
    <x v="317"/>
    <s v="Grocery Store"/>
    <n v="16.87"/>
    <s v="debit"/>
    <x v="10"/>
    <x v="0"/>
    <s v="2019"/>
    <x v="15"/>
    <n v="-16.87"/>
  </r>
  <r>
    <s v="04/13/2019"/>
    <x v="317"/>
    <s v="Vietnamese Restaurant"/>
    <n v="20.64"/>
    <s v="debit"/>
    <x v="2"/>
    <x v="0"/>
    <s v="2019"/>
    <x v="15"/>
    <n v="-20.64"/>
  </r>
  <r>
    <s v="04/15/2019"/>
    <x v="318"/>
    <s v="Power Company"/>
    <n v="60"/>
    <s v="debit"/>
    <x v="6"/>
    <x v="1"/>
    <s v="2019"/>
    <x v="15"/>
    <n v="-60"/>
  </r>
  <r>
    <s v="04/16/2019"/>
    <x v="319"/>
    <s v="City Water Charges"/>
    <n v="35"/>
    <s v="debit"/>
    <x v="6"/>
    <x v="1"/>
    <s v="2019"/>
    <x v="15"/>
    <n v="-35"/>
  </r>
  <r>
    <s v="04/18/2019"/>
    <x v="320"/>
    <s v="State Farm"/>
    <n v="75"/>
    <s v="debit"/>
    <x v="17"/>
    <x v="1"/>
    <s v="2019"/>
    <x v="15"/>
    <n v="-75"/>
  </r>
  <r>
    <s v="04/18/2019"/>
    <x v="320"/>
    <s v="Credit Card Payment"/>
    <n v="604.32000000000005"/>
    <s v="credit"/>
    <x v="3"/>
    <x v="2"/>
    <s v="2019"/>
    <x v="15"/>
    <n v="604.32000000000005"/>
  </r>
  <r>
    <s v="04/18/2019"/>
    <x v="320"/>
    <s v="Credit Card Payment"/>
    <n v="458.1"/>
    <s v="credit"/>
    <x v="3"/>
    <x v="0"/>
    <s v="2019"/>
    <x v="15"/>
    <n v="458.1"/>
  </r>
  <r>
    <s v="04/19/2019"/>
    <x v="321"/>
    <s v="Credit Card Payment"/>
    <n v="604.32000000000005"/>
    <s v="debit"/>
    <x v="3"/>
    <x v="1"/>
    <s v="2019"/>
    <x v="15"/>
    <n v="-604.32000000000005"/>
  </r>
  <r>
    <s v="04/19/2019"/>
    <x v="321"/>
    <s v="Grocery Store"/>
    <n v="10.89"/>
    <s v="debit"/>
    <x v="10"/>
    <x v="0"/>
    <s v="2019"/>
    <x v="15"/>
    <n v="-10.89"/>
  </r>
  <r>
    <s v="04/22/2019"/>
    <x v="322"/>
    <s v="Brewing Company"/>
    <n v="14.4"/>
    <s v="debit"/>
    <x v="16"/>
    <x v="2"/>
    <s v="2019"/>
    <x v="15"/>
    <n v="-14.4"/>
  </r>
  <r>
    <s v="04/22/2019"/>
    <x v="322"/>
    <s v="Greek Restaurant"/>
    <n v="64.52"/>
    <s v="debit"/>
    <x v="2"/>
    <x v="2"/>
    <s v="2019"/>
    <x v="15"/>
    <n v="-64.52"/>
  </r>
  <r>
    <s v="04/23/2019"/>
    <x v="323"/>
    <s v="Hardware Store"/>
    <n v="29.56"/>
    <s v="debit"/>
    <x v="5"/>
    <x v="2"/>
    <s v="2019"/>
    <x v="15"/>
    <n v="-29.56"/>
  </r>
  <r>
    <s v="04/25/2019"/>
    <x v="324"/>
    <s v="Internet Service Provider"/>
    <n v="75"/>
    <s v="debit"/>
    <x v="14"/>
    <x v="1"/>
    <s v="2019"/>
    <x v="15"/>
    <n v="-75"/>
  </r>
  <r>
    <s v="04/26/2019"/>
    <x v="325"/>
    <s v="Biweekly Paycheck"/>
    <n v="2000"/>
    <s v="credit"/>
    <x v="11"/>
    <x v="1"/>
    <s v="2019"/>
    <x v="15"/>
    <n v="2000"/>
  </r>
  <r>
    <s v="04/27/2019"/>
    <x v="326"/>
    <s v="Brewing Company"/>
    <n v="40"/>
    <s v="debit"/>
    <x v="16"/>
    <x v="0"/>
    <s v="2019"/>
    <x v="15"/>
    <n v="-40"/>
  </r>
  <r>
    <s v="04/27/2019"/>
    <x v="326"/>
    <s v="Credit Card Payment"/>
    <n v="268.95999999999998"/>
    <s v="credit"/>
    <x v="3"/>
    <x v="2"/>
    <s v="2019"/>
    <x v="15"/>
    <n v="268.95999999999998"/>
  </r>
  <r>
    <s v="04/27/2019"/>
    <x v="326"/>
    <s v="American Tavern"/>
    <n v="14.74"/>
    <s v="debit"/>
    <x v="2"/>
    <x v="2"/>
    <s v="2019"/>
    <x v="15"/>
    <n v="-14.74"/>
  </r>
  <r>
    <s v="04/29/2019"/>
    <x v="327"/>
    <s v="Credit Card Payment"/>
    <n v="268.95999999999998"/>
    <s v="debit"/>
    <x v="3"/>
    <x v="1"/>
    <s v="2019"/>
    <x v="15"/>
    <n v="-268.95999999999998"/>
  </r>
  <r>
    <s v="04/29/2019"/>
    <x v="327"/>
    <s v="Grocery Store"/>
    <n v="5.64"/>
    <s v="debit"/>
    <x v="10"/>
    <x v="0"/>
    <s v="2019"/>
    <x v="15"/>
    <n v="-5.64"/>
  </r>
  <r>
    <s v="04/30/2019"/>
    <x v="328"/>
    <s v="BP"/>
    <n v="39.08"/>
    <s v="debit"/>
    <x v="9"/>
    <x v="0"/>
    <s v="2019"/>
    <x v="15"/>
    <n v="-39.08"/>
  </r>
  <r>
    <s v="05/01/2019"/>
    <x v="329"/>
    <s v="Amazon"/>
    <n v="13.09"/>
    <s v="debit"/>
    <x v="0"/>
    <x v="0"/>
    <s v="2019"/>
    <x v="16"/>
    <n v="-13.09"/>
  </r>
  <r>
    <s v="05/02/2019"/>
    <x v="330"/>
    <s v="Mortgage Payment"/>
    <n v="1100"/>
    <s v="debit"/>
    <x v="1"/>
    <x v="1"/>
    <s v="2019"/>
    <x v="16"/>
    <n v="-1100"/>
  </r>
  <r>
    <s v="05/03/2019"/>
    <x v="331"/>
    <s v="Credit Card Payment"/>
    <n v="758.07"/>
    <s v="debit"/>
    <x v="3"/>
    <x v="1"/>
    <s v="2019"/>
    <x v="16"/>
    <n v="-758.07"/>
  </r>
  <r>
    <s v="05/04/2019"/>
    <x v="332"/>
    <s v="Netflix"/>
    <n v="13.9"/>
    <s v="debit"/>
    <x v="19"/>
    <x v="0"/>
    <s v="2019"/>
    <x v="16"/>
    <n v="-13.9"/>
  </r>
  <r>
    <s v="05/06/2019"/>
    <x v="333"/>
    <s v="Amazon"/>
    <n v="16.940000000000001"/>
    <s v="debit"/>
    <x v="0"/>
    <x v="0"/>
    <s v="2019"/>
    <x v="16"/>
    <n v="-16.940000000000001"/>
  </r>
  <r>
    <s v="05/07/2019"/>
    <x v="334"/>
    <s v="Amazon"/>
    <n v="38.56"/>
    <s v="debit"/>
    <x v="0"/>
    <x v="0"/>
    <s v="2019"/>
    <x v="16"/>
    <n v="-38.56"/>
  </r>
  <r>
    <s v="05/09/2019"/>
    <x v="335"/>
    <s v="Best Buy"/>
    <n v="331.69"/>
    <s v="debit"/>
    <x v="20"/>
    <x v="0"/>
    <s v="2019"/>
    <x v="16"/>
    <n v="-331.69"/>
  </r>
  <r>
    <s v="05/09/2019"/>
    <x v="335"/>
    <s v="Spotify"/>
    <n v="10.69"/>
    <s v="debit"/>
    <x v="7"/>
    <x v="0"/>
    <s v="2019"/>
    <x v="16"/>
    <n v="-10.69"/>
  </r>
  <r>
    <s v="05/09/2019"/>
    <x v="335"/>
    <s v="Target"/>
    <n v="3.2"/>
    <s v="debit"/>
    <x v="0"/>
    <x v="0"/>
    <s v="2019"/>
    <x v="16"/>
    <n v="-3.2"/>
  </r>
  <r>
    <s v="05/09/2019"/>
    <x v="335"/>
    <s v="Gas Company"/>
    <n v="30"/>
    <s v="debit"/>
    <x v="6"/>
    <x v="1"/>
    <s v="2019"/>
    <x v="16"/>
    <n v="-30"/>
  </r>
  <r>
    <s v="05/10/2019"/>
    <x v="336"/>
    <s v="Best Buy"/>
    <n v="21.39"/>
    <s v="debit"/>
    <x v="20"/>
    <x v="2"/>
    <s v="2019"/>
    <x v="16"/>
    <n v="-21.39"/>
  </r>
  <r>
    <s v="05/10/2019"/>
    <x v="336"/>
    <s v="Phone Company"/>
    <n v="65"/>
    <s v="debit"/>
    <x v="8"/>
    <x v="1"/>
    <s v="2019"/>
    <x v="16"/>
    <n v="-65"/>
  </r>
  <r>
    <s v="05/10/2019"/>
    <x v="336"/>
    <s v="Biweekly Paycheck"/>
    <n v="2000"/>
    <s v="credit"/>
    <x v="11"/>
    <x v="1"/>
    <s v="2019"/>
    <x v="16"/>
    <n v="2000"/>
  </r>
  <r>
    <s v="05/13/2019"/>
    <x v="337"/>
    <s v="Credit Card Payment"/>
    <n v="480.88"/>
    <s v="debit"/>
    <x v="3"/>
    <x v="1"/>
    <s v="2019"/>
    <x v="16"/>
    <n v="-480.88"/>
  </r>
  <r>
    <s v="05/13/2019"/>
    <x v="337"/>
    <s v="QuikTrip"/>
    <n v="35.24"/>
    <s v="debit"/>
    <x v="9"/>
    <x v="2"/>
    <s v="2019"/>
    <x v="16"/>
    <n v="-35.24"/>
  </r>
  <r>
    <s v="05/13/2019"/>
    <x v="337"/>
    <s v="Fancy Restaurant"/>
    <n v="98.19"/>
    <s v="debit"/>
    <x v="2"/>
    <x v="2"/>
    <s v="2019"/>
    <x v="16"/>
    <n v="-98.19"/>
  </r>
  <r>
    <s v="05/13/2019"/>
    <x v="337"/>
    <s v="Greek Restaurant"/>
    <n v="23.11"/>
    <s v="debit"/>
    <x v="2"/>
    <x v="2"/>
    <s v="2019"/>
    <x v="16"/>
    <n v="-23.11"/>
  </r>
  <r>
    <s v="05/14/2019"/>
    <x v="338"/>
    <s v="Grocery Store"/>
    <n v="2.02"/>
    <s v="debit"/>
    <x v="10"/>
    <x v="2"/>
    <s v="2019"/>
    <x v="16"/>
    <n v="-2.02"/>
  </r>
  <r>
    <s v="05/15/2019"/>
    <x v="339"/>
    <s v="Power Company"/>
    <n v="60"/>
    <s v="debit"/>
    <x v="6"/>
    <x v="1"/>
    <s v="2019"/>
    <x v="16"/>
    <n v="-60"/>
  </r>
  <r>
    <s v="05/17/2019"/>
    <x v="340"/>
    <s v="Credit Card Payment"/>
    <n v="575.33000000000004"/>
    <s v="credit"/>
    <x v="3"/>
    <x v="0"/>
    <s v="2019"/>
    <x v="16"/>
    <n v="575.33000000000004"/>
  </r>
  <r>
    <s v="05/17/2019"/>
    <x v="340"/>
    <s v="City Water Charges"/>
    <n v="35"/>
    <s v="debit"/>
    <x v="6"/>
    <x v="1"/>
    <s v="2019"/>
    <x v="16"/>
    <n v="-35"/>
  </r>
  <r>
    <s v="05/20/2019"/>
    <x v="341"/>
    <s v="State Farm"/>
    <n v="75"/>
    <s v="debit"/>
    <x v="17"/>
    <x v="1"/>
    <s v="2019"/>
    <x v="16"/>
    <n v="-75"/>
  </r>
  <r>
    <s v="05/20/2019"/>
    <x v="341"/>
    <s v="Credit Card Payment"/>
    <n v="415.47"/>
    <s v="debit"/>
    <x v="3"/>
    <x v="1"/>
    <s v="2019"/>
    <x v="16"/>
    <n v="-415.47"/>
  </r>
  <r>
    <s v="05/20/2019"/>
    <x v="341"/>
    <s v="American Tavern"/>
    <n v="32.53"/>
    <s v="debit"/>
    <x v="2"/>
    <x v="2"/>
    <s v="2019"/>
    <x v="16"/>
    <n v="-32.53"/>
  </r>
  <r>
    <s v="05/24/2019"/>
    <x v="342"/>
    <s v="Credit Card Payment"/>
    <n v="765.68"/>
    <s v="credit"/>
    <x v="3"/>
    <x v="2"/>
    <s v="2019"/>
    <x v="16"/>
    <n v="765.68"/>
  </r>
  <r>
    <s v="05/24/2019"/>
    <x v="342"/>
    <s v="Hardware Store"/>
    <n v="27.96"/>
    <s v="debit"/>
    <x v="5"/>
    <x v="0"/>
    <s v="2019"/>
    <x v="16"/>
    <n v="-27.96"/>
  </r>
  <r>
    <s v="05/24/2019"/>
    <x v="342"/>
    <s v="Biweekly Paycheck"/>
    <n v="2000"/>
    <s v="credit"/>
    <x v="11"/>
    <x v="1"/>
    <s v="2019"/>
    <x v="16"/>
    <n v="2000"/>
  </r>
  <r>
    <s v="05/24/2019"/>
    <x v="342"/>
    <s v="Brunch Restaurant"/>
    <n v="8"/>
    <s v="debit"/>
    <x v="2"/>
    <x v="0"/>
    <s v="2019"/>
    <x v="16"/>
    <n v="-8"/>
  </r>
  <r>
    <s v="05/25/2019"/>
    <x v="343"/>
    <s v="QuikTrip"/>
    <n v="36.76"/>
    <s v="debit"/>
    <x v="9"/>
    <x v="0"/>
    <s v="2019"/>
    <x v="16"/>
    <n v="-36.76"/>
  </r>
  <r>
    <s v="05/25/2019"/>
    <x v="343"/>
    <s v="Hardware Store"/>
    <n v="30.99"/>
    <s v="debit"/>
    <x v="5"/>
    <x v="0"/>
    <s v="2019"/>
    <x v="16"/>
    <n v="-30.99"/>
  </r>
  <r>
    <s v="05/27/2019"/>
    <x v="344"/>
    <s v="Mexican Restaurant"/>
    <n v="34.33"/>
    <s v="debit"/>
    <x v="2"/>
    <x v="0"/>
    <s v="2019"/>
    <x v="16"/>
    <n v="-34.33"/>
  </r>
  <r>
    <s v="05/28/2019"/>
    <x v="345"/>
    <s v="Credit Card Payment"/>
    <n v="765.68"/>
    <s v="debit"/>
    <x v="3"/>
    <x v="1"/>
    <s v="2019"/>
    <x v="16"/>
    <n v="-765.68"/>
  </r>
  <r>
    <s v="05/30/2019"/>
    <x v="346"/>
    <s v="Internet Service Provider"/>
    <n v="75"/>
    <s v="debit"/>
    <x v="14"/>
    <x v="1"/>
    <s v="2019"/>
    <x v="16"/>
    <n v="-75"/>
  </r>
  <r>
    <s v="05/30/2019"/>
    <x v="346"/>
    <s v="American Tavern"/>
    <n v="34.82"/>
    <s v="debit"/>
    <x v="2"/>
    <x v="0"/>
    <s v="2019"/>
    <x v="16"/>
    <n v="-34.82"/>
  </r>
  <r>
    <s v="06/01/2019"/>
    <x v="347"/>
    <s v="Amazon"/>
    <n v="13.09"/>
    <s v="debit"/>
    <x v="0"/>
    <x v="0"/>
    <s v="2019"/>
    <x v="17"/>
    <n v="-13.09"/>
  </r>
  <r>
    <s v="06/03/2019"/>
    <x v="348"/>
    <s v="Starbucks"/>
    <n v="2.75"/>
    <s v="debit"/>
    <x v="13"/>
    <x v="0"/>
    <s v="2019"/>
    <x v="17"/>
    <n v="-2.75"/>
  </r>
  <r>
    <s v="06/03/2019"/>
    <x v="348"/>
    <s v="Credit Card Payment"/>
    <n v="260.95"/>
    <s v="credit"/>
    <x v="3"/>
    <x v="0"/>
    <s v="2019"/>
    <x v="17"/>
    <n v="260.95"/>
  </r>
  <r>
    <s v="06/03/2019"/>
    <x v="348"/>
    <s v="Mortgage Payment"/>
    <n v="1100"/>
    <s v="debit"/>
    <x v="1"/>
    <x v="1"/>
    <s v="2019"/>
    <x v="17"/>
    <n v="-1100"/>
  </r>
  <r>
    <s v="06/04/2019"/>
    <x v="349"/>
    <s v="Barbershop"/>
    <n v="30"/>
    <s v="debit"/>
    <x v="15"/>
    <x v="0"/>
    <s v="2019"/>
    <x v="17"/>
    <n v="-30"/>
  </r>
  <r>
    <s v="06/04/2019"/>
    <x v="349"/>
    <s v="Netflix"/>
    <n v="13.9"/>
    <s v="debit"/>
    <x v="19"/>
    <x v="0"/>
    <s v="2019"/>
    <x v="17"/>
    <n v="-13.9"/>
  </r>
  <r>
    <s v="06/05/2019"/>
    <x v="350"/>
    <s v="Grocery Store"/>
    <n v="23"/>
    <s v="debit"/>
    <x v="10"/>
    <x v="0"/>
    <s v="2019"/>
    <x v="17"/>
    <n v="-23"/>
  </r>
  <r>
    <s v="06/05/2019"/>
    <x v="350"/>
    <s v="Mexican Restaurant"/>
    <n v="23.24"/>
    <s v="debit"/>
    <x v="2"/>
    <x v="0"/>
    <s v="2019"/>
    <x v="17"/>
    <n v="-23.24"/>
  </r>
  <r>
    <s v="06/06/2019"/>
    <x v="351"/>
    <s v="Starbucks"/>
    <n v="3.75"/>
    <s v="debit"/>
    <x v="13"/>
    <x v="0"/>
    <s v="2019"/>
    <x v="17"/>
    <n v="-3.75"/>
  </r>
  <r>
    <s v="06/06/2019"/>
    <x v="351"/>
    <s v="Grocery Store"/>
    <n v="5.64"/>
    <s v="debit"/>
    <x v="10"/>
    <x v="0"/>
    <s v="2019"/>
    <x v="17"/>
    <n v="-5.64"/>
  </r>
  <r>
    <s v="06/07/2019"/>
    <x v="352"/>
    <s v="Credit Card Payment"/>
    <n v="458.56"/>
    <s v="debit"/>
    <x v="3"/>
    <x v="1"/>
    <s v="2019"/>
    <x v="17"/>
    <n v="-458.56"/>
  </r>
  <r>
    <s v="06/07/2019"/>
    <x v="352"/>
    <s v="Biweekly Paycheck"/>
    <n v="2000"/>
    <s v="credit"/>
    <x v="11"/>
    <x v="1"/>
    <s v="2019"/>
    <x v="17"/>
    <n v="2000"/>
  </r>
  <r>
    <s v="06/07/2019"/>
    <x v="352"/>
    <s v="Gas Company"/>
    <n v="30"/>
    <s v="debit"/>
    <x v="6"/>
    <x v="1"/>
    <s v="2019"/>
    <x v="17"/>
    <n v="-30"/>
  </r>
  <r>
    <s v="06/09/2019"/>
    <x v="353"/>
    <s v="Spotify"/>
    <n v="10.69"/>
    <s v="debit"/>
    <x v="7"/>
    <x v="0"/>
    <s v="2019"/>
    <x v="17"/>
    <n v="-10.69"/>
  </r>
  <r>
    <s v="06/12/2019"/>
    <x v="354"/>
    <s v="Phone Company"/>
    <n v="65"/>
    <s v="debit"/>
    <x v="8"/>
    <x v="1"/>
    <s v="2019"/>
    <x v="17"/>
    <n v="-65"/>
  </r>
  <r>
    <s v="06/13/2019"/>
    <x v="355"/>
    <s v="Credit Card Payment"/>
    <n v="152.72"/>
    <s v="credit"/>
    <x v="3"/>
    <x v="0"/>
    <s v="2019"/>
    <x v="17"/>
    <n v="152.72"/>
  </r>
  <r>
    <s v="06/13/2019"/>
    <x v="355"/>
    <s v="Credit Card Payment"/>
    <n v="152.72"/>
    <s v="debit"/>
    <x v="3"/>
    <x v="1"/>
    <s v="2019"/>
    <x v="17"/>
    <n v="-152.72"/>
  </r>
  <r>
    <s v="06/14/2019"/>
    <x v="356"/>
    <s v="Grocery Store"/>
    <n v="10.69"/>
    <s v="debit"/>
    <x v="10"/>
    <x v="2"/>
    <s v="2019"/>
    <x v="17"/>
    <n v="-10.69"/>
  </r>
  <r>
    <s v="06/15/2019"/>
    <x v="357"/>
    <s v="BP"/>
    <n v="33.159999999999997"/>
    <s v="debit"/>
    <x v="9"/>
    <x v="2"/>
    <s v="2019"/>
    <x v="17"/>
    <n v="-33.159999999999997"/>
  </r>
  <r>
    <s v="06/17/2019"/>
    <x v="358"/>
    <s v="City Water Charges"/>
    <n v="35"/>
    <s v="debit"/>
    <x v="6"/>
    <x v="1"/>
    <s v="2019"/>
    <x v="17"/>
    <n v="-35"/>
  </r>
  <r>
    <s v="06/17/2019"/>
    <x v="358"/>
    <s v="Power Company"/>
    <n v="60"/>
    <s v="debit"/>
    <x v="6"/>
    <x v="1"/>
    <s v="2019"/>
    <x v="17"/>
    <n v="-60"/>
  </r>
  <r>
    <s v="06/18/2019"/>
    <x v="359"/>
    <s v="Brewing Company"/>
    <n v="15"/>
    <s v="debit"/>
    <x v="16"/>
    <x v="2"/>
    <s v="2019"/>
    <x v="17"/>
    <n v="-15"/>
  </r>
  <r>
    <s v="06/18/2019"/>
    <x v="359"/>
    <s v="Shell"/>
    <n v="41.83"/>
    <s v="debit"/>
    <x v="9"/>
    <x v="2"/>
    <s v="2019"/>
    <x v="17"/>
    <n v="-41.83"/>
  </r>
  <r>
    <s v="06/19/2019"/>
    <x v="360"/>
    <s v="State Farm"/>
    <n v="75"/>
    <s v="debit"/>
    <x v="17"/>
    <x v="1"/>
    <s v="2019"/>
    <x v="17"/>
    <n v="-75"/>
  </r>
  <r>
    <s v="06/20/2019"/>
    <x v="361"/>
    <s v="Credit Card Payment"/>
    <n v="375.26"/>
    <s v="debit"/>
    <x v="3"/>
    <x v="1"/>
    <s v="2019"/>
    <x v="17"/>
    <n v="-375.26"/>
  </r>
  <r>
    <s v="06/20/2019"/>
    <x v="361"/>
    <s v="Mike's Construction Co."/>
    <n v="9200"/>
    <s v="debit"/>
    <x v="5"/>
    <x v="1"/>
    <s v="2019"/>
    <x v="17"/>
    <n v="-9200"/>
  </r>
  <r>
    <s v="06/20/2019"/>
    <x v="361"/>
    <s v="Credit Card Payment"/>
    <n v="100.68"/>
    <s v="credit"/>
    <x v="3"/>
    <x v="2"/>
    <s v="2019"/>
    <x v="17"/>
    <n v="100.68"/>
  </r>
  <r>
    <s v="06/21/2019"/>
    <x v="362"/>
    <s v="Credit Card Payment"/>
    <n v="100.68"/>
    <s v="debit"/>
    <x v="3"/>
    <x v="1"/>
    <s v="2019"/>
    <x v="17"/>
    <n v="-100.68"/>
  </r>
  <r>
    <s v="06/21/2019"/>
    <x v="362"/>
    <s v="Biweekly Paycheck"/>
    <n v="2000"/>
    <s v="credit"/>
    <x v="11"/>
    <x v="1"/>
    <s v="2019"/>
    <x v="17"/>
    <n v="2000"/>
  </r>
  <r>
    <s v="06/24/2019"/>
    <x v="363"/>
    <s v="Brewing Company"/>
    <n v="15"/>
    <s v="debit"/>
    <x v="16"/>
    <x v="2"/>
    <s v="2019"/>
    <x v="17"/>
    <n v="-15"/>
  </r>
  <r>
    <s v="06/28/2019"/>
    <x v="364"/>
    <s v="BP"/>
    <n v="30.64"/>
    <s v="debit"/>
    <x v="9"/>
    <x v="2"/>
    <s v="2019"/>
    <x v="17"/>
    <n v="-30.64"/>
  </r>
  <r>
    <s v="06/30/2019"/>
    <x v="365"/>
    <s v="Internet Service Provider"/>
    <n v="75"/>
    <s v="debit"/>
    <x v="14"/>
    <x v="1"/>
    <s v="2019"/>
    <x v="17"/>
    <n v="-75"/>
  </r>
  <r>
    <s v="07/01/2019"/>
    <x v="366"/>
    <s v="Starbucks"/>
    <n v="7"/>
    <s v="debit"/>
    <x v="13"/>
    <x v="2"/>
    <s v="2019"/>
    <x v="18"/>
    <n v="-7"/>
  </r>
  <r>
    <s v="07/01/2019"/>
    <x v="366"/>
    <s v="Grocery Store"/>
    <n v="99.47"/>
    <s v="debit"/>
    <x v="10"/>
    <x v="2"/>
    <s v="2019"/>
    <x v="18"/>
    <n v="-99.47"/>
  </r>
  <r>
    <s v="07/01/2019"/>
    <x v="366"/>
    <s v="Hawaiian Grill"/>
    <n v="24.97"/>
    <s v="debit"/>
    <x v="2"/>
    <x v="2"/>
    <s v="2019"/>
    <x v="18"/>
    <n v="-24.97"/>
  </r>
  <r>
    <s v="07/01/2019"/>
    <x v="366"/>
    <s v="Thai Restaurant"/>
    <n v="24"/>
    <s v="debit"/>
    <x v="2"/>
    <x v="2"/>
    <s v="2019"/>
    <x v="18"/>
    <n v="-24"/>
  </r>
  <r>
    <s v="07/01/2019"/>
    <x v="366"/>
    <s v="Amazon"/>
    <n v="13.09"/>
    <s v="debit"/>
    <x v="0"/>
    <x v="0"/>
    <s v="2019"/>
    <x v="18"/>
    <n v="-13.09"/>
  </r>
  <r>
    <s v="07/02/2019"/>
    <x v="367"/>
    <s v="Hardware Store"/>
    <n v="229.9"/>
    <s v="debit"/>
    <x v="5"/>
    <x v="0"/>
    <s v="2019"/>
    <x v="18"/>
    <n v="-229.9"/>
  </r>
  <r>
    <s v="07/02/2019"/>
    <x v="367"/>
    <s v="Mortgage Payment"/>
    <n v="1100"/>
    <s v="debit"/>
    <x v="1"/>
    <x v="1"/>
    <s v="2019"/>
    <x v="18"/>
    <n v="-1100"/>
  </r>
  <r>
    <s v="07/04/2019"/>
    <x v="368"/>
    <s v="Netflix"/>
    <n v="13.9"/>
    <s v="debit"/>
    <x v="19"/>
    <x v="0"/>
    <s v="2019"/>
    <x v="18"/>
    <n v="-13.9"/>
  </r>
  <r>
    <s v="07/05/2019"/>
    <x v="369"/>
    <s v="Brewing Company"/>
    <n v="19"/>
    <s v="debit"/>
    <x v="16"/>
    <x v="2"/>
    <s v="2019"/>
    <x v="18"/>
    <n v="-19"/>
  </r>
  <r>
    <s v="07/05/2019"/>
    <x v="369"/>
    <s v="Biweekly Paycheck"/>
    <n v="2250"/>
    <s v="credit"/>
    <x v="11"/>
    <x v="1"/>
    <s v="2019"/>
    <x v="18"/>
    <n v="2250"/>
  </r>
  <r>
    <s v="07/06/2019"/>
    <x v="370"/>
    <s v="Credit Card Payment"/>
    <n v="220.08"/>
    <s v="credit"/>
    <x v="3"/>
    <x v="2"/>
    <s v="2019"/>
    <x v="18"/>
    <n v="220.08"/>
  </r>
  <r>
    <s v="07/06/2019"/>
    <x v="370"/>
    <s v="Grocery Store"/>
    <n v="92.98"/>
    <s v="debit"/>
    <x v="10"/>
    <x v="0"/>
    <s v="2019"/>
    <x v="18"/>
    <n v="-92.98"/>
  </r>
  <r>
    <s v="07/06/2019"/>
    <x v="370"/>
    <s v="Greek Restaurant"/>
    <n v="23.26"/>
    <s v="debit"/>
    <x v="2"/>
    <x v="0"/>
    <s v="2019"/>
    <x v="18"/>
    <n v="-23.26"/>
  </r>
  <r>
    <s v="07/07/2019"/>
    <x v="371"/>
    <s v="Hardware Store"/>
    <n v="103.14"/>
    <s v="debit"/>
    <x v="5"/>
    <x v="0"/>
    <s v="2019"/>
    <x v="18"/>
    <n v="-103.14"/>
  </r>
  <r>
    <s v="07/08/2019"/>
    <x v="372"/>
    <s v="Credit Card Payment"/>
    <n v="305.27999999999997"/>
    <s v="debit"/>
    <x v="3"/>
    <x v="1"/>
    <s v="2019"/>
    <x v="18"/>
    <n v="-305.27999999999997"/>
  </r>
  <r>
    <s v="07/08/2019"/>
    <x v="372"/>
    <s v="Credit Card Payment"/>
    <n v="220.08"/>
    <s v="debit"/>
    <x v="3"/>
    <x v="1"/>
    <s v="2019"/>
    <x v="18"/>
    <n v="-220.08"/>
  </r>
  <r>
    <s v="07/09/2019"/>
    <x v="373"/>
    <s v="Credit Card Payment"/>
    <n v="549.72"/>
    <s v="credit"/>
    <x v="3"/>
    <x v="0"/>
    <s v="2019"/>
    <x v="18"/>
    <n v="549.72"/>
  </r>
  <r>
    <s v="07/09/2019"/>
    <x v="373"/>
    <s v="Spotify"/>
    <n v="10.69"/>
    <s v="debit"/>
    <x v="7"/>
    <x v="0"/>
    <s v="2019"/>
    <x v="18"/>
    <n v="-10.69"/>
  </r>
  <r>
    <s v="07/10/2019"/>
    <x v="374"/>
    <s v="Phone Company"/>
    <n v="65"/>
    <s v="debit"/>
    <x v="8"/>
    <x v="1"/>
    <s v="2019"/>
    <x v="18"/>
    <n v="-65"/>
  </r>
  <r>
    <s v="07/10/2019"/>
    <x v="374"/>
    <s v="Gas Company"/>
    <n v="30"/>
    <s v="debit"/>
    <x v="6"/>
    <x v="1"/>
    <s v="2019"/>
    <x v="18"/>
    <n v="-30"/>
  </r>
  <r>
    <s v="07/15/2019"/>
    <x v="375"/>
    <s v="Grocery Store"/>
    <n v="87.14"/>
    <s v="debit"/>
    <x v="10"/>
    <x v="2"/>
    <s v="2019"/>
    <x v="18"/>
    <n v="-87.14"/>
  </r>
  <r>
    <s v="07/16/2019"/>
    <x v="376"/>
    <s v="Amazon"/>
    <n v="89.99"/>
    <s v="debit"/>
    <x v="0"/>
    <x v="0"/>
    <s v="2019"/>
    <x v="18"/>
    <n v="-89.99"/>
  </r>
  <r>
    <s v="07/16/2019"/>
    <x v="376"/>
    <s v="Power Company"/>
    <n v="60"/>
    <s v="debit"/>
    <x v="6"/>
    <x v="1"/>
    <s v="2019"/>
    <x v="18"/>
    <n v="-60"/>
  </r>
  <r>
    <s v="07/17/2019"/>
    <x v="377"/>
    <s v="City Water Charges"/>
    <n v="35"/>
    <s v="debit"/>
    <x v="6"/>
    <x v="1"/>
    <s v="2019"/>
    <x v="18"/>
    <n v="-35"/>
  </r>
  <r>
    <s v="07/18/2019"/>
    <x v="378"/>
    <s v="State Farm"/>
    <n v="75"/>
    <s v="debit"/>
    <x v="17"/>
    <x v="1"/>
    <s v="2019"/>
    <x v="18"/>
    <n v="-75"/>
  </r>
  <r>
    <s v="07/18/2019"/>
    <x v="378"/>
    <s v="Credit Card Payment"/>
    <n v="814.5"/>
    <s v="debit"/>
    <x v="3"/>
    <x v="1"/>
    <s v="2019"/>
    <x v="18"/>
    <n v="-814.5"/>
  </r>
  <r>
    <s v="07/18/2019"/>
    <x v="378"/>
    <s v="BP"/>
    <n v="36.42"/>
    <s v="debit"/>
    <x v="9"/>
    <x v="2"/>
    <s v="2019"/>
    <x v="18"/>
    <n v="-36.42"/>
  </r>
  <r>
    <s v="07/18/2019"/>
    <x v="378"/>
    <s v="Grocery Store"/>
    <n v="29.83"/>
    <s v="debit"/>
    <x v="10"/>
    <x v="0"/>
    <s v="2019"/>
    <x v="18"/>
    <n v="-29.83"/>
  </r>
  <r>
    <s v="07/18/2019"/>
    <x v="378"/>
    <s v="Brunch Restaurant"/>
    <n v="8.82"/>
    <s v="debit"/>
    <x v="2"/>
    <x v="0"/>
    <s v="2019"/>
    <x v="18"/>
    <n v="-8.82"/>
  </r>
  <r>
    <s v="07/19/2019"/>
    <x v="379"/>
    <s v="Credit Card Payment"/>
    <n v="115.52"/>
    <s v="credit"/>
    <x v="3"/>
    <x v="0"/>
    <s v="2019"/>
    <x v="18"/>
    <n v="115.52"/>
  </r>
  <r>
    <s v="07/19/2019"/>
    <x v="379"/>
    <s v="Biweekly Paycheck"/>
    <n v="2250"/>
    <s v="credit"/>
    <x v="11"/>
    <x v="1"/>
    <s v="2019"/>
    <x v="18"/>
    <n v="2250"/>
  </r>
  <r>
    <s v="07/19/2019"/>
    <x v="379"/>
    <s v="Mexican Restaurant"/>
    <n v="28"/>
    <s v="debit"/>
    <x v="2"/>
    <x v="0"/>
    <s v="2019"/>
    <x v="18"/>
    <n v="-28"/>
  </r>
  <r>
    <s v="07/22/2019"/>
    <x v="380"/>
    <s v="Credit Card Payment"/>
    <n v="257.08"/>
    <s v="credit"/>
    <x v="3"/>
    <x v="2"/>
    <s v="2019"/>
    <x v="18"/>
    <n v="257.08"/>
  </r>
  <r>
    <s v="07/22/2019"/>
    <x v="380"/>
    <s v="Thai Restaurant"/>
    <n v="26.67"/>
    <s v="debit"/>
    <x v="2"/>
    <x v="2"/>
    <s v="2019"/>
    <x v="18"/>
    <n v="-26.67"/>
  </r>
  <r>
    <s v="07/23/2019"/>
    <x v="381"/>
    <s v="Credit Card Payment"/>
    <n v="257.08"/>
    <s v="debit"/>
    <x v="3"/>
    <x v="1"/>
    <s v="2019"/>
    <x v="18"/>
    <n v="-257.08"/>
  </r>
  <r>
    <s v="07/24/2019"/>
    <x v="382"/>
    <s v="Starbucks"/>
    <n v="2.5"/>
    <s v="debit"/>
    <x v="13"/>
    <x v="2"/>
    <s v="2019"/>
    <x v="18"/>
    <n v="-2.5"/>
  </r>
  <r>
    <s v="07/27/2019"/>
    <x v="383"/>
    <s v="Barbershop"/>
    <n v="30"/>
    <s v="debit"/>
    <x v="15"/>
    <x v="2"/>
    <s v="2019"/>
    <x v="18"/>
    <n v="-30"/>
  </r>
  <r>
    <s v="07/28/2019"/>
    <x v="384"/>
    <s v="Hardware Store"/>
    <n v="44.31"/>
    <s v="debit"/>
    <x v="5"/>
    <x v="0"/>
    <s v="2019"/>
    <x v="18"/>
    <n v="-44.31"/>
  </r>
  <r>
    <s v="07/29/2019"/>
    <x v="385"/>
    <s v="Grocery Store"/>
    <n v="5.35"/>
    <s v="debit"/>
    <x v="10"/>
    <x v="0"/>
    <s v="2019"/>
    <x v="18"/>
    <n v="-5.35"/>
  </r>
  <r>
    <s v="07/29/2019"/>
    <x v="385"/>
    <s v="Fancy Restaurant"/>
    <n v="44.92"/>
    <s v="debit"/>
    <x v="2"/>
    <x v="2"/>
    <s v="2019"/>
    <x v="18"/>
    <n v="-44.92"/>
  </r>
  <r>
    <s v="07/30/2019"/>
    <x v="386"/>
    <s v="Grocery Store"/>
    <n v="15.77"/>
    <s v="debit"/>
    <x v="10"/>
    <x v="0"/>
    <s v="2019"/>
    <x v="18"/>
    <n v="-15.77"/>
  </r>
  <r>
    <s v="07/30/2019"/>
    <x v="386"/>
    <s v="Internet Service Provider"/>
    <n v="75"/>
    <s v="debit"/>
    <x v="14"/>
    <x v="1"/>
    <s v="2019"/>
    <x v="18"/>
    <n v="-75"/>
  </r>
  <r>
    <s v="08/01/2019"/>
    <x v="387"/>
    <s v="Amazon"/>
    <n v="13.09"/>
    <s v="debit"/>
    <x v="0"/>
    <x v="0"/>
    <s v="2019"/>
    <x v="19"/>
    <n v="-13.09"/>
  </r>
  <r>
    <s v="08/02/2019"/>
    <x v="388"/>
    <s v="Mortgage Payment"/>
    <n v="1100"/>
    <s v="debit"/>
    <x v="1"/>
    <x v="1"/>
    <s v="2019"/>
    <x v="19"/>
    <n v="-1100"/>
  </r>
  <r>
    <s v="08/02/2019"/>
    <x v="388"/>
    <s v="Biweekly Paycheck"/>
    <n v="2250"/>
    <s v="credit"/>
    <x v="11"/>
    <x v="1"/>
    <s v="2019"/>
    <x v="19"/>
    <n v="2250"/>
  </r>
  <r>
    <s v="08/03/2019"/>
    <x v="389"/>
    <s v="BP"/>
    <n v="36.36"/>
    <s v="debit"/>
    <x v="9"/>
    <x v="0"/>
    <s v="2019"/>
    <x v="19"/>
    <n v="-36.36"/>
  </r>
  <r>
    <s v="08/03/2019"/>
    <x v="389"/>
    <s v="Grocery Store"/>
    <n v="3.96"/>
    <s v="debit"/>
    <x v="10"/>
    <x v="0"/>
    <s v="2019"/>
    <x v="19"/>
    <n v="-3.96"/>
  </r>
  <r>
    <s v="08/03/2019"/>
    <x v="389"/>
    <s v="American Tavern"/>
    <n v="23.47"/>
    <s v="debit"/>
    <x v="2"/>
    <x v="0"/>
    <s v="2019"/>
    <x v="19"/>
    <n v="-23.47"/>
  </r>
  <r>
    <s v="08/04/2019"/>
    <x v="390"/>
    <s v="Netflix"/>
    <n v="13.9"/>
    <s v="debit"/>
    <x v="19"/>
    <x v="0"/>
    <s v="2019"/>
    <x v="19"/>
    <n v="-13.9"/>
  </r>
  <r>
    <s v="08/05/2019"/>
    <x v="391"/>
    <s v="Brewing Company"/>
    <n v="18"/>
    <s v="debit"/>
    <x v="16"/>
    <x v="2"/>
    <s v="2019"/>
    <x v="19"/>
    <n v="-18"/>
  </r>
  <r>
    <s v="08/05/2019"/>
    <x v="391"/>
    <s v="Credit Card Payment"/>
    <n v="349.28"/>
    <s v="credit"/>
    <x v="3"/>
    <x v="0"/>
    <s v="2019"/>
    <x v="19"/>
    <n v="349.28"/>
  </r>
  <r>
    <s v="08/05/2019"/>
    <x v="391"/>
    <s v="Credit Card Payment"/>
    <n v="117.65"/>
    <s v="credit"/>
    <x v="3"/>
    <x v="2"/>
    <s v="2019"/>
    <x v="19"/>
    <n v="117.65"/>
  </r>
  <r>
    <s v="08/06/2019"/>
    <x v="392"/>
    <s v="Credit Card Payment"/>
    <n v="521.16999999999996"/>
    <s v="debit"/>
    <x v="3"/>
    <x v="1"/>
    <s v="2019"/>
    <x v="19"/>
    <n v="-521.16999999999996"/>
  </r>
  <r>
    <s v="08/06/2019"/>
    <x v="392"/>
    <s v="Credit Card Payment"/>
    <n v="117.65"/>
    <s v="debit"/>
    <x v="3"/>
    <x v="1"/>
    <s v="2019"/>
    <x v="19"/>
    <n v="-117.65"/>
  </r>
  <r>
    <s v="08/06/2019"/>
    <x v="392"/>
    <s v="Hardware Store"/>
    <n v="125"/>
    <s v="debit"/>
    <x v="5"/>
    <x v="1"/>
    <s v="2019"/>
    <x v="19"/>
    <n v="-125"/>
  </r>
  <r>
    <s v="08/08/2019"/>
    <x v="393"/>
    <s v="Grocery Store"/>
    <n v="11.72"/>
    <s v="debit"/>
    <x v="10"/>
    <x v="2"/>
    <s v="2019"/>
    <x v="19"/>
    <n v="-11.72"/>
  </r>
  <r>
    <s v="08/09/2019"/>
    <x v="394"/>
    <s v="Spotify"/>
    <n v="10.69"/>
    <s v="debit"/>
    <x v="7"/>
    <x v="0"/>
    <s v="2019"/>
    <x v="19"/>
    <n v="-10.69"/>
  </r>
  <r>
    <s v="08/09/2019"/>
    <x v="394"/>
    <s v="Gas Company"/>
    <n v="30"/>
    <s v="debit"/>
    <x v="6"/>
    <x v="1"/>
    <s v="2019"/>
    <x v="19"/>
    <n v="-30"/>
  </r>
  <r>
    <s v="08/12/2019"/>
    <x v="395"/>
    <s v="Phone Company"/>
    <n v="65"/>
    <s v="debit"/>
    <x v="8"/>
    <x v="1"/>
    <s v="2019"/>
    <x v="19"/>
    <n v="-65"/>
  </r>
  <r>
    <s v="08/12/2019"/>
    <x v="395"/>
    <s v="Thai Restaurant"/>
    <n v="26.67"/>
    <s v="debit"/>
    <x v="2"/>
    <x v="2"/>
    <s v="2019"/>
    <x v="19"/>
    <n v="-26.67"/>
  </r>
  <r>
    <s v="08/14/2019"/>
    <x v="396"/>
    <s v="Starbucks"/>
    <n v="2.75"/>
    <s v="debit"/>
    <x v="13"/>
    <x v="0"/>
    <s v="2019"/>
    <x v="19"/>
    <n v="-2.75"/>
  </r>
  <r>
    <s v="08/15/2019"/>
    <x v="397"/>
    <s v="Credit Card Payment"/>
    <n v="335.2"/>
    <s v="debit"/>
    <x v="3"/>
    <x v="1"/>
    <s v="2019"/>
    <x v="19"/>
    <n v="-335.2"/>
  </r>
  <r>
    <s v="08/15/2019"/>
    <x v="397"/>
    <s v="Power Company"/>
    <n v="60"/>
    <s v="debit"/>
    <x v="6"/>
    <x v="1"/>
    <s v="2019"/>
    <x v="19"/>
    <n v="-60"/>
  </r>
  <r>
    <s v="08/16/2019"/>
    <x v="398"/>
    <s v="Biweekly Paycheck"/>
    <n v="2250"/>
    <s v="credit"/>
    <x v="11"/>
    <x v="1"/>
    <s v="2019"/>
    <x v="19"/>
    <n v="2250"/>
  </r>
  <r>
    <s v="08/16/2019"/>
    <x v="398"/>
    <s v="City Water Charges"/>
    <n v="35"/>
    <s v="debit"/>
    <x v="6"/>
    <x v="1"/>
    <s v="2019"/>
    <x v="19"/>
    <n v="-35"/>
  </r>
  <r>
    <s v="08/17/2019"/>
    <x v="399"/>
    <s v="Credit Card Payment"/>
    <n v="87.17"/>
    <s v="credit"/>
    <x v="3"/>
    <x v="0"/>
    <s v="2019"/>
    <x v="19"/>
    <n v="87.17"/>
  </r>
  <r>
    <s v="08/17/2019"/>
    <x v="399"/>
    <s v="Grocery Store"/>
    <n v="33.15"/>
    <s v="debit"/>
    <x v="10"/>
    <x v="0"/>
    <s v="2019"/>
    <x v="19"/>
    <n v="-33.15"/>
  </r>
  <r>
    <s v="08/17/2019"/>
    <x v="399"/>
    <s v="Barbershop"/>
    <n v="19"/>
    <s v="debit"/>
    <x v="15"/>
    <x v="0"/>
    <s v="2019"/>
    <x v="19"/>
    <n v="-19"/>
  </r>
  <r>
    <s v="08/17/2019"/>
    <x v="399"/>
    <s v="American Tavern"/>
    <n v="3.5"/>
    <s v="debit"/>
    <x v="2"/>
    <x v="0"/>
    <s v="2019"/>
    <x v="19"/>
    <n v="-3.5"/>
  </r>
  <r>
    <s v="08/19/2019"/>
    <x v="400"/>
    <s v="Credit Card Payment"/>
    <n v="1248.95"/>
    <s v="debit"/>
    <x v="3"/>
    <x v="1"/>
    <s v="2019"/>
    <x v="19"/>
    <n v="-1248.95"/>
  </r>
  <r>
    <s v="08/20/2019"/>
    <x v="401"/>
    <s v="State Farm"/>
    <n v="75"/>
    <s v="debit"/>
    <x v="17"/>
    <x v="1"/>
    <s v="2019"/>
    <x v="19"/>
    <n v="-75"/>
  </r>
  <r>
    <s v="08/20/2019"/>
    <x v="401"/>
    <s v="Starbucks"/>
    <n v="2.75"/>
    <s v="debit"/>
    <x v="13"/>
    <x v="0"/>
    <s v="2019"/>
    <x v="19"/>
    <n v="-2.75"/>
  </r>
  <r>
    <s v="08/21/2019"/>
    <x v="402"/>
    <s v="Shell"/>
    <n v="34.69"/>
    <s v="debit"/>
    <x v="9"/>
    <x v="0"/>
    <s v="2019"/>
    <x v="19"/>
    <n v="-34.69"/>
  </r>
  <r>
    <s v="08/23/2019"/>
    <x v="403"/>
    <s v="Starbucks"/>
    <n v="2.75"/>
    <s v="debit"/>
    <x v="13"/>
    <x v="0"/>
    <s v="2019"/>
    <x v="19"/>
    <n v="-2.75"/>
  </r>
  <r>
    <s v="08/25/2019"/>
    <x v="404"/>
    <s v="Brunch Restaurant"/>
    <n v="39.43"/>
    <s v="debit"/>
    <x v="2"/>
    <x v="0"/>
    <s v="2019"/>
    <x v="19"/>
    <n v="-39.43"/>
  </r>
  <r>
    <s v="08/26/2019"/>
    <x v="405"/>
    <s v="Hardware Store"/>
    <n v="66.75"/>
    <s v="debit"/>
    <x v="5"/>
    <x v="2"/>
    <s v="2019"/>
    <x v="19"/>
    <n v="-66.75"/>
  </r>
  <r>
    <s v="08/29/2019"/>
    <x v="406"/>
    <s v="Starbucks"/>
    <n v="3"/>
    <s v="debit"/>
    <x v="13"/>
    <x v="0"/>
    <s v="2019"/>
    <x v="19"/>
    <n v="-3"/>
  </r>
  <r>
    <s v="08/30/2019"/>
    <x v="407"/>
    <s v="Starbucks"/>
    <n v="2.75"/>
    <s v="debit"/>
    <x v="13"/>
    <x v="0"/>
    <s v="2019"/>
    <x v="19"/>
    <n v="-2.75"/>
  </r>
  <r>
    <s v="08/30/2019"/>
    <x v="407"/>
    <s v="Internet Service Provider"/>
    <n v="75"/>
    <s v="debit"/>
    <x v="14"/>
    <x v="1"/>
    <s v="2019"/>
    <x v="19"/>
    <n v="-75"/>
  </r>
  <r>
    <s v="08/30/2019"/>
    <x v="407"/>
    <s v="Biweekly Paycheck"/>
    <n v="2250"/>
    <s v="credit"/>
    <x v="11"/>
    <x v="1"/>
    <s v="2019"/>
    <x v="19"/>
    <n v="2250"/>
  </r>
  <r>
    <s v="08/31/2019"/>
    <x v="408"/>
    <s v="Hardware Store"/>
    <n v="68.040000000000006"/>
    <s v="debit"/>
    <x v="5"/>
    <x v="0"/>
    <s v="2019"/>
    <x v="19"/>
    <n v="-68.040000000000006"/>
  </r>
  <r>
    <s v="08/31/2019"/>
    <x v="408"/>
    <s v="BBQ Restaurant"/>
    <n v="41.78"/>
    <s v="debit"/>
    <x v="2"/>
    <x v="2"/>
    <s v="2019"/>
    <x v="19"/>
    <n v="-41.78"/>
  </r>
  <r>
    <s v="09/01/2019"/>
    <x v="409"/>
    <s v="Amazon"/>
    <n v="13.09"/>
    <s v="debit"/>
    <x v="0"/>
    <x v="0"/>
    <s v="2019"/>
    <x v="20"/>
    <n v="-13.09"/>
  </r>
  <r>
    <s v="09/03/2019"/>
    <x v="410"/>
    <s v="Mortgage Payment"/>
    <n v="1100"/>
    <s v="debit"/>
    <x v="1"/>
    <x v="1"/>
    <s v="2019"/>
    <x v="20"/>
    <n v="-1100"/>
  </r>
  <r>
    <s v="09/03/2019"/>
    <x v="410"/>
    <s v="Fancy Restaurant"/>
    <n v="41.24"/>
    <s v="debit"/>
    <x v="2"/>
    <x v="2"/>
    <s v="2019"/>
    <x v="20"/>
    <n v="-41.24"/>
  </r>
  <r>
    <s v="09/04/2019"/>
    <x v="411"/>
    <s v="Netflix"/>
    <n v="13.9"/>
    <s v="debit"/>
    <x v="19"/>
    <x v="0"/>
    <s v="2019"/>
    <x v="20"/>
    <n v="-13.9"/>
  </r>
  <r>
    <s v="09/05/2019"/>
    <x v="412"/>
    <s v="Starbucks"/>
    <n v="3.75"/>
    <s v="debit"/>
    <x v="13"/>
    <x v="0"/>
    <s v="2019"/>
    <x v="20"/>
    <n v="-3.75"/>
  </r>
  <r>
    <s v="09/06/2019"/>
    <x v="413"/>
    <s v="Credit Card Payment"/>
    <n v="1390.37"/>
    <s v="credit"/>
    <x v="3"/>
    <x v="0"/>
    <s v="2019"/>
    <x v="20"/>
    <n v="1390.37"/>
  </r>
  <r>
    <s v="09/06/2019"/>
    <x v="413"/>
    <s v="Credit Card Payment"/>
    <n v="1390.37"/>
    <s v="debit"/>
    <x v="3"/>
    <x v="1"/>
    <s v="2019"/>
    <x v="20"/>
    <n v="-1390.37"/>
  </r>
  <r>
    <s v="09/06/2019"/>
    <x v="413"/>
    <s v="Credit Card Payment"/>
    <n v="502.75"/>
    <s v="debit"/>
    <x v="3"/>
    <x v="1"/>
    <s v="2019"/>
    <x v="20"/>
    <n v="-502.75"/>
  </r>
  <r>
    <s v="09/07/2019"/>
    <x v="414"/>
    <s v="Brewing Company"/>
    <n v="12.87"/>
    <s v="debit"/>
    <x v="16"/>
    <x v="0"/>
    <s v="2019"/>
    <x v="20"/>
    <n v="-12.87"/>
  </r>
  <r>
    <s v="09/08/2019"/>
    <x v="415"/>
    <s v="Brewing Company"/>
    <n v="19.3"/>
    <s v="debit"/>
    <x v="16"/>
    <x v="0"/>
    <s v="2019"/>
    <x v="20"/>
    <n v="-19.3"/>
  </r>
  <r>
    <s v="09/09/2019"/>
    <x v="416"/>
    <s v="Shell"/>
    <n v="28.77"/>
    <s v="debit"/>
    <x v="9"/>
    <x v="0"/>
    <s v="2019"/>
    <x v="20"/>
    <n v="-28.77"/>
  </r>
  <r>
    <s v="09/09/2019"/>
    <x v="416"/>
    <s v="Grocery Store"/>
    <n v="65.09"/>
    <s v="debit"/>
    <x v="10"/>
    <x v="2"/>
    <s v="2019"/>
    <x v="20"/>
    <n v="-65.09"/>
  </r>
  <r>
    <s v="09/09/2019"/>
    <x v="416"/>
    <s v="Hardware Store"/>
    <n v="26.25"/>
    <s v="debit"/>
    <x v="5"/>
    <x v="2"/>
    <s v="2019"/>
    <x v="20"/>
    <n v="-26.25"/>
  </r>
  <r>
    <s v="09/09/2019"/>
    <x v="416"/>
    <s v="Spotify"/>
    <n v="10.69"/>
    <s v="debit"/>
    <x v="7"/>
    <x v="0"/>
    <s v="2019"/>
    <x v="20"/>
    <n v="-10.69"/>
  </r>
  <r>
    <s v="09/09/2019"/>
    <x v="416"/>
    <s v="Gas Company"/>
    <n v="30"/>
    <s v="debit"/>
    <x v="6"/>
    <x v="1"/>
    <s v="2019"/>
    <x v="20"/>
    <n v="-30"/>
  </r>
  <r>
    <s v="09/11/2019"/>
    <x v="417"/>
    <s v="Credit Card Payment"/>
    <n v="360.56"/>
    <s v="credit"/>
    <x v="3"/>
    <x v="2"/>
    <s v="2019"/>
    <x v="20"/>
    <n v="360.56"/>
  </r>
  <r>
    <s v="09/11/2019"/>
    <x v="417"/>
    <s v="Phone Company"/>
    <n v="65"/>
    <s v="debit"/>
    <x v="8"/>
    <x v="1"/>
    <s v="2019"/>
    <x v="20"/>
    <n v="-65"/>
  </r>
  <r>
    <s v="09/12/2019"/>
    <x v="418"/>
    <s v="Credit Card Payment"/>
    <n v="360.56"/>
    <s v="debit"/>
    <x v="3"/>
    <x v="1"/>
    <s v="2019"/>
    <x v="20"/>
    <n v="-360.56"/>
  </r>
  <r>
    <s v="09/13/2019"/>
    <x v="419"/>
    <s v="Starbucks"/>
    <n v="2.75"/>
    <s v="debit"/>
    <x v="13"/>
    <x v="0"/>
    <s v="2019"/>
    <x v="20"/>
    <n v="-2.75"/>
  </r>
  <r>
    <s v="09/13/2019"/>
    <x v="419"/>
    <s v="Biweekly Paycheck"/>
    <n v="2250"/>
    <s v="credit"/>
    <x v="11"/>
    <x v="1"/>
    <s v="2019"/>
    <x v="20"/>
    <n v="2250"/>
  </r>
  <r>
    <s v="09/14/2019"/>
    <x v="420"/>
    <s v="Grocery Store"/>
    <n v="46.44"/>
    <s v="debit"/>
    <x v="10"/>
    <x v="0"/>
    <s v="2019"/>
    <x v="20"/>
    <n v="-46.44"/>
  </r>
  <r>
    <s v="09/15/2019"/>
    <x v="421"/>
    <s v="Amazon"/>
    <n v="47.66"/>
    <s v="debit"/>
    <x v="0"/>
    <x v="0"/>
    <s v="2019"/>
    <x v="20"/>
    <n v="-47.66"/>
  </r>
  <r>
    <s v="09/16/2019"/>
    <x v="422"/>
    <s v="Credit Card Payment"/>
    <n v="90.57"/>
    <s v="debit"/>
    <x v="3"/>
    <x v="1"/>
    <s v="2019"/>
    <x v="20"/>
    <n v="-90.57"/>
  </r>
  <r>
    <s v="09/16/2019"/>
    <x v="422"/>
    <s v="Credit Card Payment"/>
    <n v="90.57"/>
    <s v="credit"/>
    <x v="3"/>
    <x v="2"/>
    <s v="2019"/>
    <x v="20"/>
    <n v="90.57"/>
  </r>
  <r>
    <s v="09/16/2019"/>
    <x v="422"/>
    <s v="City Water Charges"/>
    <n v="35"/>
    <s v="debit"/>
    <x v="6"/>
    <x v="1"/>
    <s v="2019"/>
    <x v="20"/>
    <n v="-35"/>
  </r>
  <r>
    <s v="09/17/2019"/>
    <x v="423"/>
    <s v="Credit Card Payment"/>
    <n v="186.13"/>
    <s v="credit"/>
    <x v="3"/>
    <x v="0"/>
    <s v="2019"/>
    <x v="20"/>
    <n v="186.13"/>
  </r>
  <r>
    <s v="09/17/2019"/>
    <x v="423"/>
    <s v="Power Company"/>
    <n v="60"/>
    <s v="debit"/>
    <x v="6"/>
    <x v="1"/>
    <s v="2019"/>
    <x v="20"/>
    <n v="-60"/>
  </r>
  <r>
    <s v="09/18/2019"/>
    <x v="424"/>
    <s v="State Farm"/>
    <n v="75"/>
    <s v="debit"/>
    <x v="17"/>
    <x v="1"/>
    <s v="2019"/>
    <x v="20"/>
    <n v="-75"/>
  </r>
  <r>
    <s v="09/18/2019"/>
    <x v="424"/>
    <s v="Credit Card Payment"/>
    <n v="1606.46"/>
    <s v="debit"/>
    <x v="3"/>
    <x v="1"/>
    <s v="2019"/>
    <x v="20"/>
    <n v="-1606.46"/>
  </r>
  <r>
    <s v="09/19/2019"/>
    <x v="425"/>
    <s v="Brewing Company"/>
    <n v="40.81"/>
    <s v="debit"/>
    <x v="16"/>
    <x v="0"/>
    <s v="2019"/>
    <x v="20"/>
    <n v="-40.81"/>
  </r>
  <r>
    <s v="09/19/2019"/>
    <x v="425"/>
    <s v="Starbucks"/>
    <n v="2.75"/>
    <s v="debit"/>
    <x v="13"/>
    <x v="0"/>
    <s v="2019"/>
    <x v="20"/>
    <n v="-2.75"/>
  </r>
  <r>
    <s v="09/20/2019"/>
    <x v="426"/>
    <s v="Credit Card Payment"/>
    <n v="9.43"/>
    <s v="credit"/>
    <x v="3"/>
    <x v="2"/>
    <s v="2019"/>
    <x v="20"/>
    <n v="9.43"/>
  </r>
  <r>
    <s v="09/22/2019"/>
    <x v="427"/>
    <s v="Seafood Restaurant"/>
    <n v="131.1"/>
    <s v="debit"/>
    <x v="2"/>
    <x v="0"/>
    <s v="2019"/>
    <x v="20"/>
    <n v="-131.1"/>
  </r>
  <r>
    <s v="09/23/2019"/>
    <x v="428"/>
    <s v="Credit Card Payment"/>
    <n v="9.43"/>
    <s v="debit"/>
    <x v="3"/>
    <x v="1"/>
    <s v="2019"/>
    <x v="20"/>
    <n v="-9.43"/>
  </r>
  <r>
    <s v="09/23/2019"/>
    <x v="428"/>
    <s v="Grocery Store"/>
    <n v="27.71"/>
    <s v="debit"/>
    <x v="10"/>
    <x v="0"/>
    <s v="2019"/>
    <x v="20"/>
    <n v="-27.71"/>
  </r>
  <r>
    <s v="09/23/2019"/>
    <x v="428"/>
    <s v="Amazon"/>
    <n v="24.63"/>
    <s v="debit"/>
    <x v="0"/>
    <x v="0"/>
    <s v="2019"/>
    <x v="20"/>
    <n v="-24.63"/>
  </r>
  <r>
    <s v="09/27/2019"/>
    <x v="429"/>
    <s v="Biweekly Paycheck"/>
    <n v="2250"/>
    <s v="credit"/>
    <x v="11"/>
    <x v="1"/>
    <s v="2019"/>
    <x v="20"/>
    <n v="2250"/>
  </r>
  <r>
    <s v="09/28/2019"/>
    <x v="430"/>
    <s v="BP"/>
    <n v="33.46"/>
    <s v="debit"/>
    <x v="9"/>
    <x v="0"/>
    <s v="2019"/>
    <x v="20"/>
    <n v="-33.46"/>
  </r>
  <r>
    <s v="09/28/2019"/>
    <x v="430"/>
    <s v="Sheetz"/>
    <n v="4.2699999999999996"/>
    <s v="debit"/>
    <x v="9"/>
    <x v="0"/>
    <s v="2019"/>
    <x v="20"/>
    <n v="-4.2699999999999996"/>
  </r>
  <r>
    <s v="09/30/2019"/>
    <x v="431"/>
    <s v="Starbucks"/>
    <n v="1.75"/>
    <s v="debit"/>
    <x v="13"/>
    <x v="0"/>
    <s v="2019"/>
    <x v="20"/>
    <n v="-1.75"/>
  </r>
  <r>
    <s v="09/30/2019"/>
    <x v="431"/>
    <s v="Internet Service Provider"/>
    <n v="75"/>
    <s v="debit"/>
    <x v="14"/>
    <x v="1"/>
    <s v="2019"/>
    <x v="20"/>
    <n v="-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
  <r>
    <x v="0"/>
    <n v="50"/>
  </r>
  <r>
    <x v="1"/>
    <n v="75"/>
  </r>
  <r>
    <x v="2"/>
    <n v="15"/>
  </r>
  <r>
    <x v="3"/>
    <n v="0"/>
  </r>
  <r>
    <x v="4"/>
    <n v="25"/>
  </r>
  <r>
    <x v="5"/>
    <n v="15"/>
  </r>
  <r>
    <x v="6"/>
    <n v="75"/>
  </r>
  <r>
    <x v="7"/>
    <n v="150"/>
  </r>
  <r>
    <x v="8"/>
    <n v="30"/>
  </r>
  <r>
    <x v="9"/>
    <n v="250"/>
  </r>
  <r>
    <x v="10"/>
    <n v="75"/>
  </r>
  <r>
    <x v="11"/>
    <n v="65"/>
  </r>
  <r>
    <x v="12"/>
    <n v="1100"/>
  </r>
  <r>
    <x v="13"/>
    <n v="0"/>
  </r>
  <r>
    <x v="14"/>
    <n v="11"/>
  </r>
  <r>
    <x v="15"/>
    <n v="150"/>
  </r>
  <r>
    <x v="16"/>
    <n v="100"/>
  </r>
  <r>
    <x v="17"/>
    <n v="15"/>
  </r>
  <r>
    <x v="18"/>
    <n v="15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
  <r>
    <x v="0"/>
    <x v="0"/>
    <x v="0"/>
    <n v="489.13"/>
    <n v="978.26"/>
  </r>
  <r>
    <x v="1"/>
    <x v="1"/>
    <x v="1"/>
    <n v="1275"/>
    <n v="1700"/>
  </r>
  <r>
    <x v="2"/>
    <x v="2"/>
    <x v="2"/>
    <n v="100.54"/>
    <n v="670.26666666666677"/>
  </r>
  <r>
    <x v="3"/>
    <x v="3"/>
    <x v="3"/>
    <n v="2521.6000000000026"/>
    <s v="N/A"/>
  </r>
  <r>
    <x v="4"/>
    <x v="4"/>
    <x v="4"/>
    <n v="694"/>
    <n v="2776"/>
  </r>
  <r>
    <x v="5"/>
    <x v="2"/>
    <x v="5"/>
    <n v="-5.3800000000000008"/>
    <n v="-35.866666666666674"/>
  </r>
  <r>
    <x v="6"/>
    <x v="1"/>
    <x v="6"/>
    <n v="1640.17"/>
    <n v="2186.8933333333334"/>
  </r>
  <r>
    <x v="7"/>
    <x v="5"/>
    <x v="7"/>
    <n v="2645.21"/>
    <n v="1763.4733333333334"/>
  </r>
  <r>
    <x v="8"/>
    <x v="6"/>
    <x v="8"/>
    <n v="348"/>
    <n v="1160"/>
  </r>
  <r>
    <x v="9"/>
    <x v="7"/>
    <x v="9"/>
    <n v="18842.87"/>
    <n v="7537.1479999999992"/>
  </r>
  <r>
    <x v="10"/>
    <x v="1"/>
    <x v="10"/>
    <n v="1495.88"/>
    <n v="1994.5066666666669"/>
  </r>
  <r>
    <x v="11"/>
    <x v="8"/>
    <x v="11"/>
    <n v="1615.3999999999999"/>
    <n v="2485.2307692307691"/>
  </r>
  <r>
    <x v="12"/>
    <x v="9"/>
    <x v="12"/>
    <n v="23654.500000000004"/>
    <n v="2150.4090909090914"/>
  </r>
  <r>
    <x v="13"/>
    <x v="3"/>
    <x v="13"/>
    <n v="222.18999999999994"/>
    <s v="N/A"/>
  </r>
  <r>
    <x v="14"/>
    <x v="10"/>
    <x v="14"/>
    <n v="213.48999999999998"/>
    <n v="1940.8181818181815"/>
  </r>
  <r>
    <x v="15"/>
    <x v="5"/>
    <x v="15"/>
    <n v="93600"/>
    <n v="62400"/>
  </r>
  <r>
    <x v="16"/>
    <x v="11"/>
    <x v="16"/>
    <n v="2513.02"/>
    <n v="2513.02"/>
  </r>
  <r>
    <x v="17"/>
    <x v="2"/>
    <x v="17"/>
    <n v="1958.24"/>
    <n v="13054.933333333332"/>
  </r>
  <r>
    <x v="18"/>
    <x v="5"/>
    <x v="18"/>
    <n v="-45.219999999999985"/>
    <n v="-30.146666666666654"/>
  </r>
  <r>
    <x v="19"/>
    <x v="3"/>
    <x v="19"/>
    <n v="2776"/>
    <s v="N/A"/>
  </r>
  <r>
    <x v="20"/>
    <x v="3"/>
    <x v="20"/>
    <n v="408.37999999999994"/>
    <s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D4E3A2-15E0-46E1-A1E1-0628B62139B5}"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I3:K25" firstHeaderRow="0" firstDataRow="1" firstDataCol="1"/>
  <pivotFields count="5">
    <pivotField axis="axisRow" showAll="0">
      <items count="22">
        <item x="0"/>
        <item x="1"/>
        <item x="2"/>
        <item x="20"/>
        <item x="3"/>
        <item x="4"/>
        <item x="5"/>
        <item x="6"/>
        <item x="7"/>
        <item x="8"/>
        <item x="9"/>
        <item x="10"/>
        <item x="11"/>
        <item x="12"/>
        <item x="13"/>
        <item x="14"/>
        <item x="19"/>
        <item x="15"/>
        <item x="16"/>
        <item x="17"/>
        <item x="18"/>
        <item t="default"/>
      </items>
    </pivotField>
    <pivotField dataField="1" showAll="0">
      <items count="13">
        <item x="3"/>
        <item x="10"/>
        <item x="2"/>
        <item x="4"/>
        <item x="6"/>
        <item x="0"/>
        <item x="8"/>
        <item x="1"/>
        <item x="11"/>
        <item x="5"/>
        <item x="7"/>
        <item x="9"/>
        <item t="default"/>
      </items>
    </pivotField>
    <pivotField dataField="1" showAll="0">
      <items count="22">
        <item x="5"/>
        <item x="18"/>
        <item x="2"/>
        <item x="13"/>
        <item x="14"/>
        <item x="8"/>
        <item x="20"/>
        <item x="0"/>
        <item x="4"/>
        <item x="1"/>
        <item x="10"/>
        <item x="11"/>
        <item x="6"/>
        <item x="17"/>
        <item x="3"/>
        <item x="16"/>
        <item x="19"/>
        <item x="7"/>
        <item x="9"/>
        <item x="12"/>
        <item x="15"/>
        <item t="default"/>
      </items>
    </pivotField>
    <pivotField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Sum of Budget" fld="1" baseField="0" baseItem="0"/>
    <dataField name="Sum of Actual Spending" fld="2"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B5F2A-7E58-4531-9E53-07F25F3D11A3}"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D26:E45" firstHeaderRow="1" firstDataRow="1" firstDataCol="1"/>
  <pivotFields count="2">
    <pivotField axis="axisRow" showAll="0">
      <items count="20">
        <item x="0"/>
        <item x="1"/>
        <item x="2"/>
        <item x="3"/>
        <item x="4"/>
        <item x="5"/>
        <item x="6"/>
        <item x="7"/>
        <item x="8"/>
        <item x="9"/>
        <item x="10"/>
        <item x="11"/>
        <item x="12"/>
        <item x="13"/>
        <item x="14"/>
        <item x="15"/>
        <item x="16"/>
        <item x="17"/>
        <item x="18"/>
        <item t="default"/>
      </items>
    </pivotField>
    <pivotField dataField="1" showAll="0"/>
  </pivotFields>
  <rowFields count="1">
    <field x="0"/>
  </rowFields>
  <rowItems count="19">
    <i>
      <x/>
    </i>
    <i>
      <x v="1"/>
    </i>
    <i>
      <x v="2"/>
    </i>
    <i>
      <x v="3"/>
    </i>
    <i>
      <x v="4"/>
    </i>
    <i>
      <x v="5"/>
    </i>
    <i>
      <x v="6"/>
    </i>
    <i>
      <x v="7"/>
    </i>
    <i>
      <x v="8"/>
    </i>
    <i>
      <x v="9"/>
    </i>
    <i>
      <x v="10"/>
    </i>
    <i>
      <x v="11"/>
    </i>
    <i>
      <x v="12"/>
    </i>
    <i>
      <x v="13"/>
    </i>
    <i>
      <x v="14"/>
    </i>
    <i>
      <x v="15"/>
    </i>
    <i>
      <x v="16"/>
    </i>
    <i>
      <x v="17"/>
    </i>
    <i>
      <x v="18"/>
    </i>
  </rowItems>
  <colItems count="1">
    <i/>
  </colItems>
  <dataFields count="1">
    <dataField name="Sum of Budge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EEC2A9-5E8A-4976-9A28-ADB1BF66D26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26:B47" firstHeaderRow="1" firstDataRow="1" firstDataCol="1"/>
  <pivotFields count="10">
    <pivotField showAll="0"/>
    <pivotField numFmtId="14" showAll="0"/>
    <pivotField showAll="0"/>
    <pivotField showAll="0"/>
    <pivotField showAll="0"/>
    <pivotField showAll="0"/>
    <pivotField showAll="0">
      <items count="4">
        <item x="1"/>
        <item x="0"/>
        <item x="2"/>
        <item t="default"/>
      </items>
    </pivotField>
    <pivotField showAll="0"/>
    <pivotField axis="axisRow" showAll="0">
      <items count="22">
        <item x="3"/>
        <item x="7"/>
        <item x="11"/>
        <item x="1"/>
        <item x="0"/>
        <item x="6"/>
        <item x="5"/>
        <item x="2"/>
        <item x="4"/>
        <item x="10"/>
        <item x="9"/>
        <item x="8"/>
        <item x="15"/>
        <item x="19"/>
        <item x="13"/>
        <item x="12"/>
        <item x="18"/>
        <item x="17"/>
        <item x="14"/>
        <item x="16"/>
        <item x="20"/>
        <item t="default"/>
      </items>
    </pivotField>
    <pivotField dataField="1" showAll="0"/>
  </pivotFields>
  <rowFields count="1">
    <field x="8"/>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Sum of Signed Amount"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22EA914-5E83-421E-A133-7F2CB8A9D73A}"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B24" firstHeaderRow="1" firstDataRow="1" firstDataCol="1"/>
  <pivotFields count="10">
    <pivotField showAll="0"/>
    <pivotField numFmtId="14" showAll="0"/>
    <pivotField showAll="0"/>
    <pivotField showAll="0"/>
    <pivotField showAll="0"/>
    <pivotField axis="axisRow" showAll="0">
      <items count="24">
        <item x="16"/>
        <item x="17"/>
        <item x="13"/>
        <item x="3"/>
        <item x="20"/>
        <item x="18"/>
        <item m="1" x="21"/>
        <item m="1" x="22"/>
        <item x="9"/>
        <item x="10"/>
        <item x="15"/>
        <item x="5"/>
        <item x="14"/>
        <item x="8"/>
        <item x="1"/>
        <item x="4"/>
        <item x="7"/>
        <item x="11"/>
        <item x="2"/>
        <item x="0"/>
        <item x="19"/>
        <item x="6"/>
        <item x="12"/>
        <item t="default"/>
      </items>
    </pivotField>
    <pivotField showAll="0"/>
    <pivotField showAll="0"/>
    <pivotField showAll="0"/>
    <pivotField dataField="1" showAll="0"/>
  </pivotFields>
  <rowFields count="1">
    <field x="5"/>
  </rowFields>
  <rowItems count="21">
    <i>
      <x/>
    </i>
    <i>
      <x v="1"/>
    </i>
    <i>
      <x v="2"/>
    </i>
    <i>
      <x v="3"/>
    </i>
    <i>
      <x v="4"/>
    </i>
    <i>
      <x v="5"/>
    </i>
    <i>
      <x v="8"/>
    </i>
    <i>
      <x v="9"/>
    </i>
    <i>
      <x v="10"/>
    </i>
    <i>
      <x v="11"/>
    </i>
    <i>
      <x v="12"/>
    </i>
    <i>
      <x v="13"/>
    </i>
    <i>
      <x v="14"/>
    </i>
    <i>
      <x v="15"/>
    </i>
    <i>
      <x v="16"/>
    </i>
    <i>
      <x v="17"/>
    </i>
    <i>
      <x v="18"/>
    </i>
    <i>
      <x v="19"/>
    </i>
    <i>
      <x v="20"/>
    </i>
    <i>
      <x v="21"/>
    </i>
    <i>
      <x v="22"/>
    </i>
  </rowItems>
  <colItems count="1">
    <i/>
  </colItems>
  <dataFields count="1">
    <dataField name="Sum of Signed Amount" fld="9" baseField="0" baseItem="0"/>
  </dataFields>
  <formats count="4">
    <format dxfId="14">
      <pivotArea outline="0" collapsedLevelsAreSubtotals="1" fieldPosition="0"/>
    </format>
    <format dxfId="13">
      <pivotArea dataOnly="0" labelOnly="1" outline="0" axis="axisValues" fieldPosition="0"/>
    </format>
    <format dxfId="12">
      <pivotArea outline="0" collapsedLevelsAreSubtotals="1" fieldPosition="0"/>
    </format>
    <format dxfId="1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C359F3-EDE7-414A-ADE3-A76F9AA1E7BC}"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J27:K31" firstHeaderRow="1" firstDataRow="1" firstDataCol="1"/>
  <pivotFields count="10">
    <pivotField showAll="0"/>
    <pivotField numFmtId="14" showAll="0"/>
    <pivotField showAll="0"/>
    <pivotField showAll="0"/>
    <pivotField dataField="1" showAll="0"/>
    <pivotField showAll="0"/>
    <pivotField axis="axisRow" showAll="0">
      <items count="4">
        <item x="1"/>
        <item x="0"/>
        <item x="2"/>
        <item t="default"/>
      </items>
    </pivotField>
    <pivotField showAll="0"/>
    <pivotField showAll="0"/>
    <pivotField showAll="0"/>
  </pivotFields>
  <rowFields count="1">
    <field x="6"/>
  </rowFields>
  <rowItems count="4">
    <i>
      <x/>
    </i>
    <i>
      <x v="1"/>
    </i>
    <i>
      <x v="2"/>
    </i>
    <i t="grand">
      <x/>
    </i>
  </rowItems>
  <colItems count="1">
    <i/>
  </colItems>
  <dataFields count="1">
    <dataField name="Count of Transaction Type" fld="4" subtotal="count" baseField="0" baseItem="0"/>
  </dataFields>
  <chartFormats count="5">
    <chartFormat chart="5" format="3"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DBC56F4-09F6-421E-8493-77CE4D254DFF}"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27:H49" firstHeaderRow="1" firstDataRow="1" firstDataCol="1"/>
  <pivotFields count="5">
    <pivotField axis="axisRow" showAll="0">
      <items count="22">
        <item x="0"/>
        <item x="1"/>
        <item x="2"/>
        <item x="20"/>
        <item x="3"/>
        <item x="4"/>
        <item x="5"/>
        <item x="6"/>
        <item x="7"/>
        <item x="8"/>
        <item x="9"/>
        <item x="10"/>
        <item x="11"/>
        <item x="12"/>
        <item x="13"/>
        <item x="14"/>
        <item x="19"/>
        <item x="15"/>
        <item x="16"/>
        <item x="17"/>
        <item x="18"/>
        <item t="default"/>
      </items>
    </pivotField>
    <pivotField showAll="0"/>
    <pivotField dataField="1" showAll="0"/>
    <pivotField showAll="0"/>
    <pivotField showAll="0"/>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Actual Spending" fld="2" baseField="0" baseItem="0"/>
  </dataFields>
  <chartFormats count="22">
    <chartFormat chart="4" format="23" series="1">
      <pivotArea type="data" outline="0" fieldPosition="0">
        <references count="1">
          <reference field="4294967294" count="1" selected="0">
            <x v="0"/>
          </reference>
        </references>
      </pivotArea>
    </chartFormat>
    <chartFormat chart="4" format="24">
      <pivotArea type="data" outline="0" fieldPosition="0">
        <references count="2">
          <reference field="4294967294" count="1" selected="0">
            <x v="0"/>
          </reference>
          <reference field="0" count="1" selected="0">
            <x v="0"/>
          </reference>
        </references>
      </pivotArea>
    </chartFormat>
    <chartFormat chart="4" format="25">
      <pivotArea type="data" outline="0" fieldPosition="0">
        <references count="2">
          <reference field="4294967294" count="1" selected="0">
            <x v="0"/>
          </reference>
          <reference field="0" count="1" selected="0">
            <x v="1"/>
          </reference>
        </references>
      </pivotArea>
    </chartFormat>
    <chartFormat chart="4" format="26">
      <pivotArea type="data" outline="0" fieldPosition="0">
        <references count="2">
          <reference field="4294967294" count="1" selected="0">
            <x v="0"/>
          </reference>
          <reference field="0" count="1" selected="0">
            <x v="2"/>
          </reference>
        </references>
      </pivotArea>
    </chartFormat>
    <chartFormat chart="4" format="27">
      <pivotArea type="data" outline="0" fieldPosition="0">
        <references count="2">
          <reference field="4294967294" count="1" selected="0">
            <x v="0"/>
          </reference>
          <reference field="0" count="1" selected="0">
            <x v="3"/>
          </reference>
        </references>
      </pivotArea>
    </chartFormat>
    <chartFormat chart="4" format="28">
      <pivotArea type="data" outline="0" fieldPosition="0">
        <references count="2">
          <reference field="4294967294" count="1" selected="0">
            <x v="0"/>
          </reference>
          <reference field="0" count="1" selected="0">
            <x v="4"/>
          </reference>
        </references>
      </pivotArea>
    </chartFormat>
    <chartFormat chart="4" format="29">
      <pivotArea type="data" outline="0" fieldPosition="0">
        <references count="2">
          <reference field="4294967294" count="1" selected="0">
            <x v="0"/>
          </reference>
          <reference field="0" count="1" selected="0">
            <x v="5"/>
          </reference>
        </references>
      </pivotArea>
    </chartFormat>
    <chartFormat chart="4" format="30">
      <pivotArea type="data" outline="0" fieldPosition="0">
        <references count="2">
          <reference field="4294967294" count="1" selected="0">
            <x v="0"/>
          </reference>
          <reference field="0" count="1" selected="0">
            <x v="6"/>
          </reference>
        </references>
      </pivotArea>
    </chartFormat>
    <chartFormat chart="4" format="31">
      <pivotArea type="data" outline="0" fieldPosition="0">
        <references count="2">
          <reference field="4294967294" count="1" selected="0">
            <x v="0"/>
          </reference>
          <reference field="0" count="1" selected="0">
            <x v="7"/>
          </reference>
        </references>
      </pivotArea>
    </chartFormat>
    <chartFormat chart="4" format="32">
      <pivotArea type="data" outline="0" fieldPosition="0">
        <references count="2">
          <reference field="4294967294" count="1" selected="0">
            <x v="0"/>
          </reference>
          <reference field="0" count="1" selected="0">
            <x v="8"/>
          </reference>
        </references>
      </pivotArea>
    </chartFormat>
    <chartFormat chart="4" format="33">
      <pivotArea type="data" outline="0" fieldPosition="0">
        <references count="2">
          <reference field="4294967294" count="1" selected="0">
            <x v="0"/>
          </reference>
          <reference field="0" count="1" selected="0">
            <x v="9"/>
          </reference>
        </references>
      </pivotArea>
    </chartFormat>
    <chartFormat chart="4" format="34">
      <pivotArea type="data" outline="0" fieldPosition="0">
        <references count="2">
          <reference field="4294967294" count="1" selected="0">
            <x v="0"/>
          </reference>
          <reference field="0" count="1" selected="0">
            <x v="10"/>
          </reference>
        </references>
      </pivotArea>
    </chartFormat>
    <chartFormat chart="4" format="35">
      <pivotArea type="data" outline="0" fieldPosition="0">
        <references count="2">
          <reference field="4294967294" count="1" selected="0">
            <x v="0"/>
          </reference>
          <reference field="0" count="1" selected="0">
            <x v="11"/>
          </reference>
        </references>
      </pivotArea>
    </chartFormat>
    <chartFormat chart="4" format="36">
      <pivotArea type="data" outline="0" fieldPosition="0">
        <references count="2">
          <reference field="4294967294" count="1" selected="0">
            <x v="0"/>
          </reference>
          <reference field="0" count="1" selected="0">
            <x v="12"/>
          </reference>
        </references>
      </pivotArea>
    </chartFormat>
    <chartFormat chart="4" format="37">
      <pivotArea type="data" outline="0" fieldPosition="0">
        <references count="2">
          <reference field="4294967294" count="1" selected="0">
            <x v="0"/>
          </reference>
          <reference field="0" count="1" selected="0">
            <x v="13"/>
          </reference>
        </references>
      </pivotArea>
    </chartFormat>
    <chartFormat chart="4" format="38">
      <pivotArea type="data" outline="0" fieldPosition="0">
        <references count="2">
          <reference field="4294967294" count="1" selected="0">
            <x v="0"/>
          </reference>
          <reference field="0" count="1" selected="0">
            <x v="14"/>
          </reference>
        </references>
      </pivotArea>
    </chartFormat>
    <chartFormat chart="4" format="39">
      <pivotArea type="data" outline="0" fieldPosition="0">
        <references count="2">
          <reference field="4294967294" count="1" selected="0">
            <x v="0"/>
          </reference>
          <reference field="0" count="1" selected="0">
            <x v="15"/>
          </reference>
        </references>
      </pivotArea>
    </chartFormat>
    <chartFormat chart="4" format="40">
      <pivotArea type="data" outline="0" fieldPosition="0">
        <references count="2">
          <reference field="4294967294" count="1" selected="0">
            <x v="0"/>
          </reference>
          <reference field="0" count="1" selected="0">
            <x v="16"/>
          </reference>
        </references>
      </pivotArea>
    </chartFormat>
    <chartFormat chart="4" format="41">
      <pivotArea type="data" outline="0" fieldPosition="0">
        <references count="2">
          <reference field="4294967294" count="1" selected="0">
            <x v="0"/>
          </reference>
          <reference field="0" count="1" selected="0">
            <x v="17"/>
          </reference>
        </references>
      </pivotArea>
    </chartFormat>
    <chartFormat chart="4" format="42">
      <pivotArea type="data" outline="0" fieldPosition="0">
        <references count="2">
          <reference field="4294967294" count="1" selected="0">
            <x v="0"/>
          </reference>
          <reference field="0" count="1" selected="0">
            <x v="18"/>
          </reference>
        </references>
      </pivotArea>
    </chartFormat>
    <chartFormat chart="4" format="43">
      <pivotArea type="data" outline="0" fieldPosition="0">
        <references count="2">
          <reference field="4294967294" count="1" selected="0">
            <x v="0"/>
          </reference>
          <reference field="0" count="1" selected="0">
            <x v="19"/>
          </reference>
        </references>
      </pivotArea>
    </chartFormat>
    <chartFormat chart="4" format="44">
      <pivotArea type="data" outline="0" fieldPosition="0">
        <references count="2">
          <reference field="4294967294" count="1" selected="0">
            <x v="0"/>
          </reference>
          <reference field="0" count="1" selected="0">
            <x v="2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6892897D-1743-4A2C-BD61-5DA1D6CF331F}" sourceName="Category">
  <pivotTables>
    <pivotTable tabId="13" name="PivotTable7"/>
  </pivotTables>
  <data>
    <tabular pivotCacheId="1972889755">
      <items count="21">
        <i x="0" s="1"/>
        <i x="1" s="1"/>
        <i x="2" s="1"/>
        <i x="20" s="1"/>
        <i x="3" s="1"/>
        <i x="4" s="1"/>
        <i x="5" s="1"/>
        <i x="6" s="1"/>
        <i x="7" s="1"/>
        <i x="8" s="1"/>
        <i x="9" s="1"/>
        <i x="10" s="1"/>
        <i x="11" s="1"/>
        <i x="12" s="1"/>
        <i x="13" s="1"/>
        <i x="14" s="1"/>
        <i x="19" s="1"/>
        <i x="15" s="1"/>
        <i x="16" s="1"/>
        <i x="17" s="1"/>
        <i x="1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Name" xr10:uid="{46DD2BE9-B153-4F39-9F98-7A0685667FE6}" sourceName="Account Name">
  <pivotTables>
    <pivotTable tabId="13" name="PivotTable9"/>
  </pivotTables>
  <data>
    <tabular pivotCacheId="158159641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4578893-A57B-4F6C-9E1E-6049056C022D}" cache="Slicer_Category" caption="Category" rowHeight="209550"/>
  <slicer name="Account Name" xr10:uid="{BC5ED383-9009-4974-BB71-CB6B32DB2944}" cache="Slicer_Account_Name" caption="Account Nam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761D29-C329-46F4-873E-BB4C0EFD5AAF}" name="Table24" displayName="Table24" ref="C3:G24" totalsRowShown="0">
  <tableColumns count="5">
    <tableColumn id="1" xr3:uid="{6F5BDCB5-CE8A-4CCE-8349-37FEAC7509AB}" name="Category" dataDxfId="10"/>
    <tableColumn id="2" xr3:uid="{FEAD9170-AD90-4574-933D-9D463C4CD8C3}" name="Budget" dataDxfId="9"/>
    <tableColumn id="6" xr3:uid="{9FC4BD2C-AC60-4A39-9D8E-94659050708B}" name="Actual Spending" dataDxfId="8">
      <calculatedColumnFormula>ABS(B4)</calculatedColumnFormula>
    </tableColumn>
    <tableColumn id="3" xr3:uid="{3F16FF24-7633-453E-93A9-FF3F6E05758B}" name="Variance" dataDxfId="7">
      <calculatedColumnFormula>ABS(E4)-D4</calculatedColumnFormula>
    </tableColumn>
    <tableColumn id="4" xr3:uid="{CB8AD87B-1C95-4305-AD8C-440A8FC6317C}" name="Variance%" dataDxfId="6">
      <calculatedColumnFormula>IF(D4&lt;&gt;0,(F4/D4)*100,"N/A")</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F6507A3-16EC-4305-910C-4BBDFBA64F94}" name="Table1" displayName="Table1" ref="A1:J807" totalsRowShown="0">
  <autoFilter ref="A1:J807" xr:uid="{4F6507A3-16EC-4305-910C-4BBDFBA64F94}"/>
  <tableColumns count="10">
    <tableColumn id="1" xr3:uid="{BD7ABF7A-B9A9-42EC-95E9-50D463647BF1}" name="Date" dataDxfId="5"/>
    <tableColumn id="2" xr3:uid="{A0F423D3-18E3-4F2D-A107-6DCF6219C800}" name="Fixed Date" dataDxfId="4"/>
    <tableColumn id="3" xr3:uid="{714A5975-3C1A-4266-B961-844069C2BE88}" name="Description"/>
    <tableColumn id="4" xr3:uid="{B7194006-C424-4863-8974-C118247E6EE6}" name="Amount"/>
    <tableColumn id="5" xr3:uid="{F4C11D3F-CF60-4EE4-8602-5E16AC8C992D}" name="Transaction Type"/>
    <tableColumn id="6" xr3:uid="{37D985D9-86B4-4480-B478-63E640A232CD}" name="Category"/>
    <tableColumn id="7" xr3:uid="{33C1C58D-26E1-4981-9061-7C111A15A401}" name="Account Name"/>
    <tableColumn id="10" xr3:uid="{5C511D6B-B211-4715-8B30-051A12B8613F}" name="Year" dataDxfId="3">
      <calculatedColumnFormula>TEXT(B2,"yyyy")</calculatedColumnFormula>
    </tableColumn>
    <tableColumn id="8" xr3:uid="{6C808BEC-FEE8-460F-9201-850E0B5CDF5D}" name="Month" dataDxfId="2">
      <calculatedColumnFormula>TEXT(B2,"yyyy-mmm")</calculatedColumnFormula>
    </tableColumn>
    <tableColumn id="9" xr3:uid="{150C9E3F-1DF1-45CA-AA88-4E0B8522F3E7}" name="Signed Amount"/>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620DFF-07A0-4DDF-B807-32DD140EDEE6}" name="Table2" displayName="Table2" ref="A1:B20" totalsRowShown="0">
  <autoFilter ref="A1:B20" xr:uid="{58620DFF-07A0-4DDF-B807-32DD140EDEE6}"/>
  <tableColumns count="2">
    <tableColumn id="1" xr3:uid="{187DA8E8-87DA-4C49-BDBB-99568707EF79}" name="Category" dataDxfId="1"/>
    <tableColumn id="2" xr3:uid="{E7215663-1AE0-4DC2-946E-D0659937E86E}" name="Budget"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table" Target="../tables/tabl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13CB6-6B97-4525-BD8E-34AEA99CE58F}">
  <dimension ref="A1:AE39"/>
  <sheetViews>
    <sheetView tabSelected="1" zoomScale="78" zoomScaleNormal="78" workbookViewId="0">
      <selection activeCell="R42" sqref="R42"/>
    </sheetView>
  </sheetViews>
  <sheetFormatPr defaultRowHeight="13.2" x14ac:dyDescent="0.25"/>
  <cols>
    <col min="24" max="24" width="14.6640625" bestFit="1" customWidth="1"/>
  </cols>
  <sheetData>
    <row r="1" spans="1:31" ht="24.6" x14ac:dyDescent="0.4">
      <c r="A1" s="11" t="s">
        <v>563</v>
      </c>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row>
    <row r="2" spans="1:31" x14ac:dyDescent="0.25">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row>
    <row r="3" spans="1:31" x14ac:dyDescent="0.25">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row>
    <row r="4" spans="1:31" x14ac:dyDescent="0.25">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row>
    <row r="5" spans="1:31"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row>
    <row r="6" spans="1:3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row>
    <row r="7" spans="1:3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row>
    <row r="8" spans="1:3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row>
    <row r="9" spans="1:31" x14ac:dyDescent="0.25">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row>
    <row r="10" spans="1:31" x14ac:dyDescent="0.2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row>
    <row r="11" spans="1:31" ht="18" x14ac:dyDescent="0.2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E11" s="12"/>
    </row>
    <row r="12" spans="1:31" ht="13.8" x14ac:dyDescent="0.2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E12" s="13"/>
    </row>
    <row r="13" spans="1:31" ht="13.8" x14ac:dyDescent="0.2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E13" s="13"/>
    </row>
    <row r="14" spans="1:31" x14ac:dyDescent="0.2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row>
    <row r="15" spans="1:31" x14ac:dyDescent="0.2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row>
    <row r="16" spans="1:31" ht="18" x14ac:dyDescent="0.2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E16" s="12"/>
    </row>
    <row r="17" spans="1:31" ht="13.8" x14ac:dyDescent="0.2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E17" s="13"/>
    </row>
    <row r="18" spans="1:31" ht="13.8" x14ac:dyDescent="0.2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E18" s="13"/>
    </row>
    <row r="19" spans="1:31" x14ac:dyDescent="0.2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row>
    <row r="20" spans="1:31" x14ac:dyDescent="0.2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row>
    <row r="21" spans="1:31" ht="18" x14ac:dyDescent="0.2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E21" s="12"/>
    </row>
    <row r="22" spans="1:31" ht="13.8" x14ac:dyDescent="0.2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E22" s="13"/>
    </row>
    <row r="23" spans="1:31" ht="13.8" x14ac:dyDescent="0.2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E23" s="13"/>
    </row>
    <row r="24" spans="1:31" x14ac:dyDescent="0.2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row>
    <row r="25" spans="1:31" x14ac:dyDescent="0.2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row>
    <row r="26" spans="1:31" x14ac:dyDescent="0.2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row>
    <row r="27" spans="1:31" x14ac:dyDescent="0.2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row>
    <row r="28" spans="1:31" x14ac:dyDescent="0.2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row>
    <row r="29" spans="1:31" x14ac:dyDescent="0.2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row>
    <row r="30" spans="1:31" x14ac:dyDescent="0.2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row>
    <row r="31" spans="1:31" x14ac:dyDescent="0.2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row>
    <row r="32" spans="1:31" x14ac:dyDescent="0.2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row>
    <row r="33" spans="1:29"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row>
    <row r="34" spans="1:29" x14ac:dyDescent="0.2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row>
    <row r="35" spans="1:29" x14ac:dyDescent="0.2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row>
    <row r="36" spans="1:29" x14ac:dyDescent="0.2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row>
    <row r="37" spans="1:29" x14ac:dyDescent="0.2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row>
    <row r="38" spans="1:29" x14ac:dyDescent="0.2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row>
    <row r="39" spans="1:29" x14ac:dyDescent="0.2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row>
  </sheetData>
  <mergeCells count="1">
    <mergeCell ref="A1:AC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2E0BE-0DDE-4E20-91D8-0224EB7C3904}">
  <dimension ref="A3:K49"/>
  <sheetViews>
    <sheetView topLeftCell="A2" zoomScale="63" zoomScaleNormal="63" workbookViewId="0">
      <selection activeCell="L5" sqref="L5"/>
    </sheetView>
  </sheetViews>
  <sheetFormatPr defaultRowHeight="13.2" x14ac:dyDescent="0.25"/>
  <cols>
    <col min="1" max="1" width="20.88671875" bestFit="1" customWidth="1"/>
    <col min="2" max="2" width="25.77734375" bestFit="1" customWidth="1"/>
    <col min="3" max="4" width="19.6640625" bestFit="1" customWidth="1"/>
    <col min="5" max="5" width="15.77734375" bestFit="1" customWidth="1"/>
    <col min="6" max="6" width="9.109375" bestFit="1" customWidth="1"/>
    <col min="7" max="7" width="19.6640625" bestFit="1" customWidth="1"/>
    <col min="8" max="8" width="22.6640625" bestFit="1" customWidth="1"/>
    <col min="9" max="9" width="20.33203125" bestFit="1" customWidth="1"/>
    <col min="10" max="10" width="17.44140625" bestFit="1" customWidth="1"/>
    <col min="11" max="11" width="31.109375" bestFit="1" customWidth="1"/>
  </cols>
  <sheetData>
    <row r="3" spans="1:11" x14ac:dyDescent="0.25">
      <c r="A3" s="6" t="s">
        <v>531</v>
      </c>
      <c r="B3" s="8" t="s">
        <v>533</v>
      </c>
      <c r="C3" s="5" t="s">
        <v>4</v>
      </c>
      <c r="D3" s="4" t="s">
        <v>527</v>
      </c>
      <c r="E3" s="4" t="s">
        <v>559</v>
      </c>
      <c r="F3" t="s">
        <v>556</v>
      </c>
      <c r="G3" t="s">
        <v>558</v>
      </c>
      <c r="I3" s="6" t="s">
        <v>531</v>
      </c>
      <c r="J3" t="s">
        <v>560</v>
      </c>
      <c r="K3" t="s">
        <v>561</v>
      </c>
    </row>
    <row r="4" spans="1:11" x14ac:dyDescent="0.25">
      <c r="A4" s="7" t="s">
        <v>82</v>
      </c>
      <c r="B4" s="9">
        <v>-539.13</v>
      </c>
      <c r="C4" s="5" t="s">
        <v>82</v>
      </c>
      <c r="D4" s="4">
        <v>50</v>
      </c>
      <c r="E4" s="4">
        <f t="shared" ref="E4:E24" si="0">ABS(B4)</f>
        <v>539.13</v>
      </c>
      <c r="F4">
        <f t="shared" ref="F4:F24" si="1">ABS(E4)-D4</f>
        <v>489.13</v>
      </c>
      <c r="G4">
        <f t="shared" ref="G4:G24" si="2">IF(D4&lt;&gt;0,(F4/D4)*100,"N/A")</f>
        <v>978.26</v>
      </c>
      <c r="I4" s="7" t="s">
        <v>82</v>
      </c>
      <c r="J4" s="3">
        <v>50</v>
      </c>
      <c r="K4" s="3">
        <v>539.13</v>
      </c>
    </row>
    <row r="5" spans="1:11" x14ac:dyDescent="0.25">
      <c r="A5" s="7" t="s">
        <v>140</v>
      </c>
      <c r="B5" s="9">
        <v>-1350</v>
      </c>
      <c r="C5" s="5" t="s">
        <v>140</v>
      </c>
      <c r="D5" s="4">
        <v>75</v>
      </c>
      <c r="E5" s="4">
        <f t="shared" si="0"/>
        <v>1350</v>
      </c>
      <c r="F5">
        <f t="shared" si="1"/>
        <v>1275</v>
      </c>
      <c r="G5">
        <f t="shared" si="2"/>
        <v>1700</v>
      </c>
      <c r="I5" s="7" t="s">
        <v>140</v>
      </c>
      <c r="J5" s="3">
        <v>75</v>
      </c>
      <c r="K5" s="3">
        <v>1350</v>
      </c>
    </row>
    <row r="6" spans="1:11" x14ac:dyDescent="0.25">
      <c r="A6" s="7" t="s">
        <v>58</v>
      </c>
      <c r="B6" s="9">
        <v>-115.54</v>
      </c>
      <c r="C6" s="5" t="s">
        <v>58</v>
      </c>
      <c r="D6" s="4">
        <v>15</v>
      </c>
      <c r="E6" s="4">
        <f t="shared" si="0"/>
        <v>115.54</v>
      </c>
      <c r="F6">
        <f t="shared" si="1"/>
        <v>100.54</v>
      </c>
      <c r="G6">
        <f t="shared" si="2"/>
        <v>670.26666666666677</v>
      </c>
      <c r="I6" s="7" t="s">
        <v>58</v>
      </c>
      <c r="J6" s="3">
        <v>15</v>
      </c>
      <c r="K6" s="3">
        <v>115.54</v>
      </c>
    </row>
    <row r="7" spans="1:11" x14ac:dyDescent="0.25">
      <c r="A7" s="7" t="s">
        <v>19</v>
      </c>
      <c r="B7" s="9">
        <v>-2521.6000000000026</v>
      </c>
      <c r="C7" s="5" t="s">
        <v>389</v>
      </c>
      <c r="D7" s="4">
        <v>0</v>
      </c>
      <c r="E7" s="4">
        <f t="shared" si="0"/>
        <v>2521.6000000000026</v>
      </c>
      <c r="F7">
        <f t="shared" si="1"/>
        <v>2521.6000000000026</v>
      </c>
      <c r="G7" t="str">
        <f t="shared" si="2"/>
        <v>N/A</v>
      </c>
      <c r="I7" s="7" t="s">
        <v>19</v>
      </c>
      <c r="J7" s="3">
        <v>0</v>
      </c>
      <c r="K7" s="3">
        <v>408.37999999999994</v>
      </c>
    </row>
    <row r="8" spans="1:11" x14ac:dyDescent="0.25">
      <c r="A8" s="7" t="s">
        <v>389</v>
      </c>
      <c r="B8" s="9">
        <v>-719</v>
      </c>
      <c r="C8" s="5" t="s">
        <v>177</v>
      </c>
      <c r="D8" s="4">
        <v>25</v>
      </c>
      <c r="E8" s="4">
        <f t="shared" si="0"/>
        <v>719</v>
      </c>
      <c r="F8">
        <f t="shared" si="1"/>
        <v>694</v>
      </c>
      <c r="G8">
        <f t="shared" si="2"/>
        <v>2776</v>
      </c>
      <c r="I8" s="7" t="s">
        <v>389</v>
      </c>
      <c r="J8" s="3">
        <v>0</v>
      </c>
      <c r="K8" s="3">
        <v>2521.6000000000026</v>
      </c>
    </row>
    <row r="9" spans="1:11" x14ac:dyDescent="0.25">
      <c r="A9" s="7" t="s">
        <v>177</v>
      </c>
      <c r="B9" s="9">
        <v>-9.6199999999999992</v>
      </c>
      <c r="C9" s="5" t="s">
        <v>557</v>
      </c>
      <c r="D9" s="4">
        <v>15</v>
      </c>
      <c r="E9" s="4">
        <f t="shared" si="0"/>
        <v>9.6199999999999992</v>
      </c>
      <c r="F9">
        <f t="shared" si="1"/>
        <v>-5.3800000000000008</v>
      </c>
      <c r="G9">
        <f t="shared" si="2"/>
        <v>-35.866666666666674</v>
      </c>
      <c r="I9" s="7" t="s">
        <v>177</v>
      </c>
      <c r="J9" s="3">
        <v>25</v>
      </c>
      <c r="K9" s="3">
        <v>719</v>
      </c>
    </row>
    <row r="10" spans="1:11" x14ac:dyDescent="0.25">
      <c r="A10" s="7" t="s">
        <v>40</v>
      </c>
      <c r="B10" s="9">
        <v>-1715.17</v>
      </c>
      <c r="C10" s="5" t="s">
        <v>40</v>
      </c>
      <c r="D10" s="4">
        <v>75</v>
      </c>
      <c r="E10" s="4">
        <f t="shared" si="0"/>
        <v>1715.17</v>
      </c>
      <c r="F10">
        <f t="shared" si="1"/>
        <v>1640.17</v>
      </c>
      <c r="G10">
        <f t="shared" si="2"/>
        <v>2186.8933333333334</v>
      </c>
      <c r="I10" s="7" t="s">
        <v>557</v>
      </c>
      <c r="J10" s="3">
        <v>15</v>
      </c>
      <c r="K10" s="3">
        <v>9.6199999999999992</v>
      </c>
    </row>
    <row r="11" spans="1:11" x14ac:dyDescent="0.25">
      <c r="A11" s="7" t="s">
        <v>42</v>
      </c>
      <c r="B11" s="9">
        <v>-2795.21</v>
      </c>
      <c r="C11" s="5" t="s">
        <v>42</v>
      </c>
      <c r="D11" s="4">
        <v>150</v>
      </c>
      <c r="E11" s="4">
        <f t="shared" si="0"/>
        <v>2795.21</v>
      </c>
      <c r="F11">
        <f t="shared" si="1"/>
        <v>2645.21</v>
      </c>
      <c r="G11">
        <f t="shared" si="2"/>
        <v>1763.4733333333334</v>
      </c>
      <c r="I11" s="7" t="s">
        <v>40</v>
      </c>
      <c r="J11" s="3">
        <v>75</v>
      </c>
      <c r="K11" s="3">
        <v>1715.17</v>
      </c>
    </row>
    <row r="12" spans="1:11" x14ac:dyDescent="0.25">
      <c r="A12" s="7" t="s">
        <v>74</v>
      </c>
      <c r="B12" s="9">
        <v>-378</v>
      </c>
      <c r="C12" s="5" t="s">
        <v>74</v>
      </c>
      <c r="D12" s="4">
        <v>30</v>
      </c>
      <c r="E12" s="4">
        <f t="shared" si="0"/>
        <v>378</v>
      </c>
      <c r="F12">
        <f t="shared" si="1"/>
        <v>348</v>
      </c>
      <c r="G12">
        <f t="shared" si="2"/>
        <v>1160</v>
      </c>
      <c r="I12" s="7" t="s">
        <v>42</v>
      </c>
      <c r="J12" s="3">
        <v>150</v>
      </c>
      <c r="K12" s="3">
        <v>2795.21</v>
      </c>
    </row>
    <row r="13" spans="1:11" x14ac:dyDescent="0.25">
      <c r="A13" s="7" t="s">
        <v>28</v>
      </c>
      <c r="B13" s="9">
        <v>-19092.87</v>
      </c>
      <c r="C13" s="5" t="s">
        <v>28</v>
      </c>
      <c r="D13" s="4">
        <v>250</v>
      </c>
      <c r="E13" s="4">
        <f t="shared" si="0"/>
        <v>19092.87</v>
      </c>
      <c r="F13">
        <f t="shared" si="1"/>
        <v>18842.87</v>
      </c>
      <c r="G13">
        <f t="shared" si="2"/>
        <v>7537.1479999999992</v>
      </c>
      <c r="I13" s="7" t="s">
        <v>74</v>
      </c>
      <c r="J13" s="3">
        <v>30</v>
      </c>
      <c r="K13" s="3">
        <v>378</v>
      </c>
    </row>
    <row r="14" spans="1:11" x14ac:dyDescent="0.25">
      <c r="A14" s="7" t="s">
        <v>61</v>
      </c>
      <c r="B14" s="9">
        <v>-1570.88</v>
      </c>
      <c r="C14" s="5" t="s">
        <v>61</v>
      </c>
      <c r="D14" s="4">
        <v>75</v>
      </c>
      <c r="E14" s="4">
        <f t="shared" si="0"/>
        <v>1570.88</v>
      </c>
      <c r="F14">
        <f t="shared" si="1"/>
        <v>1495.88</v>
      </c>
      <c r="G14">
        <f t="shared" si="2"/>
        <v>1994.5066666666669</v>
      </c>
      <c r="I14" s="7" t="s">
        <v>28</v>
      </c>
      <c r="J14" s="3">
        <v>250</v>
      </c>
      <c r="K14" s="3">
        <v>19092.87</v>
      </c>
    </row>
    <row r="15" spans="1:11" x14ac:dyDescent="0.25">
      <c r="A15" s="7" t="s">
        <v>37</v>
      </c>
      <c r="B15" s="9">
        <v>-1680.3999999999999</v>
      </c>
      <c r="C15" s="5" t="s">
        <v>37</v>
      </c>
      <c r="D15" s="4">
        <v>65</v>
      </c>
      <c r="E15" s="4">
        <f t="shared" si="0"/>
        <v>1680.3999999999999</v>
      </c>
      <c r="F15">
        <f t="shared" si="1"/>
        <v>1615.3999999999999</v>
      </c>
      <c r="G15">
        <f t="shared" si="2"/>
        <v>2485.2307692307691</v>
      </c>
      <c r="I15" s="7" t="s">
        <v>61</v>
      </c>
      <c r="J15" s="3">
        <v>75</v>
      </c>
      <c r="K15" s="3">
        <v>1570.88</v>
      </c>
    </row>
    <row r="16" spans="1:11" x14ac:dyDescent="0.25">
      <c r="A16" s="7" t="s">
        <v>13</v>
      </c>
      <c r="B16" s="9">
        <v>-24754.500000000004</v>
      </c>
      <c r="C16" s="5" t="s">
        <v>13</v>
      </c>
      <c r="D16" s="4">
        <v>1100</v>
      </c>
      <c r="E16" s="4">
        <f t="shared" si="0"/>
        <v>24754.500000000004</v>
      </c>
      <c r="F16">
        <f t="shared" si="1"/>
        <v>23654.500000000004</v>
      </c>
      <c r="G16">
        <f t="shared" si="2"/>
        <v>2150.4090909090914</v>
      </c>
      <c r="I16" s="7" t="s">
        <v>37</v>
      </c>
      <c r="J16" s="3">
        <v>65</v>
      </c>
      <c r="K16" s="3">
        <v>1680.3999999999999</v>
      </c>
    </row>
    <row r="17" spans="1:11" x14ac:dyDescent="0.25">
      <c r="A17" s="7" t="s">
        <v>23</v>
      </c>
      <c r="B17" s="9">
        <v>-222.18999999999994</v>
      </c>
      <c r="C17" s="5" t="s">
        <v>23</v>
      </c>
      <c r="D17" s="4">
        <v>0</v>
      </c>
      <c r="E17" s="4">
        <f t="shared" si="0"/>
        <v>222.18999999999994</v>
      </c>
      <c r="F17">
        <f t="shared" si="1"/>
        <v>222.18999999999994</v>
      </c>
      <c r="G17" t="str">
        <f t="shared" si="2"/>
        <v>N/A</v>
      </c>
      <c r="I17" s="7" t="s">
        <v>13</v>
      </c>
      <c r="J17" s="3">
        <v>1100</v>
      </c>
      <c r="K17" s="3">
        <v>24754.500000000004</v>
      </c>
    </row>
    <row r="18" spans="1:11" x14ac:dyDescent="0.25">
      <c r="A18" s="7" t="s">
        <v>34</v>
      </c>
      <c r="B18" s="9">
        <v>-224.48999999999998</v>
      </c>
      <c r="C18" s="5" t="s">
        <v>34</v>
      </c>
      <c r="D18" s="4">
        <v>11</v>
      </c>
      <c r="E18" s="4">
        <f t="shared" si="0"/>
        <v>224.48999999999998</v>
      </c>
      <c r="F18">
        <f t="shared" si="1"/>
        <v>213.48999999999998</v>
      </c>
      <c r="G18">
        <f t="shared" si="2"/>
        <v>1940.8181818181815</v>
      </c>
      <c r="I18" s="7" t="s">
        <v>23</v>
      </c>
      <c r="J18" s="3">
        <v>0</v>
      </c>
      <c r="K18" s="3">
        <v>222.18999999999994</v>
      </c>
    </row>
    <row r="19" spans="1:11" x14ac:dyDescent="0.25">
      <c r="A19" s="7" t="s">
        <v>45</v>
      </c>
      <c r="B19" s="9">
        <v>93750</v>
      </c>
      <c r="C19" s="5" t="s">
        <v>16</v>
      </c>
      <c r="D19" s="4">
        <v>150</v>
      </c>
      <c r="E19" s="4">
        <f t="shared" si="0"/>
        <v>93750</v>
      </c>
      <c r="F19">
        <f t="shared" si="1"/>
        <v>93600</v>
      </c>
      <c r="G19">
        <f t="shared" si="2"/>
        <v>62400</v>
      </c>
      <c r="I19" s="7" t="s">
        <v>34</v>
      </c>
      <c r="J19" s="3">
        <v>11</v>
      </c>
      <c r="K19" s="3">
        <v>224.48999999999998</v>
      </c>
    </row>
    <row r="20" spans="1:11" x14ac:dyDescent="0.25">
      <c r="A20" s="7" t="s">
        <v>16</v>
      </c>
      <c r="B20" s="9">
        <v>-2613.02</v>
      </c>
      <c r="C20" s="5" t="s">
        <v>9</v>
      </c>
      <c r="D20" s="4">
        <v>100</v>
      </c>
      <c r="E20" s="4">
        <f t="shared" si="0"/>
        <v>2613.02</v>
      </c>
      <c r="F20">
        <f t="shared" si="1"/>
        <v>2513.02</v>
      </c>
      <c r="G20">
        <f t="shared" si="2"/>
        <v>2513.02</v>
      </c>
      <c r="I20" s="7" t="s">
        <v>45</v>
      </c>
      <c r="J20" s="3">
        <v>0</v>
      </c>
      <c r="K20" s="3">
        <v>2776</v>
      </c>
    </row>
    <row r="21" spans="1:11" x14ac:dyDescent="0.25">
      <c r="A21" s="7" t="s">
        <v>9</v>
      </c>
      <c r="B21" s="9">
        <v>-1973.24</v>
      </c>
      <c r="C21" s="5" t="s">
        <v>360</v>
      </c>
      <c r="D21" s="4">
        <v>15</v>
      </c>
      <c r="E21" s="4">
        <f t="shared" si="0"/>
        <v>1973.24</v>
      </c>
      <c r="F21">
        <f t="shared" si="1"/>
        <v>1958.24</v>
      </c>
      <c r="G21">
        <f t="shared" si="2"/>
        <v>13054.933333333332</v>
      </c>
      <c r="I21" s="7" t="s">
        <v>16</v>
      </c>
      <c r="J21" s="3">
        <v>150</v>
      </c>
      <c r="K21" s="3">
        <v>93750</v>
      </c>
    </row>
    <row r="22" spans="1:11" x14ac:dyDescent="0.25">
      <c r="A22" s="7" t="s">
        <v>360</v>
      </c>
      <c r="B22" s="9">
        <v>-104.78000000000002</v>
      </c>
      <c r="C22" s="5" t="s">
        <v>31</v>
      </c>
      <c r="D22" s="4">
        <v>150</v>
      </c>
      <c r="E22" s="4">
        <f t="shared" si="0"/>
        <v>104.78000000000002</v>
      </c>
      <c r="F22">
        <f t="shared" si="1"/>
        <v>-45.219999999999985</v>
      </c>
      <c r="G22">
        <f t="shared" si="2"/>
        <v>-30.146666666666654</v>
      </c>
      <c r="I22" s="7" t="s">
        <v>9</v>
      </c>
      <c r="J22" s="3">
        <v>100</v>
      </c>
      <c r="K22" s="3">
        <v>2613.02</v>
      </c>
    </row>
    <row r="23" spans="1:11" x14ac:dyDescent="0.25">
      <c r="A23" s="7" t="s">
        <v>31</v>
      </c>
      <c r="B23" s="9">
        <v>-2776</v>
      </c>
      <c r="C23" s="5" t="s">
        <v>45</v>
      </c>
      <c r="D23" s="4">
        <v>0</v>
      </c>
      <c r="E23" s="4">
        <f t="shared" si="0"/>
        <v>2776</v>
      </c>
      <c r="F23">
        <f t="shared" si="1"/>
        <v>2776</v>
      </c>
      <c r="G23" t="str">
        <f t="shared" si="2"/>
        <v>N/A</v>
      </c>
      <c r="I23" s="7" t="s">
        <v>360</v>
      </c>
      <c r="J23" s="3">
        <v>15</v>
      </c>
      <c r="K23" s="3">
        <v>1973.24</v>
      </c>
    </row>
    <row r="24" spans="1:11" x14ac:dyDescent="0.25">
      <c r="A24" s="7" t="s">
        <v>557</v>
      </c>
      <c r="B24" s="9">
        <v>-408.37999999999994</v>
      </c>
      <c r="C24" s="5" t="s">
        <v>19</v>
      </c>
      <c r="D24" s="4">
        <v>0</v>
      </c>
      <c r="E24" s="4">
        <f t="shared" si="0"/>
        <v>408.37999999999994</v>
      </c>
      <c r="F24">
        <f t="shared" si="1"/>
        <v>408.37999999999994</v>
      </c>
      <c r="G24" t="str">
        <f t="shared" si="2"/>
        <v>N/A</v>
      </c>
      <c r="I24" s="7" t="s">
        <v>31</v>
      </c>
      <c r="J24" s="3">
        <v>150</v>
      </c>
      <c r="K24" s="3">
        <v>104.78000000000002</v>
      </c>
    </row>
    <row r="25" spans="1:11" x14ac:dyDescent="0.25">
      <c r="C25" s="5"/>
      <c r="D25" s="4"/>
      <c r="E25" s="4"/>
      <c r="I25" s="7" t="s">
        <v>532</v>
      </c>
      <c r="J25" s="3">
        <v>2351</v>
      </c>
      <c r="K25" s="3">
        <v>159314.01999999999</v>
      </c>
    </row>
    <row r="26" spans="1:11" x14ac:dyDescent="0.25">
      <c r="A26" s="6" t="s">
        <v>531</v>
      </c>
      <c r="B26" t="s">
        <v>533</v>
      </c>
      <c r="D26" s="6" t="s">
        <v>531</v>
      </c>
      <c r="E26" t="s">
        <v>560</v>
      </c>
    </row>
    <row r="27" spans="1:11" x14ac:dyDescent="0.25">
      <c r="A27" s="7" t="s">
        <v>535</v>
      </c>
      <c r="B27" s="3">
        <v>1137.3399999999999</v>
      </c>
      <c r="D27" s="7" t="s">
        <v>82</v>
      </c>
      <c r="E27" s="3">
        <v>50</v>
      </c>
      <c r="G27" s="6" t="s">
        <v>531</v>
      </c>
      <c r="H27" t="s">
        <v>561</v>
      </c>
      <c r="J27" s="6" t="s">
        <v>531</v>
      </c>
      <c r="K27" t="s">
        <v>562</v>
      </c>
    </row>
    <row r="28" spans="1:11" x14ac:dyDescent="0.25">
      <c r="A28" s="7" t="s">
        <v>536</v>
      </c>
      <c r="B28" s="3">
        <v>4982.97</v>
      </c>
      <c r="D28" s="7" t="s">
        <v>140</v>
      </c>
      <c r="E28" s="3">
        <v>75</v>
      </c>
      <c r="G28" s="7" t="s">
        <v>82</v>
      </c>
      <c r="H28" s="3">
        <v>539.13</v>
      </c>
      <c r="J28" s="7" t="s">
        <v>14</v>
      </c>
      <c r="K28" s="3">
        <v>264</v>
      </c>
    </row>
    <row r="29" spans="1:11" x14ac:dyDescent="0.25">
      <c r="A29" s="7" t="s">
        <v>537</v>
      </c>
      <c r="B29" s="3">
        <v>2207.1099999999997</v>
      </c>
      <c r="D29" s="7" t="s">
        <v>58</v>
      </c>
      <c r="E29" s="3">
        <v>15</v>
      </c>
      <c r="G29" s="7" t="s">
        <v>140</v>
      </c>
      <c r="H29" s="3">
        <v>1350</v>
      </c>
      <c r="J29" s="7" t="s">
        <v>10</v>
      </c>
      <c r="K29" s="3">
        <v>366</v>
      </c>
    </row>
    <row r="30" spans="1:11" x14ac:dyDescent="0.25">
      <c r="A30" s="7" t="s">
        <v>538</v>
      </c>
      <c r="B30" s="3">
        <v>2055.7000000000003</v>
      </c>
      <c r="D30" s="7" t="s">
        <v>389</v>
      </c>
      <c r="E30" s="3">
        <v>0</v>
      </c>
      <c r="G30" s="7" t="s">
        <v>58</v>
      </c>
      <c r="H30" s="3">
        <v>115.54</v>
      </c>
      <c r="J30" s="7" t="s">
        <v>17</v>
      </c>
      <c r="K30" s="3">
        <v>176</v>
      </c>
    </row>
    <row r="31" spans="1:11" x14ac:dyDescent="0.25">
      <c r="A31" s="7" t="s">
        <v>539</v>
      </c>
      <c r="B31" s="3">
        <v>4231.4399999999996</v>
      </c>
      <c r="D31" s="7" t="s">
        <v>177</v>
      </c>
      <c r="E31" s="3">
        <v>25</v>
      </c>
      <c r="G31" s="7" t="s">
        <v>19</v>
      </c>
      <c r="H31" s="3">
        <v>408.37999999999994</v>
      </c>
      <c r="J31" s="7" t="s">
        <v>532</v>
      </c>
      <c r="K31" s="3">
        <v>806</v>
      </c>
    </row>
    <row r="32" spans="1:11" x14ac:dyDescent="0.25">
      <c r="A32" s="7" t="s">
        <v>540</v>
      </c>
      <c r="B32" s="3">
        <v>1697.3599999999997</v>
      </c>
      <c r="D32" s="7" t="s">
        <v>557</v>
      </c>
      <c r="E32" s="3">
        <v>15</v>
      </c>
      <c r="G32" s="7" t="s">
        <v>389</v>
      </c>
      <c r="H32" s="3">
        <v>2521.6000000000026</v>
      </c>
    </row>
    <row r="33" spans="1:8" x14ac:dyDescent="0.25">
      <c r="A33" s="7" t="s">
        <v>541</v>
      </c>
      <c r="B33" s="3">
        <v>2351.31</v>
      </c>
      <c r="D33" s="7" t="s">
        <v>40</v>
      </c>
      <c r="E33" s="3">
        <v>75</v>
      </c>
      <c r="G33" s="7" t="s">
        <v>177</v>
      </c>
      <c r="H33" s="3">
        <v>719</v>
      </c>
    </row>
    <row r="34" spans="1:8" x14ac:dyDescent="0.25">
      <c r="A34" s="7" t="s">
        <v>542</v>
      </c>
      <c r="B34" s="3">
        <v>3821.3399999999997</v>
      </c>
      <c r="D34" s="7" t="s">
        <v>42</v>
      </c>
      <c r="E34" s="3">
        <v>150</v>
      </c>
      <c r="G34" s="7" t="s">
        <v>557</v>
      </c>
      <c r="H34" s="3">
        <v>9.6199999999999992</v>
      </c>
    </row>
    <row r="35" spans="1:8" x14ac:dyDescent="0.25">
      <c r="A35" s="7" t="s">
        <v>543</v>
      </c>
      <c r="B35" s="3">
        <v>-6300.48</v>
      </c>
      <c r="D35" s="7" t="s">
        <v>74</v>
      </c>
      <c r="E35" s="3">
        <v>30</v>
      </c>
      <c r="G35" s="7" t="s">
        <v>40</v>
      </c>
      <c r="H35" s="3">
        <v>1715.17</v>
      </c>
    </row>
    <row r="36" spans="1:8" x14ac:dyDescent="0.25">
      <c r="A36" s="7" t="s">
        <v>544</v>
      </c>
      <c r="B36" s="3">
        <v>3055.31</v>
      </c>
      <c r="D36" s="7" t="s">
        <v>28</v>
      </c>
      <c r="E36" s="3">
        <v>250</v>
      </c>
      <c r="G36" s="7" t="s">
        <v>42</v>
      </c>
      <c r="H36" s="3">
        <v>2795.21</v>
      </c>
    </row>
    <row r="37" spans="1:8" x14ac:dyDescent="0.25">
      <c r="A37" s="7" t="s">
        <v>545</v>
      </c>
      <c r="B37" s="3">
        <v>2173.88</v>
      </c>
      <c r="D37" s="7" t="s">
        <v>61</v>
      </c>
      <c r="E37" s="3">
        <v>75</v>
      </c>
      <c r="G37" s="7" t="s">
        <v>74</v>
      </c>
      <c r="H37" s="3">
        <v>378</v>
      </c>
    </row>
    <row r="38" spans="1:8" x14ac:dyDescent="0.25">
      <c r="A38" s="7" t="s">
        <v>546</v>
      </c>
      <c r="B38" s="3">
        <v>1947.7199999999996</v>
      </c>
      <c r="D38" s="7" t="s">
        <v>37</v>
      </c>
      <c r="E38" s="3">
        <v>65</v>
      </c>
      <c r="G38" s="7" t="s">
        <v>28</v>
      </c>
      <c r="H38" s="3">
        <v>19092.87</v>
      </c>
    </row>
    <row r="39" spans="1:8" x14ac:dyDescent="0.25">
      <c r="A39" s="7" t="s">
        <v>547</v>
      </c>
      <c r="B39" s="3">
        <v>1102.3400000000001</v>
      </c>
      <c r="D39" s="7" t="s">
        <v>13</v>
      </c>
      <c r="E39" s="3">
        <v>1100</v>
      </c>
      <c r="G39" s="7" t="s">
        <v>61</v>
      </c>
      <c r="H39" s="3">
        <v>1570.88</v>
      </c>
    </row>
    <row r="40" spans="1:8" x14ac:dyDescent="0.25">
      <c r="A40" s="7" t="s">
        <v>548</v>
      </c>
      <c r="B40" s="3">
        <v>3037.93</v>
      </c>
      <c r="D40" s="7" t="s">
        <v>23</v>
      </c>
      <c r="E40" s="3">
        <v>0</v>
      </c>
      <c r="G40" s="7" t="s">
        <v>37</v>
      </c>
      <c r="H40" s="3">
        <v>1680.3999999999999</v>
      </c>
    </row>
    <row r="41" spans="1:8" x14ac:dyDescent="0.25">
      <c r="A41" s="7" t="s">
        <v>549</v>
      </c>
      <c r="B41" s="3">
        <v>1336.6100000000001</v>
      </c>
      <c r="D41" s="7" t="s">
        <v>34</v>
      </c>
      <c r="E41" s="3">
        <v>11</v>
      </c>
      <c r="G41" s="7" t="s">
        <v>13</v>
      </c>
      <c r="H41" s="3">
        <v>24754.500000000004</v>
      </c>
    </row>
    <row r="42" spans="1:8" x14ac:dyDescent="0.25">
      <c r="A42" s="7" t="s">
        <v>550</v>
      </c>
      <c r="B42" s="3">
        <v>-417.86999999999995</v>
      </c>
      <c r="D42" s="7" t="s">
        <v>16</v>
      </c>
      <c r="E42" s="3">
        <v>150</v>
      </c>
      <c r="G42" s="7" t="s">
        <v>23</v>
      </c>
      <c r="H42" s="3">
        <v>222.18999999999994</v>
      </c>
    </row>
    <row r="43" spans="1:8" x14ac:dyDescent="0.25">
      <c r="A43" s="7" t="s">
        <v>551</v>
      </c>
      <c r="B43" s="3">
        <v>1494.3399999999997</v>
      </c>
      <c r="D43" s="7" t="s">
        <v>9</v>
      </c>
      <c r="E43" s="3">
        <v>100</v>
      </c>
      <c r="G43" s="7" t="s">
        <v>34</v>
      </c>
      <c r="H43" s="3">
        <v>224.48999999999998</v>
      </c>
    </row>
    <row r="44" spans="1:8" x14ac:dyDescent="0.25">
      <c r="A44" s="7" t="s">
        <v>552</v>
      </c>
      <c r="B44" s="3">
        <v>-7485.2500000000009</v>
      </c>
      <c r="D44" s="7" t="s">
        <v>360</v>
      </c>
      <c r="E44" s="3">
        <v>15</v>
      </c>
      <c r="G44" s="7" t="s">
        <v>45</v>
      </c>
      <c r="H44" s="3">
        <v>2776</v>
      </c>
    </row>
    <row r="45" spans="1:8" x14ac:dyDescent="0.25">
      <c r="A45" s="7" t="s">
        <v>553</v>
      </c>
      <c r="B45" s="3">
        <v>4550.74</v>
      </c>
      <c r="D45" s="7" t="s">
        <v>31</v>
      </c>
      <c r="E45" s="3">
        <v>150</v>
      </c>
      <c r="G45" s="7" t="s">
        <v>16</v>
      </c>
      <c r="H45" s="3">
        <v>93750</v>
      </c>
    </row>
    <row r="46" spans="1:8" x14ac:dyDescent="0.25">
      <c r="A46" s="7" t="s">
        <v>554</v>
      </c>
      <c r="B46" s="3">
        <v>667.50000000000045</v>
      </c>
      <c r="G46" s="7" t="s">
        <v>9</v>
      </c>
      <c r="H46" s="3">
        <v>2613.02</v>
      </c>
    </row>
    <row r="47" spans="1:8" x14ac:dyDescent="0.25">
      <c r="A47" s="7" t="s">
        <v>555</v>
      </c>
      <c r="B47" s="3">
        <v>538.6400000000001</v>
      </c>
      <c r="G47" s="7" t="s">
        <v>360</v>
      </c>
      <c r="H47" s="3">
        <v>1973.24</v>
      </c>
    </row>
    <row r="48" spans="1:8" x14ac:dyDescent="0.25">
      <c r="G48" s="7" t="s">
        <v>31</v>
      </c>
      <c r="H48" s="3">
        <v>104.78000000000002</v>
      </c>
    </row>
    <row r="49" spans="7:8" x14ac:dyDescent="0.25">
      <c r="G49" s="7" t="s">
        <v>532</v>
      </c>
      <c r="H49" s="3">
        <v>159314.01999999999</v>
      </c>
    </row>
  </sheetData>
  <pageMargins left="0.7" right="0.7" top="0.75" bottom="0.75" header="0.3" footer="0.3"/>
  <tableParts count="1">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19841"/>
  <sheetViews>
    <sheetView topLeftCell="A2" zoomScale="134" zoomScaleNormal="134" zoomScalePageLayoutView="115" workbookViewId="0">
      <selection activeCell="B3" sqref="B3"/>
    </sheetView>
  </sheetViews>
  <sheetFormatPr defaultColWidth="11.5546875" defaultRowHeight="12.75" customHeight="1" x14ac:dyDescent="0.25"/>
  <cols>
    <col min="1" max="1" width="10.109375" style="3" bestFit="1" customWidth="1"/>
    <col min="2" max="2" width="12.109375" style="3" customWidth="1"/>
    <col min="3" max="3" width="22.21875" bestFit="1" customWidth="1"/>
    <col min="4" max="4" width="10" bestFit="1" customWidth="1"/>
    <col min="5" max="5" width="18.44140625" bestFit="1" customWidth="1"/>
    <col min="6" max="6" width="19.6640625" bestFit="1" customWidth="1"/>
    <col min="7" max="7" width="16" bestFit="1" customWidth="1"/>
    <col min="8" max="8" width="7.109375" bestFit="1" customWidth="1"/>
    <col min="9" max="9" width="8.6640625" bestFit="1" customWidth="1"/>
    <col min="10" max="10" width="16.6640625" bestFit="1" customWidth="1"/>
  </cols>
  <sheetData>
    <row r="1" spans="1:10" ht="13.2" x14ac:dyDescent="0.25">
      <c r="A1" s="3" t="s">
        <v>0</v>
      </c>
      <c r="B1" s="3" t="s">
        <v>530</v>
      </c>
      <c r="C1" t="s">
        <v>1</v>
      </c>
      <c r="D1" t="s">
        <v>2</v>
      </c>
      <c r="E1" t="s">
        <v>3</v>
      </c>
      <c r="F1" t="s">
        <v>4</v>
      </c>
      <c r="G1" t="s">
        <v>5</v>
      </c>
      <c r="H1" t="s">
        <v>534</v>
      </c>
      <c r="I1" t="s">
        <v>528</v>
      </c>
      <c r="J1" t="s">
        <v>529</v>
      </c>
    </row>
    <row r="2" spans="1:10" ht="13.2" x14ac:dyDescent="0.25">
      <c r="A2" s="2" t="s">
        <v>6</v>
      </c>
      <c r="B2" s="1">
        <f>DATE(VALUE(RIGHT(A2,4)), VALUE(LEFT(A2,2)), VALUE(MID(A2,4,2)))</f>
        <v>43101</v>
      </c>
      <c r="C2" t="s">
        <v>7</v>
      </c>
      <c r="D2">
        <v>11.11</v>
      </c>
      <c r="E2" t="s">
        <v>8</v>
      </c>
      <c r="F2" t="s">
        <v>9</v>
      </c>
      <c r="G2" t="s">
        <v>10</v>
      </c>
      <c r="H2" t="str">
        <f t="shared" ref="H2:H65" si="0">TEXT(B2,"yyyy")</f>
        <v>2018</v>
      </c>
      <c r="I2" t="str">
        <f t="shared" ref="I2:I65" si="1">TEXT(B2,"yyyy-mmm")</f>
        <v>2018-Jan</v>
      </c>
      <c r="J2">
        <f>IF(E2="Debit", -ABS(D2),ABS(D2))</f>
        <v>-11.11</v>
      </c>
    </row>
    <row r="3" spans="1:10" ht="13.2" x14ac:dyDescent="0.25">
      <c r="A3" s="2" t="s">
        <v>11</v>
      </c>
      <c r="B3" s="1">
        <f t="shared" ref="B3:B66" si="2">DATE(VALUE(RIGHT(A3,4)), VALUE(LEFT(A3,2)), VALUE(MID(A3,4,2)))</f>
        <v>43102</v>
      </c>
      <c r="C3" t="s">
        <v>12</v>
      </c>
      <c r="D3">
        <v>1247.44</v>
      </c>
      <c r="E3" t="s">
        <v>8</v>
      </c>
      <c r="F3" t="s">
        <v>13</v>
      </c>
      <c r="G3" t="s">
        <v>14</v>
      </c>
      <c r="H3" t="str">
        <f t="shared" si="0"/>
        <v>2018</v>
      </c>
      <c r="I3" t="str">
        <f t="shared" si="1"/>
        <v>2018-Jan</v>
      </c>
      <c r="J3">
        <f t="shared" ref="J3:J66" si="3">IF(E3="Debit", -ABS(D3),ABS(D3))</f>
        <v>-1247.44</v>
      </c>
    </row>
    <row r="4" spans="1:10" ht="13.2" x14ac:dyDescent="0.25">
      <c r="A4" s="2" t="s">
        <v>11</v>
      </c>
      <c r="B4" s="1">
        <f t="shared" si="2"/>
        <v>43102</v>
      </c>
      <c r="C4" t="s">
        <v>15</v>
      </c>
      <c r="D4">
        <v>24.22</v>
      </c>
      <c r="E4" t="s">
        <v>8</v>
      </c>
      <c r="F4" t="s">
        <v>16</v>
      </c>
      <c r="G4" t="s">
        <v>17</v>
      </c>
      <c r="H4" t="str">
        <f t="shared" si="0"/>
        <v>2018</v>
      </c>
      <c r="I4" t="str">
        <f t="shared" si="1"/>
        <v>2018-Jan</v>
      </c>
      <c r="J4">
        <f t="shared" si="3"/>
        <v>-24.22</v>
      </c>
    </row>
    <row r="5" spans="1:10" ht="13.2" x14ac:dyDescent="0.25">
      <c r="A5" s="2" t="s">
        <v>18</v>
      </c>
      <c r="B5" s="1">
        <f t="shared" si="2"/>
        <v>43103</v>
      </c>
      <c r="C5" t="s">
        <v>19</v>
      </c>
      <c r="D5">
        <v>2298.09</v>
      </c>
      <c r="E5" t="s">
        <v>20</v>
      </c>
      <c r="F5" t="s">
        <v>19</v>
      </c>
      <c r="G5" t="s">
        <v>10</v>
      </c>
      <c r="H5" t="str">
        <f t="shared" si="0"/>
        <v>2018</v>
      </c>
      <c r="I5" t="str">
        <f t="shared" si="1"/>
        <v>2018-Jan</v>
      </c>
      <c r="J5">
        <f t="shared" si="3"/>
        <v>2298.09</v>
      </c>
    </row>
    <row r="6" spans="1:10" ht="13.2" x14ac:dyDescent="0.25">
      <c r="A6" s="2" t="s">
        <v>21</v>
      </c>
      <c r="B6" s="1">
        <f t="shared" si="2"/>
        <v>43104</v>
      </c>
      <c r="C6" t="s">
        <v>22</v>
      </c>
      <c r="D6">
        <v>11.76</v>
      </c>
      <c r="E6" t="s">
        <v>8</v>
      </c>
      <c r="F6" t="s">
        <v>23</v>
      </c>
      <c r="G6" t="s">
        <v>10</v>
      </c>
      <c r="H6" t="str">
        <f t="shared" si="0"/>
        <v>2018</v>
      </c>
      <c r="I6" t="str">
        <f t="shared" si="1"/>
        <v>2018-Jan</v>
      </c>
      <c r="J6">
        <f t="shared" si="3"/>
        <v>-11.76</v>
      </c>
    </row>
    <row r="7" spans="1:10" ht="13.2" x14ac:dyDescent="0.25">
      <c r="A7" s="2" t="s">
        <v>24</v>
      </c>
      <c r="B7" s="1">
        <f t="shared" si="2"/>
        <v>43105</v>
      </c>
      <c r="C7" t="s">
        <v>25</v>
      </c>
      <c r="D7">
        <v>25.85</v>
      </c>
      <c r="E7" t="s">
        <v>8</v>
      </c>
      <c r="F7" t="s">
        <v>16</v>
      </c>
      <c r="G7" t="s">
        <v>17</v>
      </c>
      <c r="H7" t="str">
        <f t="shared" si="0"/>
        <v>2018</v>
      </c>
      <c r="I7" t="str">
        <f t="shared" si="1"/>
        <v>2018-Jan</v>
      </c>
      <c r="J7">
        <f t="shared" si="3"/>
        <v>-25.85</v>
      </c>
    </row>
    <row r="8" spans="1:10" ht="13.2" x14ac:dyDescent="0.25">
      <c r="A8" s="2" t="s">
        <v>26</v>
      </c>
      <c r="B8" s="1">
        <f t="shared" si="2"/>
        <v>43106</v>
      </c>
      <c r="C8" t="s">
        <v>27</v>
      </c>
      <c r="D8">
        <v>18.45</v>
      </c>
      <c r="E8" t="s">
        <v>8</v>
      </c>
      <c r="F8" t="s">
        <v>28</v>
      </c>
      <c r="G8" t="s">
        <v>17</v>
      </c>
      <c r="H8" t="str">
        <f t="shared" si="0"/>
        <v>2018</v>
      </c>
      <c r="I8" t="str">
        <f t="shared" si="1"/>
        <v>2018-Jan</v>
      </c>
      <c r="J8">
        <f t="shared" si="3"/>
        <v>-18.45</v>
      </c>
    </row>
    <row r="9" spans="1:10" ht="13.2" x14ac:dyDescent="0.25">
      <c r="A9" s="2" t="s">
        <v>29</v>
      </c>
      <c r="B9" s="1">
        <f t="shared" si="2"/>
        <v>43108</v>
      </c>
      <c r="C9" t="s">
        <v>30</v>
      </c>
      <c r="D9">
        <v>45</v>
      </c>
      <c r="E9" t="s">
        <v>8</v>
      </c>
      <c r="F9" t="s">
        <v>31</v>
      </c>
      <c r="G9" t="s">
        <v>14</v>
      </c>
      <c r="H9" t="str">
        <f t="shared" si="0"/>
        <v>2018</v>
      </c>
      <c r="I9" t="str">
        <f t="shared" si="1"/>
        <v>2018-Jan</v>
      </c>
      <c r="J9">
        <f t="shared" si="3"/>
        <v>-45</v>
      </c>
    </row>
    <row r="10" spans="1:10" ht="13.2" x14ac:dyDescent="0.25">
      <c r="A10" s="2" t="s">
        <v>29</v>
      </c>
      <c r="B10" s="1">
        <f t="shared" si="2"/>
        <v>43108</v>
      </c>
      <c r="C10" t="s">
        <v>27</v>
      </c>
      <c r="D10">
        <v>15.38</v>
      </c>
      <c r="E10" t="s">
        <v>8</v>
      </c>
      <c r="F10" t="s">
        <v>28</v>
      </c>
      <c r="G10" t="s">
        <v>17</v>
      </c>
      <c r="H10" t="str">
        <f t="shared" si="0"/>
        <v>2018</v>
      </c>
      <c r="I10" t="str">
        <f t="shared" si="1"/>
        <v>2018-Jan</v>
      </c>
      <c r="J10">
        <f t="shared" si="3"/>
        <v>-15.38</v>
      </c>
    </row>
    <row r="11" spans="1:10" ht="13.2" x14ac:dyDescent="0.25">
      <c r="A11" s="2" t="s">
        <v>32</v>
      </c>
      <c r="B11" s="1">
        <f t="shared" si="2"/>
        <v>43109</v>
      </c>
      <c r="C11" t="s">
        <v>33</v>
      </c>
      <c r="D11">
        <v>10.69</v>
      </c>
      <c r="E11" t="s">
        <v>8</v>
      </c>
      <c r="F11" t="s">
        <v>34</v>
      </c>
      <c r="G11" t="s">
        <v>10</v>
      </c>
      <c r="H11" t="str">
        <f t="shared" si="0"/>
        <v>2018</v>
      </c>
      <c r="I11" t="str">
        <f t="shared" si="1"/>
        <v>2018-Jan</v>
      </c>
      <c r="J11">
        <f t="shared" si="3"/>
        <v>-10.69</v>
      </c>
    </row>
    <row r="12" spans="1:10" ht="13.2" x14ac:dyDescent="0.25">
      <c r="A12" s="2" t="s">
        <v>35</v>
      </c>
      <c r="B12" s="1">
        <f t="shared" si="2"/>
        <v>43110</v>
      </c>
      <c r="C12" t="s">
        <v>36</v>
      </c>
      <c r="D12">
        <v>89.46</v>
      </c>
      <c r="E12" t="s">
        <v>8</v>
      </c>
      <c r="F12" t="s">
        <v>37</v>
      </c>
      <c r="G12" t="s">
        <v>14</v>
      </c>
      <c r="H12" t="str">
        <f t="shared" si="0"/>
        <v>2018</v>
      </c>
      <c r="I12" t="str">
        <f t="shared" si="1"/>
        <v>2018-Jan</v>
      </c>
      <c r="J12">
        <f t="shared" si="3"/>
        <v>-89.46</v>
      </c>
    </row>
    <row r="13" spans="1:10" ht="13.2" x14ac:dyDescent="0.25">
      <c r="A13" s="2" t="s">
        <v>38</v>
      </c>
      <c r="B13" s="1">
        <f t="shared" si="2"/>
        <v>43111</v>
      </c>
      <c r="C13" t="s">
        <v>39</v>
      </c>
      <c r="D13">
        <v>34.869999999999997</v>
      </c>
      <c r="E13" t="s">
        <v>8</v>
      </c>
      <c r="F13" t="s">
        <v>40</v>
      </c>
      <c r="G13" t="s">
        <v>10</v>
      </c>
      <c r="H13" t="str">
        <f t="shared" si="0"/>
        <v>2018</v>
      </c>
      <c r="I13" t="str">
        <f t="shared" si="1"/>
        <v>2018-Jan</v>
      </c>
      <c r="J13">
        <f t="shared" si="3"/>
        <v>-34.869999999999997</v>
      </c>
    </row>
    <row r="14" spans="1:10" ht="13.2" x14ac:dyDescent="0.25">
      <c r="A14" s="2" t="s">
        <v>38</v>
      </c>
      <c r="B14" s="1">
        <f t="shared" si="2"/>
        <v>43111</v>
      </c>
      <c r="C14" t="s">
        <v>41</v>
      </c>
      <c r="D14">
        <v>43.54</v>
      </c>
      <c r="E14" t="s">
        <v>8</v>
      </c>
      <c r="F14" t="s">
        <v>42</v>
      </c>
      <c r="G14" t="s">
        <v>10</v>
      </c>
      <c r="H14" t="str">
        <f t="shared" si="0"/>
        <v>2018</v>
      </c>
      <c r="I14" t="str">
        <f t="shared" si="1"/>
        <v>2018-Jan</v>
      </c>
      <c r="J14">
        <f t="shared" si="3"/>
        <v>-43.54</v>
      </c>
    </row>
    <row r="15" spans="1:10" ht="13.2" x14ac:dyDescent="0.25">
      <c r="A15" s="2" t="s">
        <v>43</v>
      </c>
      <c r="B15" s="1">
        <f t="shared" si="2"/>
        <v>43112</v>
      </c>
      <c r="C15" t="s">
        <v>44</v>
      </c>
      <c r="D15">
        <v>2000</v>
      </c>
      <c r="E15" t="s">
        <v>20</v>
      </c>
      <c r="F15" t="s">
        <v>45</v>
      </c>
      <c r="G15" t="s">
        <v>14</v>
      </c>
      <c r="H15" t="str">
        <f t="shared" si="0"/>
        <v>2018</v>
      </c>
      <c r="I15" t="str">
        <f t="shared" si="1"/>
        <v>2018-Jan</v>
      </c>
      <c r="J15">
        <f t="shared" si="3"/>
        <v>2000</v>
      </c>
    </row>
    <row r="16" spans="1:10" ht="13.2" x14ac:dyDescent="0.25">
      <c r="A16" s="2" t="s">
        <v>46</v>
      </c>
      <c r="B16" s="1">
        <f t="shared" si="2"/>
        <v>43113</v>
      </c>
      <c r="C16" t="s">
        <v>47</v>
      </c>
      <c r="D16">
        <v>32.909999999999997</v>
      </c>
      <c r="E16" t="s">
        <v>8</v>
      </c>
      <c r="F16" t="s">
        <v>557</v>
      </c>
      <c r="G16" t="s">
        <v>10</v>
      </c>
      <c r="H16" t="str">
        <f t="shared" si="0"/>
        <v>2018</v>
      </c>
      <c r="I16" t="str">
        <f t="shared" si="1"/>
        <v>2018-Jan</v>
      </c>
      <c r="J16">
        <f t="shared" si="3"/>
        <v>-32.909999999999997</v>
      </c>
    </row>
    <row r="17" spans="1:10" ht="13.2" x14ac:dyDescent="0.25">
      <c r="A17" s="2" t="s">
        <v>46</v>
      </c>
      <c r="B17" s="1">
        <f t="shared" si="2"/>
        <v>43113</v>
      </c>
      <c r="C17" t="s">
        <v>7</v>
      </c>
      <c r="D17">
        <v>39.049999999999997</v>
      </c>
      <c r="E17" t="s">
        <v>8</v>
      </c>
      <c r="F17" t="s">
        <v>9</v>
      </c>
      <c r="G17" t="s">
        <v>10</v>
      </c>
      <c r="H17" t="str">
        <f t="shared" si="0"/>
        <v>2018</v>
      </c>
      <c r="I17" t="str">
        <f t="shared" si="1"/>
        <v>2018-Jan</v>
      </c>
      <c r="J17">
        <f t="shared" si="3"/>
        <v>-39.049999999999997</v>
      </c>
    </row>
    <row r="18" spans="1:10" ht="13.2" x14ac:dyDescent="0.25">
      <c r="A18" s="2" t="s">
        <v>48</v>
      </c>
      <c r="B18" s="1">
        <f t="shared" si="2"/>
        <v>43115</v>
      </c>
      <c r="C18" t="s">
        <v>41</v>
      </c>
      <c r="D18">
        <v>44.19</v>
      </c>
      <c r="E18" t="s">
        <v>8</v>
      </c>
      <c r="F18" t="s">
        <v>42</v>
      </c>
      <c r="G18" t="s">
        <v>17</v>
      </c>
      <c r="H18" t="str">
        <f t="shared" si="0"/>
        <v>2018</v>
      </c>
      <c r="I18" t="str">
        <f t="shared" si="1"/>
        <v>2018-Jan</v>
      </c>
      <c r="J18">
        <f t="shared" si="3"/>
        <v>-44.19</v>
      </c>
    </row>
    <row r="19" spans="1:10" ht="13.2" x14ac:dyDescent="0.25">
      <c r="A19" s="2" t="s">
        <v>48</v>
      </c>
      <c r="B19" s="1">
        <f t="shared" si="2"/>
        <v>43115</v>
      </c>
      <c r="C19" t="s">
        <v>25</v>
      </c>
      <c r="D19">
        <v>64.11</v>
      </c>
      <c r="E19" t="s">
        <v>8</v>
      </c>
      <c r="F19" t="s">
        <v>16</v>
      </c>
      <c r="G19" t="s">
        <v>17</v>
      </c>
      <c r="H19" t="str">
        <f t="shared" si="0"/>
        <v>2018</v>
      </c>
      <c r="I19" t="str">
        <f t="shared" si="1"/>
        <v>2018-Jan</v>
      </c>
      <c r="J19">
        <f t="shared" si="3"/>
        <v>-64.11</v>
      </c>
    </row>
    <row r="20" spans="1:10" ht="13.2" x14ac:dyDescent="0.25">
      <c r="A20" s="2" t="s">
        <v>49</v>
      </c>
      <c r="B20" s="1">
        <f t="shared" si="2"/>
        <v>43116</v>
      </c>
      <c r="C20" t="s">
        <v>50</v>
      </c>
      <c r="D20">
        <v>35</v>
      </c>
      <c r="E20" t="s">
        <v>8</v>
      </c>
      <c r="F20" t="s">
        <v>31</v>
      </c>
      <c r="G20" t="s">
        <v>14</v>
      </c>
      <c r="H20" t="str">
        <f t="shared" si="0"/>
        <v>2018</v>
      </c>
      <c r="I20" t="str">
        <f t="shared" si="1"/>
        <v>2018-Jan</v>
      </c>
      <c r="J20">
        <f t="shared" si="3"/>
        <v>-35</v>
      </c>
    </row>
    <row r="21" spans="1:10" ht="13.2" x14ac:dyDescent="0.25">
      <c r="A21" s="2" t="s">
        <v>49</v>
      </c>
      <c r="B21" s="1">
        <f t="shared" si="2"/>
        <v>43116</v>
      </c>
      <c r="C21" t="s">
        <v>51</v>
      </c>
      <c r="D21">
        <v>60</v>
      </c>
      <c r="E21" t="s">
        <v>8</v>
      </c>
      <c r="F21" t="s">
        <v>31</v>
      </c>
      <c r="G21" t="s">
        <v>14</v>
      </c>
      <c r="H21" t="str">
        <f t="shared" si="0"/>
        <v>2018</v>
      </c>
      <c r="I21" t="str">
        <f t="shared" si="1"/>
        <v>2018-Jan</v>
      </c>
      <c r="J21">
        <f t="shared" si="3"/>
        <v>-60</v>
      </c>
    </row>
    <row r="22" spans="1:10" ht="13.2" x14ac:dyDescent="0.25">
      <c r="A22" s="2" t="s">
        <v>52</v>
      </c>
      <c r="B22" s="1">
        <f t="shared" si="2"/>
        <v>43119</v>
      </c>
      <c r="C22" t="s">
        <v>44</v>
      </c>
      <c r="D22">
        <v>2000</v>
      </c>
      <c r="E22" t="s">
        <v>20</v>
      </c>
      <c r="F22" t="s">
        <v>45</v>
      </c>
      <c r="G22" t="s">
        <v>14</v>
      </c>
      <c r="H22" t="str">
        <f t="shared" si="0"/>
        <v>2018</v>
      </c>
      <c r="I22" t="str">
        <f t="shared" si="1"/>
        <v>2018-Jan</v>
      </c>
      <c r="J22">
        <f t="shared" si="3"/>
        <v>2000</v>
      </c>
    </row>
    <row r="23" spans="1:10" ht="13.2" x14ac:dyDescent="0.25">
      <c r="A23" s="2" t="s">
        <v>53</v>
      </c>
      <c r="B23" s="1">
        <f t="shared" si="2"/>
        <v>43120</v>
      </c>
      <c r="C23" t="s">
        <v>7</v>
      </c>
      <c r="D23">
        <v>50.21</v>
      </c>
      <c r="E23" t="s">
        <v>8</v>
      </c>
      <c r="F23" t="s">
        <v>9</v>
      </c>
      <c r="G23" t="s">
        <v>10</v>
      </c>
      <c r="H23" t="str">
        <f t="shared" si="0"/>
        <v>2018</v>
      </c>
      <c r="I23" t="str">
        <f t="shared" si="1"/>
        <v>2018-Jan</v>
      </c>
      <c r="J23">
        <f t="shared" si="3"/>
        <v>-50.21</v>
      </c>
    </row>
    <row r="24" spans="1:10" ht="13.2" x14ac:dyDescent="0.25">
      <c r="A24" s="2" t="s">
        <v>54</v>
      </c>
      <c r="B24" s="1">
        <f t="shared" si="2"/>
        <v>43122</v>
      </c>
      <c r="C24" t="s">
        <v>19</v>
      </c>
      <c r="D24">
        <v>554.99</v>
      </c>
      <c r="E24" t="s">
        <v>20</v>
      </c>
      <c r="F24" t="s">
        <v>19</v>
      </c>
      <c r="G24" t="s">
        <v>10</v>
      </c>
      <c r="H24" t="str">
        <f t="shared" si="0"/>
        <v>2018</v>
      </c>
      <c r="I24" t="str">
        <f t="shared" si="1"/>
        <v>2018-Jan</v>
      </c>
      <c r="J24">
        <f t="shared" si="3"/>
        <v>554.99</v>
      </c>
    </row>
    <row r="25" spans="1:10" ht="13.2" x14ac:dyDescent="0.25">
      <c r="A25" s="2" t="s">
        <v>54</v>
      </c>
      <c r="B25" s="1">
        <f t="shared" si="2"/>
        <v>43122</v>
      </c>
      <c r="C25" t="s">
        <v>19</v>
      </c>
      <c r="D25">
        <v>309.81</v>
      </c>
      <c r="E25" t="s">
        <v>20</v>
      </c>
      <c r="F25" t="s">
        <v>19</v>
      </c>
      <c r="G25" t="s">
        <v>17</v>
      </c>
      <c r="H25" t="str">
        <f t="shared" si="0"/>
        <v>2018</v>
      </c>
      <c r="I25" t="str">
        <f t="shared" si="1"/>
        <v>2018-Jan</v>
      </c>
      <c r="J25">
        <f t="shared" si="3"/>
        <v>309.81</v>
      </c>
    </row>
    <row r="26" spans="1:10" ht="13.2" x14ac:dyDescent="0.25">
      <c r="A26" s="2" t="s">
        <v>54</v>
      </c>
      <c r="B26" s="1">
        <f t="shared" si="2"/>
        <v>43122</v>
      </c>
      <c r="C26" t="s">
        <v>19</v>
      </c>
      <c r="D26">
        <v>554.99</v>
      </c>
      <c r="E26" t="s">
        <v>8</v>
      </c>
      <c r="F26" t="s">
        <v>19</v>
      </c>
      <c r="G26" t="s">
        <v>14</v>
      </c>
      <c r="H26" t="str">
        <f t="shared" si="0"/>
        <v>2018</v>
      </c>
      <c r="I26" t="str">
        <f t="shared" si="1"/>
        <v>2018-Jan</v>
      </c>
      <c r="J26">
        <f t="shared" si="3"/>
        <v>-554.99</v>
      </c>
    </row>
    <row r="27" spans="1:10" ht="13.2" x14ac:dyDescent="0.25">
      <c r="A27" s="2" t="s">
        <v>54</v>
      </c>
      <c r="B27" s="1">
        <f t="shared" si="2"/>
        <v>43122</v>
      </c>
      <c r="C27" t="s">
        <v>27</v>
      </c>
      <c r="D27">
        <v>17.38</v>
      </c>
      <c r="E27" t="s">
        <v>8</v>
      </c>
      <c r="F27" t="s">
        <v>28</v>
      </c>
      <c r="G27" t="s">
        <v>17</v>
      </c>
      <c r="H27" t="str">
        <f t="shared" si="0"/>
        <v>2018</v>
      </c>
      <c r="I27" t="str">
        <f t="shared" si="1"/>
        <v>2018-Jan</v>
      </c>
      <c r="J27">
        <f t="shared" si="3"/>
        <v>-17.38</v>
      </c>
    </row>
    <row r="28" spans="1:10" ht="13.2" x14ac:dyDescent="0.25">
      <c r="A28" s="2" t="s">
        <v>55</v>
      </c>
      <c r="B28" s="1">
        <f t="shared" si="2"/>
        <v>43123</v>
      </c>
      <c r="C28" t="s">
        <v>19</v>
      </c>
      <c r="D28">
        <v>309.81</v>
      </c>
      <c r="E28" t="s">
        <v>8</v>
      </c>
      <c r="F28" t="s">
        <v>19</v>
      </c>
      <c r="G28" t="s">
        <v>14</v>
      </c>
      <c r="H28" t="str">
        <f t="shared" si="0"/>
        <v>2018</v>
      </c>
      <c r="I28" t="str">
        <f t="shared" si="1"/>
        <v>2018-Jan</v>
      </c>
      <c r="J28">
        <f t="shared" si="3"/>
        <v>-309.81</v>
      </c>
    </row>
    <row r="29" spans="1:10" ht="13.2" x14ac:dyDescent="0.25">
      <c r="A29" s="2" t="s">
        <v>56</v>
      </c>
      <c r="B29" s="1">
        <f t="shared" si="2"/>
        <v>43124</v>
      </c>
      <c r="C29" t="s">
        <v>57</v>
      </c>
      <c r="D29">
        <v>3</v>
      </c>
      <c r="E29" t="s">
        <v>8</v>
      </c>
      <c r="F29" t="s">
        <v>58</v>
      </c>
      <c r="G29" t="s">
        <v>10</v>
      </c>
      <c r="H29" t="str">
        <f t="shared" si="0"/>
        <v>2018</v>
      </c>
      <c r="I29" t="str">
        <f t="shared" si="1"/>
        <v>2018-Jan</v>
      </c>
      <c r="J29">
        <f t="shared" si="3"/>
        <v>-3</v>
      </c>
    </row>
    <row r="30" spans="1:10" ht="13.2" x14ac:dyDescent="0.25">
      <c r="A30" s="2" t="s">
        <v>59</v>
      </c>
      <c r="B30" s="1">
        <f t="shared" si="2"/>
        <v>43125</v>
      </c>
      <c r="C30" t="s">
        <v>60</v>
      </c>
      <c r="D30">
        <v>69.989999999999995</v>
      </c>
      <c r="E30" t="s">
        <v>8</v>
      </c>
      <c r="F30" t="s">
        <v>61</v>
      </c>
      <c r="G30" t="s">
        <v>14</v>
      </c>
      <c r="H30" t="str">
        <f t="shared" si="0"/>
        <v>2018</v>
      </c>
      <c r="I30" t="str">
        <f t="shared" si="1"/>
        <v>2018-Jan</v>
      </c>
      <c r="J30">
        <f t="shared" si="3"/>
        <v>-69.989999999999995</v>
      </c>
    </row>
    <row r="31" spans="1:10" ht="13.2" x14ac:dyDescent="0.25">
      <c r="A31" s="2" t="s">
        <v>62</v>
      </c>
      <c r="B31" s="1">
        <f t="shared" si="2"/>
        <v>43129</v>
      </c>
      <c r="C31" t="s">
        <v>39</v>
      </c>
      <c r="D31">
        <v>30.42</v>
      </c>
      <c r="E31" t="s">
        <v>8</v>
      </c>
      <c r="F31" t="s">
        <v>40</v>
      </c>
      <c r="G31" t="s">
        <v>17</v>
      </c>
      <c r="H31" t="str">
        <f t="shared" si="0"/>
        <v>2018</v>
      </c>
      <c r="I31" t="str">
        <f t="shared" si="1"/>
        <v>2018-Jan</v>
      </c>
      <c r="J31">
        <f t="shared" si="3"/>
        <v>-30.42</v>
      </c>
    </row>
    <row r="32" spans="1:10" ht="13.2" x14ac:dyDescent="0.25">
      <c r="A32" s="2" t="s">
        <v>62</v>
      </c>
      <c r="B32" s="1">
        <f t="shared" si="2"/>
        <v>43129</v>
      </c>
      <c r="C32" t="s">
        <v>15</v>
      </c>
      <c r="D32">
        <v>25</v>
      </c>
      <c r="E32" t="s">
        <v>8</v>
      </c>
      <c r="F32" t="s">
        <v>16</v>
      </c>
      <c r="G32" t="s">
        <v>17</v>
      </c>
      <c r="H32" t="str">
        <f t="shared" si="0"/>
        <v>2018</v>
      </c>
      <c r="I32" t="str">
        <f t="shared" si="1"/>
        <v>2018-Jan</v>
      </c>
      <c r="J32">
        <f t="shared" si="3"/>
        <v>-25</v>
      </c>
    </row>
    <row r="33" spans="1:10" ht="13.2" x14ac:dyDescent="0.25">
      <c r="A33" s="2" t="s">
        <v>62</v>
      </c>
      <c r="B33" s="1">
        <f t="shared" si="2"/>
        <v>43129</v>
      </c>
      <c r="C33" t="s">
        <v>63</v>
      </c>
      <c r="D33">
        <v>17.62</v>
      </c>
      <c r="E33" t="s">
        <v>8</v>
      </c>
      <c r="F33" t="s">
        <v>16</v>
      </c>
      <c r="G33" t="s">
        <v>10</v>
      </c>
      <c r="H33" t="str">
        <f t="shared" si="0"/>
        <v>2018</v>
      </c>
      <c r="I33" t="str">
        <f t="shared" si="1"/>
        <v>2018-Jan</v>
      </c>
      <c r="J33">
        <f t="shared" si="3"/>
        <v>-17.62</v>
      </c>
    </row>
    <row r="34" spans="1:10" ht="13.2" x14ac:dyDescent="0.25">
      <c r="A34" s="2" t="s">
        <v>64</v>
      </c>
      <c r="B34" s="1">
        <f t="shared" si="2"/>
        <v>43132</v>
      </c>
      <c r="C34" t="s">
        <v>41</v>
      </c>
      <c r="D34">
        <v>27.79</v>
      </c>
      <c r="E34" t="s">
        <v>8</v>
      </c>
      <c r="F34" t="s">
        <v>42</v>
      </c>
      <c r="G34" t="s">
        <v>10</v>
      </c>
      <c r="H34" t="str">
        <f t="shared" si="0"/>
        <v>2018</v>
      </c>
      <c r="I34" t="str">
        <f t="shared" si="1"/>
        <v>2018-Feb</v>
      </c>
      <c r="J34">
        <f t="shared" si="3"/>
        <v>-27.79</v>
      </c>
    </row>
    <row r="35" spans="1:10" ht="13.2" x14ac:dyDescent="0.25">
      <c r="A35" s="2" t="s">
        <v>64</v>
      </c>
      <c r="B35" s="1">
        <f t="shared" si="2"/>
        <v>43132</v>
      </c>
      <c r="C35" t="s">
        <v>7</v>
      </c>
      <c r="D35">
        <v>11.11</v>
      </c>
      <c r="E35" t="s">
        <v>8</v>
      </c>
      <c r="F35" t="s">
        <v>9</v>
      </c>
      <c r="G35" t="s">
        <v>10</v>
      </c>
      <c r="H35" t="str">
        <f t="shared" si="0"/>
        <v>2018</v>
      </c>
      <c r="I35" t="str">
        <f t="shared" si="1"/>
        <v>2018-Feb</v>
      </c>
      <c r="J35">
        <f t="shared" si="3"/>
        <v>-11.11</v>
      </c>
    </row>
    <row r="36" spans="1:10" ht="13.2" x14ac:dyDescent="0.25">
      <c r="A36" s="2" t="s">
        <v>65</v>
      </c>
      <c r="B36" s="1">
        <f t="shared" si="2"/>
        <v>43133</v>
      </c>
      <c r="C36" t="s">
        <v>12</v>
      </c>
      <c r="D36">
        <v>1247.44</v>
      </c>
      <c r="E36" t="s">
        <v>8</v>
      </c>
      <c r="F36" t="s">
        <v>13</v>
      </c>
      <c r="G36" t="s">
        <v>14</v>
      </c>
      <c r="H36" t="str">
        <f t="shared" si="0"/>
        <v>2018</v>
      </c>
      <c r="I36" t="str">
        <f t="shared" si="1"/>
        <v>2018-Feb</v>
      </c>
      <c r="J36">
        <f t="shared" si="3"/>
        <v>-1247.44</v>
      </c>
    </row>
    <row r="37" spans="1:10" ht="13.2" x14ac:dyDescent="0.25">
      <c r="A37" s="2" t="s">
        <v>65</v>
      </c>
      <c r="B37" s="1">
        <f t="shared" si="2"/>
        <v>43133</v>
      </c>
      <c r="C37" t="s">
        <v>44</v>
      </c>
      <c r="D37">
        <v>2000</v>
      </c>
      <c r="E37" t="s">
        <v>20</v>
      </c>
      <c r="F37" t="s">
        <v>45</v>
      </c>
      <c r="G37" t="s">
        <v>14</v>
      </c>
      <c r="H37" t="str">
        <f t="shared" si="0"/>
        <v>2018</v>
      </c>
      <c r="I37" t="str">
        <f t="shared" si="1"/>
        <v>2018-Feb</v>
      </c>
      <c r="J37">
        <f t="shared" si="3"/>
        <v>2000</v>
      </c>
    </row>
    <row r="38" spans="1:10" ht="13.2" x14ac:dyDescent="0.25">
      <c r="A38" s="2" t="s">
        <v>66</v>
      </c>
      <c r="B38" s="1">
        <f t="shared" si="2"/>
        <v>43134</v>
      </c>
      <c r="C38" t="s">
        <v>67</v>
      </c>
      <c r="D38">
        <v>57.02</v>
      </c>
      <c r="E38" t="s">
        <v>8</v>
      </c>
      <c r="F38" t="s">
        <v>16</v>
      </c>
      <c r="G38" t="s">
        <v>10</v>
      </c>
      <c r="H38" t="str">
        <f t="shared" si="0"/>
        <v>2018</v>
      </c>
      <c r="I38" t="str">
        <f t="shared" si="1"/>
        <v>2018-Feb</v>
      </c>
      <c r="J38">
        <f t="shared" si="3"/>
        <v>-57.02</v>
      </c>
    </row>
    <row r="39" spans="1:10" ht="13.2" x14ac:dyDescent="0.25">
      <c r="A39" s="2" t="s">
        <v>68</v>
      </c>
      <c r="B39" s="1">
        <f t="shared" si="2"/>
        <v>43135</v>
      </c>
      <c r="C39" t="s">
        <v>22</v>
      </c>
      <c r="D39">
        <v>11.76</v>
      </c>
      <c r="E39" t="s">
        <v>8</v>
      </c>
      <c r="F39" t="s">
        <v>23</v>
      </c>
      <c r="G39" t="s">
        <v>10</v>
      </c>
      <c r="H39" t="str">
        <f t="shared" si="0"/>
        <v>2018</v>
      </c>
      <c r="I39" t="str">
        <f t="shared" si="1"/>
        <v>2018-Feb</v>
      </c>
      <c r="J39">
        <f t="shared" si="3"/>
        <v>-11.76</v>
      </c>
    </row>
    <row r="40" spans="1:10" ht="13.2" x14ac:dyDescent="0.25">
      <c r="A40" s="2" t="s">
        <v>69</v>
      </c>
      <c r="B40" s="1">
        <f t="shared" si="2"/>
        <v>43136</v>
      </c>
      <c r="C40" t="s">
        <v>19</v>
      </c>
      <c r="D40">
        <v>145.13999999999999</v>
      </c>
      <c r="E40" t="s">
        <v>20</v>
      </c>
      <c r="F40" t="s">
        <v>19</v>
      </c>
      <c r="G40" t="s">
        <v>10</v>
      </c>
      <c r="H40" t="str">
        <f t="shared" si="0"/>
        <v>2018</v>
      </c>
      <c r="I40" t="str">
        <f t="shared" si="1"/>
        <v>2018-Feb</v>
      </c>
      <c r="J40">
        <f t="shared" si="3"/>
        <v>145.13999999999999</v>
      </c>
    </row>
    <row r="41" spans="1:10" ht="13.2" x14ac:dyDescent="0.25">
      <c r="A41" s="2" t="s">
        <v>70</v>
      </c>
      <c r="B41" s="1">
        <f t="shared" si="2"/>
        <v>43137</v>
      </c>
      <c r="C41" t="s">
        <v>19</v>
      </c>
      <c r="D41">
        <v>154.13</v>
      </c>
      <c r="E41" t="s">
        <v>20</v>
      </c>
      <c r="F41" t="s">
        <v>19</v>
      </c>
      <c r="G41" t="s">
        <v>17</v>
      </c>
      <c r="H41" t="str">
        <f t="shared" si="0"/>
        <v>2018</v>
      </c>
      <c r="I41" t="str">
        <f t="shared" si="1"/>
        <v>2018-Feb</v>
      </c>
      <c r="J41">
        <f t="shared" si="3"/>
        <v>154.13</v>
      </c>
    </row>
    <row r="42" spans="1:10" ht="13.2" x14ac:dyDescent="0.25">
      <c r="A42" s="2" t="s">
        <v>71</v>
      </c>
      <c r="B42" s="1">
        <f t="shared" si="2"/>
        <v>43138</v>
      </c>
      <c r="C42" t="s">
        <v>19</v>
      </c>
      <c r="D42">
        <v>154.13</v>
      </c>
      <c r="E42" t="s">
        <v>8</v>
      </c>
      <c r="F42" t="s">
        <v>19</v>
      </c>
      <c r="G42" t="s">
        <v>14</v>
      </c>
      <c r="H42" t="str">
        <f t="shared" si="0"/>
        <v>2018</v>
      </c>
      <c r="I42" t="str">
        <f t="shared" si="1"/>
        <v>2018-Feb</v>
      </c>
      <c r="J42">
        <f t="shared" si="3"/>
        <v>-154.13</v>
      </c>
    </row>
    <row r="43" spans="1:10" ht="13.2" x14ac:dyDescent="0.25">
      <c r="A43" s="2" t="s">
        <v>71</v>
      </c>
      <c r="B43" s="1">
        <f t="shared" si="2"/>
        <v>43138</v>
      </c>
      <c r="C43" t="s">
        <v>30</v>
      </c>
      <c r="D43">
        <v>65</v>
      </c>
      <c r="E43" t="s">
        <v>8</v>
      </c>
      <c r="F43" t="s">
        <v>31</v>
      </c>
      <c r="G43" t="s">
        <v>14</v>
      </c>
      <c r="H43" t="str">
        <f t="shared" si="0"/>
        <v>2018</v>
      </c>
      <c r="I43" t="str">
        <f t="shared" si="1"/>
        <v>2018-Feb</v>
      </c>
      <c r="J43">
        <f t="shared" si="3"/>
        <v>-65</v>
      </c>
    </row>
    <row r="44" spans="1:10" ht="13.2" x14ac:dyDescent="0.25">
      <c r="A44" s="2" t="s">
        <v>72</v>
      </c>
      <c r="B44" s="1">
        <f t="shared" si="2"/>
        <v>43140</v>
      </c>
      <c r="C44" t="s">
        <v>73</v>
      </c>
      <c r="D44">
        <v>30</v>
      </c>
      <c r="E44" t="s">
        <v>8</v>
      </c>
      <c r="F44" t="s">
        <v>74</v>
      </c>
      <c r="G44" t="s">
        <v>10</v>
      </c>
      <c r="H44" t="str">
        <f t="shared" si="0"/>
        <v>2018</v>
      </c>
      <c r="I44" t="str">
        <f t="shared" si="1"/>
        <v>2018-Feb</v>
      </c>
      <c r="J44">
        <f t="shared" si="3"/>
        <v>-30</v>
      </c>
    </row>
    <row r="45" spans="1:10" ht="13.2" x14ac:dyDescent="0.25">
      <c r="A45" s="2" t="s">
        <v>72</v>
      </c>
      <c r="B45" s="1">
        <f t="shared" si="2"/>
        <v>43140</v>
      </c>
      <c r="C45" t="s">
        <v>33</v>
      </c>
      <c r="D45">
        <v>10.69</v>
      </c>
      <c r="E45" t="s">
        <v>8</v>
      </c>
      <c r="F45" t="s">
        <v>34</v>
      </c>
      <c r="G45" t="s">
        <v>10</v>
      </c>
      <c r="H45" t="str">
        <f t="shared" si="0"/>
        <v>2018</v>
      </c>
      <c r="I45" t="str">
        <f t="shared" si="1"/>
        <v>2018-Feb</v>
      </c>
      <c r="J45">
        <f t="shared" si="3"/>
        <v>-10.69</v>
      </c>
    </row>
    <row r="46" spans="1:10" ht="13.2" x14ac:dyDescent="0.25">
      <c r="A46" s="2" t="s">
        <v>75</v>
      </c>
      <c r="B46" s="1">
        <f t="shared" si="2"/>
        <v>43141</v>
      </c>
      <c r="C46" t="s">
        <v>76</v>
      </c>
      <c r="D46">
        <v>10.66</v>
      </c>
      <c r="E46" t="s">
        <v>8</v>
      </c>
      <c r="F46" t="s">
        <v>557</v>
      </c>
      <c r="G46" t="s">
        <v>10</v>
      </c>
      <c r="H46" t="str">
        <f t="shared" si="0"/>
        <v>2018</v>
      </c>
      <c r="I46" t="str">
        <f t="shared" si="1"/>
        <v>2018-Feb</v>
      </c>
      <c r="J46">
        <f t="shared" si="3"/>
        <v>-10.66</v>
      </c>
    </row>
    <row r="47" spans="1:10" ht="13.2" x14ac:dyDescent="0.25">
      <c r="A47" s="2" t="s">
        <v>77</v>
      </c>
      <c r="B47" s="1">
        <f t="shared" si="2"/>
        <v>43142</v>
      </c>
      <c r="C47" t="s">
        <v>78</v>
      </c>
      <c r="D47">
        <v>106.8</v>
      </c>
      <c r="E47" t="s">
        <v>8</v>
      </c>
      <c r="F47" t="s">
        <v>16</v>
      </c>
      <c r="G47" t="s">
        <v>10</v>
      </c>
      <c r="H47" t="str">
        <f t="shared" si="0"/>
        <v>2018</v>
      </c>
      <c r="I47" t="str">
        <f t="shared" si="1"/>
        <v>2018-Feb</v>
      </c>
      <c r="J47">
        <f t="shared" si="3"/>
        <v>-106.8</v>
      </c>
    </row>
    <row r="48" spans="1:10" ht="13.2" x14ac:dyDescent="0.25">
      <c r="A48" s="2" t="s">
        <v>79</v>
      </c>
      <c r="B48" s="1">
        <f t="shared" si="2"/>
        <v>43143</v>
      </c>
      <c r="C48" t="s">
        <v>39</v>
      </c>
      <c r="D48">
        <v>36.47</v>
      </c>
      <c r="E48" t="s">
        <v>8</v>
      </c>
      <c r="F48" t="s">
        <v>40</v>
      </c>
      <c r="G48" t="s">
        <v>17</v>
      </c>
      <c r="H48" t="str">
        <f t="shared" si="0"/>
        <v>2018</v>
      </c>
      <c r="I48" t="str">
        <f t="shared" si="1"/>
        <v>2018-Feb</v>
      </c>
      <c r="J48">
        <f t="shared" si="3"/>
        <v>-36.47</v>
      </c>
    </row>
    <row r="49" spans="1:10" ht="13.2" x14ac:dyDescent="0.25">
      <c r="A49" s="2" t="s">
        <v>79</v>
      </c>
      <c r="B49" s="1">
        <f t="shared" si="2"/>
        <v>43143</v>
      </c>
      <c r="C49" t="s">
        <v>36</v>
      </c>
      <c r="D49">
        <v>89.52</v>
      </c>
      <c r="E49" t="s">
        <v>8</v>
      </c>
      <c r="F49" t="s">
        <v>37</v>
      </c>
      <c r="G49" t="s">
        <v>14</v>
      </c>
      <c r="H49" t="str">
        <f t="shared" si="0"/>
        <v>2018</v>
      </c>
      <c r="I49" t="str">
        <f t="shared" si="1"/>
        <v>2018-Feb</v>
      </c>
      <c r="J49">
        <f t="shared" si="3"/>
        <v>-89.52</v>
      </c>
    </row>
    <row r="50" spans="1:10" ht="13.2" x14ac:dyDescent="0.25">
      <c r="A50" s="2" t="s">
        <v>80</v>
      </c>
      <c r="B50" s="1">
        <f t="shared" si="2"/>
        <v>43145</v>
      </c>
      <c r="C50" t="s">
        <v>81</v>
      </c>
      <c r="D50">
        <v>14</v>
      </c>
      <c r="E50" t="s">
        <v>8</v>
      </c>
      <c r="F50" t="s">
        <v>82</v>
      </c>
      <c r="G50" t="s">
        <v>17</v>
      </c>
      <c r="H50" t="str">
        <f t="shared" si="0"/>
        <v>2018</v>
      </c>
      <c r="I50" t="str">
        <f t="shared" si="1"/>
        <v>2018-Feb</v>
      </c>
      <c r="J50">
        <f t="shared" si="3"/>
        <v>-14</v>
      </c>
    </row>
    <row r="51" spans="1:10" ht="13.2" x14ac:dyDescent="0.25">
      <c r="A51" s="2" t="s">
        <v>83</v>
      </c>
      <c r="B51" s="1">
        <f t="shared" si="2"/>
        <v>43146</v>
      </c>
      <c r="C51" t="s">
        <v>25</v>
      </c>
      <c r="D51">
        <v>10</v>
      </c>
      <c r="E51" t="s">
        <v>8</v>
      </c>
      <c r="F51" t="s">
        <v>16</v>
      </c>
      <c r="G51" t="s">
        <v>10</v>
      </c>
      <c r="H51" t="str">
        <f t="shared" si="0"/>
        <v>2018</v>
      </c>
      <c r="I51" t="str">
        <f t="shared" si="1"/>
        <v>2018-Feb</v>
      </c>
      <c r="J51">
        <f t="shared" si="3"/>
        <v>-10</v>
      </c>
    </row>
    <row r="52" spans="1:10" ht="13.2" x14ac:dyDescent="0.25">
      <c r="A52" s="2" t="s">
        <v>83</v>
      </c>
      <c r="B52" s="1">
        <f t="shared" si="2"/>
        <v>43146</v>
      </c>
      <c r="C52" t="s">
        <v>51</v>
      </c>
      <c r="D52">
        <v>60</v>
      </c>
      <c r="E52" t="s">
        <v>8</v>
      </c>
      <c r="F52" t="s">
        <v>31</v>
      </c>
      <c r="G52" t="s">
        <v>14</v>
      </c>
      <c r="H52" t="str">
        <f t="shared" si="0"/>
        <v>2018</v>
      </c>
      <c r="I52" t="str">
        <f t="shared" si="1"/>
        <v>2018-Feb</v>
      </c>
      <c r="J52">
        <f t="shared" si="3"/>
        <v>-60</v>
      </c>
    </row>
    <row r="53" spans="1:10" ht="13.2" x14ac:dyDescent="0.25">
      <c r="A53" s="2" t="s">
        <v>84</v>
      </c>
      <c r="B53" s="1">
        <f t="shared" si="2"/>
        <v>43147</v>
      </c>
      <c r="C53" t="s">
        <v>44</v>
      </c>
      <c r="D53">
        <v>2000</v>
      </c>
      <c r="E53" t="s">
        <v>20</v>
      </c>
      <c r="F53" t="s">
        <v>45</v>
      </c>
      <c r="G53" t="s">
        <v>14</v>
      </c>
      <c r="H53" t="str">
        <f t="shared" si="0"/>
        <v>2018</v>
      </c>
      <c r="I53" t="str">
        <f t="shared" si="1"/>
        <v>2018-Feb</v>
      </c>
      <c r="J53">
        <f t="shared" si="3"/>
        <v>2000</v>
      </c>
    </row>
    <row r="54" spans="1:10" ht="13.2" x14ac:dyDescent="0.25">
      <c r="A54" s="2" t="s">
        <v>84</v>
      </c>
      <c r="B54" s="1">
        <f t="shared" si="2"/>
        <v>43147</v>
      </c>
      <c r="C54" t="s">
        <v>63</v>
      </c>
      <c r="D54">
        <v>8</v>
      </c>
      <c r="E54" t="s">
        <v>8</v>
      </c>
      <c r="F54" t="s">
        <v>16</v>
      </c>
      <c r="G54" t="s">
        <v>17</v>
      </c>
      <c r="H54" t="str">
        <f t="shared" si="0"/>
        <v>2018</v>
      </c>
      <c r="I54" t="str">
        <f t="shared" si="1"/>
        <v>2018-Feb</v>
      </c>
      <c r="J54">
        <f t="shared" si="3"/>
        <v>-8</v>
      </c>
    </row>
    <row r="55" spans="1:10" ht="13.2" x14ac:dyDescent="0.25">
      <c r="A55" s="2" t="s">
        <v>84</v>
      </c>
      <c r="B55" s="1">
        <f t="shared" si="2"/>
        <v>43147</v>
      </c>
      <c r="C55" t="s">
        <v>50</v>
      </c>
      <c r="D55">
        <v>35</v>
      </c>
      <c r="E55" t="s">
        <v>8</v>
      </c>
      <c r="F55" t="s">
        <v>31</v>
      </c>
      <c r="G55" t="s">
        <v>14</v>
      </c>
      <c r="H55" t="str">
        <f t="shared" si="0"/>
        <v>2018</v>
      </c>
      <c r="I55" t="str">
        <f t="shared" si="1"/>
        <v>2018-Feb</v>
      </c>
      <c r="J55">
        <f t="shared" si="3"/>
        <v>-35</v>
      </c>
    </row>
    <row r="56" spans="1:10" ht="13.2" x14ac:dyDescent="0.25">
      <c r="A56" s="2" t="s">
        <v>85</v>
      </c>
      <c r="B56" s="1">
        <f t="shared" si="2"/>
        <v>43151</v>
      </c>
      <c r="C56" t="s">
        <v>41</v>
      </c>
      <c r="D56">
        <v>35.950000000000003</v>
      </c>
      <c r="E56" t="s">
        <v>8</v>
      </c>
      <c r="F56" t="s">
        <v>42</v>
      </c>
      <c r="G56" t="s">
        <v>17</v>
      </c>
      <c r="H56" t="str">
        <f t="shared" si="0"/>
        <v>2018</v>
      </c>
      <c r="I56" t="str">
        <f t="shared" si="1"/>
        <v>2018-Feb</v>
      </c>
      <c r="J56">
        <f t="shared" si="3"/>
        <v>-35.950000000000003</v>
      </c>
    </row>
    <row r="57" spans="1:10" ht="13.2" x14ac:dyDescent="0.25">
      <c r="A57" s="2" t="s">
        <v>85</v>
      </c>
      <c r="B57" s="1">
        <f t="shared" si="2"/>
        <v>43151</v>
      </c>
      <c r="C57" t="s">
        <v>86</v>
      </c>
      <c r="D57">
        <v>23.51</v>
      </c>
      <c r="E57" t="s">
        <v>8</v>
      </c>
      <c r="F57" t="s">
        <v>16</v>
      </c>
      <c r="G57" t="s">
        <v>17</v>
      </c>
      <c r="H57" t="str">
        <f t="shared" si="0"/>
        <v>2018</v>
      </c>
      <c r="I57" t="str">
        <f t="shared" si="1"/>
        <v>2018-Feb</v>
      </c>
      <c r="J57">
        <f t="shared" si="3"/>
        <v>-23.51</v>
      </c>
    </row>
    <row r="58" spans="1:10" ht="13.2" x14ac:dyDescent="0.25">
      <c r="A58" s="2" t="s">
        <v>87</v>
      </c>
      <c r="B58" s="1">
        <f t="shared" si="2"/>
        <v>43152</v>
      </c>
      <c r="C58" t="s">
        <v>57</v>
      </c>
      <c r="D58">
        <v>2</v>
      </c>
      <c r="E58" t="s">
        <v>8</v>
      </c>
      <c r="F58" t="s">
        <v>58</v>
      </c>
      <c r="G58" t="s">
        <v>10</v>
      </c>
      <c r="H58" t="str">
        <f t="shared" si="0"/>
        <v>2018</v>
      </c>
      <c r="I58" t="str">
        <f t="shared" si="1"/>
        <v>2018-Feb</v>
      </c>
      <c r="J58">
        <f t="shared" si="3"/>
        <v>-2</v>
      </c>
    </row>
    <row r="59" spans="1:10" ht="13.2" x14ac:dyDescent="0.25">
      <c r="A59" s="2" t="s">
        <v>88</v>
      </c>
      <c r="B59" s="1">
        <f t="shared" si="2"/>
        <v>43153</v>
      </c>
      <c r="C59" t="s">
        <v>57</v>
      </c>
      <c r="D59">
        <v>4</v>
      </c>
      <c r="E59" t="s">
        <v>8</v>
      </c>
      <c r="F59" t="s">
        <v>58</v>
      </c>
      <c r="G59" t="s">
        <v>17</v>
      </c>
      <c r="H59" t="str">
        <f t="shared" si="0"/>
        <v>2018</v>
      </c>
      <c r="I59" t="str">
        <f t="shared" si="1"/>
        <v>2018-Feb</v>
      </c>
      <c r="J59">
        <f t="shared" si="3"/>
        <v>-4</v>
      </c>
    </row>
    <row r="60" spans="1:10" ht="13.2" x14ac:dyDescent="0.25">
      <c r="A60" s="2" t="s">
        <v>89</v>
      </c>
      <c r="B60" s="1">
        <f t="shared" si="2"/>
        <v>43157</v>
      </c>
      <c r="C60" t="s">
        <v>19</v>
      </c>
      <c r="D60">
        <v>765.37</v>
      </c>
      <c r="E60" t="s">
        <v>20</v>
      </c>
      <c r="F60" t="s">
        <v>19</v>
      </c>
      <c r="G60" t="s">
        <v>10</v>
      </c>
      <c r="H60" t="str">
        <f t="shared" si="0"/>
        <v>2018</v>
      </c>
      <c r="I60" t="str">
        <f t="shared" si="1"/>
        <v>2018-Feb</v>
      </c>
      <c r="J60">
        <f t="shared" si="3"/>
        <v>765.37</v>
      </c>
    </row>
    <row r="61" spans="1:10" ht="13.2" x14ac:dyDescent="0.25">
      <c r="A61" s="2" t="s">
        <v>89</v>
      </c>
      <c r="B61" s="1">
        <f t="shared" si="2"/>
        <v>43157</v>
      </c>
      <c r="C61" t="s">
        <v>19</v>
      </c>
      <c r="D61">
        <v>156.11000000000001</v>
      </c>
      <c r="E61" t="s">
        <v>20</v>
      </c>
      <c r="F61" t="s">
        <v>19</v>
      </c>
      <c r="G61" t="s">
        <v>17</v>
      </c>
      <c r="H61" t="str">
        <f t="shared" si="0"/>
        <v>2018</v>
      </c>
      <c r="I61" t="str">
        <f t="shared" si="1"/>
        <v>2018-Feb</v>
      </c>
      <c r="J61">
        <f t="shared" si="3"/>
        <v>156.11000000000001</v>
      </c>
    </row>
    <row r="62" spans="1:10" ht="13.2" x14ac:dyDescent="0.25">
      <c r="A62" s="2" t="s">
        <v>89</v>
      </c>
      <c r="B62" s="1">
        <f t="shared" si="2"/>
        <v>43157</v>
      </c>
      <c r="C62" t="s">
        <v>19</v>
      </c>
      <c r="D62">
        <v>765.37</v>
      </c>
      <c r="E62" t="s">
        <v>8</v>
      </c>
      <c r="F62" t="s">
        <v>19</v>
      </c>
      <c r="G62" t="s">
        <v>14</v>
      </c>
      <c r="H62" t="str">
        <f t="shared" si="0"/>
        <v>2018</v>
      </c>
      <c r="I62" t="str">
        <f t="shared" si="1"/>
        <v>2018-Feb</v>
      </c>
      <c r="J62">
        <f t="shared" si="3"/>
        <v>-765.37</v>
      </c>
    </row>
    <row r="63" spans="1:10" ht="13.2" x14ac:dyDescent="0.25">
      <c r="A63" s="2" t="s">
        <v>89</v>
      </c>
      <c r="B63" s="1">
        <f t="shared" si="2"/>
        <v>43157</v>
      </c>
      <c r="C63" t="s">
        <v>60</v>
      </c>
      <c r="D63">
        <v>74.989999999999995</v>
      </c>
      <c r="E63" t="s">
        <v>8</v>
      </c>
      <c r="F63" t="s">
        <v>61</v>
      </c>
      <c r="G63" t="s">
        <v>14</v>
      </c>
      <c r="H63" t="str">
        <f t="shared" si="0"/>
        <v>2018</v>
      </c>
      <c r="I63" t="str">
        <f t="shared" si="1"/>
        <v>2018-Feb</v>
      </c>
      <c r="J63">
        <f t="shared" si="3"/>
        <v>-74.989999999999995</v>
      </c>
    </row>
    <row r="64" spans="1:10" ht="13.2" x14ac:dyDescent="0.25">
      <c r="A64" s="2" t="s">
        <v>89</v>
      </c>
      <c r="B64" s="1">
        <f t="shared" si="2"/>
        <v>43157</v>
      </c>
      <c r="C64" t="s">
        <v>25</v>
      </c>
      <c r="D64">
        <v>85.52</v>
      </c>
      <c r="E64" t="s">
        <v>8</v>
      </c>
      <c r="F64" t="s">
        <v>16</v>
      </c>
      <c r="G64" t="s">
        <v>17</v>
      </c>
      <c r="H64" t="str">
        <f t="shared" si="0"/>
        <v>2018</v>
      </c>
      <c r="I64" t="str">
        <f t="shared" si="1"/>
        <v>2018-Feb</v>
      </c>
      <c r="J64">
        <f t="shared" si="3"/>
        <v>-85.52</v>
      </c>
    </row>
    <row r="65" spans="1:10" ht="13.2" x14ac:dyDescent="0.25">
      <c r="A65" s="2" t="s">
        <v>89</v>
      </c>
      <c r="B65" s="1">
        <f t="shared" si="2"/>
        <v>43157</v>
      </c>
      <c r="C65" t="s">
        <v>90</v>
      </c>
      <c r="D65">
        <v>32.21</v>
      </c>
      <c r="E65" t="s">
        <v>8</v>
      </c>
      <c r="F65" t="s">
        <v>40</v>
      </c>
      <c r="G65" t="s">
        <v>17</v>
      </c>
      <c r="H65" t="str">
        <f t="shared" si="0"/>
        <v>2018</v>
      </c>
      <c r="I65" t="str">
        <f t="shared" si="1"/>
        <v>2018-Feb</v>
      </c>
      <c r="J65">
        <f t="shared" si="3"/>
        <v>-32.21</v>
      </c>
    </row>
    <row r="66" spans="1:10" ht="13.2" x14ac:dyDescent="0.25">
      <c r="A66" s="2" t="s">
        <v>91</v>
      </c>
      <c r="B66" s="1">
        <f t="shared" si="2"/>
        <v>43158</v>
      </c>
      <c r="C66" t="s">
        <v>19</v>
      </c>
      <c r="D66">
        <v>156.11000000000001</v>
      </c>
      <c r="E66" t="s">
        <v>8</v>
      </c>
      <c r="F66" t="s">
        <v>19</v>
      </c>
      <c r="G66" t="s">
        <v>14</v>
      </c>
      <c r="H66" t="str">
        <f t="shared" ref="H66:H129" si="4">TEXT(B66,"yyyy")</f>
        <v>2018</v>
      </c>
      <c r="I66" t="str">
        <f t="shared" ref="I66:I129" si="5">TEXT(B66,"yyyy-mmm")</f>
        <v>2018-Feb</v>
      </c>
      <c r="J66">
        <f t="shared" si="3"/>
        <v>-156.11000000000001</v>
      </c>
    </row>
    <row r="67" spans="1:10" ht="13.2" x14ac:dyDescent="0.25">
      <c r="A67" s="2" t="s">
        <v>92</v>
      </c>
      <c r="B67" s="1">
        <f t="shared" ref="B67:B130" si="6">DATE(VALUE(RIGHT(A67,4)), VALUE(LEFT(A67,2)), VALUE(MID(A67,4,2)))</f>
        <v>43160</v>
      </c>
      <c r="C67" t="s">
        <v>41</v>
      </c>
      <c r="D67">
        <v>32.07</v>
      </c>
      <c r="E67" t="s">
        <v>8</v>
      </c>
      <c r="F67" t="s">
        <v>42</v>
      </c>
      <c r="G67" t="s">
        <v>17</v>
      </c>
      <c r="H67" t="str">
        <f t="shared" si="4"/>
        <v>2018</v>
      </c>
      <c r="I67" t="str">
        <f t="shared" si="5"/>
        <v>2018-Mar</v>
      </c>
      <c r="J67">
        <f t="shared" ref="J67:J130" si="7">IF(E67="Debit", -ABS(D67),ABS(D67))</f>
        <v>-32.07</v>
      </c>
    </row>
    <row r="68" spans="1:10" ht="13.2" x14ac:dyDescent="0.25">
      <c r="A68" s="2" t="s">
        <v>92</v>
      </c>
      <c r="B68" s="1">
        <f t="shared" si="6"/>
        <v>43160</v>
      </c>
      <c r="C68" t="s">
        <v>7</v>
      </c>
      <c r="D68">
        <v>13.13</v>
      </c>
      <c r="E68" t="s">
        <v>8</v>
      </c>
      <c r="F68" t="s">
        <v>9</v>
      </c>
      <c r="G68" t="s">
        <v>10</v>
      </c>
      <c r="H68" t="str">
        <f t="shared" si="4"/>
        <v>2018</v>
      </c>
      <c r="I68" t="str">
        <f t="shared" si="5"/>
        <v>2018-Mar</v>
      </c>
      <c r="J68">
        <f t="shared" si="7"/>
        <v>-13.13</v>
      </c>
    </row>
    <row r="69" spans="1:10" ht="13.2" x14ac:dyDescent="0.25">
      <c r="A69" s="2" t="s">
        <v>93</v>
      </c>
      <c r="B69" s="1">
        <f t="shared" si="6"/>
        <v>43161</v>
      </c>
      <c r="C69" t="s">
        <v>12</v>
      </c>
      <c r="D69">
        <v>1247.44</v>
      </c>
      <c r="E69" t="s">
        <v>8</v>
      </c>
      <c r="F69" t="s">
        <v>13</v>
      </c>
      <c r="G69" t="s">
        <v>14</v>
      </c>
      <c r="H69" t="str">
        <f t="shared" si="4"/>
        <v>2018</v>
      </c>
      <c r="I69" t="str">
        <f t="shared" si="5"/>
        <v>2018-Mar</v>
      </c>
      <c r="J69">
        <f t="shared" si="7"/>
        <v>-1247.44</v>
      </c>
    </row>
    <row r="70" spans="1:10" ht="13.2" x14ac:dyDescent="0.25">
      <c r="A70" s="2" t="s">
        <v>93</v>
      </c>
      <c r="B70" s="1">
        <f t="shared" si="6"/>
        <v>43161</v>
      </c>
      <c r="C70" t="s">
        <v>44</v>
      </c>
      <c r="D70">
        <v>2000</v>
      </c>
      <c r="E70" t="s">
        <v>20</v>
      </c>
      <c r="F70" t="s">
        <v>45</v>
      </c>
      <c r="G70" t="s">
        <v>14</v>
      </c>
      <c r="H70" t="str">
        <f t="shared" si="4"/>
        <v>2018</v>
      </c>
      <c r="I70" t="str">
        <f t="shared" si="5"/>
        <v>2018-Mar</v>
      </c>
      <c r="J70">
        <f t="shared" si="7"/>
        <v>2000</v>
      </c>
    </row>
    <row r="71" spans="1:10" ht="13.2" x14ac:dyDescent="0.25">
      <c r="A71" s="2" t="s">
        <v>94</v>
      </c>
      <c r="B71" s="1">
        <f t="shared" si="6"/>
        <v>43162</v>
      </c>
      <c r="C71" t="s">
        <v>41</v>
      </c>
      <c r="D71">
        <v>23.74</v>
      </c>
      <c r="E71" t="s">
        <v>8</v>
      </c>
      <c r="F71" t="s">
        <v>42</v>
      </c>
      <c r="G71" t="s">
        <v>17</v>
      </c>
      <c r="H71" t="str">
        <f t="shared" si="4"/>
        <v>2018</v>
      </c>
      <c r="I71" t="str">
        <f t="shared" si="5"/>
        <v>2018-Mar</v>
      </c>
      <c r="J71">
        <f t="shared" si="7"/>
        <v>-23.74</v>
      </c>
    </row>
    <row r="72" spans="1:10" ht="13.2" x14ac:dyDescent="0.25">
      <c r="A72" s="2" t="s">
        <v>95</v>
      </c>
      <c r="B72" s="1">
        <f t="shared" si="6"/>
        <v>43163</v>
      </c>
      <c r="C72" t="s">
        <v>41</v>
      </c>
      <c r="D72">
        <v>10.69</v>
      </c>
      <c r="E72" t="s">
        <v>8</v>
      </c>
      <c r="F72" t="s">
        <v>42</v>
      </c>
      <c r="G72" t="s">
        <v>10</v>
      </c>
      <c r="H72" t="str">
        <f t="shared" si="4"/>
        <v>2018</v>
      </c>
      <c r="I72" t="str">
        <f t="shared" si="5"/>
        <v>2018-Mar</v>
      </c>
      <c r="J72">
        <f t="shared" si="7"/>
        <v>-10.69</v>
      </c>
    </row>
    <row r="73" spans="1:10" ht="13.2" x14ac:dyDescent="0.25">
      <c r="A73" s="2" t="s">
        <v>95</v>
      </c>
      <c r="B73" s="1">
        <f t="shared" si="6"/>
        <v>43163</v>
      </c>
      <c r="C73" t="s">
        <v>22</v>
      </c>
      <c r="D73">
        <v>11.76</v>
      </c>
      <c r="E73" t="s">
        <v>8</v>
      </c>
      <c r="F73" t="s">
        <v>23</v>
      </c>
      <c r="G73" t="s">
        <v>10</v>
      </c>
      <c r="H73" t="str">
        <f t="shared" si="4"/>
        <v>2018</v>
      </c>
      <c r="I73" t="str">
        <f t="shared" si="5"/>
        <v>2018-Mar</v>
      </c>
      <c r="J73">
        <f t="shared" si="7"/>
        <v>-11.76</v>
      </c>
    </row>
    <row r="74" spans="1:10" ht="13.2" x14ac:dyDescent="0.25">
      <c r="A74" s="2" t="s">
        <v>95</v>
      </c>
      <c r="B74" s="1">
        <f t="shared" si="6"/>
        <v>43163</v>
      </c>
      <c r="C74" t="s">
        <v>96</v>
      </c>
      <c r="D74">
        <v>42.24</v>
      </c>
      <c r="E74" t="s">
        <v>8</v>
      </c>
      <c r="F74" t="s">
        <v>16</v>
      </c>
      <c r="G74" t="s">
        <v>10</v>
      </c>
      <c r="H74" t="str">
        <f t="shared" si="4"/>
        <v>2018</v>
      </c>
      <c r="I74" t="str">
        <f t="shared" si="5"/>
        <v>2018-Mar</v>
      </c>
      <c r="J74">
        <f t="shared" si="7"/>
        <v>-42.24</v>
      </c>
    </row>
    <row r="75" spans="1:10" ht="13.2" x14ac:dyDescent="0.25">
      <c r="A75" s="2" t="s">
        <v>97</v>
      </c>
      <c r="B75" s="1">
        <f t="shared" si="6"/>
        <v>43164</v>
      </c>
      <c r="C75" t="s">
        <v>57</v>
      </c>
      <c r="D75">
        <v>3</v>
      </c>
      <c r="E75" t="s">
        <v>8</v>
      </c>
      <c r="F75" t="s">
        <v>58</v>
      </c>
      <c r="G75" t="s">
        <v>10</v>
      </c>
      <c r="H75" t="str">
        <f t="shared" si="4"/>
        <v>2018</v>
      </c>
      <c r="I75" t="str">
        <f t="shared" si="5"/>
        <v>2018-Mar</v>
      </c>
      <c r="J75">
        <f t="shared" si="7"/>
        <v>-3</v>
      </c>
    </row>
    <row r="76" spans="1:10" ht="13.2" x14ac:dyDescent="0.25">
      <c r="A76" s="2" t="s">
        <v>97</v>
      </c>
      <c r="B76" s="1">
        <f t="shared" si="6"/>
        <v>43164</v>
      </c>
      <c r="C76" t="s">
        <v>19</v>
      </c>
      <c r="D76">
        <v>761.59</v>
      </c>
      <c r="E76" t="s">
        <v>20</v>
      </c>
      <c r="F76" t="s">
        <v>19</v>
      </c>
      <c r="G76" t="s">
        <v>17</v>
      </c>
      <c r="H76" t="str">
        <f t="shared" si="4"/>
        <v>2018</v>
      </c>
      <c r="I76" t="str">
        <f t="shared" si="5"/>
        <v>2018-Mar</v>
      </c>
      <c r="J76">
        <f t="shared" si="7"/>
        <v>761.59</v>
      </c>
    </row>
    <row r="77" spans="1:10" ht="13.2" x14ac:dyDescent="0.25">
      <c r="A77" s="2" t="s">
        <v>97</v>
      </c>
      <c r="B77" s="1">
        <f t="shared" si="6"/>
        <v>43164</v>
      </c>
      <c r="C77" t="s">
        <v>19</v>
      </c>
      <c r="D77">
        <v>761.59</v>
      </c>
      <c r="E77" t="s">
        <v>8</v>
      </c>
      <c r="F77" t="s">
        <v>19</v>
      </c>
      <c r="G77" t="s">
        <v>14</v>
      </c>
      <c r="H77" t="str">
        <f t="shared" si="4"/>
        <v>2018</v>
      </c>
      <c r="I77" t="str">
        <f t="shared" si="5"/>
        <v>2018-Mar</v>
      </c>
      <c r="J77">
        <f t="shared" si="7"/>
        <v>-761.59</v>
      </c>
    </row>
    <row r="78" spans="1:10" ht="13.2" x14ac:dyDescent="0.25">
      <c r="A78" s="2" t="s">
        <v>98</v>
      </c>
      <c r="B78" s="1">
        <f t="shared" si="6"/>
        <v>43166</v>
      </c>
      <c r="C78" t="s">
        <v>57</v>
      </c>
      <c r="D78">
        <v>3.5</v>
      </c>
      <c r="E78" t="s">
        <v>8</v>
      </c>
      <c r="F78" t="s">
        <v>58</v>
      </c>
      <c r="G78" t="s">
        <v>10</v>
      </c>
      <c r="H78" t="str">
        <f t="shared" si="4"/>
        <v>2018</v>
      </c>
      <c r="I78" t="str">
        <f t="shared" si="5"/>
        <v>2018-Mar</v>
      </c>
      <c r="J78">
        <f t="shared" si="7"/>
        <v>-3.5</v>
      </c>
    </row>
    <row r="79" spans="1:10" ht="13.2" x14ac:dyDescent="0.25">
      <c r="A79" s="2" t="s">
        <v>99</v>
      </c>
      <c r="B79" s="1">
        <f t="shared" si="6"/>
        <v>43167</v>
      </c>
      <c r="C79" t="s">
        <v>100</v>
      </c>
      <c r="D79">
        <v>34.9</v>
      </c>
      <c r="E79" t="s">
        <v>8</v>
      </c>
      <c r="F79" t="s">
        <v>40</v>
      </c>
      <c r="G79" t="s">
        <v>10</v>
      </c>
      <c r="H79" t="str">
        <f t="shared" si="4"/>
        <v>2018</v>
      </c>
      <c r="I79" t="str">
        <f t="shared" si="5"/>
        <v>2018-Mar</v>
      </c>
      <c r="J79">
        <f t="shared" si="7"/>
        <v>-34.9</v>
      </c>
    </row>
    <row r="80" spans="1:10" ht="13.2" x14ac:dyDescent="0.25">
      <c r="A80" s="2" t="s">
        <v>99</v>
      </c>
      <c r="B80" s="1">
        <f t="shared" si="6"/>
        <v>43167</v>
      </c>
      <c r="C80" t="s">
        <v>30</v>
      </c>
      <c r="D80">
        <v>52</v>
      </c>
      <c r="E80" t="s">
        <v>8</v>
      </c>
      <c r="F80" t="s">
        <v>31</v>
      </c>
      <c r="G80" t="s">
        <v>14</v>
      </c>
      <c r="H80" t="str">
        <f t="shared" si="4"/>
        <v>2018</v>
      </c>
      <c r="I80" t="str">
        <f t="shared" si="5"/>
        <v>2018-Mar</v>
      </c>
      <c r="J80">
        <f t="shared" si="7"/>
        <v>-52</v>
      </c>
    </row>
    <row r="81" spans="1:10" ht="13.2" x14ac:dyDescent="0.25">
      <c r="A81" s="2" t="s">
        <v>101</v>
      </c>
      <c r="B81" s="1">
        <f t="shared" si="6"/>
        <v>43168</v>
      </c>
      <c r="C81" t="s">
        <v>41</v>
      </c>
      <c r="D81">
        <v>20.72</v>
      </c>
      <c r="E81" t="s">
        <v>8</v>
      </c>
      <c r="F81" t="s">
        <v>42</v>
      </c>
      <c r="G81" t="s">
        <v>10</v>
      </c>
      <c r="H81" t="str">
        <f t="shared" si="4"/>
        <v>2018</v>
      </c>
      <c r="I81" t="str">
        <f t="shared" si="5"/>
        <v>2018-Mar</v>
      </c>
      <c r="J81">
        <f t="shared" si="7"/>
        <v>-20.72</v>
      </c>
    </row>
    <row r="82" spans="1:10" ht="13.2" x14ac:dyDescent="0.25">
      <c r="A82" s="2" t="s">
        <v>101</v>
      </c>
      <c r="B82" s="1">
        <f t="shared" si="6"/>
        <v>43168</v>
      </c>
      <c r="C82" t="s">
        <v>41</v>
      </c>
      <c r="D82">
        <v>5.09</v>
      </c>
      <c r="E82" t="s">
        <v>8</v>
      </c>
      <c r="F82" t="s">
        <v>42</v>
      </c>
      <c r="G82" t="s">
        <v>10</v>
      </c>
      <c r="H82" t="str">
        <f t="shared" si="4"/>
        <v>2018</v>
      </c>
      <c r="I82" t="str">
        <f t="shared" si="5"/>
        <v>2018-Mar</v>
      </c>
      <c r="J82">
        <f t="shared" si="7"/>
        <v>-5.09</v>
      </c>
    </row>
    <row r="83" spans="1:10" ht="13.2" x14ac:dyDescent="0.25">
      <c r="A83" s="2" t="s">
        <v>101</v>
      </c>
      <c r="B83" s="1">
        <f t="shared" si="6"/>
        <v>43168</v>
      </c>
      <c r="C83" t="s">
        <v>33</v>
      </c>
      <c r="D83">
        <v>10.69</v>
      </c>
      <c r="E83" t="s">
        <v>8</v>
      </c>
      <c r="F83" t="s">
        <v>34</v>
      </c>
      <c r="G83" t="s">
        <v>10</v>
      </c>
      <c r="H83" t="str">
        <f t="shared" si="4"/>
        <v>2018</v>
      </c>
      <c r="I83" t="str">
        <f t="shared" si="5"/>
        <v>2018-Mar</v>
      </c>
      <c r="J83">
        <f t="shared" si="7"/>
        <v>-10.69</v>
      </c>
    </row>
    <row r="84" spans="1:10" ht="13.2" x14ac:dyDescent="0.25">
      <c r="A84" s="2" t="s">
        <v>102</v>
      </c>
      <c r="B84" s="1">
        <f t="shared" si="6"/>
        <v>43171</v>
      </c>
      <c r="C84" t="s">
        <v>41</v>
      </c>
      <c r="D84">
        <v>19.350000000000001</v>
      </c>
      <c r="E84" t="s">
        <v>8</v>
      </c>
      <c r="F84" t="s">
        <v>42</v>
      </c>
      <c r="G84" t="s">
        <v>10</v>
      </c>
      <c r="H84" t="str">
        <f t="shared" si="4"/>
        <v>2018</v>
      </c>
      <c r="I84" t="str">
        <f t="shared" si="5"/>
        <v>2018-Mar</v>
      </c>
      <c r="J84">
        <f t="shared" si="7"/>
        <v>-19.350000000000001</v>
      </c>
    </row>
    <row r="85" spans="1:10" ht="13.2" x14ac:dyDescent="0.25">
      <c r="A85" s="2" t="s">
        <v>102</v>
      </c>
      <c r="B85" s="1">
        <f t="shared" si="6"/>
        <v>43171</v>
      </c>
      <c r="C85" t="s">
        <v>36</v>
      </c>
      <c r="D85">
        <v>89.52</v>
      </c>
      <c r="E85" t="s">
        <v>8</v>
      </c>
      <c r="F85" t="s">
        <v>37</v>
      </c>
      <c r="G85" t="s">
        <v>14</v>
      </c>
      <c r="H85" t="str">
        <f t="shared" si="4"/>
        <v>2018</v>
      </c>
      <c r="I85" t="str">
        <f t="shared" si="5"/>
        <v>2018-Mar</v>
      </c>
      <c r="J85">
        <f t="shared" si="7"/>
        <v>-89.52</v>
      </c>
    </row>
    <row r="86" spans="1:10" ht="13.2" x14ac:dyDescent="0.25">
      <c r="A86" s="2" t="s">
        <v>103</v>
      </c>
      <c r="B86" s="1">
        <f t="shared" si="6"/>
        <v>43172</v>
      </c>
      <c r="C86" t="s">
        <v>7</v>
      </c>
      <c r="D86">
        <v>45.75</v>
      </c>
      <c r="E86" t="s">
        <v>8</v>
      </c>
      <c r="F86" t="s">
        <v>9</v>
      </c>
      <c r="G86" t="s">
        <v>10</v>
      </c>
      <c r="H86" t="str">
        <f t="shared" si="4"/>
        <v>2018</v>
      </c>
      <c r="I86" t="str">
        <f t="shared" si="5"/>
        <v>2018-Mar</v>
      </c>
      <c r="J86">
        <f t="shared" si="7"/>
        <v>-45.75</v>
      </c>
    </row>
    <row r="87" spans="1:10" ht="13.2" x14ac:dyDescent="0.25">
      <c r="A87" s="2" t="s">
        <v>104</v>
      </c>
      <c r="B87" s="1">
        <f t="shared" si="6"/>
        <v>43173</v>
      </c>
      <c r="C87" t="s">
        <v>41</v>
      </c>
      <c r="D87">
        <v>22.5</v>
      </c>
      <c r="E87" t="s">
        <v>8</v>
      </c>
      <c r="F87" t="s">
        <v>42</v>
      </c>
      <c r="G87" t="s">
        <v>10</v>
      </c>
      <c r="H87" t="str">
        <f t="shared" si="4"/>
        <v>2018</v>
      </c>
      <c r="I87" t="str">
        <f t="shared" si="5"/>
        <v>2018-Mar</v>
      </c>
      <c r="J87">
        <f t="shared" si="7"/>
        <v>-22.5</v>
      </c>
    </row>
    <row r="88" spans="1:10" ht="13.2" x14ac:dyDescent="0.25">
      <c r="A88" s="2" t="s">
        <v>104</v>
      </c>
      <c r="B88" s="1">
        <f t="shared" si="6"/>
        <v>43173</v>
      </c>
      <c r="C88" t="s">
        <v>63</v>
      </c>
      <c r="D88">
        <v>8.49</v>
      </c>
      <c r="E88" t="s">
        <v>8</v>
      </c>
      <c r="F88" t="s">
        <v>16</v>
      </c>
      <c r="G88" t="s">
        <v>10</v>
      </c>
      <c r="H88" t="str">
        <f t="shared" si="4"/>
        <v>2018</v>
      </c>
      <c r="I88" t="str">
        <f t="shared" si="5"/>
        <v>2018-Mar</v>
      </c>
      <c r="J88">
        <f t="shared" si="7"/>
        <v>-8.49</v>
      </c>
    </row>
    <row r="89" spans="1:10" ht="13.2" x14ac:dyDescent="0.25">
      <c r="A89" s="2" t="s">
        <v>105</v>
      </c>
      <c r="B89" s="1">
        <f t="shared" si="6"/>
        <v>43174</v>
      </c>
      <c r="C89" t="s">
        <v>57</v>
      </c>
      <c r="D89">
        <v>3.5</v>
      </c>
      <c r="E89" t="s">
        <v>8</v>
      </c>
      <c r="F89" t="s">
        <v>58</v>
      </c>
      <c r="G89" t="s">
        <v>10</v>
      </c>
      <c r="H89" t="str">
        <f t="shared" si="4"/>
        <v>2018</v>
      </c>
      <c r="I89" t="str">
        <f t="shared" si="5"/>
        <v>2018-Mar</v>
      </c>
      <c r="J89">
        <f t="shared" si="7"/>
        <v>-3.5</v>
      </c>
    </row>
    <row r="90" spans="1:10" ht="13.2" x14ac:dyDescent="0.25">
      <c r="A90" s="2" t="s">
        <v>105</v>
      </c>
      <c r="B90" s="1">
        <f t="shared" si="6"/>
        <v>43174</v>
      </c>
      <c r="C90" t="s">
        <v>51</v>
      </c>
      <c r="D90">
        <v>60</v>
      </c>
      <c r="E90" t="s">
        <v>8</v>
      </c>
      <c r="F90" t="s">
        <v>31</v>
      </c>
      <c r="G90" t="s">
        <v>14</v>
      </c>
      <c r="H90" t="str">
        <f t="shared" si="4"/>
        <v>2018</v>
      </c>
      <c r="I90" t="str">
        <f t="shared" si="5"/>
        <v>2018-Mar</v>
      </c>
      <c r="J90">
        <f t="shared" si="7"/>
        <v>-60</v>
      </c>
    </row>
    <row r="91" spans="1:10" ht="13.2" x14ac:dyDescent="0.25">
      <c r="A91" s="2" t="s">
        <v>106</v>
      </c>
      <c r="B91" s="1">
        <f t="shared" si="6"/>
        <v>43175</v>
      </c>
      <c r="C91" t="s">
        <v>44</v>
      </c>
      <c r="D91">
        <v>2000</v>
      </c>
      <c r="E91" t="s">
        <v>20</v>
      </c>
      <c r="F91" t="s">
        <v>45</v>
      </c>
      <c r="G91" t="s">
        <v>14</v>
      </c>
      <c r="H91" t="str">
        <f t="shared" si="4"/>
        <v>2018</v>
      </c>
      <c r="I91" t="str">
        <f t="shared" si="5"/>
        <v>2018-Mar</v>
      </c>
      <c r="J91">
        <f t="shared" si="7"/>
        <v>2000</v>
      </c>
    </row>
    <row r="92" spans="1:10" ht="13.2" x14ac:dyDescent="0.25">
      <c r="A92" s="2" t="s">
        <v>107</v>
      </c>
      <c r="B92" s="1">
        <f t="shared" si="6"/>
        <v>43176</v>
      </c>
      <c r="C92" t="s">
        <v>81</v>
      </c>
      <c r="D92">
        <v>19.5</v>
      </c>
      <c r="E92" t="s">
        <v>8</v>
      </c>
      <c r="F92" t="s">
        <v>82</v>
      </c>
      <c r="G92" t="s">
        <v>17</v>
      </c>
      <c r="H92" t="str">
        <f t="shared" si="4"/>
        <v>2018</v>
      </c>
      <c r="I92" t="str">
        <f t="shared" si="5"/>
        <v>2018-Mar</v>
      </c>
      <c r="J92">
        <f t="shared" si="7"/>
        <v>-19.5</v>
      </c>
    </row>
    <row r="93" spans="1:10" ht="13.2" x14ac:dyDescent="0.25">
      <c r="A93" s="2" t="s">
        <v>107</v>
      </c>
      <c r="B93" s="1">
        <f t="shared" si="6"/>
        <v>43176</v>
      </c>
      <c r="C93" t="s">
        <v>47</v>
      </c>
      <c r="D93">
        <v>23.34</v>
      </c>
      <c r="E93" t="s">
        <v>8</v>
      </c>
      <c r="F93" t="s">
        <v>557</v>
      </c>
      <c r="G93" t="s">
        <v>10</v>
      </c>
      <c r="H93" t="str">
        <f t="shared" si="4"/>
        <v>2018</v>
      </c>
      <c r="I93" t="str">
        <f t="shared" si="5"/>
        <v>2018-Mar</v>
      </c>
      <c r="J93">
        <f t="shared" si="7"/>
        <v>-23.34</v>
      </c>
    </row>
    <row r="94" spans="1:10" ht="13.2" x14ac:dyDescent="0.25">
      <c r="A94" s="2" t="s">
        <v>108</v>
      </c>
      <c r="B94" s="1">
        <f t="shared" si="6"/>
        <v>43178</v>
      </c>
      <c r="C94" t="s">
        <v>109</v>
      </c>
      <c r="D94">
        <v>36.479999999999997</v>
      </c>
      <c r="E94" t="s">
        <v>8</v>
      </c>
      <c r="F94" t="s">
        <v>16</v>
      </c>
      <c r="G94" t="s">
        <v>17</v>
      </c>
      <c r="H94" t="str">
        <f t="shared" si="4"/>
        <v>2018</v>
      </c>
      <c r="I94" t="str">
        <f t="shared" si="5"/>
        <v>2018-Mar</v>
      </c>
      <c r="J94">
        <f t="shared" si="7"/>
        <v>-36.479999999999997</v>
      </c>
    </row>
    <row r="95" spans="1:10" ht="13.2" x14ac:dyDescent="0.25">
      <c r="A95" s="2" t="s">
        <v>108</v>
      </c>
      <c r="B95" s="1">
        <f t="shared" si="6"/>
        <v>43178</v>
      </c>
      <c r="C95" t="s">
        <v>50</v>
      </c>
      <c r="D95">
        <v>35</v>
      </c>
      <c r="E95" t="s">
        <v>8</v>
      </c>
      <c r="F95" t="s">
        <v>31</v>
      </c>
      <c r="G95" t="s">
        <v>14</v>
      </c>
      <c r="H95" t="str">
        <f t="shared" si="4"/>
        <v>2018</v>
      </c>
      <c r="I95" t="str">
        <f t="shared" si="5"/>
        <v>2018-Mar</v>
      </c>
      <c r="J95">
        <f t="shared" si="7"/>
        <v>-35</v>
      </c>
    </row>
    <row r="96" spans="1:10" ht="13.2" x14ac:dyDescent="0.25">
      <c r="A96" s="2" t="s">
        <v>110</v>
      </c>
      <c r="B96" s="1">
        <f t="shared" si="6"/>
        <v>43179</v>
      </c>
      <c r="C96" t="s">
        <v>7</v>
      </c>
      <c r="D96">
        <v>14.97</v>
      </c>
      <c r="E96" t="s">
        <v>8</v>
      </c>
      <c r="F96" t="s">
        <v>9</v>
      </c>
      <c r="G96" t="s">
        <v>10</v>
      </c>
      <c r="H96" t="str">
        <f t="shared" si="4"/>
        <v>2018</v>
      </c>
      <c r="I96" t="str">
        <f t="shared" si="5"/>
        <v>2018-Mar</v>
      </c>
      <c r="J96">
        <f t="shared" si="7"/>
        <v>-14.97</v>
      </c>
    </row>
    <row r="97" spans="1:10" ht="13.2" x14ac:dyDescent="0.25">
      <c r="A97" s="2" t="s">
        <v>111</v>
      </c>
      <c r="B97" s="1">
        <f t="shared" si="6"/>
        <v>43181</v>
      </c>
      <c r="C97" t="s">
        <v>100</v>
      </c>
      <c r="D97">
        <v>30.55</v>
      </c>
      <c r="E97" t="s">
        <v>8</v>
      </c>
      <c r="F97" t="s">
        <v>40</v>
      </c>
      <c r="G97" t="s">
        <v>17</v>
      </c>
      <c r="H97" t="str">
        <f t="shared" si="4"/>
        <v>2018</v>
      </c>
      <c r="I97" t="str">
        <f t="shared" si="5"/>
        <v>2018-Mar</v>
      </c>
      <c r="J97">
        <f t="shared" si="7"/>
        <v>-30.55</v>
      </c>
    </row>
    <row r="98" spans="1:10" ht="13.2" x14ac:dyDescent="0.25">
      <c r="A98" s="2" t="s">
        <v>112</v>
      </c>
      <c r="B98" s="1">
        <f t="shared" si="6"/>
        <v>43182</v>
      </c>
      <c r="C98" t="s">
        <v>19</v>
      </c>
      <c r="D98">
        <v>559.91</v>
      </c>
      <c r="E98" t="s">
        <v>20</v>
      </c>
      <c r="F98" t="s">
        <v>19</v>
      </c>
      <c r="G98" t="s">
        <v>10</v>
      </c>
      <c r="H98" t="str">
        <f t="shared" si="4"/>
        <v>2018</v>
      </c>
      <c r="I98" t="str">
        <f t="shared" si="5"/>
        <v>2018-Mar</v>
      </c>
      <c r="J98">
        <f t="shared" si="7"/>
        <v>559.91</v>
      </c>
    </row>
    <row r="99" spans="1:10" ht="13.2" x14ac:dyDescent="0.25">
      <c r="A99" s="2" t="s">
        <v>112</v>
      </c>
      <c r="B99" s="1">
        <f t="shared" si="6"/>
        <v>43182</v>
      </c>
      <c r="C99" t="s">
        <v>19</v>
      </c>
      <c r="D99">
        <v>559.91</v>
      </c>
      <c r="E99" t="s">
        <v>8</v>
      </c>
      <c r="F99" t="s">
        <v>19</v>
      </c>
      <c r="G99" t="s">
        <v>14</v>
      </c>
      <c r="H99" t="str">
        <f t="shared" si="4"/>
        <v>2018</v>
      </c>
      <c r="I99" t="str">
        <f t="shared" si="5"/>
        <v>2018-Mar</v>
      </c>
      <c r="J99">
        <f t="shared" si="7"/>
        <v>-559.91</v>
      </c>
    </row>
    <row r="100" spans="1:10" ht="13.2" x14ac:dyDescent="0.25">
      <c r="A100" s="2" t="s">
        <v>112</v>
      </c>
      <c r="B100" s="1">
        <f t="shared" si="6"/>
        <v>43182</v>
      </c>
      <c r="C100" t="s">
        <v>41</v>
      </c>
      <c r="D100">
        <v>11.76</v>
      </c>
      <c r="E100" t="s">
        <v>8</v>
      </c>
      <c r="F100" t="s">
        <v>42</v>
      </c>
      <c r="G100" t="s">
        <v>17</v>
      </c>
      <c r="H100" t="str">
        <f t="shared" si="4"/>
        <v>2018</v>
      </c>
      <c r="I100" t="str">
        <f t="shared" si="5"/>
        <v>2018-Mar</v>
      </c>
      <c r="J100">
        <f t="shared" si="7"/>
        <v>-11.76</v>
      </c>
    </row>
    <row r="101" spans="1:10" ht="13.2" x14ac:dyDescent="0.25">
      <c r="A101" s="2" t="s">
        <v>113</v>
      </c>
      <c r="B101" s="1">
        <f t="shared" si="6"/>
        <v>43185</v>
      </c>
      <c r="C101" t="s">
        <v>60</v>
      </c>
      <c r="D101">
        <v>74.989999999999995</v>
      </c>
      <c r="E101" t="s">
        <v>8</v>
      </c>
      <c r="F101" t="s">
        <v>61</v>
      </c>
      <c r="G101" t="s">
        <v>14</v>
      </c>
      <c r="H101" t="str">
        <f t="shared" si="4"/>
        <v>2018</v>
      </c>
      <c r="I101" t="str">
        <f t="shared" si="5"/>
        <v>2018-Mar</v>
      </c>
      <c r="J101">
        <f t="shared" si="7"/>
        <v>-74.989999999999995</v>
      </c>
    </row>
    <row r="102" spans="1:10" ht="13.2" x14ac:dyDescent="0.25">
      <c r="A102" s="2" t="s">
        <v>114</v>
      </c>
      <c r="B102" s="1">
        <f t="shared" si="6"/>
        <v>43187</v>
      </c>
      <c r="C102" t="s">
        <v>41</v>
      </c>
      <c r="D102">
        <v>16.059999999999999</v>
      </c>
      <c r="E102" t="s">
        <v>8</v>
      </c>
      <c r="F102" t="s">
        <v>42</v>
      </c>
      <c r="G102" t="s">
        <v>17</v>
      </c>
      <c r="H102" t="str">
        <f t="shared" si="4"/>
        <v>2018</v>
      </c>
      <c r="I102" t="str">
        <f t="shared" si="5"/>
        <v>2018-Mar</v>
      </c>
      <c r="J102">
        <f t="shared" si="7"/>
        <v>-16.059999999999999</v>
      </c>
    </row>
    <row r="103" spans="1:10" ht="13.2" x14ac:dyDescent="0.25">
      <c r="A103" s="2" t="s">
        <v>114</v>
      </c>
      <c r="B103" s="1">
        <f t="shared" si="6"/>
        <v>43187</v>
      </c>
      <c r="C103" t="s">
        <v>47</v>
      </c>
      <c r="D103">
        <v>24.98</v>
      </c>
      <c r="E103" t="s">
        <v>8</v>
      </c>
      <c r="F103" t="s">
        <v>16</v>
      </c>
      <c r="G103" t="s">
        <v>17</v>
      </c>
      <c r="H103" t="str">
        <f t="shared" si="4"/>
        <v>2018</v>
      </c>
      <c r="I103" t="str">
        <f t="shared" si="5"/>
        <v>2018-Mar</v>
      </c>
      <c r="J103">
        <f t="shared" si="7"/>
        <v>-24.98</v>
      </c>
    </row>
    <row r="104" spans="1:10" ht="13.2" x14ac:dyDescent="0.25">
      <c r="A104" s="2" t="s">
        <v>115</v>
      </c>
      <c r="B104" s="1">
        <f t="shared" si="6"/>
        <v>43188</v>
      </c>
      <c r="C104" t="s">
        <v>116</v>
      </c>
      <c r="D104">
        <v>17.64</v>
      </c>
      <c r="E104" t="s">
        <v>8</v>
      </c>
      <c r="F104" t="s">
        <v>16</v>
      </c>
      <c r="G104" t="s">
        <v>17</v>
      </c>
      <c r="H104" t="str">
        <f t="shared" si="4"/>
        <v>2018</v>
      </c>
      <c r="I104" t="str">
        <f t="shared" si="5"/>
        <v>2018-Mar</v>
      </c>
      <c r="J104">
        <f t="shared" si="7"/>
        <v>-17.64</v>
      </c>
    </row>
    <row r="105" spans="1:10" ht="13.2" x14ac:dyDescent="0.25">
      <c r="A105" s="2" t="s">
        <v>117</v>
      </c>
      <c r="B105" s="1">
        <f t="shared" si="6"/>
        <v>43189</v>
      </c>
      <c r="C105" t="s">
        <v>41</v>
      </c>
      <c r="D105">
        <v>9.09</v>
      </c>
      <c r="E105" t="s">
        <v>8</v>
      </c>
      <c r="F105" t="s">
        <v>42</v>
      </c>
      <c r="G105" t="s">
        <v>17</v>
      </c>
      <c r="H105" t="str">
        <f t="shared" si="4"/>
        <v>2018</v>
      </c>
      <c r="I105" t="str">
        <f t="shared" si="5"/>
        <v>2018-Mar</v>
      </c>
      <c r="J105">
        <f t="shared" si="7"/>
        <v>-9.09</v>
      </c>
    </row>
    <row r="106" spans="1:10" ht="13.2" x14ac:dyDescent="0.25">
      <c r="A106" s="2" t="s">
        <v>117</v>
      </c>
      <c r="B106" s="1">
        <f t="shared" si="6"/>
        <v>43189</v>
      </c>
      <c r="C106" t="s">
        <v>44</v>
      </c>
      <c r="D106">
        <v>2000</v>
      </c>
      <c r="E106" t="s">
        <v>20</v>
      </c>
      <c r="F106" t="s">
        <v>45</v>
      </c>
      <c r="G106" t="s">
        <v>14</v>
      </c>
      <c r="H106" t="str">
        <f t="shared" si="4"/>
        <v>2018</v>
      </c>
      <c r="I106" t="str">
        <f t="shared" si="5"/>
        <v>2018-Mar</v>
      </c>
      <c r="J106">
        <f t="shared" si="7"/>
        <v>2000</v>
      </c>
    </row>
    <row r="107" spans="1:10" ht="13.2" x14ac:dyDescent="0.25">
      <c r="A107" s="2" t="s">
        <v>118</v>
      </c>
      <c r="B107" s="1">
        <f t="shared" si="6"/>
        <v>43190</v>
      </c>
      <c r="C107" t="s">
        <v>119</v>
      </c>
      <c r="D107">
        <v>38.32</v>
      </c>
      <c r="E107" t="s">
        <v>8</v>
      </c>
      <c r="F107" t="s">
        <v>16</v>
      </c>
      <c r="G107" t="s">
        <v>10</v>
      </c>
      <c r="H107" t="str">
        <f t="shared" si="4"/>
        <v>2018</v>
      </c>
      <c r="I107" t="str">
        <f t="shared" si="5"/>
        <v>2018-Mar</v>
      </c>
      <c r="J107">
        <f t="shared" si="7"/>
        <v>-38.32</v>
      </c>
    </row>
    <row r="108" spans="1:10" ht="13.2" x14ac:dyDescent="0.25">
      <c r="A108" s="2" t="s">
        <v>118</v>
      </c>
      <c r="B108" s="1">
        <f t="shared" si="6"/>
        <v>43190</v>
      </c>
      <c r="C108" t="s">
        <v>120</v>
      </c>
      <c r="D108">
        <v>24.74</v>
      </c>
      <c r="E108" t="s">
        <v>8</v>
      </c>
      <c r="F108" t="s">
        <v>16</v>
      </c>
      <c r="G108" t="s">
        <v>10</v>
      </c>
      <c r="H108" t="str">
        <f t="shared" si="4"/>
        <v>2018</v>
      </c>
      <c r="I108" t="str">
        <f t="shared" si="5"/>
        <v>2018-Mar</v>
      </c>
      <c r="J108">
        <f t="shared" si="7"/>
        <v>-24.74</v>
      </c>
    </row>
    <row r="109" spans="1:10" ht="13.2" x14ac:dyDescent="0.25">
      <c r="A109" s="2" t="s">
        <v>118</v>
      </c>
      <c r="B109" s="1">
        <f t="shared" si="6"/>
        <v>43190</v>
      </c>
      <c r="C109" t="s">
        <v>121</v>
      </c>
      <c r="D109">
        <v>41.16</v>
      </c>
      <c r="E109" t="s">
        <v>8</v>
      </c>
      <c r="F109" t="s">
        <v>16</v>
      </c>
      <c r="G109" t="s">
        <v>17</v>
      </c>
      <c r="H109" t="str">
        <f t="shared" si="4"/>
        <v>2018</v>
      </c>
      <c r="I109" t="str">
        <f t="shared" si="5"/>
        <v>2018-Mar</v>
      </c>
      <c r="J109">
        <f t="shared" si="7"/>
        <v>-41.16</v>
      </c>
    </row>
    <row r="110" spans="1:10" ht="13.2" x14ac:dyDescent="0.25">
      <c r="A110" s="2" t="s">
        <v>122</v>
      </c>
      <c r="B110" s="1">
        <f t="shared" si="6"/>
        <v>43191</v>
      </c>
      <c r="C110" t="s">
        <v>41</v>
      </c>
      <c r="D110">
        <v>80.790000000000006</v>
      </c>
      <c r="E110" t="s">
        <v>8</v>
      </c>
      <c r="F110" t="s">
        <v>42</v>
      </c>
      <c r="G110" t="s">
        <v>10</v>
      </c>
      <c r="H110" t="str">
        <f t="shared" si="4"/>
        <v>2018</v>
      </c>
      <c r="I110" t="str">
        <f t="shared" si="5"/>
        <v>2018-Apr</v>
      </c>
      <c r="J110">
        <f t="shared" si="7"/>
        <v>-80.790000000000006</v>
      </c>
    </row>
    <row r="111" spans="1:10" ht="13.2" x14ac:dyDescent="0.25">
      <c r="A111" s="2" t="s">
        <v>122</v>
      </c>
      <c r="B111" s="1">
        <f t="shared" si="6"/>
        <v>43191</v>
      </c>
      <c r="C111" t="s">
        <v>81</v>
      </c>
      <c r="D111">
        <v>59.48</v>
      </c>
      <c r="E111" t="s">
        <v>8</v>
      </c>
      <c r="F111" t="s">
        <v>16</v>
      </c>
      <c r="G111" t="s">
        <v>10</v>
      </c>
      <c r="H111" t="str">
        <f t="shared" si="4"/>
        <v>2018</v>
      </c>
      <c r="I111" t="str">
        <f t="shared" si="5"/>
        <v>2018-Apr</v>
      </c>
      <c r="J111">
        <f t="shared" si="7"/>
        <v>-59.48</v>
      </c>
    </row>
    <row r="112" spans="1:10" ht="13.2" x14ac:dyDescent="0.25">
      <c r="A112" s="2" t="s">
        <v>122</v>
      </c>
      <c r="B112" s="1">
        <f t="shared" si="6"/>
        <v>43191</v>
      </c>
      <c r="C112" t="s">
        <v>7</v>
      </c>
      <c r="D112">
        <v>13.13</v>
      </c>
      <c r="E112" t="s">
        <v>8</v>
      </c>
      <c r="F112" t="s">
        <v>9</v>
      </c>
      <c r="G112" t="s">
        <v>10</v>
      </c>
      <c r="H112" t="str">
        <f t="shared" si="4"/>
        <v>2018</v>
      </c>
      <c r="I112" t="str">
        <f t="shared" si="5"/>
        <v>2018-Apr</v>
      </c>
      <c r="J112">
        <f t="shared" si="7"/>
        <v>-13.13</v>
      </c>
    </row>
    <row r="113" spans="1:10" ht="13.2" x14ac:dyDescent="0.25">
      <c r="A113" s="2" t="s">
        <v>123</v>
      </c>
      <c r="B113" s="1">
        <f t="shared" si="6"/>
        <v>43192</v>
      </c>
      <c r="C113" t="s">
        <v>19</v>
      </c>
      <c r="D113">
        <v>817.14</v>
      </c>
      <c r="E113" t="s">
        <v>20</v>
      </c>
      <c r="F113" t="s">
        <v>19</v>
      </c>
      <c r="G113" t="s">
        <v>17</v>
      </c>
      <c r="H113" t="str">
        <f t="shared" si="4"/>
        <v>2018</v>
      </c>
      <c r="I113" t="str">
        <f t="shared" si="5"/>
        <v>2018-Apr</v>
      </c>
      <c r="J113">
        <f t="shared" si="7"/>
        <v>817.14</v>
      </c>
    </row>
    <row r="114" spans="1:10" ht="13.2" x14ac:dyDescent="0.25">
      <c r="A114" s="2" t="s">
        <v>123</v>
      </c>
      <c r="B114" s="1">
        <f t="shared" si="6"/>
        <v>43192</v>
      </c>
      <c r="C114" t="s">
        <v>19</v>
      </c>
      <c r="D114">
        <v>817.14</v>
      </c>
      <c r="E114" t="s">
        <v>8</v>
      </c>
      <c r="F114" t="s">
        <v>19</v>
      </c>
      <c r="G114" t="s">
        <v>14</v>
      </c>
      <c r="H114" t="str">
        <f t="shared" si="4"/>
        <v>2018</v>
      </c>
      <c r="I114" t="str">
        <f t="shared" si="5"/>
        <v>2018-Apr</v>
      </c>
      <c r="J114">
        <f t="shared" si="7"/>
        <v>-817.14</v>
      </c>
    </row>
    <row r="115" spans="1:10" ht="13.2" x14ac:dyDescent="0.25">
      <c r="A115" s="2" t="s">
        <v>123</v>
      </c>
      <c r="B115" s="1">
        <f t="shared" si="6"/>
        <v>43192</v>
      </c>
      <c r="C115" t="s">
        <v>41</v>
      </c>
      <c r="D115">
        <v>82.36</v>
      </c>
      <c r="E115" t="s">
        <v>8</v>
      </c>
      <c r="F115" t="s">
        <v>42</v>
      </c>
      <c r="G115" t="s">
        <v>10</v>
      </c>
      <c r="H115" t="str">
        <f t="shared" si="4"/>
        <v>2018</v>
      </c>
      <c r="I115" t="str">
        <f t="shared" si="5"/>
        <v>2018-Apr</v>
      </c>
      <c r="J115">
        <f t="shared" si="7"/>
        <v>-82.36</v>
      </c>
    </row>
    <row r="116" spans="1:10" ht="13.2" x14ac:dyDescent="0.25">
      <c r="A116" s="2" t="s">
        <v>123</v>
      </c>
      <c r="B116" s="1">
        <f t="shared" si="6"/>
        <v>43192</v>
      </c>
      <c r="C116" t="s">
        <v>27</v>
      </c>
      <c r="D116">
        <v>13.89</v>
      </c>
      <c r="E116" t="s">
        <v>8</v>
      </c>
      <c r="F116" t="s">
        <v>28</v>
      </c>
      <c r="G116" t="s">
        <v>10</v>
      </c>
      <c r="H116" t="str">
        <f t="shared" si="4"/>
        <v>2018</v>
      </c>
      <c r="I116" t="str">
        <f t="shared" si="5"/>
        <v>2018-Apr</v>
      </c>
      <c r="J116">
        <f t="shared" si="7"/>
        <v>-13.89</v>
      </c>
    </row>
    <row r="117" spans="1:10" ht="13.2" x14ac:dyDescent="0.25">
      <c r="A117" s="2" t="s">
        <v>123</v>
      </c>
      <c r="B117" s="1">
        <f t="shared" si="6"/>
        <v>43192</v>
      </c>
      <c r="C117" t="s">
        <v>12</v>
      </c>
      <c r="D117">
        <v>1247.44</v>
      </c>
      <c r="E117" t="s">
        <v>8</v>
      </c>
      <c r="F117" t="s">
        <v>13</v>
      </c>
      <c r="G117" t="s">
        <v>14</v>
      </c>
      <c r="H117" t="str">
        <f t="shared" si="4"/>
        <v>2018</v>
      </c>
      <c r="I117" t="str">
        <f t="shared" si="5"/>
        <v>2018-Apr</v>
      </c>
      <c r="J117">
        <f t="shared" si="7"/>
        <v>-1247.44</v>
      </c>
    </row>
    <row r="118" spans="1:10" ht="13.2" x14ac:dyDescent="0.25">
      <c r="A118" s="2" t="s">
        <v>124</v>
      </c>
      <c r="B118" s="1">
        <f t="shared" si="6"/>
        <v>43193</v>
      </c>
      <c r="C118" t="s">
        <v>125</v>
      </c>
      <c r="D118">
        <v>6.41</v>
      </c>
      <c r="E118" t="s">
        <v>8</v>
      </c>
      <c r="F118" t="s">
        <v>23</v>
      </c>
      <c r="G118" t="s">
        <v>10</v>
      </c>
      <c r="H118" t="str">
        <f t="shared" si="4"/>
        <v>2018</v>
      </c>
      <c r="I118" t="str">
        <f t="shared" si="5"/>
        <v>2018-Apr</v>
      </c>
      <c r="J118">
        <f t="shared" si="7"/>
        <v>-6.41</v>
      </c>
    </row>
    <row r="119" spans="1:10" ht="13.2" x14ac:dyDescent="0.25">
      <c r="A119" s="2" t="s">
        <v>126</v>
      </c>
      <c r="B119" s="1">
        <f t="shared" si="6"/>
        <v>43194</v>
      </c>
      <c r="C119" t="s">
        <v>19</v>
      </c>
      <c r="D119">
        <v>363.08</v>
      </c>
      <c r="E119" t="s">
        <v>20</v>
      </c>
      <c r="F119" t="s">
        <v>19</v>
      </c>
      <c r="G119" t="s">
        <v>10</v>
      </c>
      <c r="H119" t="str">
        <f t="shared" si="4"/>
        <v>2018</v>
      </c>
      <c r="I119" t="str">
        <f t="shared" si="5"/>
        <v>2018-Apr</v>
      </c>
      <c r="J119">
        <f t="shared" si="7"/>
        <v>363.08</v>
      </c>
    </row>
    <row r="120" spans="1:10" ht="13.2" x14ac:dyDescent="0.25">
      <c r="A120" s="2" t="s">
        <v>126</v>
      </c>
      <c r="B120" s="1">
        <f t="shared" si="6"/>
        <v>43194</v>
      </c>
      <c r="C120" t="s">
        <v>19</v>
      </c>
      <c r="D120">
        <v>363.08</v>
      </c>
      <c r="E120" t="s">
        <v>8</v>
      </c>
      <c r="F120" t="s">
        <v>19</v>
      </c>
      <c r="G120" t="s">
        <v>14</v>
      </c>
      <c r="H120" t="str">
        <f t="shared" si="4"/>
        <v>2018</v>
      </c>
      <c r="I120" t="str">
        <f t="shared" si="5"/>
        <v>2018-Apr</v>
      </c>
      <c r="J120">
        <f t="shared" si="7"/>
        <v>-363.08</v>
      </c>
    </row>
    <row r="121" spans="1:10" ht="13.2" x14ac:dyDescent="0.25">
      <c r="A121" s="2" t="s">
        <v>126</v>
      </c>
      <c r="B121" s="1">
        <f t="shared" si="6"/>
        <v>43194</v>
      </c>
      <c r="C121" t="s">
        <v>22</v>
      </c>
      <c r="D121">
        <v>11.76</v>
      </c>
      <c r="E121" t="s">
        <v>8</v>
      </c>
      <c r="F121" t="s">
        <v>23</v>
      </c>
      <c r="G121" t="s">
        <v>10</v>
      </c>
      <c r="H121" t="str">
        <f t="shared" si="4"/>
        <v>2018</v>
      </c>
      <c r="I121" t="str">
        <f t="shared" si="5"/>
        <v>2018-Apr</v>
      </c>
      <c r="J121">
        <f t="shared" si="7"/>
        <v>-11.76</v>
      </c>
    </row>
    <row r="122" spans="1:10" ht="13.2" x14ac:dyDescent="0.25">
      <c r="A122" s="2" t="s">
        <v>127</v>
      </c>
      <c r="B122" s="1">
        <f t="shared" si="6"/>
        <v>43196</v>
      </c>
      <c r="C122" t="s">
        <v>128</v>
      </c>
      <c r="D122">
        <v>4.58</v>
      </c>
      <c r="E122" t="s">
        <v>8</v>
      </c>
      <c r="F122" t="s">
        <v>40</v>
      </c>
      <c r="G122" t="s">
        <v>10</v>
      </c>
      <c r="H122" t="str">
        <f t="shared" si="4"/>
        <v>2018</v>
      </c>
      <c r="I122" t="str">
        <f t="shared" si="5"/>
        <v>2018-Apr</v>
      </c>
      <c r="J122">
        <f t="shared" si="7"/>
        <v>-4.58</v>
      </c>
    </row>
    <row r="123" spans="1:10" ht="13.2" x14ac:dyDescent="0.25">
      <c r="A123" s="2" t="s">
        <v>127</v>
      </c>
      <c r="B123" s="1">
        <f t="shared" si="6"/>
        <v>43196</v>
      </c>
      <c r="C123" t="s">
        <v>129</v>
      </c>
      <c r="D123">
        <v>9.76</v>
      </c>
      <c r="E123" t="s">
        <v>8</v>
      </c>
      <c r="F123" t="s">
        <v>16</v>
      </c>
      <c r="G123" t="s">
        <v>10</v>
      </c>
      <c r="H123" t="str">
        <f t="shared" si="4"/>
        <v>2018</v>
      </c>
      <c r="I123" t="str">
        <f t="shared" si="5"/>
        <v>2018-Apr</v>
      </c>
      <c r="J123">
        <f t="shared" si="7"/>
        <v>-9.76</v>
      </c>
    </row>
    <row r="124" spans="1:10" ht="13.2" x14ac:dyDescent="0.25">
      <c r="A124" s="2" t="s">
        <v>130</v>
      </c>
      <c r="B124" s="1">
        <f t="shared" si="6"/>
        <v>43198</v>
      </c>
      <c r="C124" t="s">
        <v>131</v>
      </c>
      <c r="D124">
        <v>22</v>
      </c>
      <c r="E124" t="s">
        <v>8</v>
      </c>
      <c r="F124" t="s">
        <v>16</v>
      </c>
      <c r="G124" t="s">
        <v>10</v>
      </c>
      <c r="H124" t="str">
        <f t="shared" si="4"/>
        <v>2018</v>
      </c>
      <c r="I124" t="str">
        <f t="shared" si="5"/>
        <v>2018-Apr</v>
      </c>
      <c r="J124">
        <f t="shared" si="7"/>
        <v>-22</v>
      </c>
    </row>
    <row r="125" spans="1:10" ht="13.2" x14ac:dyDescent="0.25">
      <c r="A125" s="2" t="s">
        <v>132</v>
      </c>
      <c r="B125" s="1">
        <f t="shared" si="6"/>
        <v>43199</v>
      </c>
      <c r="C125" t="s">
        <v>133</v>
      </c>
      <c r="D125">
        <v>6.48</v>
      </c>
      <c r="E125" t="s">
        <v>8</v>
      </c>
      <c r="F125" t="s">
        <v>42</v>
      </c>
      <c r="G125" t="s">
        <v>17</v>
      </c>
      <c r="H125" t="str">
        <f t="shared" si="4"/>
        <v>2018</v>
      </c>
      <c r="I125" t="str">
        <f t="shared" si="5"/>
        <v>2018-Apr</v>
      </c>
      <c r="J125">
        <f t="shared" si="7"/>
        <v>-6.48</v>
      </c>
    </row>
    <row r="126" spans="1:10" ht="13.2" x14ac:dyDescent="0.25">
      <c r="A126" s="2" t="s">
        <v>132</v>
      </c>
      <c r="B126" s="1">
        <f t="shared" si="6"/>
        <v>43199</v>
      </c>
      <c r="C126" t="s">
        <v>33</v>
      </c>
      <c r="D126">
        <v>10.69</v>
      </c>
      <c r="E126" t="s">
        <v>8</v>
      </c>
      <c r="F126" t="s">
        <v>34</v>
      </c>
      <c r="G126" t="s">
        <v>10</v>
      </c>
      <c r="H126" t="str">
        <f t="shared" si="4"/>
        <v>2018</v>
      </c>
      <c r="I126" t="str">
        <f t="shared" si="5"/>
        <v>2018-Apr</v>
      </c>
      <c r="J126">
        <f t="shared" si="7"/>
        <v>-10.69</v>
      </c>
    </row>
    <row r="127" spans="1:10" ht="13.2" x14ac:dyDescent="0.25">
      <c r="A127" s="2" t="s">
        <v>132</v>
      </c>
      <c r="B127" s="1">
        <f t="shared" si="6"/>
        <v>43199</v>
      </c>
      <c r="C127" t="s">
        <v>30</v>
      </c>
      <c r="D127">
        <v>30</v>
      </c>
      <c r="E127" t="s">
        <v>8</v>
      </c>
      <c r="F127" t="s">
        <v>31</v>
      </c>
      <c r="G127" t="s">
        <v>14</v>
      </c>
      <c r="H127" t="str">
        <f t="shared" si="4"/>
        <v>2018</v>
      </c>
      <c r="I127" t="str">
        <f t="shared" si="5"/>
        <v>2018-Apr</v>
      </c>
      <c r="J127">
        <f t="shared" si="7"/>
        <v>-30</v>
      </c>
    </row>
    <row r="128" spans="1:10" ht="13.2" x14ac:dyDescent="0.25">
      <c r="A128" s="2" t="s">
        <v>134</v>
      </c>
      <c r="B128" s="1">
        <f t="shared" si="6"/>
        <v>43201</v>
      </c>
      <c r="C128" t="s">
        <v>36</v>
      </c>
      <c r="D128">
        <v>89.52</v>
      </c>
      <c r="E128" t="s">
        <v>8</v>
      </c>
      <c r="F128" t="s">
        <v>37</v>
      </c>
      <c r="G128" t="s">
        <v>14</v>
      </c>
      <c r="H128" t="str">
        <f t="shared" si="4"/>
        <v>2018</v>
      </c>
      <c r="I128" t="str">
        <f t="shared" si="5"/>
        <v>2018-Apr</v>
      </c>
      <c r="J128">
        <f t="shared" si="7"/>
        <v>-89.52</v>
      </c>
    </row>
    <row r="129" spans="1:10" ht="13.2" x14ac:dyDescent="0.25">
      <c r="A129" s="2" t="s">
        <v>135</v>
      </c>
      <c r="B129" s="1">
        <f t="shared" si="6"/>
        <v>43202</v>
      </c>
      <c r="C129" t="s">
        <v>57</v>
      </c>
      <c r="D129">
        <v>7</v>
      </c>
      <c r="E129" t="s">
        <v>8</v>
      </c>
      <c r="F129" t="s">
        <v>58</v>
      </c>
      <c r="G129" t="s">
        <v>10</v>
      </c>
      <c r="H129" t="str">
        <f t="shared" si="4"/>
        <v>2018</v>
      </c>
      <c r="I129" t="str">
        <f t="shared" si="5"/>
        <v>2018-Apr</v>
      </c>
      <c r="J129">
        <f t="shared" si="7"/>
        <v>-7</v>
      </c>
    </row>
    <row r="130" spans="1:10" ht="13.2" x14ac:dyDescent="0.25">
      <c r="A130" s="2" t="s">
        <v>135</v>
      </c>
      <c r="B130" s="1">
        <f t="shared" si="6"/>
        <v>43202</v>
      </c>
      <c r="C130" t="s">
        <v>73</v>
      </c>
      <c r="D130">
        <v>30</v>
      </c>
      <c r="E130" t="s">
        <v>8</v>
      </c>
      <c r="F130" t="s">
        <v>74</v>
      </c>
      <c r="G130" t="s">
        <v>10</v>
      </c>
      <c r="H130" t="str">
        <f t="shared" ref="H130:H193" si="8">TEXT(B130,"yyyy")</f>
        <v>2018</v>
      </c>
      <c r="I130" t="str">
        <f t="shared" ref="I130:I193" si="9">TEXT(B130,"yyyy-mmm")</f>
        <v>2018-Apr</v>
      </c>
      <c r="J130">
        <f t="shared" si="7"/>
        <v>-30</v>
      </c>
    </row>
    <row r="131" spans="1:10" ht="13.2" x14ac:dyDescent="0.25">
      <c r="A131" s="2" t="s">
        <v>136</v>
      </c>
      <c r="B131" s="1">
        <f t="shared" ref="B131:B194" si="10">DATE(VALUE(RIGHT(A131,4)), VALUE(LEFT(A131,2)), VALUE(MID(A131,4,2)))</f>
        <v>43203</v>
      </c>
      <c r="C131" t="s">
        <v>100</v>
      </c>
      <c r="D131">
        <v>37.979999999999997</v>
      </c>
      <c r="E131" t="s">
        <v>8</v>
      </c>
      <c r="F131" t="s">
        <v>40</v>
      </c>
      <c r="G131" t="s">
        <v>10</v>
      </c>
      <c r="H131" t="str">
        <f t="shared" si="8"/>
        <v>2018</v>
      </c>
      <c r="I131" t="str">
        <f t="shared" si="9"/>
        <v>2018-Apr</v>
      </c>
      <c r="J131">
        <f t="shared" ref="J131:J194" si="11">IF(E131="Debit", -ABS(D131),ABS(D131))</f>
        <v>-37.979999999999997</v>
      </c>
    </row>
    <row r="132" spans="1:10" ht="13.2" x14ac:dyDescent="0.25">
      <c r="A132" s="2" t="s">
        <v>136</v>
      </c>
      <c r="B132" s="1">
        <f t="shared" si="10"/>
        <v>43203</v>
      </c>
      <c r="C132" t="s">
        <v>44</v>
      </c>
      <c r="D132">
        <v>2000</v>
      </c>
      <c r="E132" t="s">
        <v>20</v>
      </c>
      <c r="F132" t="s">
        <v>45</v>
      </c>
      <c r="G132" t="s">
        <v>14</v>
      </c>
      <c r="H132" t="str">
        <f t="shared" si="8"/>
        <v>2018</v>
      </c>
      <c r="I132" t="str">
        <f t="shared" si="9"/>
        <v>2018-Apr</v>
      </c>
      <c r="J132">
        <f t="shared" si="11"/>
        <v>2000</v>
      </c>
    </row>
    <row r="133" spans="1:10" ht="13.2" x14ac:dyDescent="0.25">
      <c r="A133" s="2" t="s">
        <v>136</v>
      </c>
      <c r="B133" s="1">
        <f t="shared" si="10"/>
        <v>43203</v>
      </c>
      <c r="C133" t="s">
        <v>25</v>
      </c>
      <c r="D133">
        <v>10.66</v>
      </c>
      <c r="E133" t="s">
        <v>8</v>
      </c>
      <c r="F133" t="s">
        <v>16</v>
      </c>
      <c r="G133" t="s">
        <v>10</v>
      </c>
      <c r="H133" t="str">
        <f t="shared" si="8"/>
        <v>2018</v>
      </c>
      <c r="I133" t="str">
        <f t="shared" si="9"/>
        <v>2018-Apr</v>
      </c>
      <c r="J133">
        <f t="shared" si="11"/>
        <v>-10.66</v>
      </c>
    </row>
    <row r="134" spans="1:10" ht="13.2" x14ac:dyDescent="0.25">
      <c r="A134" s="2" t="s">
        <v>137</v>
      </c>
      <c r="B134" s="1">
        <f t="shared" si="10"/>
        <v>43204</v>
      </c>
      <c r="C134" t="s">
        <v>27</v>
      </c>
      <c r="D134">
        <v>11.61</v>
      </c>
      <c r="E134" t="s">
        <v>8</v>
      </c>
      <c r="F134" t="s">
        <v>28</v>
      </c>
      <c r="G134" t="s">
        <v>10</v>
      </c>
      <c r="H134" t="str">
        <f t="shared" si="8"/>
        <v>2018</v>
      </c>
      <c r="I134" t="str">
        <f t="shared" si="9"/>
        <v>2018-Apr</v>
      </c>
      <c r="J134">
        <f t="shared" si="11"/>
        <v>-11.61</v>
      </c>
    </row>
    <row r="135" spans="1:10" ht="13.2" x14ac:dyDescent="0.25">
      <c r="A135" s="2" t="s">
        <v>137</v>
      </c>
      <c r="B135" s="1">
        <f t="shared" si="10"/>
        <v>43204</v>
      </c>
      <c r="C135" t="s">
        <v>25</v>
      </c>
      <c r="D135">
        <v>41</v>
      </c>
      <c r="E135" t="s">
        <v>8</v>
      </c>
      <c r="F135" t="s">
        <v>16</v>
      </c>
      <c r="G135" t="s">
        <v>10</v>
      </c>
      <c r="H135" t="str">
        <f t="shared" si="8"/>
        <v>2018</v>
      </c>
      <c r="I135" t="str">
        <f t="shared" si="9"/>
        <v>2018-Apr</v>
      </c>
      <c r="J135">
        <f t="shared" si="11"/>
        <v>-41</v>
      </c>
    </row>
    <row r="136" spans="1:10" ht="13.2" x14ac:dyDescent="0.25">
      <c r="A136" s="2" t="s">
        <v>138</v>
      </c>
      <c r="B136" s="1">
        <f t="shared" si="10"/>
        <v>43206</v>
      </c>
      <c r="C136" t="s">
        <v>139</v>
      </c>
      <c r="D136">
        <v>75</v>
      </c>
      <c r="E136" t="s">
        <v>8</v>
      </c>
      <c r="F136" t="s">
        <v>140</v>
      </c>
      <c r="G136" t="s">
        <v>14</v>
      </c>
      <c r="H136" t="str">
        <f t="shared" si="8"/>
        <v>2018</v>
      </c>
      <c r="I136" t="str">
        <f t="shared" si="9"/>
        <v>2018-Apr</v>
      </c>
      <c r="J136">
        <f t="shared" si="11"/>
        <v>-75</v>
      </c>
    </row>
    <row r="137" spans="1:10" ht="13.2" x14ac:dyDescent="0.25">
      <c r="A137" s="2" t="s">
        <v>138</v>
      </c>
      <c r="B137" s="1">
        <f t="shared" si="10"/>
        <v>43206</v>
      </c>
      <c r="C137" t="s">
        <v>50</v>
      </c>
      <c r="D137">
        <v>35</v>
      </c>
      <c r="E137" t="s">
        <v>8</v>
      </c>
      <c r="F137" t="s">
        <v>31</v>
      </c>
      <c r="G137" t="s">
        <v>14</v>
      </c>
      <c r="H137" t="str">
        <f t="shared" si="8"/>
        <v>2018</v>
      </c>
      <c r="I137" t="str">
        <f t="shared" si="9"/>
        <v>2018-Apr</v>
      </c>
      <c r="J137">
        <f t="shared" si="11"/>
        <v>-35</v>
      </c>
    </row>
    <row r="138" spans="1:10" ht="13.2" x14ac:dyDescent="0.25">
      <c r="A138" s="2" t="s">
        <v>141</v>
      </c>
      <c r="B138" s="1">
        <f t="shared" si="10"/>
        <v>43208</v>
      </c>
      <c r="C138" t="s">
        <v>51</v>
      </c>
      <c r="D138">
        <v>60</v>
      </c>
      <c r="E138" t="s">
        <v>8</v>
      </c>
      <c r="F138" t="s">
        <v>31</v>
      </c>
      <c r="G138" t="s">
        <v>14</v>
      </c>
      <c r="H138" t="str">
        <f t="shared" si="8"/>
        <v>2018</v>
      </c>
      <c r="I138" t="str">
        <f t="shared" si="9"/>
        <v>2018-Apr</v>
      </c>
      <c r="J138">
        <f t="shared" si="11"/>
        <v>-60</v>
      </c>
    </row>
    <row r="139" spans="1:10" ht="13.2" x14ac:dyDescent="0.25">
      <c r="A139" s="2" t="s">
        <v>142</v>
      </c>
      <c r="B139" s="1">
        <f t="shared" si="10"/>
        <v>43210</v>
      </c>
      <c r="C139" t="s">
        <v>15</v>
      </c>
      <c r="D139">
        <v>24.22</v>
      </c>
      <c r="E139" t="s">
        <v>8</v>
      </c>
      <c r="F139" t="s">
        <v>16</v>
      </c>
      <c r="G139" t="s">
        <v>17</v>
      </c>
      <c r="H139" t="str">
        <f t="shared" si="8"/>
        <v>2018</v>
      </c>
      <c r="I139" t="str">
        <f t="shared" si="9"/>
        <v>2018-Apr</v>
      </c>
      <c r="J139">
        <f t="shared" si="11"/>
        <v>-24.22</v>
      </c>
    </row>
    <row r="140" spans="1:10" ht="13.2" x14ac:dyDescent="0.25">
      <c r="A140" s="2" t="s">
        <v>143</v>
      </c>
      <c r="B140" s="1">
        <f t="shared" si="10"/>
        <v>43211</v>
      </c>
      <c r="C140" t="s">
        <v>41</v>
      </c>
      <c r="D140">
        <v>4.32</v>
      </c>
      <c r="E140" t="s">
        <v>8</v>
      </c>
      <c r="F140" t="s">
        <v>42</v>
      </c>
      <c r="G140" t="s">
        <v>17</v>
      </c>
      <c r="H140" t="str">
        <f t="shared" si="8"/>
        <v>2018</v>
      </c>
      <c r="I140" t="str">
        <f t="shared" si="9"/>
        <v>2018-Apr</v>
      </c>
      <c r="J140">
        <f t="shared" si="11"/>
        <v>-4.32</v>
      </c>
    </row>
    <row r="141" spans="1:10" ht="13.2" x14ac:dyDescent="0.25">
      <c r="A141" s="2" t="s">
        <v>143</v>
      </c>
      <c r="B141" s="1">
        <f t="shared" si="10"/>
        <v>43211</v>
      </c>
      <c r="C141" t="s">
        <v>25</v>
      </c>
      <c r="D141">
        <v>35.15</v>
      </c>
      <c r="E141" t="s">
        <v>8</v>
      </c>
      <c r="F141" t="s">
        <v>16</v>
      </c>
      <c r="G141" t="s">
        <v>17</v>
      </c>
      <c r="H141" t="str">
        <f t="shared" si="8"/>
        <v>2018</v>
      </c>
      <c r="I141" t="str">
        <f t="shared" si="9"/>
        <v>2018-Apr</v>
      </c>
      <c r="J141">
        <f t="shared" si="11"/>
        <v>-35.15</v>
      </c>
    </row>
    <row r="142" spans="1:10" ht="13.2" x14ac:dyDescent="0.25">
      <c r="A142" s="2" t="s">
        <v>144</v>
      </c>
      <c r="B142" s="1">
        <f t="shared" si="10"/>
        <v>43212</v>
      </c>
      <c r="C142" t="s">
        <v>41</v>
      </c>
      <c r="D142">
        <v>21.32</v>
      </c>
      <c r="E142" t="s">
        <v>8</v>
      </c>
      <c r="F142" t="s">
        <v>42</v>
      </c>
      <c r="G142" t="s">
        <v>10</v>
      </c>
      <c r="H142" t="str">
        <f t="shared" si="8"/>
        <v>2018</v>
      </c>
      <c r="I142" t="str">
        <f t="shared" si="9"/>
        <v>2018-Apr</v>
      </c>
      <c r="J142">
        <f t="shared" si="11"/>
        <v>-21.32</v>
      </c>
    </row>
    <row r="143" spans="1:10" ht="13.2" x14ac:dyDescent="0.25">
      <c r="A143" s="2" t="s">
        <v>145</v>
      </c>
      <c r="B143" s="1">
        <f t="shared" si="10"/>
        <v>43213</v>
      </c>
      <c r="C143" t="s">
        <v>27</v>
      </c>
      <c r="D143">
        <v>42.7</v>
      </c>
      <c r="E143" t="s">
        <v>8</v>
      </c>
      <c r="F143" t="s">
        <v>28</v>
      </c>
      <c r="G143" t="s">
        <v>17</v>
      </c>
      <c r="H143" t="str">
        <f t="shared" si="8"/>
        <v>2018</v>
      </c>
      <c r="I143" t="str">
        <f t="shared" si="9"/>
        <v>2018-Apr</v>
      </c>
      <c r="J143">
        <f t="shared" si="11"/>
        <v>-42.7</v>
      </c>
    </row>
    <row r="144" spans="1:10" ht="13.2" x14ac:dyDescent="0.25">
      <c r="A144" s="2" t="s">
        <v>146</v>
      </c>
      <c r="B144" s="1">
        <f t="shared" si="10"/>
        <v>43214</v>
      </c>
      <c r="C144" t="s">
        <v>27</v>
      </c>
      <c r="D144">
        <v>224.7</v>
      </c>
      <c r="E144" t="s">
        <v>8</v>
      </c>
      <c r="F144" t="s">
        <v>28</v>
      </c>
      <c r="G144" t="s">
        <v>10</v>
      </c>
      <c r="H144" t="str">
        <f t="shared" si="8"/>
        <v>2018</v>
      </c>
      <c r="I144" t="str">
        <f t="shared" si="9"/>
        <v>2018-Apr</v>
      </c>
      <c r="J144">
        <f t="shared" si="11"/>
        <v>-224.7</v>
      </c>
    </row>
    <row r="145" spans="1:10" ht="13.2" x14ac:dyDescent="0.25">
      <c r="A145" s="2" t="s">
        <v>146</v>
      </c>
      <c r="B145" s="1">
        <f t="shared" si="10"/>
        <v>43214</v>
      </c>
      <c r="C145" t="s">
        <v>7</v>
      </c>
      <c r="D145">
        <v>41.34</v>
      </c>
      <c r="E145" t="s">
        <v>8</v>
      </c>
      <c r="F145" t="s">
        <v>9</v>
      </c>
      <c r="G145" t="s">
        <v>10</v>
      </c>
      <c r="H145" t="str">
        <f t="shared" si="8"/>
        <v>2018</v>
      </c>
      <c r="I145" t="str">
        <f t="shared" si="9"/>
        <v>2018-Apr</v>
      </c>
      <c r="J145">
        <f t="shared" si="11"/>
        <v>-41.34</v>
      </c>
    </row>
    <row r="146" spans="1:10" ht="13.2" x14ac:dyDescent="0.25">
      <c r="A146" s="2" t="s">
        <v>147</v>
      </c>
      <c r="B146" s="1">
        <f t="shared" si="10"/>
        <v>43215</v>
      </c>
      <c r="C146" t="s">
        <v>27</v>
      </c>
      <c r="D146">
        <v>210.79</v>
      </c>
      <c r="E146" t="s">
        <v>8</v>
      </c>
      <c r="F146" t="s">
        <v>28</v>
      </c>
      <c r="G146" t="s">
        <v>17</v>
      </c>
      <c r="H146" t="str">
        <f t="shared" si="8"/>
        <v>2018</v>
      </c>
      <c r="I146" t="str">
        <f t="shared" si="9"/>
        <v>2018-Apr</v>
      </c>
      <c r="J146">
        <f t="shared" si="11"/>
        <v>-210.79</v>
      </c>
    </row>
    <row r="147" spans="1:10" ht="13.2" x14ac:dyDescent="0.25">
      <c r="A147" s="2" t="s">
        <v>147</v>
      </c>
      <c r="B147" s="1">
        <f t="shared" si="10"/>
        <v>43215</v>
      </c>
      <c r="C147" t="s">
        <v>60</v>
      </c>
      <c r="D147">
        <v>74.989999999999995</v>
      </c>
      <c r="E147" t="s">
        <v>8</v>
      </c>
      <c r="F147" t="s">
        <v>61</v>
      </c>
      <c r="G147" t="s">
        <v>14</v>
      </c>
      <c r="H147" t="str">
        <f t="shared" si="8"/>
        <v>2018</v>
      </c>
      <c r="I147" t="str">
        <f t="shared" si="9"/>
        <v>2018-Apr</v>
      </c>
      <c r="J147">
        <f t="shared" si="11"/>
        <v>-74.989999999999995</v>
      </c>
    </row>
    <row r="148" spans="1:10" ht="13.2" x14ac:dyDescent="0.25">
      <c r="A148" s="2" t="s">
        <v>148</v>
      </c>
      <c r="B148" s="1">
        <f t="shared" si="10"/>
        <v>43216</v>
      </c>
      <c r="C148" t="s">
        <v>19</v>
      </c>
      <c r="D148">
        <v>769.72</v>
      </c>
      <c r="E148" t="s">
        <v>20</v>
      </c>
      <c r="F148" t="s">
        <v>19</v>
      </c>
      <c r="G148" t="s">
        <v>17</v>
      </c>
      <c r="H148" t="str">
        <f t="shared" si="8"/>
        <v>2018</v>
      </c>
      <c r="I148" t="str">
        <f t="shared" si="9"/>
        <v>2018-Apr</v>
      </c>
      <c r="J148">
        <f t="shared" si="11"/>
        <v>769.72</v>
      </c>
    </row>
    <row r="149" spans="1:10" ht="13.2" x14ac:dyDescent="0.25">
      <c r="A149" s="2" t="s">
        <v>148</v>
      </c>
      <c r="B149" s="1">
        <f t="shared" si="10"/>
        <v>43216</v>
      </c>
      <c r="C149" t="s">
        <v>19</v>
      </c>
      <c r="D149">
        <v>1216.94</v>
      </c>
      <c r="E149" t="s">
        <v>20</v>
      </c>
      <c r="F149" t="s">
        <v>19</v>
      </c>
      <c r="G149" t="s">
        <v>10</v>
      </c>
      <c r="H149" t="str">
        <f t="shared" si="8"/>
        <v>2018</v>
      </c>
      <c r="I149" t="str">
        <f t="shared" si="9"/>
        <v>2018-Apr</v>
      </c>
      <c r="J149">
        <f t="shared" si="11"/>
        <v>1216.94</v>
      </c>
    </row>
    <row r="150" spans="1:10" ht="13.2" x14ac:dyDescent="0.25">
      <c r="A150" s="2" t="s">
        <v>148</v>
      </c>
      <c r="B150" s="1">
        <f t="shared" si="10"/>
        <v>43216</v>
      </c>
      <c r="C150" t="s">
        <v>19</v>
      </c>
      <c r="D150">
        <v>1216.94</v>
      </c>
      <c r="E150" t="s">
        <v>8</v>
      </c>
      <c r="F150" t="s">
        <v>19</v>
      </c>
      <c r="G150" t="s">
        <v>14</v>
      </c>
      <c r="H150" t="str">
        <f t="shared" si="8"/>
        <v>2018</v>
      </c>
      <c r="I150" t="str">
        <f t="shared" si="9"/>
        <v>2018-Apr</v>
      </c>
      <c r="J150">
        <f t="shared" si="11"/>
        <v>-1216.94</v>
      </c>
    </row>
    <row r="151" spans="1:10" ht="13.2" x14ac:dyDescent="0.25">
      <c r="A151" s="2" t="s">
        <v>149</v>
      </c>
      <c r="B151" s="1">
        <f t="shared" si="10"/>
        <v>43217</v>
      </c>
      <c r="C151" t="s">
        <v>19</v>
      </c>
      <c r="D151">
        <v>769.72</v>
      </c>
      <c r="E151" t="s">
        <v>8</v>
      </c>
      <c r="F151" t="s">
        <v>19</v>
      </c>
      <c r="G151" t="s">
        <v>14</v>
      </c>
      <c r="H151" t="str">
        <f t="shared" si="8"/>
        <v>2018</v>
      </c>
      <c r="I151" t="str">
        <f t="shared" si="9"/>
        <v>2018-Apr</v>
      </c>
      <c r="J151">
        <f t="shared" si="11"/>
        <v>-769.72</v>
      </c>
    </row>
    <row r="152" spans="1:10" ht="13.2" x14ac:dyDescent="0.25">
      <c r="A152" s="2" t="s">
        <v>149</v>
      </c>
      <c r="B152" s="1">
        <f t="shared" si="10"/>
        <v>43217</v>
      </c>
      <c r="C152" t="s">
        <v>44</v>
      </c>
      <c r="D152">
        <v>2000</v>
      </c>
      <c r="E152" t="s">
        <v>20</v>
      </c>
      <c r="F152" t="s">
        <v>45</v>
      </c>
      <c r="G152" t="s">
        <v>14</v>
      </c>
      <c r="H152" t="str">
        <f t="shared" si="8"/>
        <v>2018</v>
      </c>
      <c r="I152" t="str">
        <f t="shared" si="9"/>
        <v>2018-Apr</v>
      </c>
      <c r="J152">
        <f t="shared" si="11"/>
        <v>2000</v>
      </c>
    </row>
    <row r="153" spans="1:10" ht="13.2" x14ac:dyDescent="0.25">
      <c r="A153" s="2" t="s">
        <v>150</v>
      </c>
      <c r="B153" s="1">
        <f t="shared" si="10"/>
        <v>43218</v>
      </c>
      <c r="C153" t="s">
        <v>41</v>
      </c>
      <c r="D153">
        <v>22.98</v>
      </c>
      <c r="E153" t="s">
        <v>8</v>
      </c>
      <c r="F153" t="s">
        <v>42</v>
      </c>
      <c r="G153" t="s">
        <v>17</v>
      </c>
      <c r="H153" t="str">
        <f t="shared" si="8"/>
        <v>2018</v>
      </c>
      <c r="I153" t="str">
        <f t="shared" si="9"/>
        <v>2018-Apr</v>
      </c>
      <c r="J153">
        <f t="shared" si="11"/>
        <v>-22.98</v>
      </c>
    </row>
    <row r="154" spans="1:10" ht="13.2" x14ac:dyDescent="0.25">
      <c r="A154" s="2" t="s">
        <v>151</v>
      </c>
      <c r="B154" s="1">
        <f t="shared" si="10"/>
        <v>43219</v>
      </c>
      <c r="C154" t="s">
        <v>152</v>
      </c>
      <c r="D154">
        <v>39</v>
      </c>
      <c r="E154" t="s">
        <v>8</v>
      </c>
      <c r="F154" t="s">
        <v>40</v>
      </c>
      <c r="G154" t="s">
        <v>10</v>
      </c>
      <c r="H154" t="str">
        <f t="shared" si="8"/>
        <v>2018</v>
      </c>
      <c r="I154" t="str">
        <f t="shared" si="9"/>
        <v>2018-Apr</v>
      </c>
      <c r="J154">
        <f t="shared" si="11"/>
        <v>-39</v>
      </c>
    </row>
    <row r="155" spans="1:10" ht="13.2" x14ac:dyDescent="0.25">
      <c r="A155" s="2" t="s">
        <v>151</v>
      </c>
      <c r="B155" s="1">
        <f t="shared" si="10"/>
        <v>43219</v>
      </c>
      <c r="C155" t="s">
        <v>41</v>
      </c>
      <c r="D155">
        <v>51.05</v>
      </c>
      <c r="E155" t="s">
        <v>8</v>
      </c>
      <c r="F155" t="s">
        <v>42</v>
      </c>
      <c r="G155" t="s">
        <v>10</v>
      </c>
      <c r="H155" t="str">
        <f t="shared" si="8"/>
        <v>2018</v>
      </c>
      <c r="I155" t="str">
        <f t="shared" si="9"/>
        <v>2018-Apr</v>
      </c>
      <c r="J155">
        <f t="shared" si="11"/>
        <v>-51.05</v>
      </c>
    </row>
    <row r="156" spans="1:10" ht="13.2" x14ac:dyDescent="0.25">
      <c r="A156" s="2" t="s">
        <v>151</v>
      </c>
      <c r="B156" s="1">
        <f t="shared" si="10"/>
        <v>43219</v>
      </c>
      <c r="C156" t="s">
        <v>27</v>
      </c>
      <c r="D156">
        <v>68.47</v>
      </c>
      <c r="E156" t="s">
        <v>8</v>
      </c>
      <c r="F156" t="s">
        <v>28</v>
      </c>
      <c r="G156" t="s">
        <v>10</v>
      </c>
      <c r="H156" t="str">
        <f t="shared" si="8"/>
        <v>2018</v>
      </c>
      <c r="I156" t="str">
        <f t="shared" si="9"/>
        <v>2018-Apr</v>
      </c>
      <c r="J156">
        <f t="shared" si="11"/>
        <v>-68.47</v>
      </c>
    </row>
    <row r="157" spans="1:10" ht="13.2" x14ac:dyDescent="0.25">
      <c r="A157" s="2" t="s">
        <v>153</v>
      </c>
      <c r="B157" s="1">
        <f t="shared" si="10"/>
        <v>43220</v>
      </c>
      <c r="C157" t="s">
        <v>41</v>
      </c>
      <c r="D157">
        <v>5.09</v>
      </c>
      <c r="E157" t="s">
        <v>8</v>
      </c>
      <c r="F157" t="s">
        <v>42</v>
      </c>
      <c r="G157" t="s">
        <v>10</v>
      </c>
      <c r="H157" t="str">
        <f t="shared" si="8"/>
        <v>2018</v>
      </c>
      <c r="I157" t="str">
        <f t="shared" si="9"/>
        <v>2018-Apr</v>
      </c>
      <c r="J157">
        <f t="shared" si="11"/>
        <v>-5.09</v>
      </c>
    </row>
    <row r="158" spans="1:10" ht="13.2" x14ac:dyDescent="0.25">
      <c r="A158" s="2" t="s">
        <v>154</v>
      </c>
      <c r="B158" s="1">
        <f t="shared" si="10"/>
        <v>43221</v>
      </c>
      <c r="C158" t="s">
        <v>7</v>
      </c>
      <c r="D158">
        <v>13.13</v>
      </c>
      <c r="E158" t="s">
        <v>8</v>
      </c>
      <c r="F158" t="s">
        <v>9</v>
      </c>
      <c r="G158" t="s">
        <v>10</v>
      </c>
      <c r="H158" t="str">
        <f t="shared" si="8"/>
        <v>2018</v>
      </c>
      <c r="I158" t="str">
        <f t="shared" si="9"/>
        <v>2018-May</v>
      </c>
      <c r="J158">
        <f t="shared" si="11"/>
        <v>-13.13</v>
      </c>
    </row>
    <row r="159" spans="1:10" ht="13.2" x14ac:dyDescent="0.25">
      <c r="A159" s="2" t="s">
        <v>155</v>
      </c>
      <c r="B159" s="1">
        <f t="shared" si="10"/>
        <v>43222</v>
      </c>
      <c r="C159" t="s">
        <v>12</v>
      </c>
      <c r="D159">
        <v>1247.44</v>
      </c>
      <c r="E159" t="s">
        <v>8</v>
      </c>
      <c r="F159" t="s">
        <v>13</v>
      </c>
      <c r="G159" t="s">
        <v>14</v>
      </c>
      <c r="H159" t="str">
        <f t="shared" si="8"/>
        <v>2018</v>
      </c>
      <c r="I159" t="str">
        <f t="shared" si="9"/>
        <v>2018-May</v>
      </c>
      <c r="J159">
        <f t="shared" si="11"/>
        <v>-1247.44</v>
      </c>
    </row>
    <row r="160" spans="1:10" ht="13.2" x14ac:dyDescent="0.25">
      <c r="A160" s="2" t="s">
        <v>156</v>
      </c>
      <c r="B160" s="1">
        <f t="shared" si="10"/>
        <v>43223</v>
      </c>
      <c r="C160" t="s">
        <v>7</v>
      </c>
      <c r="D160">
        <v>49.72</v>
      </c>
      <c r="E160" t="s">
        <v>8</v>
      </c>
      <c r="F160" t="s">
        <v>9</v>
      </c>
      <c r="G160" t="s">
        <v>10</v>
      </c>
      <c r="H160" t="str">
        <f t="shared" si="8"/>
        <v>2018</v>
      </c>
      <c r="I160" t="str">
        <f t="shared" si="9"/>
        <v>2018-May</v>
      </c>
      <c r="J160">
        <f t="shared" si="11"/>
        <v>-49.72</v>
      </c>
    </row>
    <row r="161" spans="1:10" ht="13.2" x14ac:dyDescent="0.25">
      <c r="A161" s="2" t="s">
        <v>157</v>
      </c>
      <c r="B161" s="1">
        <f t="shared" si="10"/>
        <v>43224</v>
      </c>
      <c r="C161" t="s">
        <v>41</v>
      </c>
      <c r="D161">
        <v>42.23</v>
      </c>
      <c r="E161" t="s">
        <v>8</v>
      </c>
      <c r="F161" t="s">
        <v>42</v>
      </c>
      <c r="G161" t="s">
        <v>10</v>
      </c>
      <c r="H161" t="str">
        <f t="shared" si="8"/>
        <v>2018</v>
      </c>
      <c r="I161" t="str">
        <f t="shared" si="9"/>
        <v>2018-May</v>
      </c>
      <c r="J161">
        <f t="shared" si="11"/>
        <v>-42.23</v>
      </c>
    </row>
    <row r="162" spans="1:10" ht="13.2" x14ac:dyDescent="0.25">
      <c r="A162" s="2" t="s">
        <v>157</v>
      </c>
      <c r="B162" s="1">
        <f t="shared" si="10"/>
        <v>43224</v>
      </c>
      <c r="C162" t="s">
        <v>22</v>
      </c>
      <c r="D162">
        <v>11.76</v>
      </c>
      <c r="E162" t="s">
        <v>8</v>
      </c>
      <c r="F162" t="s">
        <v>23</v>
      </c>
      <c r="G162" t="s">
        <v>10</v>
      </c>
      <c r="H162" t="str">
        <f t="shared" si="8"/>
        <v>2018</v>
      </c>
      <c r="I162" t="str">
        <f t="shared" si="9"/>
        <v>2018-May</v>
      </c>
      <c r="J162">
        <f t="shared" si="11"/>
        <v>-11.76</v>
      </c>
    </row>
    <row r="163" spans="1:10" ht="13.2" x14ac:dyDescent="0.25">
      <c r="A163" s="2" t="s">
        <v>158</v>
      </c>
      <c r="B163" s="1">
        <f t="shared" si="10"/>
        <v>43225</v>
      </c>
      <c r="C163" t="s">
        <v>76</v>
      </c>
      <c r="D163">
        <v>7.27</v>
      </c>
      <c r="E163" t="s">
        <v>8</v>
      </c>
      <c r="F163" t="s">
        <v>557</v>
      </c>
      <c r="G163" t="s">
        <v>10</v>
      </c>
      <c r="H163" t="str">
        <f t="shared" si="8"/>
        <v>2018</v>
      </c>
      <c r="I163" t="str">
        <f t="shared" si="9"/>
        <v>2018-May</v>
      </c>
      <c r="J163">
        <f t="shared" si="11"/>
        <v>-7.27</v>
      </c>
    </row>
    <row r="164" spans="1:10" ht="13.2" x14ac:dyDescent="0.25">
      <c r="A164" s="2" t="s">
        <v>158</v>
      </c>
      <c r="B164" s="1">
        <f t="shared" si="10"/>
        <v>43225</v>
      </c>
      <c r="C164" t="s">
        <v>47</v>
      </c>
      <c r="D164">
        <v>20.52</v>
      </c>
      <c r="E164" t="s">
        <v>8</v>
      </c>
      <c r="F164" t="s">
        <v>557</v>
      </c>
      <c r="G164" t="s">
        <v>10</v>
      </c>
      <c r="H164" t="str">
        <f t="shared" si="8"/>
        <v>2018</v>
      </c>
      <c r="I164" t="str">
        <f t="shared" si="9"/>
        <v>2018-May</v>
      </c>
      <c r="J164">
        <f t="shared" si="11"/>
        <v>-20.52</v>
      </c>
    </row>
    <row r="165" spans="1:10" ht="13.2" x14ac:dyDescent="0.25">
      <c r="A165" s="2" t="s">
        <v>159</v>
      </c>
      <c r="B165" s="1">
        <f t="shared" si="10"/>
        <v>43226</v>
      </c>
      <c r="C165" t="s">
        <v>27</v>
      </c>
      <c r="D165">
        <v>22.37</v>
      </c>
      <c r="E165" t="s">
        <v>8</v>
      </c>
      <c r="F165" t="s">
        <v>28</v>
      </c>
      <c r="G165" t="s">
        <v>10</v>
      </c>
      <c r="H165" t="str">
        <f t="shared" si="8"/>
        <v>2018</v>
      </c>
      <c r="I165" t="str">
        <f t="shared" si="9"/>
        <v>2018-May</v>
      </c>
      <c r="J165">
        <f t="shared" si="11"/>
        <v>-22.37</v>
      </c>
    </row>
    <row r="166" spans="1:10" ht="13.2" x14ac:dyDescent="0.25">
      <c r="A166" s="2" t="s">
        <v>159</v>
      </c>
      <c r="B166" s="1">
        <f t="shared" si="10"/>
        <v>43226</v>
      </c>
      <c r="C166" t="s">
        <v>7</v>
      </c>
      <c r="D166">
        <v>117.69</v>
      </c>
      <c r="E166" t="s">
        <v>8</v>
      </c>
      <c r="F166" t="s">
        <v>9</v>
      </c>
      <c r="G166" t="s">
        <v>10</v>
      </c>
      <c r="H166" t="str">
        <f t="shared" si="8"/>
        <v>2018</v>
      </c>
      <c r="I166" t="str">
        <f t="shared" si="9"/>
        <v>2018-May</v>
      </c>
      <c r="J166">
        <f t="shared" si="11"/>
        <v>-117.69</v>
      </c>
    </row>
    <row r="167" spans="1:10" ht="13.2" x14ac:dyDescent="0.25">
      <c r="A167" s="2" t="s">
        <v>160</v>
      </c>
      <c r="B167" s="1">
        <f t="shared" si="10"/>
        <v>43229</v>
      </c>
      <c r="C167" t="s">
        <v>19</v>
      </c>
      <c r="D167">
        <v>601.4</v>
      </c>
      <c r="E167" t="s">
        <v>20</v>
      </c>
      <c r="F167" t="s">
        <v>19</v>
      </c>
      <c r="G167" t="s">
        <v>10</v>
      </c>
      <c r="H167" t="str">
        <f t="shared" si="8"/>
        <v>2018</v>
      </c>
      <c r="I167" t="str">
        <f t="shared" si="9"/>
        <v>2018-May</v>
      </c>
      <c r="J167">
        <f t="shared" si="11"/>
        <v>601.4</v>
      </c>
    </row>
    <row r="168" spans="1:10" ht="13.2" x14ac:dyDescent="0.25">
      <c r="A168" s="2" t="s">
        <v>160</v>
      </c>
      <c r="B168" s="1">
        <f t="shared" si="10"/>
        <v>43229</v>
      </c>
      <c r="C168" t="s">
        <v>19</v>
      </c>
      <c r="D168">
        <v>601.4</v>
      </c>
      <c r="E168" t="s">
        <v>8</v>
      </c>
      <c r="F168" t="s">
        <v>19</v>
      </c>
      <c r="G168" t="s">
        <v>14</v>
      </c>
      <c r="H168" t="str">
        <f t="shared" si="8"/>
        <v>2018</v>
      </c>
      <c r="I168" t="str">
        <f t="shared" si="9"/>
        <v>2018-May</v>
      </c>
      <c r="J168">
        <f t="shared" si="11"/>
        <v>-601.4</v>
      </c>
    </row>
    <row r="169" spans="1:10" ht="13.2" x14ac:dyDescent="0.25">
      <c r="A169" s="2" t="s">
        <v>160</v>
      </c>
      <c r="B169" s="1">
        <f t="shared" si="10"/>
        <v>43229</v>
      </c>
      <c r="C169" t="s">
        <v>33</v>
      </c>
      <c r="D169">
        <v>10.69</v>
      </c>
      <c r="E169" t="s">
        <v>8</v>
      </c>
      <c r="F169" t="s">
        <v>34</v>
      </c>
      <c r="G169" t="s">
        <v>10</v>
      </c>
      <c r="H169" t="str">
        <f t="shared" si="8"/>
        <v>2018</v>
      </c>
      <c r="I169" t="str">
        <f t="shared" si="9"/>
        <v>2018-May</v>
      </c>
      <c r="J169">
        <f t="shared" si="11"/>
        <v>-10.69</v>
      </c>
    </row>
    <row r="170" spans="1:10" ht="13.2" x14ac:dyDescent="0.25">
      <c r="A170" s="2" t="s">
        <v>160</v>
      </c>
      <c r="B170" s="1">
        <f t="shared" si="10"/>
        <v>43229</v>
      </c>
      <c r="C170" t="s">
        <v>30</v>
      </c>
      <c r="D170">
        <v>30</v>
      </c>
      <c r="E170" t="s">
        <v>8</v>
      </c>
      <c r="F170" t="s">
        <v>31</v>
      </c>
      <c r="G170" t="s">
        <v>14</v>
      </c>
      <c r="H170" t="str">
        <f t="shared" si="8"/>
        <v>2018</v>
      </c>
      <c r="I170" t="str">
        <f t="shared" si="9"/>
        <v>2018-May</v>
      </c>
      <c r="J170">
        <f t="shared" si="11"/>
        <v>-30</v>
      </c>
    </row>
    <row r="171" spans="1:10" ht="13.2" x14ac:dyDescent="0.25">
      <c r="A171" s="2" t="s">
        <v>161</v>
      </c>
      <c r="B171" s="1">
        <f t="shared" si="10"/>
        <v>43230</v>
      </c>
      <c r="C171" t="s">
        <v>36</v>
      </c>
      <c r="D171">
        <v>111.18</v>
      </c>
      <c r="E171" t="s">
        <v>8</v>
      </c>
      <c r="F171" t="s">
        <v>37</v>
      </c>
      <c r="G171" t="s">
        <v>14</v>
      </c>
      <c r="H171" t="str">
        <f t="shared" si="8"/>
        <v>2018</v>
      </c>
      <c r="I171" t="str">
        <f t="shared" si="9"/>
        <v>2018-May</v>
      </c>
      <c r="J171">
        <f t="shared" si="11"/>
        <v>-111.18</v>
      </c>
    </row>
    <row r="172" spans="1:10" ht="13.2" x14ac:dyDescent="0.25">
      <c r="A172" s="2" t="s">
        <v>162</v>
      </c>
      <c r="B172" s="1">
        <f t="shared" si="10"/>
        <v>43231</v>
      </c>
      <c r="C172" t="s">
        <v>41</v>
      </c>
      <c r="D172">
        <v>57.32</v>
      </c>
      <c r="E172" t="s">
        <v>8</v>
      </c>
      <c r="F172" t="s">
        <v>42</v>
      </c>
      <c r="G172" t="s">
        <v>10</v>
      </c>
      <c r="H172" t="str">
        <f t="shared" si="8"/>
        <v>2018</v>
      </c>
      <c r="I172" t="str">
        <f t="shared" si="9"/>
        <v>2018-May</v>
      </c>
      <c r="J172">
        <f t="shared" si="11"/>
        <v>-57.32</v>
      </c>
    </row>
    <row r="173" spans="1:10" ht="13.2" x14ac:dyDescent="0.25">
      <c r="A173" s="2" t="s">
        <v>162</v>
      </c>
      <c r="B173" s="1">
        <f t="shared" si="10"/>
        <v>43231</v>
      </c>
      <c r="C173" t="s">
        <v>44</v>
      </c>
      <c r="D173">
        <v>2000</v>
      </c>
      <c r="E173" t="s">
        <v>20</v>
      </c>
      <c r="F173" t="s">
        <v>45</v>
      </c>
      <c r="G173" t="s">
        <v>14</v>
      </c>
      <c r="H173" t="str">
        <f t="shared" si="8"/>
        <v>2018</v>
      </c>
      <c r="I173" t="str">
        <f t="shared" si="9"/>
        <v>2018-May</v>
      </c>
      <c r="J173">
        <f t="shared" si="11"/>
        <v>2000</v>
      </c>
    </row>
    <row r="174" spans="1:10" ht="13.2" x14ac:dyDescent="0.25">
      <c r="A174" s="2" t="s">
        <v>162</v>
      </c>
      <c r="B174" s="1">
        <f t="shared" si="10"/>
        <v>43231</v>
      </c>
      <c r="C174" t="s">
        <v>163</v>
      </c>
      <c r="D174">
        <v>8000</v>
      </c>
      <c r="E174" t="s">
        <v>8</v>
      </c>
      <c r="F174" t="s">
        <v>28</v>
      </c>
      <c r="G174" t="s">
        <v>14</v>
      </c>
      <c r="H174" t="str">
        <f t="shared" si="8"/>
        <v>2018</v>
      </c>
      <c r="I174" t="str">
        <f t="shared" si="9"/>
        <v>2018-May</v>
      </c>
      <c r="J174">
        <f t="shared" si="11"/>
        <v>-8000</v>
      </c>
    </row>
    <row r="175" spans="1:10" ht="13.2" x14ac:dyDescent="0.25">
      <c r="A175" s="2" t="s">
        <v>164</v>
      </c>
      <c r="B175" s="1">
        <f t="shared" si="10"/>
        <v>43232</v>
      </c>
      <c r="C175" t="s">
        <v>165</v>
      </c>
      <c r="D175">
        <v>27.77</v>
      </c>
      <c r="E175" t="s">
        <v>8</v>
      </c>
      <c r="F175" t="s">
        <v>82</v>
      </c>
      <c r="G175" t="s">
        <v>10</v>
      </c>
      <c r="H175" t="str">
        <f t="shared" si="8"/>
        <v>2018</v>
      </c>
      <c r="I175" t="str">
        <f t="shared" si="9"/>
        <v>2018-May</v>
      </c>
      <c r="J175">
        <f t="shared" si="11"/>
        <v>-27.77</v>
      </c>
    </row>
    <row r="176" spans="1:10" ht="13.2" x14ac:dyDescent="0.25">
      <c r="A176" s="2" t="s">
        <v>164</v>
      </c>
      <c r="B176" s="1">
        <f t="shared" si="10"/>
        <v>43232</v>
      </c>
      <c r="C176" t="s">
        <v>39</v>
      </c>
      <c r="D176">
        <v>33.299999999999997</v>
      </c>
      <c r="E176" t="s">
        <v>8</v>
      </c>
      <c r="F176" t="s">
        <v>40</v>
      </c>
      <c r="G176" t="s">
        <v>10</v>
      </c>
      <c r="H176" t="str">
        <f t="shared" si="8"/>
        <v>2018</v>
      </c>
      <c r="I176" t="str">
        <f t="shared" si="9"/>
        <v>2018-May</v>
      </c>
      <c r="J176">
        <f t="shared" si="11"/>
        <v>-33.299999999999997</v>
      </c>
    </row>
    <row r="177" spans="1:10" ht="13.2" x14ac:dyDescent="0.25">
      <c r="A177" s="2" t="s">
        <v>164</v>
      </c>
      <c r="B177" s="1">
        <f t="shared" si="10"/>
        <v>43232</v>
      </c>
      <c r="C177" t="s">
        <v>78</v>
      </c>
      <c r="D177">
        <v>78</v>
      </c>
      <c r="E177" t="s">
        <v>8</v>
      </c>
      <c r="F177" t="s">
        <v>16</v>
      </c>
      <c r="G177" t="s">
        <v>10</v>
      </c>
      <c r="H177" t="str">
        <f t="shared" si="8"/>
        <v>2018</v>
      </c>
      <c r="I177" t="str">
        <f t="shared" si="9"/>
        <v>2018-May</v>
      </c>
      <c r="J177">
        <f t="shared" si="11"/>
        <v>-78</v>
      </c>
    </row>
    <row r="178" spans="1:10" ht="13.2" x14ac:dyDescent="0.25">
      <c r="A178" s="2" t="s">
        <v>166</v>
      </c>
      <c r="B178" s="1">
        <f t="shared" si="10"/>
        <v>43234</v>
      </c>
      <c r="C178" t="s">
        <v>41</v>
      </c>
      <c r="D178">
        <v>67.63</v>
      </c>
      <c r="E178" t="s">
        <v>8</v>
      </c>
      <c r="F178" t="s">
        <v>42</v>
      </c>
      <c r="G178" t="s">
        <v>17</v>
      </c>
      <c r="H178" t="str">
        <f t="shared" si="8"/>
        <v>2018</v>
      </c>
      <c r="I178" t="str">
        <f t="shared" si="9"/>
        <v>2018-May</v>
      </c>
      <c r="J178">
        <f t="shared" si="11"/>
        <v>-67.63</v>
      </c>
    </row>
    <row r="179" spans="1:10" ht="13.2" x14ac:dyDescent="0.25">
      <c r="A179" s="2" t="s">
        <v>167</v>
      </c>
      <c r="B179" s="1">
        <f t="shared" si="10"/>
        <v>43235</v>
      </c>
      <c r="C179" t="s">
        <v>51</v>
      </c>
      <c r="D179">
        <v>60</v>
      </c>
      <c r="E179" t="s">
        <v>8</v>
      </c>
      <c r="F179" t="s">
        <v>31</v>
      </c>
      <c r="G179" t="s">
        <v>14</v>
      </c>
      <c r="H179" t="str">
        <f t="shared" si="8"/>
        <v>2018</v>
      </c>
      <c r="I179" t="str">
        <f t="shared" si="9"/>
        <v>2018-May</v>
      </c>
      <c r="J179">
        <f t="shared" si="11"/>
        <v>-60</v>
      </c>
    </row>
    <row r="180" spans="1:10" ht="13.2" x14ac:dyDescent="0.25">
      <c r="A180" s="2" t="s">
        <v>168</v>
      </c>
      <c r="B180" s="1">
        <f t="shared" si="10"/>
        <v>43237</v>
      </c>
      <c r="C180" t="s">
        <v>73</v>
      </c>
      <c r="D180">
        <v>29</v>
      </c>
      <c r="E180" t="s">
        <v>8</v>
      </c>
      <c r="F180" t="s">
        <v>74</v>
      </c>
      <c r="G180" t="s">
        <v>17</v>
      </c>
      <c r="H180" t="str">
        <f t="shared" si="8"/>
        <v>2018</v>
      </c>
      <c r="I180" t="str">
        <f t="shared" si="9"/>
        <v>2018-May</v>
      </c>
      <c r="J180">
        <f t="shared" si="11"/>
        <v>-29</v>
      </c>
    </row>
    <row r="181" spans="1:10" ht="13.2" x14ac:dyDescent="0.25">
      <c r="A181" s="2" t="s">
        <v>168</v>
      </c>
      <c r="B181" s="1">
        <f t="shared" si="10"/>
        <v>43237</v>
      </c>
      <c r="C181" t="s">
        <v>50</v>
      </c>
      <c r="D181">
        <v>35</v>
      </c>
      <c r="E181" t="s">
        <v>8</v>
      </c>
      <c r="F181" t="s">
        <v>31</v>
      </c>
      <c r="G181" t="s">
        <v>14</v>
      </c>
      <c r="H181" t="str">
        <f t="shared" si="8"/>
        <v>2018</v>
      </c>
      <c r="I181" t="str">
        <f t="shared" si="9"/>
        <v>2018-May</v>
      </c>
      <c r="J181">
        <f t="shared" si="11"/>
        <v>-35</v>
      </c>
    </row>
    <row r="182" spans="1:10" ht="13.2" x14ac:dyDescent="0.25">
      <c r="A182" s="2" t="s">
        <v>169</v>
      </c>
      <c r="B182" s="1">
        <f t="shared" si="10"/>
        <v>43238</v>
      </c>
      <c r="C182" t="s">
        <v>139</v>
      </c>
      <c r="D182">
        <v>75</v>
      </c>
      <c r="E182" t="s">
        <v>8</v>
      </c>
      <c r="F182" t="s">
        <v>140</v>
      </c>
      <c r="G182" t="s">
        <v>14</v>
      </c>
      <c r="H182" t="str">
        <f t="shared" si="8"/>
        <v>2018</v>
      </c>
      <c r="I182" t="str">
        <f t="shared" si="9"/>
        <v>2018-May</v>
      </c>
      <c r="J182">
        <f t="shared" si="11"/>
        <v>-75</v>
      </c>
    </row>
    <row r="183" spans="1:10" ht="13.2" x14ac:dyDescent="0.25">
      <c r="A183" s="2" t="s">
        <v>169</v>
      </c>
      <c r="B183" s="1">
        <f t="shared" si="10"/>
        <v>43238</v>
      </c>
      <c r="C183" t="s">
        <v>7</v>
      </c>
      <c r="D183">
        <v>6.41</v>
      </c>
      <c r="E183" t="s">
        <v>8</v>
      </c>
      <c r="F183" t="s">
        <v>9</v>
      </c>
      <c r="G183" t="s">
        <v>10</v>
      </c>
      <c r="H183" t="str">
        <f t="shared" si="8"/>
        <v>2018</v>
      </c>
      <c r="I183" t="str">
        <f t="shared" si="9"/>
        <v>2018-May</v>
      </c>
      <c r="J183">
        <f t="shared" si="11"/>
        <v>-6.41</v>
      </c>
    </row>
    <row r="184" spans="1:10" ht="13.2" x14ac:dyDescent="0.25">
      <c r="A184" s="2" t="s">
        <v>170</v>
      </c>
      <c r="B184" s="1">
        <f t="shared" si="10"/>
        <v>43239</v>
      </c>
      <c r="C184" t="s">
        <v>19</v>
      </c>
      <c r="D184">
        <v>207.08</v>
      </c>
      <c r="E184" t="s">
        <v>20</v>
      </c>
      <c r="F184" t="s">
        <v>19</v>
      </c>
      <c r="G184" t="s">
        <v>10</v>
      </c>
      <c r="H184" t="str">
        <f t="shared" si="8"/>
        <v>2018</v>
      </c>
      <c r="I184" t="str">
        <f t="shared" si="9"/>
        <v>2018-May</v>
      </c>
      <c r="J184">
        <f t="shared" si="11"/>
        <v>207.08</v>
      </c>
    </row>
    <row r="185" spans="1:10" ht="13.2" x14ac:dyDescent="0.25">
      <c r="A185" s="2" t="s">
        <v>170</v>
      </c>
      <c r="B185" s="1">
        <f t="shared" si="10"/>
        <v>43239</v>
      </c>
      <c r="C185" t="s">
        <v>41</v>
      </c>
      <c r="D185">
        <v>31</v>
      </c>
      <c r="E185" t="s">
        <v>8</v>
      </c>
      <c r="F185" t="s">
        <v>42</v>
      </c>
      <c r="G185" t="s">
        <v>17</v>
      </c>
      <c r="H185" t="str">
        <f t="shared" si="8"/>
        <v>2018</v>
      </c>
      <c r="I185" t="str">
        <f t="shared" si="9"/>
        <v>2018-May</v>
      </c>
      <c r="J185">
        <f t="shared" si="11"/>
        <v>-31</v>
      </c>
    </row>
    <row r="186" spans="1:10" ht="13.2" x14ac:dyDescent="0.25">
      <c r="A186" s="2" t="s">
        <v>170</v>
      </c>
      <c r="B186" s="1">
        <f t="shared" si="10"/>
        <v>43239</v>
      </c>
      <c r="C186" t="s">
        <v>121</v>
      </c>
      <c r="D186">
        <v>23.26</v>
      </c>
      <c r="E186" t="s">
        <v>8</v>
      </c>
      <c r="F186" t="s">
        <v>16</v>
      </c>
      <c r="G186" t="s">
        <v>17</v>
      </c>
      <c r="H186" t="str">
        <f t="shared" si="8"/>
        <v>2018</v>
      </c>
      <c r="I186" t="str">
        <f t="shared" si="9"/>
        <v>2018-May</v>
      </c>
      <c r="J186">
        <f t="shared" si="11"/>
        <v>-23.26</v>
      </c>
    </row>
    <row r="187" spans="1:10" ht="13.2" x14ac:dyDescent="0.25">
      <c r="A187" s="2" t="s">
        <v>171</v>
      </c>
      <c r="B187" s="1">
        <f t="shared" si="10"/>
        <v>43241</v>
      </c>
      <c r="C187" t="s">
        <v>19</v>
      </c>
      <c r="D187">
        <v>283.07</v>
      </c>
      <c r="E187" t="s">
        <v>20</v>
      </c>
      <c r="F187" t="s">
        <v>19</v>
      </c>
      <c r="G187" t="s">
        <v>17</v>
      </c>
      <c r="H187" t="str">
        <f t="shared" si="8"/>
        <v>2018</v>
      </c>
      <c r="I187" t="str">
        <f t="shared" si="9"/>
        <v>2018-May</v>
      </c>
      <c r="J187">
        <f t="shared" si="11"/>
        <v>283.07</v>
      </c>
    </row>
    <row r="188" spans="1:10" ht="13.2" x14ac:dyDescent="0.25">
      <c r="A188" s="2" t="s">
        <v>171</v>
      </c>
      <c r="B188" s="1">
        <f t="shared" si="10"/>
        <v>43241</v>
      </c>
      <c r="C188" t="s">
        <v>15</v>
      </c>
      <c r="D188">
        <v>26.04</v>
      </c>
      <c r="E188" t="s">
        <v>8</v>
      </c>
      <c r="F188" t="s">
        <v>16</v>
      </c>
      <c r="G188" t="s">
        <v>17</v>
      </c>
      <c r="H188" t="str">
        <f t="shared" si="8"/>
        <v>2018</v>
      </c>
      <c r="I188" t="str">
        <f t="shared" si="9"/>
        <v>2018-May</v>
      </c>
      <c r="J188">
        <f t="shared" si="11"/>
        <v>-26.04</v>
      </c>
    </row>
    <row r="189" spans="1:10" ht="13.2" x14ac:dyDescent="0.25">
      <c r="A189" s="2" t="s">
        <v>171</v>
      </c>
      <c r="B189" s="1">
        <f t="shared" si="10"/>
        <v>43241</v>
      </c>
      <c r="C189" t="s">
        <v>7</v>
      </c>
      <c r="D189">
        <v>32.5</v>
      </c>
      <c r="E189" t="s">
        <v>8</v>
      </c>
      <c r="F189" t="s">
        <v>9</v>
      </c>
      <c r="G189" t="s">
        <v>10</v>
      </c>
      <c r="H189" t="str">
        <f t="shared" si="8"/>
        <v>2018</v>
      </c>
      <c r="I189" t="str">
        <f t="shared" si="9"/>
        <v>2018-May</v>
      </c>
      <c r="J189">
        <f t="shared" si="11"/>
        <v>-32.5</v>
      </c>
    </row>
    <row r="190" spans="1:10" ht="13.2" x14ac:dyDescent="0.25">
      <c r="A190" s="2" t="s">
        <v>172</v>
      </c>
      <c r="B190" s="1">
        <f t="shared" si="10"/>
        <v>43242</v>
      </c>
      <c r="C190" t="s">
        <v>19</v>
      </c>
      <c r="D190">
        <v>283.07</v>
      </c>
      <c r="E190" t="s">
        <v>8</v>
      </c>
      <c r="F190" t="s">
        <v>19</v>
      </c>
      <c r="G190" t="s">
        <v>14</v>
      </c>
      <c r="H190" t="str">
        <f t="shared" si="8"/>
        <v>2018</v>
      </c>
      <c r="I190" t="str">
        <f t="shared" si="9"/>
        <v>2018-May</v>
      </c>
      <c r="J190">
        <f t="shared" si="11"/>
        <v>-283.07</v>
      </c>
    </row>
    <row r="191" spans="1:10" ht="13.2" x14ac:dyDescent="0.25">
      <c r="A191" s="2" t="s">
        <v>173</v>
      </c>
      <c r="B191" s="1">
        <f t="shared" si="10"/>
        <v>43244</v>
      </c>
      <c r="C191" t="s">
        <v>100</v>
      </c>
      <c r="D191">
        <v>39.44</v>
      </c>
      <c r="E191" t="s">
        <v>8</v>
      </c>
      <c r="F191" t="s">
        <v>40</v>
      </c>
      <c r="G191" t="s">
        <v>17</v>
      </c>
      <c r="H191" t="str">
        <f t="shared" si="8"/>
        <v>2018</v>
      </c>
      <c r="I191" t="str">
        <f t="shared" si="9"/>
        <v>2018-May</v>
      </c>
      <c r="J191">
        <f t="shared" si="11"/>
        <v>-39.44</v>
      </c>
    </row>
    <row r="192" spans="1:10" ht="13.2" x14ac:dyDescent="0.25">
      <c r="A192" s="2" t="s">
        <v>174</v>
      </c>
      <c r="B192" s="1">
        <f t="shared" si="10"/>
        <v>43245</v>
      </c>
      <c r="C192" t="s">
        <v>60</v>
      </c>
      <c r="D192">
        <v>74.989999999999995</v>
      </c>
      <c r="E192" t="s">
        <v>8</v>
      </c>
      <c r="F192" t="s">
        <v>61</v>
      </c>
      <c r="G192" t="s">
        <v>14</v>
      </c>
      <c r="H192" t="str">
        <f t="shared" si="8"/>
        <v>2018</v>
      </c>
      <c r="I192" t="str">
        <f t="shared" si="9"/>
        <v>2018-May</v>
      </c>
      <c r="J192">
        <f t="shared" si="11"/>
        <v>-74.989999999999995</v>
      </c>
    </row>
    <row r="193" spans="1:10" ht="13.2" x14ac:dyDescent="0.25">
      <c r="A193" s="2" t="s">
        <v>174</v>
      </c>
      <c r="B193" s="1">
        <f t="shared" si="10"/>
        <v>43245</v>
      </c>
      <c r="C193" t="s">
        <v>44</v>
      </c>
      <c r="D193">
        <v>2000</v>
      </c>
      <c r="E193" t="s">
        <v>20</v>
      </c>
      <c r="F193" t="s">
        <v>45</v>
      </c>
      <c r="G193" t="s">
        <v>14</v>
      </c>
      <c r="H193" t="str">
        <f t="shared" si="8"/>
        <v>2018</v>
      </c>
      <c r="I193" t="str">
        <f t="shared" si="9"/>
        <v>2018-May</v>
      </c>
      <c r="J193">
        <f t="shared" si="11"/>
        <v>2000</v>
      </c>
    </row>
    <row r="194" spans="1:10" ht="13.2" x14ac:dyDescent="0.25">
      <c r="A194" s="2" t="s">
        <v>175</v>
      </c>
      <c r="B194" s="1">
        <f t="shared" si="10"/>
        <v>43248</v>
      </c>
      <c r="C194" t="s">
        <v>176</v>
      </c>
      <c r="D194">
        <v>9.6199999999999992</v>
      </c>
      <c r="E194" t="s">
        <v>8</v>
      </c>
      <c r="F194" t="s">
        <v>177</v>
      </c>
      <c r="G194" t="s">
        <v>17</v>
      </c>
      <c r="H194" t="str">
        <f t="shared" ref="H194:H257" si="12">TEXT(B194,"yyyy")</f>
        <v>2018</v>
      </c>
      <c r="I194" t="str">
        <f t="shared" ref="I194:I257" si="13">TEXT(B194,"yyyy-mmm")</f>
        <v>2018-May</v>
      </c>
      <c r="J194">
        <f t="shared" si="11"/>
        <v>-9.6199999999999992</v>
      </c>
    </row>
    <row r="195" spans="1:10" ht="13.2" x14ac:dyDescent="0.25">
      <c r="A195" s="2" t="s">
        <v>175</v>
      </c>
      <c r="B195" s="1">
        <f t="shared" ref="B195:B258" si="14">DATE(VALUE(RIGHT(A195,4)), VALUE(LEFT(A195,2)), VALUE(MID(A195,4,2)))</f>
        <v>43248</v>
      </c>
      <c r="C195" t="s">
        <v>41</v>
      </c>
      <c r="D195">
        <v>91.03</v>
      </c>
      <c r="E195" t="s">
        <v>8</v>
      </c>
      <c r="F195" t="s">
        <v>42</v>
      </c>
      <c r="G195" t="s">
        <v>17</v>
      </c>
      <c r="H195" t="str">
        <f t="shared" si="12"/>
        <v>2018</v>
      </c>
      <c r="I195" t="str">
        <f t="shared" si="13"/>
        <v>2018-May</v>
      </c>
      <c r="J195">
        <f t="shared" ref="J195:J258" si="15">IF(E195="Debit", -ABS(D195),ABS(D195))</f>
        <v>-91.03</v>
      </c>
    </row>
    <row r="196" spans="1:10" ht="13.2" x14ac:dyDescent="0.25">
      <c r="A196" s="2" t="s">
        <v>178</v>
      </c>
      <c r="B196" s="1">
        <f t="shared" si="14"/>
        <v>43249</v>
      </c>
      <c r="C196" t="s">
        <v>176</v>
      </c>
      <c r="D196">
        <v>20</v>
      </c>
      <c r="E196" t="s">
        <v>8</v>
      </c>
      <c r="F196" t="s">
        <v>23</v>
      </c>
      <c r="G196" t="s">
        <v>17</v>
      </c>
      <c r="H196" t="str">
        <f t="shared" si="12"/>
        <v>2018</v>
      </c>
      <c r="I196" t="str">
        <f t="shared" si="13"/>
        <v>2018-May</v>
      </c>
      <c r="J196">
        <f t="shared" si="15"/>
        <v>-20</v>
      </c>
    </row>
    <row r="197" spans="1:10" ht="13.2" x14ac:dyDescent="0.25">
      <c r="A197" s="2" t="s">
        <v>178</v>
      </c>
      <c r="B197" s="1">
        <f t="shared" si="14"/>
        <v>43249</v>
      </c>
      <c r="C197" t="s">
        <v>176</v>
      </c>
      <c r="D197">
        <v>6.25</v>
      </c>
      <c r="E197" t="s">
        <v>8</v>
      </c>
      <c r="F197" t="s">
        <v>23</v>
      </c>
      <c r="G197" t="s">
        <v>17</v>
      </c>
      <c r="H197" t="str">
        <f t="shared" si="12"/>
        <v>2018</v>
      </c>
      <c r="I197" t="str">
        <f t="shared" si="13"/>
        <v>2018-May</v>
      </c>
      <c r="J197">
        <f t="shared" si="15"/>
        <v>-6.25</v>
      </c>
    </row>
    <row r="198" spans="1:10" ht="13.2" x14ac:dyDescent="0.25">
      <c r="A198" s="2" t="s">
        <v>179</v>
      </c>
      <c r="B198" s="1">
        <f t="shared" si="14"/>
        <v>43252</v>
      </c>
      <c r="C198" t="s">
        <v>100</v>
      </c>
      <c r="D198">
        <v>38.630000000000003</v>
      </c>
      <c r="E198" t="s">
        <v>8</v>
      </c>
      <c r="F198" t="s">
        <v>40</v>
      </c>
      <c r="G198" t="s">
        <v>10</v>
      </c>
      <c r="H198" t="str">
        <f t="shared" si="12"/>
        <v>2018</v>
      </c>
      <c r="I198" t="str">
        <f t="shared" si="13"/>
        <v>2018-Jun</v>
      </c>
      <c r="J198">
        <f t="shared" si="15"/>
        <v>-38.630000000000003</v>
      </c>
    </row>
    <row r="199" spans="1:10" ht="13.2" x14ac:dyDescent="0.25">
      <c r="A199" s="2" t="s">
        <v>179</v>
      </c>
      <c r="B199" s="1">
        <f t="shared" si="14"/>
        <v>43252</v>
      </c>
      <c r="C199" t="s">
        <v>41</v>
      </c>
      <c r="D199">
        <v>6.11</v>
      </c>
      <c r="E199" t="s">
        <v>8</v>
      </c>
      <c r="F199" t="s">
        <v>42</v>
      </c>
      <c r="G199" t="s">
        <v>10</v>
      </c>
      <c r="H199" t="str">
        <f t="shared" si="12"/>
        <v>2018</v>
      </c>
      <c r="I199" t="str">
        <f t="shared" si="13"/>
        <v>2018-Jun</v>
      </c>
      <c r="J199">
        <f t="shared" si="15"/>
        <v>-6.11</v>
      </c>
    </row>
    <row r="200" spans="1:10" ht="13.2" x14ac:dyDescent="0.25">
      <c r="A200" s="2" t="s">
        <v>179</v>
      </c>
      <c r="B200" s="1">
        <f t="shared" si="14"/>
        <v>43252</v>
      </c>
      <c r="C200" t="s">
        <v>7</v>
      </c>
      <c r="D200">
        <v>13.13</v>
      </c>
      <c r="E200" t="s">
        <v>8</v>
      </c>
      <c r="F200" t="s">
        <v>9</v>
      </c>
      <c r="G200" t="s">
        <v>10</v>
      </c>
      <c r="H200" t="str">
        <f t="shared" si="12"/>
        <v>2018</v>
      </c>
      <c r="I200" t="str">
        <f t="shared" si="13"/>
        <v>2018-Jun</v>
      </c>
      <c r="J200">
        <f t="shared" si="15"/>
        <v>-13.13</v>
      </c>
    </row>
    <row r="201" spans="1:10" ht="13.2" x14ac:dyDescent="0.25">
      <c r="A201" s="2" t="s">
        <v>180</v>
      </c>
      <c r="B201" s="1">
        <f t="shared" si="14"/>
        <v>43253</v>
      </c>
      <c r="C201" t="s">
        <v>19</v>
      </c>
      <c r="D201">
        <v>235.18</v>
      </c>
      <c r="E201" t="s">
        <v>20</v>
      </c>
      <c r="F201" t="s">
        <v>19</v>
      </c>
      <c r="G201" t="s">
        <v>17</v>
      </c>
      <c r="H201" t="str">
        <f t="shared" si="12"/>
        <v>2018</v>
      </c>
      <c r="I201" t="str">
        <f t="shared" si="13"/>
        <v>2018-Jun</v>
      </c>
      <c r="J201">
        <f t="shared" si="15"/>
        <v>235.18</v>
      </c>
    </row>
    <row r="202" spans="1:10" ht="13.2" x14ac:dyDescent="0.25">
      <c r="A202" s="2" t="s">
        <v>180</v>
      </c>
      <c r="B202" s="1">
        <f t="shared" si="14"/>
        <v>43253</v>
      </c>
      <c r="C202" t="s">
        <v>19</v>
      </c>
      <c r="D202">
        <v>466.36</v>
      </c>
      <c r="E202" t="s">
        <v>20</v>
      </c>
      <c r="F202" t="s">
        <v>19</v>
      </c>
      <c r="G202" t="s">
        <v>10</v>
      </c>
      <c r="H202" t="str">
        <f t="shared" si="12"/>
        <v>2018</v>
      </c>
      <c r="I202" t="str">
        <f t="shared" si="13"/>
        <v>2018-Jun</v>
      </c>
      <c r="J202">
        <f t="shared" si="15"/>
        <v>466.36</v>
      </c>
    </row>
    <row r="203" spans="1:10" ht="13.2" x14ac:dyDescent="0.25">
      <c r="A203" s="2" t="s">
        <v>181</v>
      </c>
      <c r="B203" s="1">
        <f t="shared" si="14"/>
        <v>43254</v>
      </c>
      <c r="C203" t="s">
        <v>182</v>
      </c>
      <c r="D203">
        <v>65.81</v>
      </c>
      <c r="E203" t="s">
        <v>8</v>
      </c>
      <c r="F203" t="s">
        <v>16</v>
      </c>
      <c r="G203" t="s">
        <v>10</v>
      </c>
      <c r="H203" t="str">
        <f t="shared" si="12"/>
        <v>2018</v>
      </c>
      <c r="I203" t="str">
        <f t="shared" si="13"/>
        <v>2018-Jun</v>
      </c>
      <c r="J203">
        <f t="shared" si="15"/>
        <v>-65.81</v>
      </c>
    </row>
    <row r="204" spans="1:10" ht="13.2" x14ac:dyDescent="0.25">
      <c r="A204" s="2" t="s">
        <v>183</v>
      </c>
      <c r="B204" s="1">
        <f t="shared" si="14"/>
        <v>43255</v>
      </c>
      <c r="C204" t="s">
        <v>19</v>
      </c>
      <c r="D204">
        <v>235.18</v>
      </c>
      <c r="E204" t="s">
        <v>8</v>
      </c>
      <c r="F204" t="s">
        <v>19</v>
      </c>
      <c r="G204" t="s">
        <v>14</v>
      </c>
      <c r="H204" t="str">
        <f t="shared" si="12"/>
        <v>2018</v>
      </c>
      <c r="I204" t="str">
        <f t="shared" si="13"/>
        <v>2018-Jun</v>
      </c>
      <c r="J204">
        <f t="shared" si="15"/>
        <v>-235.18</v>
      </c>
    </row>
    <row r="205" spans="1:10" ht="13.2" x14ac:dyDescent="0.25">
      <c r="A205" s="2" t="s">
        <v>183</v>
      </c>
      <c r="B205" s="1">
        <f t="shared" si="14"/>
        <v>43255</v>
      </c>
      <c r="C205" t="s">
        <v>41</v>
      </c>
      <c r="D205">
        <v>24.12</v>
      </c>
      <c r="E205" t="s">
        <v>8</v>
      </c>
      <c r="F205" t="s">
        <v>42</v>
      </c>
      <c r="G205" t="s">
        <v>10</v>
      </c>
      <c r="H205" t="str">
        <f t="shared" si="12"/>
        <v>2018</v>
      </c>
      <c r="I205" t="str">
        <f t="shared" si="13"/>
        <v>2018-Jun</v>
      </c>
      <c r="J205">
        <f t="shared" si="15"/>
        <v>-24.12</v>
      </c>
    </row>
    <row r="206" spans="1:10" ht="13.2" x14ac:dyDescent="0.25">
      <c r="A206" s="2" t="s">
        <v>183</v>
      </c>
      <c r="B206" s="1">
        <f t="shared" si="14"/>
        <v>43255</v>
      </c>
      <c r="C206" t="s">
        <v>12</v>
      </c>
      <c r="D206">
        <v>1247.44</v>
      </c>
      <c r="E206" t="s">
        <v>8</v>
      </c>
      <c r="F206" t="s">
        <v>13</v>
      </c>
      <c r="G206" t="s">
        <v>14</v>
      </c>
      <c r="H206" t="str">
        <f t="shared" si="12"/>
        <v>2018</v>
      </c>
      <c r="I206" t="str">
        <f t="shared" si="13"/>
        <v>2018-Jun</v>
      </c>
      <c r="J206">
        <f t="shared" si="15"/>
        <v>-1247.44</v>
      </c>
    </row>
    <row r="207" spans="1:10" ht="13.2" x14ac:dyDescent="0.25">
      <c r="A207" s="2" t="s">
        <v>183</v>
      </c>
      <c r="B207" s="1">
        <f t="shared" si="14"/>
        <v>43255</v>
      </c>
      <c r="C207" t="s">
        <v>22</v>
      </c>
      <c r="D207">
        <v>11.76</v>
      </c>
      <c r="E207" t="s">
        <v>8</v>
      </c>
      <c r="F207" t="s">
        <v>23</v>
      </c>
      <c r="G207" t="s">
        <v>10</v>
      </c>
      <c r="H207" t="str">
        <f t="shared" si="12"/>
        <v>2018</v>
      </c>
      <c r="I207" t="str">
        <f t="shared" si="13"/>
        <v>2018-Jun</v>
      </c>
      <c r="J207">
        <f t="shared" si="15"/>
        <v>-11.76</v>
      </c>
    </row>
    <row r="208" spans="1:10" ht="13.2" x14ac:dyDescent="0.25">
      <c r="A208" s="2" t="s">
        <v>184</v>
      </c>
      <c r="B208" s="1">
        <f t="shared" si="14"/>
        <v>43257</v>
      </c>
      <c r="C208" t="s">
        <v>57</v>
      </c>
      <c r="D208">
        <v>4</v>
      </c>
      <c r="E208" t="s">
        <v>8</v>
      </c>
      <c r="F208" t="s">
        <v>58</v>
      </c>
      <c r="G208" t="s">
        <v>10</v>
      </c>
      <c r="H208" t="str">
        <f t="shared" si="12"/>
        <v>2018</v>
      </c>
      <c r="I208" t="str">
        <f t="shared" si="13"/>
        <v>2018-Jun</v>
      </c>
      <c r="J208">
        <f t="shared" si="15"/>
        <v>-4</v>
      </c>
    </row>
    <row r="209" spans="1:10" ht="13.2" x14ac:dyDescent="0.25">
      <c r="A209" s="2" t="s">
        <v>185</v>
      </c>
      <c r="B209" s="1">
        <f t="shared" si="14"/>
        <v>43259</v>
      </c>
      <c r="C209" t="s">
        <v>44</v>
      </c>
      <c r="D209">
        <v>2000</v>
      </c>
      <c r="E209" t="s">
        <v>20</v>
      </c>
      <c r="F209" t="s">
        <v>45</v>
      </c>
      <c r="G209" t="s">
        <v>14</v>
      </c>
      <c r="H209" t="str">
        <f t="shared" si="12"/>
        <v>2018</v>
      </c>
      <c r="I209" t="str">
        <f t="shared" si="13"/>
        <v>2018-Jun</v>
      </c>
      <c r="J209">
        <f t="shared" si="15"/>
        <v>2000</v>
      </c>
    </row>
    <row r="210" spans="1:10" ht="13.2" x14ac:dyDescent="0.25">
      <c r="A210" s="2" t="s">
        <v>185</v>
      </c>
      <c r="B210" s="1">
        <f t="shared" si="14"/>
        <v>43259</v>
      </c>
      <c r="C210" t="s">
        <v>30</v>
      </c>
      <c r="D210">
        <v>30</v>
      </c>
      <c r="E210" t="s">
        <v>8</v>
      </c>
      <c r="F210" t="s">
        <v>31</v>
      </c>
      <c r="G210" t="s">
        <v>14</v>
      </c>
      <c r="H210" t="str">
        <f t="shared" si="12"/>
        <v>2018</v>
      </c>
      <c r="I210" t="str">
        <f t="shared" si="13"/>
        <v>2018-Jun</v>
      </c>
      <c r="J210">
        <f t="shared" si="15"/>
        <v>-30</v>
      </c>
    </row>
    <row r="211" spans="1:10" ht="13.2" x14ac:dyDescent="0.25">
      <c r="A211" s="2" t="s">
        <v>186</v>
      </c>
      <c r="B211" s="1">
        <f t="shared" si="14"/>
        <v>43260</v>
      </c>
      <c r="C211" t="s">
        <v>187</v>
      </c>
      <c r="D211">
        <v>16.18</v>
      </c>
      <c r="E211" t="s">
        <v>8</v>
      </c>
      <c r="F211" t="s">
        <v>557</v>
      </c>
      <c r="G211" t="s">
        <v>10</v>
      </c>
      <c r="H211" t="str">
        <f t="shared" si="12"/>
        <v>2018</v>
      </c>
      <c r="I211" t="str">
        <f t="shared" si="13"/>
        <v>2018-Jun</v>
      </c>
      <c r="J211">
        <f t="shared" si="15"/>
        <v>-16.18</v>
      </c>
    </row>
    <row r="212" spans="1:10" ht="13.2" x14ac:dyDescent="0.25">
      <c r="A212" s="2" t="s">
        <v>186</v>
      </c>
      <c r="B212" s="1">
        <f t="shared" si="14"/>
        <v>43260</v>
      </c>
      <c r="C212" t="s">
        <v>41</v>
      </c>
      <c r="D212">
        <v>9.56</v>
      </c>
      <c r="E212" t="s">
        <v>8</v>
      </c>
      <c r="F212" t="s">
        <v>42</v>
      </c>
      <c r="G212" t="s">
        <v>10</v>
      </c>
      <c r="H212" t="str">
        <f t="shared" si="12"/>
        <v>2018</v>
      </c>
      <c r="I212" t="str">
        <f t="shared" si="13"/>
        <v>2018-Jun</v>
      </c>
      <c r="J212">
        <f t="shared" si="15"/>
        <v>-9.56</v>
      </c>
    </row>
    <row r="213" spans="1:10" ht="13.2" x14ac:dyDescent="0.25">
      <c r="A213" s="2" t="s">
        <v>186</v>
      </c>
      <c r="B213" s="1">
        <f t="shared" si="14"/>
        <v>43260</v>
      </c>
      <c r="C213" t="s">
        <v>33</v>
      </c>
      <c r="D213">
        <v>10.69</v>
      </c>
      <c r="E213" t="s">
        <v>8</v>
      </c>
      <c r="F213" t="s">
        <v>34</v>
      </c>
      <c r="G213" t="s">
        <v>10</v>
      </c>
      <c r="H213" t="str">
        <f t="shared" si="12"/>
        <v>2018</v>
      </c>
      <c r="I213" t="str">
        <f t="shared" si="13"/>
        <v>2018-Jun</v>
      </c>
      <c r="J213">
        <f t="shared" si="15"/>
        <v>-10.69</v>
      </c>
    </row>
    <row r="214" spans="1:10" ht="13.2" x14ac:dyDescent="0.25">
      <c r="A214" s="2" t="s">
        <v>188</v>
      </c>
      <c r="B214" s="1">
        <f t="shared" si="14"/>
        <v>43261</v>
      </c>
      <c r="C214" t="s">
        <v>41</v>
      </c>
      <c r="D214">
        <v>46.01</v>
      </c>
      <c r="E214" t="s">
        <v>8</v>
      </c>
      <c r="F214" t="s">
        <v>42</v>
      </c>
      <c r="G214" t="s">
        <v>10</v>
      </c>
      <c r="H214" t="str">
        <f t="shared" si="12"/>
        <v>2018</v>
      </c>
      <c r="I214" t="str">
        <f t="shared" si="13"/>
        <v>2018-Jun</v>
      </c>
      <c r="J214">
        <f t="shared" si="15"/>
        <v>-46.01</v>
      </c>
    </row>
    <row r="215" spans="1:10" ht="13.2" x14ac:dyDescent="0.25">
      <c r="A215" s="2" t="s">
        <v>189</v>
      </c>
      <c r="B215" s="1">
        <f t="shared" si="14"/>
        <v>43263</v>
      </c>
      <c r="C215" t="s">
        <v>41</v>
      </c>
      <c r="D215">
        <v>12.55</v>
      </c>
      <c r="E215" t="s">
        <v>8</v>
      </c>
      <c r="F215" t="s">
        <v>42</v>
      </c>
      <c r="G215" t="s">
        <v>10</v>
      </c>
      <c r="H215" t="str">
        <f t="shared" si="12"/>
        <v>2018</v>
      </c>
      <c r="I215" t="str">
        <f t="shared" si="13"/>
        <v>2018-Jun</v>
      </c>
      <c r="J215">
        <f t="shared" si="15"/>
        <v>-12.55</v>
      </c>
    </row>
    <row r="216" spans="1:10" ht="13.2" x14ac:dyDescent="0.25">
      <c r="A216" s="2" t="s">
        <v>189</v>
      </c>
      <c r="B216" s="1">
        <f t="shared" si="14"/>
        <v>43263</v>
      </c>
      <c r="C216" t="s">
        <v>36</v>
      </c>
      <c r="D216">
        <v>89.46</v>
      </c>
      <c r="E216" t="s">
        <v>8</v>
      </c>
      <c r="F216" t="s">
        <v>37</v>
      </c>
      <c r="G216" t="s">
        <v>14</v>
      </c>
      <c r="H216" t="str">
        <f t="shared" si="12"/>
        <v>2018</v>
      </c>
      <c r="I216" t="str">
        <f t="shared" si="13"/>
        <v>2018-Jun</v>
      </c>
      <c r="J216">
        <f t="shared" si="15"/>
        <v>-89.46</v>
      </c>
    </row>
    <row r="217" spans="1:10" ht="13.2" x14ac:dyDescent="0.25">
      <c r="A217" s="2" t="s">
        <v>190</v>
      </c>
      <c r="B217" s="1">
        <f t="shared" si="14"/>
        <v>43265</v>
      </c>
      <c r="C217" t="s">
        <v>19</v>
      </c>
      <c r="D217">
        <v>283.44</v>
      </c>
      <c r="E217" t="s">
        <v>20</v>
      </c>
      <c r="F217" t="s">
        <v>19</v>
      </c>
      <c r="G217" t="s">
        <v>10</v>
      </c>
      <c r="H217" t="str">
        <f t="shared" si="12"/>
        <v>2018</v>
      </c>
      <c r="I217" t="str">
        <f t="shared" si="13"/>
        <v>2018-Jun</v>
      </c>
      <c r="J217">
        <f t="shared" si="15"/>
        <v>283.44</v>
      </c>
    </row>
    <row r="218" spans="1:10" ht="13.2" x14ac:dyDescent="0.25">
      <c r="A218" s="2" t="s">
        <v>190</v>
      </c>
      <c r="B218" s="1">
        <f t="shared" si="14"/>
        <v>43265</v>
      </c>
      <c r="C218" t="s">
        <v>19</v>
      </c>
      <c r="D218">
        <v>283.44</v>
      </c>
      <c r="E218" t="s">
        <v>8</v>
      </c>
      <c r="F218" t="s">
        <v>19</v>
      </c>
      <c r="G218" t="s">
        <v>14</v>
      </c>
      <c r="H218" t="str">
        <f t="shared" si="12"/>
        <v>2018</v>
      </c>
      <c r="I218" t="str">
        <f t="shared" si="13"/>
        <v>2018-Jun</v>
      </c>
      <c r="J218">
        <f t="shared" si="15"/>
        <v>-283.44</v>
      </c>
    </row>
    <row r="219" spans="1:10" ht="13.2" x14ac:dyDescent="0.25">
      <c r="A219" s="2" t="s">
        <v>190</v>
      </c>
      <c r="B219" s="1">
        <f t="shared" si="14"/>
        <v>43265</v>
      </c>
      <c r="C219" t="s">
        <v>41</v>
      </c>
      <c r="D219">
        <v>7.02</v>
      </c>
      <c r="E219" t="s">
        <v>8</v>
      </c>
      <c r="F219" t="s">
        <v>42</v>
      </c>
      <c r="G219" t="s">
        <v>10</v>
      </c>
      <c r="H219" t="str">
        <f t="shared" si="12"/>
        <v>2018</v>
      </c>
      <c r="I219" t="str">
        <f t="shared" si="13"/>
        <v>2018-Jun</v>
      </c>
      <c r="J219">
        <f t="shared" si="15"/>
        <v>-7.02</v>
      </c>
    </row>
    <row r="220" spans="1:10" ht="13.2" x14ac:dyDescent="0.25">
      <c r="A220" s="2" t="s">
        <v>191</v>
      </c>
      <c r="B220" s="1">
        <f t="shared" si="14"/>
        <v>43266</v>
      </c>
      <c r="C220" t="s">
        <v>51</v>
      </c>
      <c r="D220">
        <v>60</v>
      </c>
      <c r="E220" t="s">
        <v>8</v>
      </c>
      <c r="F220" t="s">
        <v>31</v>
      </c>
      <c r="G220" t="s">
        <v>14</v>
      </c>
      <c r="H220" t="str">
        <f t="shared" si="12"/>
        <v>2018</v>
      </c>
      <c r="I220" t="str">
        <f t="shared" si="13"/>
        <v>2018-Jun</v>
      </c>
      <c r="J220">
        <f t="shared" si="15"/>
        <v>-60</v>
      </c>
    </row>
    <row r="221" spans="1:10" ht="13.2" x14ac:dyDescent="0.25">
      <c r="A221" s="2" t="s">
        <v>192</v>
      </c>
      <c r="B221" s="1">
        <f t="shared" si="14"/>
        <v>43267</v>
      </c>
      <c r="C221" t="s">
        <v>57</v>
      </c>
      <c r="D221">
        <v>3</v>
      </c>
      <c r="E221" t="s">
        <v>8</v>
      </c>
      <c r="F221" t="s">
        <v>58</v>
      </c>
      <c r="G221" t="s">
        <v>10</v>
      </c>
      <c r="H221" t="str">
        <f t="shared" si="12"/>
        <v>2018</v>
      </c>
      <c r="I221" t="str">
        <f t="shared" si="13"/>
        <v>2018-Jun</v>
      </c>
      <c r="J221">
        <f t="shared" si="15"/>
        <v>-3</v>
      </c>
    </row>
    <row r="222" spans="1:10" ht="13.2" x14ac:dyDescent="0.25">
      <c r="A222" s="2" t="s">
        <v>192</v>
      </c>
      <c r="B222" s="1">
        <f t="shared" si="14"/>
        <v>43267</v>
      </c>
      <c r="C222" t="s">
        <v>47</v>
      </c>
      <c r="D222">
        <v>22.66</v>
      </c>
      <c r="E222" t="s">
        <v>8</v>
      </c>
      <c r="F222" t="s">
        <v>557</v>
      </c>
      <c r="G222" t="s">
        <v>10</v>
      </c>
      <c r="H222" t="str">
        <f t="shared" si="12"/>
        <v>2018</v>
      </c>
      <c r="I222" t="str">
        <f t="shared" si="13"/>
        <v>2018-Jun</v>
      </c>
      <c r="J222">
        <f t="shared" si="15"/>
        <v>-22.66</v>
      </c>
    </row>
    <row r="223" spans="1:10" ht="13.2" x14ac:dyDescent="0.25">
      <c r="A223" s="2" t="s">
        <v>192</v>
      </c>
      <c r="B223" s="1">
        <f t="shared" si="14"/>
        <v>43267</v>
      </c>
      <c r="C223" t="s">
        <v>41</v>
      </c>
      <c r="D223">
        <v>13.9</v>
      </c>
      <c r="E223" t="s">
        <v>8</v>
      </c>
      <c r="F223" t="s">
        <v>42</v>
      </c>
      <c r="G223" t="s">
        <v>10</v>
      </c>
      <c r="H223" t="str">
        <f t="shared" si="12"/>
        <v>2018</v>
      </c>
      <c r="I223" t="str">
        <f t="shared" si="13"/>
        <v>2018-Jun</v>
      </c>
      <c r="J223">
        <f t="shared" si="15"/>
        <v>-13.9</v>
      </c>
    </row>
    <row r="224" spans="1:10" ht="13.2" x14ac:dyDescent="0.25">
      <c r="A224" s="2" t="s">
        <v>193</v>
      </c>
      <c r="B224" s="1">
        <f t="shared" si="14"/>
        <v>43269</v>
      </c>
      <c r="C224" t="s">
        <v>50</v>
      </c>
      <c r="D224">
        <v>35</v>
      </c>
      <c r="E224" t="s">
        <v>8</v>
      </c>
      <c r="F224" t="s">
        <v>31</v>
      </c>
      <c r="G224" t="s">
        <v>14</v>
      </c>
      <c r="H224" t="str">
        <f t="shared" si="12"/>
        <v>2018</v>
      </c>
      <c r="I224" t="str">
        <f t="shared" si="13"/>
        <v>2018-Jun</v>
      </c>
      <c r="J224">
        <f t="shared" si="15"/>
        <v>-35</v>
      </c>
    </row>
    <row r="225" spans="1:10" ht="13.2" x14ac:dyDescent="0.25">
      <c r="A225" s="2" t="s">
        <v>194</v>
      </c>
      <c r="B225" s="1">
        <f t="shared" si="14"/>
        <v>43270</v>
      </c>
      <c r="C225" t="s">
        <v>39</v>
      </c>
      <c r="D225">
        <v>38.520000000000003</v>
      </c>
      <c r="E225" t="s">
        <v>8</v>
      </c>
      <c r="F225" t="s">
        <v>40</v>
      </c>
      <c r="G225" t="s">
        <v>10</v>
      </c>
      <c r="H225" t="str">
        <f t="shared" si="12"/>
        <v>2018</v>
      </c>
      <c r="I225" t="str">
        <f t="shared" si="13"/>
        <v>2018-Jun</v>
      </c>
      <c r="J225">
        <f t="shared" si="15"/>
        <v>-38.520000000000003</v>
      </c>
    </row>
    <row r="226" spans="1:10" ht="13.2" x14ac:dyDescent="0.25">
      <c r="A226" s="2" t="s">
        <v>194</v>
      </c>
      <c r="B226" s="1">
        <f t="shared" si="14"/>
        <v>43270</v>
      </c>
      <c r="C226" t="s">
        <v>41</v>
      </c>
      <c r="D226">
        <v>2.69</v>
      </c>
      <c r="E226" t="s">
        <v>8</v>
      </c>
      <c r="F226" t="s">
        <v>42</v>
      </c>
      <c r="G226" t="s">
        <v>10</v>
      </c>
      <c r="H226" t="str">
        <f t="shared" si="12"/>
        <v>2018</v>
      </c>
      <c r="I226" t="str">
        <f t="shared" si="13"/>
        <v>2018-Jun</v>
      </c>
      <c r="J226">
        <f t="shared" si="15"/>
        <v>-2.69</v>
      </c>
    </row>
    <row r="227" spans="1:10" ht="13.2" x14ac:dyDescent="0.25">
      <c r="A227" s="2" t="s">
        <v>195</v>
      </c>
      <c r="B227" s="1">
        <f t="shared" si="14"/>
        <v>43271</v>
      </c>
      <c r="C227" t="s">
        <v>139</v>
      </c>
      <c r="D227">
        <v>75</v>
      </c>
      <c r="E227" t="s">
        <v>8</v>
      </c>
      <c r="F227" t="s">
        <v>140</v>
      </c>
      <c r="G227" t="s">
        <v>14</v>
      </c>
      <c r="H227" t="str">
        <f t="shared" si="12"/>
        <v>2018</v>
      </c>
      <c r="I227" t="str">
        <f t="shared" si="13"/>
        <v>2018-Jun</v>
      </c>
      <c r="J227">
        <f t="shared" si="15"/>
        <v>-75</v>
      </c>
    </row>
    <row r="228" spans="1:10" ht="13.2" x14ac:dyDescent="0.25">
      <c r="A228" s="2" t="s">
        <v>195</v>
      </c>
      <c r="B228" s="1">
        <f t="shared" si="14"/>
        <v>43271</v>
      </c>
      <c r="C228" t="s">
        <v>19</v>
      </c>
      <c r="D228">
        <v>89.45</v>
      </c>
      <c r="E228" t="s">
        <v>20</v>
      </c>
      <c r="F228" t="s">
        <v>19</v>
      </c>
      <c r="G228" t="s">
        <v>17</v>
      </c>
      <c r="H228" t="str">
        <f t="shared" si="12"/>
        <v>2018</v>
      </c>
      <c r="I228" t="str">
        <f t="shared" si="13"/>
        <v>2018-Jun</v>
      </c>
      <c r="J228">
        <f t="shared" si="15"/>
        <v>89.45</v>
      </c>
    </row>
    <row r="229" spans="1:10" ht="13.2" x14ac:dyDescent="0.25">
      <c r="A229" s="2" t="s">
        <v>195</v>
      </c>
      <c r="B229" s="1">
        <f t="shared" si="14"/>
        <v>43271</v>
      </c>
      <c r="C229" t="s">
        <v>73</v>
      </c>
      <c r="D229">
        <v>30</v>
      </c>
      <c r="E229" t="s">
        <v>8</v>
      </c>
      <c r="F229" t="s">
        <v>74</v>
      </c>
      <c r="G229" t="s">
        <v>17</v>
      </c>
      <c r="H229" t="str">
        <f t="shared" si="12"/>
        <v>2018</v>
      </c>
      <c r="I229" t="str">
        <f t="shared" si="13"/>
        <v>2018-Jun</v>
      </c>
      <c r="J229">
        <f t="shared" si="15"/>
        <v>-30</v>
      </c>
    </row>
    <row r="230" spans="1:10" ht="13.2" x14ac:dyDescent="0.25">
      <c r="A230" s="2" t="s">
        <v>196</v>
      </c>
      <c r="B230" s="1">
        <f t="shared" si="14"/>
        <v>43272</v>
      </c>
      <c r="C230" t="s">
        <v>19</v>
      </c>
      <c r="D230">
        <v>89.45</v>
      </c>
      <c r="E230" t="s">
        <v>8</v>
      </c>
      <c r="F230" t="s">
        <v>19</v>
      </c>
      <c r="G230" t="s">
        <v>14</v>
      </c>
      <c r="H230" t="str">
        <f t="shared" si="12"/>
        <v>2018</v>
      </c>
      <c r="I230" t="str">
        <f t="shared" si="13"/>
        <v>2018-Jun</v>
      </c>
      <c r="J230">
        <f t="shared" si="15"/>
        <v>-89.45</v>
      </c>
    </row>
    <row r="231" spans="1:10" ht="13.2" x14ac:dyDescent="0.25">
      <c r="A231" s="2" t="s">
        <v>197</v>
      </c>
      <c r="B231" s="1">
        <f t="shared" si="14"/>
        <v>43273</v>
      </c>
      <c r="C231" t="s">
        <v>44</v>
      </c>
      <c r="D231">
        <v>2000</v>
      </c>
      <c r="E231" t="s">
        <v>20</v>
      </c>
      <c r="F231" t="s">
        <v>45</v>
      </c>
      <c r="G231" t="s">
        <v>14</v>
      </c>
      <c r="H231" t="str">
        <f t="shared" si="12"/>
        <v>2018</v>
      </c>
      <c r="I231" t="str">
        <f t="shared" si="13"/>
        <v>2018-Jun</v>
      </c>
      <c r="J231">
        <f t="shared" si="15"/>
        <v>2000</v>
      </c>
    </row>
    <row r="232" spans="1:10" ht="13.2" x14ac:dyDescent="0.25">
      <c r="A232" s="2" t="s">
        <v>198</v>
      </c>
      <c r="B232" s="1">
        <f t="shared" si="14"/>
        <v>43274</v>
      </c>
      <c r="C232" t="s">
        <v>63</v>
      </c>
      <c r="D232">
        <v>8.5</v>
      </c>
      <c r="E232" t="s">
        <v>8</v>
      </c>
      <c r="F232" t="s">
        <v>16</v>
      </c>
      <c r="G232" t="s">
        <v>17</v>
      </c>
      <c r="H232" t="str">
        <f t="shared" si="12"/>
        <v>2018</v>
      </c>
      <c r="I232" t="str">
        <f t="shared" si="13"/>
        <v>2018-Jun</v>
      </c>
      <c r="J232">
        <f t="shared" si="15"/>
        <v>-8.5</v>
      </c>
    </row>
    <row r="233" spans="1:10" ht="13.2" x14ac:dyDescent="0.25">
      <c r="A233" s="2" t="s">
        <v>198</v>
      </c>
      <c r="B233" s="1">
        <f t="shared" si="14"/>
        <v>43274</v>
      </c>
      <c r="C233" t="s">
        <v>7</v>
      </c>
      <c r="D233">
        <v>74.97</v>
      </c>
      <c r="E233" t="s">
        <v>8</v>
      </c>
      <c r="F233" t="s">
        <v>9</v>
      </c>
      <c r="G233" t="s">
        <v>10</v>
      </c>
      <c r="H233" t="str">
        <f t="shared" si="12"/>
        <v>2018</v>
      </c>
      <c r="I233" t="str">
        <f t="shared" si="13"/>
        <v>2018-Jun</v>
      </c>
      <c r="J233">
        <f t="shared" si="15"/>
        <v>-74.97</v>
      </c>
    </row>
    <row r="234" spans="1:10" ht="13.2" x14ac:dyDescent="0.25">
      <c r="A234" s="2" t="s">
        <v>199</v>
      </c>
      <c r="B234" s="1">
        <f t="shared" si="14"/>
        <v>43276</v>
      </c>
      <c r="C234" t="s">
        <v>19</v>
      </c>
      <c r="D234">
        <v>942.76</v>
      </c>
      <c r="E234" t="s">
        <v>20</v>
      </c>
      <c r="F234" t="s">
        <v>19</v>
      </c>
      <c r="G234" t="s">
        <v>10</v>
      </c>
      <c r="H234" t="str">
        <f t="shared" si="12"/>
        <v>2018</v>
      </c>
      <c r="I234" t="str">
        <f t="shared" si="13"/>
        <v>2018-Jun</v>
      </c>
      <c r="J234">
        <f t="shared" si="15"/>
        <v>942.76</v>
      </c>
    </row>
    <row r="235" spans="1:10" ht="13.2" x14ac:dyDescent="0.25">
      <c r="A235" s="2" t="s">
        <v>199</v>
      </c>
      <c r="B235" s="1">
        <f t="shared" si="14"/>
        <v>43276</v>
      </c>
      <c r="C235" t="s">
        <v>19</v>
      </c>
      <c r="D235">
        <v>942.76</v>
      </c>
      <c r="E235" t="s">
        <v>8</v>
      </c>
      <c r="F235" t="s">
        <v>19</v>
      </c>
      <c r="G235" t="s">
        <v>14</v>
      </c>
      <c r="H235" t="str">
        <f t="shared" si="12"/>
        <v>2018</v>
      </c>
      <c r="I235" t="str">
        <f t="shared" si="13"/>
        <v>2018-Jun</v>
      </c>
      <c r="J235">
        <f t="shared" si="15"/>
        <v>-942.76</v>
      </c>
    </row>
    <row r="236" spans="1:10" ht="13.2" x14ac:dyDescent="0.25">
      <c r="A236" s="2" t="s">
        <v>199</v>
      </c>
      <c r="B236" s="1">
        <f t="shared" si="14"/>
        <v>43276</v>
      </c>
      <c r="C236" t="s">
        <v>60</v>
      </c>
      <c r="D236">
        <v>74.989999999999995</v>
      </c>
      <c r="E236" t="s">
        <v>8</v>
      </c>
      <c r="F236" t="s">
        <v>61</v>
      </c>
      <c r="G236" t="s">
        <v>14</v>
      </c>
      <c r="H236" t="str">
        <f t="shared" si="12"/>
        <v>2018</v>
      </c>
      <c r="I236" t="str">
        <f t="shared" si="13"/>
        <v>2018-Jun</v>
      </c>
      <c r="J236">
        <f t="shared" si="15"/>
        <v>-74.989999999999995</v>
      </c>
    </row>
    <row r="237" spans="1:10" ht="13.2" x14ac:dyDescent="0.25">
      <c r="A237" s="2" t="s">
        <v>200</v>
      </c>
      <c r="B237" s="1">
        <f t="shared" si="14"/>
        <v>43277</v>
      </c>
      <c r="C237" t="s">
        <v>41</v>
      </c>
      <c r="D237">
        <v>9.6199999999999992</v>
      </c>
      <c r="E237" t="s">
        <v>8</v>
      </c>
      <c r="F237" t="s">
        <v>42</v>
      </c>
      <c r="G237" t="s">
        <v>17</v>
      </c>
      <c r="H237" t="str">
        <f t="shared" si="12"/>
        <v>2018</v>
      </c>
      <c r="I237" t="str">
        <f t="shared" si="13"/>
        <v>2018-Jun</v>
      </c>
      <c r="J237">
        <f t="shared" si="15"/>
        <v>-9.6199999999999992</v>
      </c>
    </row>
    <row r="238" spans="1:10" ht="13.2" x14ac:dyDescent="0.25">
      <c r="A238" s="2" t="s">
        <v>201</v>
      </c>
      <c r="B238" s="1">
        <f t="shared" si="14"/>
        <v>43278</v>
      </c>
      <c r="C238" t="s">
        <v>57</v>
      </c>
      <c r="D238">
        <v>3.5</v>
      </c>
      <c r="E238" t="s">
        <v>8</v>
      </c>
      <c r="F238" t="s">
        <v>58</v>
      </c>
      <c r="G238" t="s">
        <v>17</v>
      </c>
      <c r="H238" t="str">
        <f t="shared" si="12"/>
        <v>2018</v>
      </c>
      <c r="I238" t="str">
        <f t="shared" si="13"/>
        <v>2018-Jun</v>
      </c>
      <c r="J238">
        <f t="shared" si="15"/>
        <v>-3.5</v>
      </c>
    </row>
    <row r="239" spans="1:10" ht="13.2" x14ac:dyDescent="0.25">
      <c r="A239" s="2" t="s">
        <v>201</v>
      </c>
      <c r="B239" s="1">
        <f t="shared" si="14"/>
        <v>43278</v>
      </c>
      <c r="C239" t="s">
        <v>47</v>
      </c>
      <c r="D239">
        <v>22.66</v>
      </c>
      <c r="E239" t="s">
        <v>8</v>
      </c>
      <c r="F239" t="s">
        <v>557</v>
      </c>
      <c r="G239" t="s">
        <v>10</v>
      </c>
      <c r="H239" t="str">
        <f t="shared" si="12"/>
        <v>2018</v>
      </c>
      <c r="I239" t="str">
        <f t="shared" si="13"/>
        <v>2018-Jun</v>
      </c>
      <c r="J239">
        <f t="shared" si="15"/>
        <v>-22.66</v>
      </c>
    </row>
    <row r="240" spans="1:10" ht="13.2" x14ac:dyDescent="0.25">
      <c r="A240" s="2" t="s">
        <v>202</v>
      </c>
      <c r="B240" s="1">
        <f t="shared" si="14"/>
        <v>43279</v>
      </c>
      <c r="C240" t="s">
        <v>41</v>
      </c>
      <c r="D240">
        <v>7.57</v>
      </c>
      <c r="E240" t="s">
        <v>8</v>
      </c>
      <c r="F240" t="s">
        <v>42</v>
      </c>
      <c r="G240" t="s">
        <v>17</v>
      </c>
      <c r="H240" t="str">
        <f t="shared" si="12"/>
        <v>2018</v>
      </c>
      <c r="I240" t="str">
        <f t="shared" si="13"/>
        <v>2018-Jun</v>
      </c>
      <c r="J240">
        <f t="shared" si="15"/>
        <v>-7.57</v>
      </c>
    </row>
    <row r="241" spans="1:10" ht="13.2" x14ac:dyDescent="0.25">
      <c r="A241" s="2" t="s">
        <v>203</v>
      </c>
      <c r="B241" s="1">
        <f t="shared" si="14"/>
        <v>43282</v>
      </c>
      <c r="C241" t="s">
        <v>7</v>
      </c>
      <c r="D241">
        <v>13.13</v>
      </c>
      <c r="E241" t="s">
        <v>8</v>
      </c>
      <c r="F241" t="s">
        <v>9</v>
      </c>
      <c r="G241" t="s">
        <v>10</v>
      </c>
      <c r="H241" t="str">
        <f t="shared" si="12"/>
        <v>2018</v>
      </c>
      <c r="I241" t="str">
        <f t="shared" si="13"/>
        <v>2018-Jul</v>
      </c>
      <c r="J241">
        <f t="shared" si="15"/>
        <v>-13.13</v>
      </c>
    </row>
    <row r="242" spans="1:10" ht="13.2" x14ac:dyDescent="0.25">
      <c r="A242" s="2" t="s">
        <v>204</v>
      </c>
      <c r="B242" s="1">
        <f t="shared" si="14"/>
        <v>43283</v>
      </c>
      <c r="C242" t="s">
        <v>12</v>
      </c>
      <c r="D242">
        <v>1247.44</v>
      </c>
      <c r="E242" t="s">
        <v>8</v>
      </c>
      <c r="F242" t="s">
        <v>13</v>
      </c>
      <c r="G242" t="s">
        <v>14</v>
      </c>
      <c r="H242" t="str">
        <f t="shared" si="12"/>
        <v>2018</v>
      </c>
      <c r="I242" t="str">
        <f t="shared" si="13"/>
        <v>2018-Jul</v>
      </c>
      <c r="J242">
        <f t="shared" si="15"/>
        <v>-1247.44</v>
      </c>
    </row>
    <row r="243" spans="1:10" ht="13.2" x14ac:dyDescent="0.25">
      <c r="A243" s="2" t="s">
        <v>204</v>
      </c>
      <c r="B243" s="1">
        <f t="shared" si="14"/>
        <v>43283</v>
      </c>
      <c r="C243" t="s">
        <v>176</v>
      </c>
      <c r="D243">
        <v>25</v>
      </c>
      <c r="E243" t="s">
        <v>8</v>
      </c>
      <c r="F243" t="s">
        <v>23</v>
      </c>
      <c r="G243" t="s">
        <v>17</v>
      </c>
      <c r="H243" t="str">
        <f t="shared" si="12"/>
        <v>2018</v>
      </c>
      <c r="I243" t="str">
        <f t="shared" si="13"/>
        <v>2018-Jul</v>
      </c>
      <c r="J243">
        <f t="shared" si="15"/>
        <v>-25</v>
      </c>
    </row>
    <row r="244" spans="1:10" ht="13.2" x14ac:dyDescent="0.25">
      <c r="A244" s="2" t="s">
        <v>204</v>
      </c>
      <c r="B244" s="1">
        <f t="shared" si="14"/>
        <v>43283</v>
      </c>
      <c r="C244" t="s">
        <v>25</v>
      </c>
      <c r="D244">
        <v>36.44</v>
      </c>
      <c r="E244" t="s">
        <v>8</v>
      </c>
      <c r="F244" t="s">
        <v>16</v>
      </c>
      <c r="G244" t="s">
        <v>17</v>
      </c>
      <c r="H244" t="str">
        <f t="shared" si="12"/>
        <v>2018</v>
      </c>
      <c r="I244" t="str">
        <f t="shared" si="13"/>
        <v>2018-Jul</v>
      </c>
      <c r="J244">
        <f t="shared" si="15"/>
        <v>-36.44</v>
      </c>
    </row>
    <row r="245" spans="1:10" ht="13.2" x14ac:dyDescent="0.25">
      <c r="A245" s="2" t="s">
        <v>205</v>
      </c>
      <c r="B245" s="1">
        <f t="shared" si="14"/>
        <v>43285</v>
      </c>
      <c r="C245" t="s">
        <v>100</v>
      </c>
      <c r="D245">
        <v>34.479999999999997</v>
      </c>
      <c r="E245" t="s">
        <v>8</v>
      </c>
      <c r="F245" t="s">
        <v>40</v>
      </c>
      <c r="G245" t="s">
        <v>17</v>
      </c>
      <c r="H245" t="str">
        <f t="shared" si="12"/>
        <v>2018</v>
      </c>
      <c r="I245" t="str">
        <f t="shared" si="13"/>
        <v>2018-Jul</v>
      </c>
      <c r="J245">
        <f t="shared" si="15"/>
        <v>-34.479999999999997</v>
      </c>
    </row>
    <row r="246" spans="1:10" ht="13.2" x14ac:dyDescent="0.25">
      <c r="A246" s="2" t="s">
        <v>205</v>
      </c>
      <c r="B246" s="1">
        <f t="shared" si="14"/>
        <v>43285</v>
      </c>
      <c r="C246" t="s">
        <v>22</v>
      </c>
      <c r="D246">
        <v>11.76</v>
      </c>
      <c r="E246" t="s">
        <v>8</v>
      </c>
      <c r="F246" t="s">
        <v>23</v>
      </c>
      <c r="G246" t="s">
        <v>10</v>
      </c>
      <c r="H246" t="str">
        <f t="shared" si="12"/>
        <v>2018</v>
      </c>
      <c r="I246" t="str">
        <f t="shared" si="13"/>
        <v>2018-Jul</v>
      </c>
      <c r="J246">
        <f t="shared" si="15"/>
        <v>-11.76</v>
      </c>
    </row>
    <row r="247" spans="1:10" ht="13.2" x14ac:dyDescent="0.25">
      <c r="A247" s="2" t="s">
        <v>206</v>
      </c>
      <c r="B247" s="1">
        <f t="shared" si="14"/>
        <v>43286</v>
      </c>
      <c r="C247" t="s">
        <v>41</v>
      </c>
      <c r="D247">
        <v>44.25</v>
      </c>
      <c r="E247" t="s">
        <v>8</v>
      </c>
      <c r="F247" t="s">
        <v>42</v>
      </c>
      <c r="G247" t="s">
        <v>17</v>
      </c>
      <c r="H247" t="str">
        <f t="shared" si="12"/>
        <v>2018</v>
      </c>
      <c r="I247" t="str">
        <f t="shared" si="13"/>
        <v>2018-Jul</v>
      </c>
      <c r="J247">
        <f t="shared" si="15"/>
        <v>-44.25</v>
      </c>
    </row>
    <row r="248" spans="1:10" ht="13.2" x14ac:dyDescent="0.25">
      <c r="A248" s="2" t="s">
        <v>206</v>
      </c>
      <c r="B248" s="1">
        <f t="shared" si="14"/>
        <v>43286</v>
      </c>
      <c r="C248" t="s">
        <v>7</v>
      </c>
      <c r="D248">
        <v>212.32</v>
      </c>
      <c r="E248" t="s">
        <v>8</v>
      </c>
      <c r="F248" t="s">
        <v>9</v>
      </c>
      <c r="G248" t="s">
        <v>10</v>
      </c>
      <c r="H248" t="str">
        <f t="shared" si="12"/>
        <v>2018</v>
      </c>
      <c r="I248" t="str">
        <f t="shared" si="13"/>
        <v>2018-Jul</v>
      </c>
      <c r="J248">
        <f t="shared" si="15"/>
        <v>-212.32</v>
      </c>
    </row>
    <row r="249" spans="1:10" ht="13.2" x14ac:dyDescent="0.25">
      <c r="A249" s="2" t="s">
        <v>207</v>
      </c>
      <c r="B249" s="1">
        <f t="shared" si="14"/>
        <v>43287</v>
      </c>
      <c r="C249" t="s">
        <v>125</v>
      </c>
      <c r="D249">
        <v>6.41</v>
      </c>
      <c r="E249" t="s">
        <v>8</v>
      </c>
      <c r="F249" t="s">
        <v>23</v>
      </c>
      <c r="G249" t="s">
        <v>10</v>
      </c>
      <c r="H249" t="str">
        <f t="shared" si="12"/>
        <v>2018</v>
      </c>
      <c r="I249" t="str">
        <f t="shared" si="13"/>
        <v>2018-Jul</v>
      </c>
      <c r="J249">
        <f t="shared" si="15"/>
        <v>-6.41</v>
      </c>
    </row>
    <row r="250" spans="1:10" ht="13.2" x14ac:dyDescent="0.25">
      <c r="A250" s="2" t="s">
        <v>207</v>
      </c>
      <c r="B250" s="1">
        <f t="shared" si="14"/>
        <v>43287</v>
      </c>
      <c r="C250" t="s">
        <v>44</v>
      </c>
      <c r="D250">
        <v>2000</v>
      </c>
      <c r="E250" t="s">
        <v>20</v>
      </c>
      <c r="F250" t="s">
        <v>45</v>
      </c>
      <c r="G250" t="s">
        <v>14</v>
      </c>
      <c r="H250" t="str">
        <f t="shared" si="12"/>
        <v>2018</v>
      </c>
      <c r="I250" t="str">
        <f t="shared" si="13"/>
        <v>2018-Jul</v>
      </c>
      <c r="J250">
        <f t="shared" si="15"/>
        <v>2000</v>
      </c>
    </row>
    <row r="251" spans="1:10" ht="13.2" x14ac:dyDescent="0.25">
      <c r="A251" s="2" t="s">
        <v>208</v>
      </c>
      <c r="B251" s="1">
        <f t="shared" si="14"/>
        <v>43289</v>
      </c>
      <c r="C251" t="s">
        <v>19</v>
      </c>
      <c r="D251">
        <v>259.87</v>
      </c>
      <c r="E251" t="s">
        <v>20</v>
      </c>
      <c r="F251" t="s">
        <v>19</v>
      </c>
      <c r="G251" t="s">
        <v>10</v>
      </c>
      <c r="H251" t="str">
        <f t="shared" si="12"/>
        <v>2018</v>
      </c>
      <c r="I251" t="str">
        <f t="shared" si="13"/>
        <v>2018-Jul</v>
      </c>
      <c r="J251">
        <f t="shared" si="15"/>
        <v>259.87</v>
      </c>
    </row>
    <row r="252" spans="1:10" ht="13.2" x14ac:dyDescent="0.25">
      <c r="A252" s="2" t="s">
        <v>209</v>
      </c>
      <c r="B252" s="1">
        <f t="shared" si="14"/>
        <v>43290</v>
      </c>
      <c r="C252" t="s">
        <v>19</v>
      </c>
      <c r="D252">
        <v>242.16</v>
      </c>
      <c r="E252" t="s">
        <v>20</v>
      </c>
      <c r="F252" t="s">
        <v>19</v>
      </c>
      <c r="G252" t="s">
        <v>17</v>
      </c>
      <c r="H252" t="str">
        <f t="shared" si="12"/>
        <v>2018</v>
      </c>
      <c r="I252" t="str">
        <f t="shared" si="13"/>
        <v>2018-Jul</v>
      </c>
      <c r="J252">
        <f t="shared" si="15"/>
        <v>242.16</v>
      </c>
    </row>
    <row r="253" spans="1:10" ht="13.2" x14ac:dyDescent="0.25">
      <c r="A253" s="2" t="s">
        <v>209</v>
      </c>
      <c r="B253" s="1">
        <f t="shared" si="14"/>
        <v>43290</v>
      </c>
      <c r="C253" t="s">
        <v>19</v>
      </c>
      <c r="D253">
        <v>259.87</v>
      </c>
      <c r="E253" t="s">
        <v>8</v>
      </c>
      <c r="F253" t="s">
        <v>19</v>
      </c>
      <c r="G253" t="s">
        <v>14</v>
      </c>
      <c r="H253" t="str">
        <f t="shared" si="12"/>
        <v>2018</v>
      </c>
      <c r="I253" t="str">
        <f t="shared" si="13"/>
        <v>2018-Jul</v>
      </c>
      <c r="J253">
        <f t="shared" si="15"/>
        <v>-259.87</v>
      </c>
    </row>
    <row r="254" spans="1:10" ht="13.2" x14ac:dyDescent="0.25">
      <c r="A254" s="2" t="s">
        <v>209</v>
      </c>
      <c r="B254" s="1">
        <f t="shared" si="14"/>
        <v>43290</v>
      </c>
      <c r="C254" t="s">
        <v>33</v>
      </c>
      <c r="D254">
        <v>10.69</v>
      </c>
      <c r="E254" t="s">
        <v>8</v>
      </c>
      <c r="F254" t="s">
        <v>34</v>
      </c>
      <c r="G254" t="s">
        <v>10</v>
      </c>
      <c r="H254" t="str">
        <f t="shared" si="12"/>
        <v>2018</v>
      </c>
      <c r="I254" t="str">
        <f t="shared" si="13"/>
        <v>2018-Jul</v>
      </c>
      <c r="J254">
        <f t="shared" si="15"/>
        <v>-10.69</v>
      </c>
    </row>
    <row r="255" spans="1:10" ht="13.2" x14ac:dyDescent="0.25">
      <c r="A255" s="2" t="s">
        <v>210</v>
      </c>
      <c r="B255" s="1">
        <f t="shared" si="14"/>
        <v>43291</v>
      </c>
      <c r="C255" t="s">
        <v>19</v>
      </c>
      <c r="D255">
        <v>242.16</v>
      </c>
      <c r="E255" t="s">
        <v>8</v>
      </c>
      <c r="F255" t="s">
        <v>19</v>
      </c>
      <c r="G255" t="s">
        <v>14</v>
      </c>
      <c r="H255" t="str">
        <f t="shared" si="12"/>
        <v>2018</v>
      </c>
      <c r="I255" t="str">
        <f t="shared" si="13"/>
        <v>2018-Jul</v>
      </c>
      <c r="J255">
        <f t="shared" si="15"/>
        <v>-242.16</v>
      </c>
    </row>
    <row r="256" spans="1:10" ht="13.2" x14ac:dyDescent="0.25">
      <c r="A256" s="2" t="s">
        <v>210</v>
      </c>
      <c r="B256" s="1">
        <f t="shared" si="14"/>
        <v>43291</v>
      </c>
      <c r="C256" t="s">
        <v>41</v>
      </c>
      <c r="D256">
        <v>5.39</v>
      </c>
      <c r="E256" t="s">
        <v>8</v>
      </c>
      <c r="F256" t="s">
        <v>42</v>
      </c>
      <c r="G256" t="s">
        <v>17</v>
      </c>
      <c r="H256" t="str">
        <f t="shared" si="12"/>
        <v>2018</v>
      </c>
      <c r="I256" t="str">
        <f t="shared" si="13"/>
        <v>2018-Jul</v>
      </c>
      <c r="J256">
        <f t="shared" si="15"/>
        <v>-5.39</v>
      </c>
    </row>
    <row r="257" spans="1:10" ht="13.2" x14ac:dyDescent="0.25">
      <c r="A257" s="2" t="s">
        <v>210</v>
      </c>
      <c r="B257" s="1">
        <f t="shared" si="14"/>
        <v>43291</v>
      </c>
      <c r="C257" t="s">
        <v>30</v>
      </c>
      <c r="D257">
        <v>30</v>
      </c>
      <c r="E257" t="s">
        <v>8</v>
      </c>
      <c r="F257" t="s">
        <v>31</v>
      </c>
      <c r="G257" t="s">
        <v>14</v>
      </c>
      <c r="H257" t="str">
        <f t="shared" si="12"/>
        <v>2018</v>
      </c>
      <c r="I257" t="str">
        <f t="shared" si="13"/>
        <v>2018-Jul</v>
      </c>
      <c r="J257">
        <f t="shared" si="15"/>
        <v>-30</v>
      </c>
    </row>
    <row r="258" spans="1:10" ht="13.2" x14ac:dyDescent="0.25">
      <c r="A258" s="2" t="s">
        <v>211</v>
      </c>
      <c r="B258" s="1">
        <f t="shared" si="14"/>
        <v>43292</v>
      </c>
      <c r="C258" t="s">
        <v>36</v>
      </c>
      <c r="D258">
        <v>89.46</v>
      </c>
      <c r="E258" t="s">
        <v>8</v>
      </c>
      <c r="F258" t="s">
        <v>37</v>
      </c>
      <c r="G258" t="s">
        <v>14</v>
      </c>
      <c r="H258" t="str">
        <f t="shared" ref="H258:H321" si="16">TEXT(B258,"yyyy")</f>
        <v>2018</v>
      </c>
      <c r="I258" t="str">
        <f t="shared" ref="I258:I321" si="17">TEXT(B258,"yyyy-mmm")</f>
        <v>2018-Jul</v>
      </c>
      <c r="J258">
        <f t="shared" si="15"/>
        <v>-89.46</v>
      </c>
    </row>
    <row r="259" spans="1:10" ht="13.2" x14ac:dyDescent="0.25">
      <c r="A259" s="2" t="s">
        <v>212</v>
      </c>
      <c r="B259" s="1">
        <f t="shared" ref="B259:B322" si="18">DATE(VALUE(RIGHT(A259,4)), VALUE(LEFT(A259,2)), VALUE(MID(A259,4,2)))</f>
        <v>43295</v>
      </c>
      <c r="C259" t="s">
        <v>213</v>
      </c>
      <c r="D259">
        <v>33.51</v>
      </c>
      <c r="E259" t="s">
        <v>8</v>
      </c>
      <c r="F259" t="s">
        <v>40</v>
      </c>
      <c r="G259" t="s">
        <v>17</v>
      </c>
      <c r="H259" t="str">
        <f t="shared" si="16"/>
        <v>2018</v>
      </c>
      <c r="I259" t="str">
        <f t="shared" si="17"/>
        <v>2018-Jul</v>
      </c>
      <c r="J259">
        <f t="shared" ref="J259:J322" si="19">IF(E259="Debit", -ABS(D259),ABS(D259))</f>
        <v>-33.51</v>
      </c>
    </row>
    <row r="260" spans="1:10" ht="13.2" x14ac:dyDescent="0.25">
      <c r="A260" s="2" t="s">
        <v>214</v>
      </c>
      <c r="B260" s="1">
        <f t="shared" si="18"/>
        <v>43296</v>
      </c>
      <c r="C260" t="s">
        <v>215</v>
      </c>
      <c r="D260">
        <v>36.24</v>
      </c>
      <c r="E260" t="s">
        <v>8</v>
      </c>
      <c r="F260" t="s">
        <v>40</v>
      </c>
      <c r="G260" t="s">
        <v>10</v>
      </c>
      <c r="H260" t="str">
        <f t="shared" si="16"/>
        <v>2018</v>
      </c>
      <c r="I260" t="str">
        <f t="shared" si="17"/>
        <v>2018-Jul</v>
      </c>
      <c r="J260">
        <f t="shared" si="19"/>
        <v>-36.24</v>
      </c>
    </row>
    <row r="261" spans="1:10" ht="13.2" x14ac:dyDescent="0.25">
      <c r="A261" s="2" t="s">
        <v>216</v>
      </c>
      <c r="B261" s="1">
        <f t="shared" si="18"/>
        <v>43298</v>
      </c>
      <c r="C261" t="s">
        <v>217</v>
      </c>
      <c r="D261">
        <v>15.23</v>
      </c>
      <c r="E261" t="s">
        <v>8</v>
      </c>
      <c r="F261" t="s">
        <v>557</v>
      </c>
      <c r="G261" t="s">
        <v>17</v>
      </c>
      <c r="H261" t="str">
        <f t="shared" si="16"/>
        <v>2018</v>
      </c>
      <c r="I261" t="str">
        <f t="shared" si="17"/>
        <v>2018-Jul</v>
      </c>
      <c r="J261">
        <f t="shared" si="19"/>
        <v>-15.23</v>
      </c>
    </row>
    <row r="262" spans="1:10" ht="13.2" x14ac:dyDescent="0.25">
      <c r="A262" s="2" t="s">
        <v>216</v>
      </c>
      <c r="B262" s="1">
        <f t="shared" si="18"/>
        <v>43298</v>
      </c>
      <c r="C262" t="s">
        <v>50</v>
      </c>
      <c r="D262">
        <v>35</v>
      </c>
      <c r="E262" t="s">
        <v>8</v>
      </c>
      <c r="F262" t="s">
        <v>31</v>
      </c>
      <c r="G262" t="s">
        <v>14</v>
      </c>
      <c r="H262" t="str">
        <f t="shared" si="16"/>
        <v>2018</v>
      </c>
      <c r="I262" t="str">
        <f t="shared" si="17"/>
        <v>2018-Jul</v>
      </c>
      <c r="J262">
        <f t="shared" si="19"/>
        <v>-35</v>
      </c>
    </row>
    <row r="263" spans="1:10" ht="13.2" x14ac:dyDescent="0.25">
      <c r="A263" s="2" t="s">
        <v>216</v>
      </c>
      <c r="B263" s="1">
        <f t="shared" si="18"/>
        <v>43298</v>
      </c>
      <c r="C263" t="s">
        <v>51</v>
      </c>
      <c r="D263">
        <v>60</v>
      </c>
      <c r="E263" t="s">
        <v>8</v>
      </c>
      <c r="F263" t="s">
        <v>31</v>
      </c>
      <c r="G263" t="s">
        <v>14</v>
      </c>
      <c r="H263" t="str">
        <f t="shared" si="16"/>
        <v>2018</v>
      </c>
      <c r="I263" t="str">
        <f t="shared" si="17"/>
        <v>2018-Jul</v>
      </c>
      <c r="J263">
        <f t="shared" si="19"/>
        <v>-60</v>
      </c>
    </row>
    <row r="264" spans="1:10" ht="13.2" x14ac:dyDescent="0.25">
      <c r="A264" s="2" t="s">
        <v>218</v>
      </c>
      <c r="B264" s="1">
        <f t="shared" si="18"/>
        <v>43299</v>
      </c>
      <c r="C264" t="s">
        <v>219</v>
      </c>
      <c r="D264">
        <v>28.54</v>
      </c>
      <c r="E264" t="s">
        <v>8</v>
      </c>
      <c r="F264" t="s">
        <v>82</v>
      </c>
      <c r="G264" t="s">
        <v>10</v>
      </c>
      <c r="H264" t="str">
        <f t="shared" si="16"/>
        <v>2018</v>
      </c>
      <c r="I264" t="str">
        <f t="shared" si="17"/>
        <v>2018-Jul</v>
      </c>
      <c r="J264">
        <f t="shared" si="19"/>
        <v>-28.54</v>
      </c>
    </row>
    <row r="265" spans="1:10" ht="13.2" x14ac:dyDescent="0.25">
      <c r="A265" s="2" t="s">
        <v>218</v>
      </c>
      <c r="B265" s="1">
        <f t="shared" si="18"/>
        <v>43299</v>
      </c>
      <c r="C265" t="s">
        <v>139</v>
      </c>
      <c r="D265">
        <v>75</v>
      </c>
      <c r="E265" t="s">
        <v>8</v>
      </c>
      <c r="F265" t="s">
        <v>140</v>
      </c>
      <c r="G265" t="s">
        <v>14</v>
      </c>
      <c r="H265" t="str">
        <f t="shared" si="16"/>
        <v>2018</v>
      </c>
      <c r="I265" t="str">
        <f t="shared" si="17"/>
        <v>2018-Jul</v>
      </c>
      <c r="J265">
        <f t="shared" si="19"/>
        <v>-75</v>
      </c>
    </row>
    <row r="266" spans="1:10" ht="13.2" x14ac:dyDescent="0.25">
      <c r="A266" s="2" t="s">
        <v>220</v>
      </c>
      <c r="B266" s="1">
        <f t="shared" si="18"/>
        <v>43301</v>
      </c>
      <c r="C266" t="s">
        <v>19</v>
      </c>
      <c r="D266">
        <v>61.43</v>
      </c>
      <c r="E266" t="s">
        <v>20</v>
      </c>
      <c r="F266" t="s">
        <v>19</v>
      </c>
      <c r="G266" t="s">
        <v>17</v>
      </c>
      <c r="H266" t="str">
        <f t="shared" si="16"/>
        <v>2018</v>
      </c>
      <c r="I266" t="str">
        <f t="shared" si="17"/>
        <v>2018-Jul</v>
      </c>
      <c r="J266">
        <f t="shared" si="19"/>
        <v>61.43</v>
      </c>
    </row>
    <row r="267" spans="1:10" ht="13.2" x14ac:dyDescent="0.25">
      <c r="A267" s="2" t="s">
        <v>220</v>
      </c>
      <c r="B267" s="1">
        <f t="shared" si="18"/>
        <v>43301</v>
      </c>
      <c r="C267" t="s">
        <v>19</v>
      </c>
      <c r="D267">
        <v>102.88</v>
      </c>
      <c r="E267" t="s">
        <v>20</v>
      </c>
      <c r="F267" t="s">
        <v>19</v>
      </c>
      <c r="G267" t="s">
        <v>10</v>
      </c>
      <c r="H267" t="str">
        <f t="shared" si="16"/>
        <v>2018</v>
      </c>
      <c r="I267" t="str">
        <f t="shared" si="17"/>
        <v>2018-Jul</v>
      </c>
      <c r="J267">
        <f t="shared" si="19"/>
        <v>102.88</v>
      </c>
    </row>
    <row r="268" spans="1:10" ht="13.2" x14ac:dyDescent="0.25">
      <c r="A268" s="2" t="s">
        <v>220</v>
      </c>
      <c r="B268" s="1">
        <f t="shared" si="18"/>
        <v>43301</v>
      </c>
      <c r="C268" t="s">
        <v>19</v>
      </c>
      <c r="D268">
        <v>102.88</v>
      </c>
      <c r="E268" t="s">
        <v>8</v>
      </c>
      <c r="F268" t="s">
        <v>19</v>
      </c>
      <c r="G268" t="s">
        <v>14</v>
      </c>
      <c r="H268" t="str">
        <f t="shared" si="16"/>
        <v>2018</v>
      </c>
      <c r="I268" t="str">
        <f t="shared" si="17"/>
        <v>2018-Jul</v>
      </c>
      <c r="J268">
        <f t="shared" si="19"/>
        <v>-102.88</v>
      </c>
    </row>
    <row r="269" spans="1:10" ht="13.2" x14ac:dyDescent="0.25">
      <c r="A269" s="2" t="s">
        <v>220</v>
      </c>
      <c r="B269" s="1">
        <f t="shared" si="18"/>
        <v>43301</v>
      </c>
      <c r="C269" t="s">
        <v>44</v>
      </c>
      <c r="D269">
        <v>2000</v>
      </c>
      <c r="E269" t="s">
        <v>20</v>
      </c>
      <c r="F269" t="s">
        <v>45</v>
      </c>
      <c r="G269" t="s">
        <v>14</v>
      </c>
      <c r="H269" t="str">
        <f t="shared" si="16"/>
        <v>2018</v>
      </c>
      <c r="I269" t="str">
        <f t="shared" si="17"/>
        <v>2018-Jul</v>
      </c>
      <c r="J269">
        <f t="shared" si="19"/>
        <v>2000</v>
      </c>
    </row>
    <row r="270" spans="1:10" ht="13.2" x14ac:dyDescent="0.25">
      <c r="A270" s="2" t="s">
        <v>221</v>
      </c>
      <c r="B270" s="1">
        <f t="shared" si="18"/>
        <v>43302</v>
      </c>
      <c r="C270" t="s">
        <v>41</v>
      </c>
      <c r="D270">
        <v>28.93</v>
      </c>
      <c r="E270" t="s">
        <v>8</v>
      </c>
      <c r="F270" t="s">
        <v>42</v>
      </c>
      <c r="G270" t="s">
        <v>10</v>
      </c>
      <c r="H270" t="str">
        <f t="shared" si="16"/>
        <v>2018</v>
      </c>
      <c r="I270" t="str">
        <f t="shared" si="17"/>
        <v>2018-Jul</v>
      </c>
      <c r="J270">
        <f t="shared" si="19"/>
        <v>-28.93</v>
      </c>
    </row>
    <row r="271" spans="1:10" ht="13.2" x14ac:dyDescent="0.25">
      <c r="A271" s="2" t="s">
        <v>221</v>
      </c>
      <c r="B271" s="1">
        <f t="shared" si="18"/>
        <v>43302</v>
      </c>
      <c r="C271" t="s">
        <v>73</v>
      </c>
      <c r="D271">
        <v>30</v>
      </c>
      <c r="E271" t="s">
        <v>8</v>
      </c>
      <c r="F271" t="s">
        <v>74</v>
      </c>
      <c r="G271" t="s">
        <v>10</v>
      </c>
      <c r="H271" t="str">
        <f t="shared" si="16"/>
        <v>2018</v>
      </c>
      <c r="I271" t="str">
        <f t="shared" si="17"/>
        <v>2018-Jul</v>
      </c>
      <c r="J271">
        <f t="shared" si="19"/>
        <v>-30</v>
      </c>
    </row>
    <row r="272" spans="1:10" ht="13.2" x14ac:dyDescent="0.25">
      <c r="A272" s="2" t="s">
        <v>222</v>
      </c>
      <c r="B272" s="1">
        <f t="shared" si="18"/>
        <v>43304</v>
      </c>
      <c r="C272" t="s">
        <v>19</v>
      </c>
      <c r="D272">
        <v>61.43</v>
      </c>
      <c r="E272" t="s">
        <v>8</v>
      </c>
      <c r="F272" t="s">
        <v>19</v>
      </c>
      <c r="G272" t="s">
        <v>14</v>
      </c>
      <c r="H272" t="str">
        <f t="shared" si="16"/>
        <v>2018</v>
      </c>
      <c r="I272" t="str">
        <f t="shared" si="17"/>
        <v>2018-Jul</v>
      </c>
      <c r="J272">
        <f t="shared" si="19"/>
        <v>-61.43</v>
      </c>
    </row>
    <row r="273" spans="1:10" ht="13.2" x14ac:dyDescent="0.25">
      <c r="A273" s="2" t="s">
        <v>222</v>
      </c>
      <c r="B273" s="1">
        <f t="shared" si="18"/>
        <v>43304</v>
      </c>
      <c r="C273" t="s">
        <v>57</v>
      </c>
      <c r="D273">
        <v>9.58</v>
      </c>
      <c r="E273" t="s">
        <v>8</v>
      </c>
      <c r="F273" t="s">
        <v>557</v>
      </c>
      <c r="G273" t="s">
        <v>10</v>
      </c>
      <c r="H273" t="str">
        <f t="shared" si="16"/>
        <v>2018</v>
      </c>
      <c r="I273" t="str">
        <f t="shared" si="17"/>
        <v>2018-Jul</v>
      </c>
      <c r="J273">
        <f t="shared" si="19"/>
        <v>-9.58</v>
      </c>
    </row>
    <row r="274" spans="1:10" ht="13.2" x14ac:dyDescent="0.25">
      <c r="A274" s="2" t="s">
        <v>223</v>
      </c>
      <c r="B274" s="1">
        <f t="shared" si="18"/>
        <v>43305</v>
      </c>
      <c r="C274" t="s">
        <v>25</v>
      </c>
      <c r="D274">
        <v>26.59</v>
      </c>
      <c r="E274" t="s">
        <v>8</v>
      </c>
      <c r="F274" t="s">
        <v>16</v>
      </c>
      <c r="G274" t="s">
        <v>10</v>
      </c>
      <c r="H274" t="str">
        <f t="shared" si="16"/>
        <v>2018</v>
      </c>
      <c r="I274" t="str">
        <f t="shared" si="17"/>
        <v>2018-Jul</v>
      </c>
      <c r="J274">
        <f t="shared" si="19"/>
        <v>-26.59</v>
      </c>
    </row>
    <row r="275" spans="1:10" ht="13.2" x14ac:dyDescent="0.25">
      <c r="A275" s="2" t="s">
        <v>224</v>
      </c>
      <c r="B275" s="1">
        <f t="shared" si="18"/>
        <v>43306</v>
      </c>
      <c r="C275" t="s">
        <v>60</v>
      </c>
      <c r="D275">
        <v>74.989999999999995</v>
      </c>
      <c r="E275" t="s">
        <v>8</v>
      </c>
      <c r="F275" t="s">
        <v>61</v>
      </c>
      <c r="G275" t="s">
        <v>14</v>
      </c>
      <c r="H275" t="str">
        <f t="shared" si="16"/>
        <v>2018</v>
      </c>
      <c r="I275" t="str">
        <f t="shared" si="17"/>
        <v>2018-Jul</v>
      </c>
      <c r="J275">
        <f t="shared" si="19"/>
        <v>-74.989999999999995</v>
      </c>
    </row>
    <row r="276" spans="1:10" ht="13.2" x14ac:dyDescent="0.25">
      <c r="A276" s="2" t="s">
        <v>225</v>
      </c>
      <c r="B276" s="1">
        <f t="shared" si="18"/>
        <v>43307</v>
      </c>
      <c r="C276" t="s">
        <v>226</v>
      </c>
      <c r="D276">
        <v>33.67</v>
      </c>
      <c r="E276" t="s">
        <v>8</v>
      </c>
      <c r="F276" t="s">
        <v>40</v>
      </c>
      <c r="G276" t="s">
        <v>17</v>
      </c>
      <c r="H276" t="str">
        <f t="shared" si="16"/>
        <v>2018</v>
      </c>
      <c r="I276" t="str">
        <f t="shared" si="17"/>
        <v>2018-Jul</v>
      </c>
      <c r="J276">
        <f t="shared" si="19"/>
        <v>-33.67</v>
      </c>
    </row>
    <row r="277" spans="1:10" ht="13.2" x14ac:dyDescent="0.25">
      <c r="A277" s="2" t="s">
        <v>227</v>
      </c>
      <c r="B277" s="1">
        <f t="shared" si="18"/>
        <v>43309</v>
      </c>
      <c r="C277" t="s">
        <v>41</v>
      </c>
      <c r="D277">
        <v>7.61</v>
      </c>
      <c r="E277" t="s">
        <v>8</v>
      </c>
      <c r="F277" t="s">
        <v>42</v>
      </c>
      <c r="G277" t="s">
        <v>17</v>
      </c>
      <c r="H277" t="str">
        <f t="shared" si="16"/>
        <v>2018</v>
      </c>
      <c r="I277" t="str">
        <f t="shared" si="17"/>
        <v>2018-Jul</v>
      </c>
      <c r="J277">
        <f t="shared" si="19"/>
        <v>-7.61</v>
      </c>
    </row>
    <row r="278" spans="1:10" ht="13.2" x14ac:dyDescent="0.25">
      <c r="A278" s="2" t="s">
        <v>228</v>
      </c>
      <c r="B278" s="1">
        <f t="shared" si="18"/>
        <v>43311</v>
      </c>
      <c r="C278" t="s">
        <v>25</v>
      </c>
      <c r="D278">
        <v>34.380000000000003</v>
      </c>
      <c r="E278" t="s">
        <v>8</v>
      </c>
      <c r="F278" t="s">
        <v>16</v>
      </c>
      <c r="G278" t="s">
        <v>17</v>
      </c>
      <c r="H278" t="str">
        <f t="shared" si="16"/>
        <v>2018</v>
      </c>
      <c r="I278" t="str">
        <f t="shared" si="17"/>
        <v>2018-Jul</v>
      </c>
      <c r="J278">
        <f t="shared" si="19"/>
        <v>-34.380000000000003</v>
      </c>
    </row>
    <row r="279" spans="1:10" ht="13.2" x14ac:dyDescent="0.25">
      <c r="A279" s="2" t="s">
        <v>229</v>
      </c>
      <c r="B279" s="1">
        <f t="shared" si="18"/>
        <v>43312</v>
      </c>
      <c r="C279" t="s">
        <v>81</v>
      </c>
      <c r="D279">
        <v>6.6</v>
      </c>
      <c r="E279" t="s">
        <v>8</v>
      </c>
      <c r="F279" t="s">
        <v>82</v>
      </c>
      <c r="G279" t="s">
        <v>17</v>
      </c>
      <c r="H279" t="str">
        <f t="shared" si="16"/>
        <v>2018</v>
      </c>
      <c r="I279" t="str">
        <f t="shared" si="17"/>
        <v>2018-Jul</v>
      </c>
      <c r="J279">
        <f t="shared" si="19"/>
        <v>-6.6</v>
      </c>
    </row>
    <row r="280" spans="1:10" ht="13.2" x14ac:dyDescent="0.25">
      <c r="A280" s="2" t="s">
        <v>230</v>
      </c>
      <c r="B280" s="1">
        <f t="shared" si="18"/>
        <v>43313</v>
      </c>
      <c r="C280" t="s">
        <v>7</v>
      </c>
      <c r="D280">
        <v>13.13</v>
      </c>
      <c r="E280" t="s">
        <v>8</v>
      </c>
      <c r="F280" t="s">
        <v>9</v>
      </c>
      <c r="G280" t="s">
        <v>10</v>
      </c>
      <c r="H280" t="str">
        <f t="shared" si="16"/>
        <v>2018</v>
      </c>
      <c r="I280" t="str">
        <f t="shared" si="17"/>
        <v>2018-Aug</v>
      </c>
      <c r="J280">
        <f t="shared" si="19"/>
        <v>-13.13</v>
      </c>
    </row>
    <row r="281" spans="1:10" ht="13.2" x14ac:dyDescent="0.25">
      <c r="A281" s="2" t="s">
        <v>231</v>
      </c>
      <c r="B281" s="1">
        <f t="shared" si="18"/>
        <v>43314</v>
      </c>
      <c r="C281" t="s">
        <v>19</v>
      </c>
      <c r="D281">
        <v>816.27</v>
      </c>
      <c r="E281" t="s">
        <v>20</v>
      </c>
      <c r="F281" t="s">
        <v>19</v>
      </c>
      <c r="G281" t="s">
        <v>10</v>
      </c>
      <c r="H281" t="str">
        <f t="shared" si="16"/>
        <v>2018</v>
      </c>
      <c r="I281" t="str">
        <f t="shared" si="17"/>
        <v>2018-Aug</v>
      </c>
      <c r="J281">
        <f t="shared" si="19"/>
        <v>816.27</v>
      </c>
    </row>
    <row r="282" spans="1:10" ht="13.2" x14ac:dyDescent="0.25">
      <c r="A282" s="2" t="s">
        <v>231</v>
      </c>
      <c r="B282" s="1">
        <f t="shared" si="18"/>
        <v>43314</v>
      </c>
      <c r="C282" t="s">
        <v>39</v>
      </c>
      <c r="D282">
        <v>40.44</v>
      </c>
      <c r="E282" t="s">
        <v>8</v>
      </c>
      <c r="F282" t="s">
        <v>40</v>
      </c>
      <c r="G282" t="s">
        <v>17</v>
      </c>
      <c r="H282" t="str">
        <f t="shared" si="16"/>
        <v>2018</v>
      </c>
      <c r="I282" t="str">
        <f t="shared" si="17"/>
        <v>2018-Aug</v>
      </c>
      <c r="J282">
        <f t="shared" si="19"/>
        <v>-40.44</v>
      </c>
    </row>
    <row r="283" spans="1:10" ht="13.2" x14ac:dyDescent="0.25">
      <c r="A283" s="2" t="s">
        <v>231</v>
      </c>
      <c r="B283" s="1">
        <f t="shared" si="18"/>
        <v>43314</v>
      </c>
      <c r="C283" t="s">
        <v>12</v>
      </c>
      <c r="D283">
        <v>1247.44</v>
      </c>
      <c r="E283" t="s">
        <v>8</v>
      </c>
      <c r="F283" t="s">
        <v>13</v>
      </c>
      <c r="G283" t="s">
        <v>14</v>
      </c>
      <c r="H283" t="str">
        <f t="shared" si="16"/>
        <v>2018</v>
      </c>
      <c r="I283" t="str">
        <f t="shared" si="17"/>
        <v>2018-Aug</v>
      </c>
      <c r="J283">
        <f t="shared" si="19"/>
        <v>-1247.44</v>
      </c>
    </row>
    <row r="284" spans="1:10" ht="13.2" x14ac:dyDescent="0.25">
      <c r="A284" s="2" t="s">
        <v>232</v>
      </c>
      <c r="B284" s="1">
        <f t="shared" si="18"/>
        <v>43315</v>
      </c>
      <c r="C284" t="s">
        <v>41</v>
      </c>
      <c r="D284">
        <v>6.27</v>
      </c>
      <c r="E284" t="s">
        <v>8</v>
      </c>
      <c r="F284" t="s">
        <v>42</v>
      </c>
      <c r="G284" t="s">
        <v>17</v>
      </c>
      <c r="H284" t="str">
        <f t="shared" si="16"/>
        <v>2018</v>
      </c>
      <c r="I284" t="str">
        <f t="shared" si="17"/>
        <v>2018-Aug</v>
      </c>
      <c r="J284">
        <f t="shared" si="19"/>
        <v>-6.27</v>
      </c>
    </row>
    <row r="285" spans="1:10" ht="13.2" x14ac:dyDescent="0.25">
      <c r="A285" s="2" t="s">
        <v>232</v>
      </c>
      <c r="B285" s="1">
        <f t="shared" si="18"/>
        <v>43315</v>
      </c>
      <c r="C285" t="s">
        <v>44</v>
      </c>
      <c r="D285">
        <v>2000</v>
      </c>
      <c r="E285" t="s">
        <v>20</v>
      </c>
      <c r="F285" t="s">
        <v>45</v>
      </c>
      <c r="G285" t="s">
        <v>14</v>
      </c>
      <c r="H285" t="str">
        <f t="shared" si="16"/>
        <v>2018</v>
      </c>
      <c r="I285" t="str">
        <f t="shared" si="17"/>
        <v>2018-Aug</v>
      </c>
      <c r="J285">
        <f t="shared" si="19"/>
        <v>2000</v>
      </c>
    </row>
    <row r="286" spans="1:10" ht="13.2" x14ac:dyDescent="0.25">
      <c r="A286" s="2" t="s">
        <v>233</v>
      </c>
      <c r="B286" s="1">
        <f t="shared" si="18"/>
        <v>43316</v>
      </c>
      <c r="C286" t="s">
        <v>22</v>
      </c>
      <c r="D286">
        <v>11.76</v>
      </c>
      <c r="E286" t="s">
        <v>8</v>
      </c>
      <c r="F286" t="s">
        <v>23</v>
      </c>
      <c r="G286" t="s">
        <v>10</v>
      </c>
      <c r="H286" t="str">
        <f t="shared" si="16"/>
        <v>2018</v>
      </c>
      <c r="I286" t="str">
        <f t="shared" si="17"/>
        <v>2018-Aug</v>
      </c>
      <c r="J286">
        <f t="shared" si="19"/>
        <v>-11.76</v>
      </c>
    </row>
    <row r="287" spans="1:10" ht="13.2" x14ac:dyDescent="0.25">
      <c r="A287" s="2" t="s">
        <v>234</v>
      </c>
      <c r="B287" s="1">
        <f t="shared" si="18"/>
        <v>43318</v>
      </c>
      <c r="C287" t="s">
        <v>7</v>
      </c>
      <c r="D287">
        <v>76.47</v>
      </c>
      <c r="E287" t="s">
        <v>8</v>
      </c>
      <c r="F287" t="s">
        <v>9</v>
      </c>
      <c r="G287" t="s">
        <v>10</v>
      </c>
      <c r="H287" t="str">
        <f t="shared" si="16"/>
        <v>2018</v>
      </c>
      <c r="I287" t="str">
        <f t="shared" si="17"/>
        <v>2018-Aug</v>
      </c>
      <c r="J287">
        <f t="shared" si="19"/>
        <v>-76.47</v>
      </c>
    </row>
    <row r="288" spans="1:10" ht="13.2" x14ac:dyDescent="0.25">
      <c r="A288" s="2" t="s">
        <v>235</v>
      </c>
      <c r="B288" s="1">
        <f t="shared" si="18"/>
        <v>43321</v>
      </c>
      <c r="C288" t="s">
        <v>33</v>
      </c>
      <c r="D288">
        <v>10.69</v>
      </c>
      <c r="E288" t="s">
        <v>8</v>
      </c>
      <c r="F288" t="s">
        <v>34</v>
      </c>
      <c r="G288" t="s">
        <v>10</v>
      </c>
      <c r="H288" t="str">
        <f t="shared" si="16"/>
        <v>2018</v>
      </c>
      <c r="I288" t="str">
        <f t="shared" si="17"/>
        <v>2018-Aug</v>
      </c>
      <c r="J288">
        <f t="shared" si="19"/>
        <v>-10.69</v>
      </c>
    </row>
    <row r="289" spans="1:10" ht="13.2" x14ac:dyDescent="0.25">
      <c r="A289" s="2" t="s">
        <v>235</v>
      </c>
      <c r="B289" s="1">
        <f t="shared" si="18"/>
        <v>43321</v>
      </c>
      <c r="C289" t="s">
        <v>30</v>
      </c>
      <c r="D289">
        <v>30</v>
      </c>
      <c r="E289" t="s">
        <v>8</v>
      </c>
      <c r="F289" t="s">
        <v>31</v>
      </c>
      <c r="G289" t="s">
        <v>14</v>
      </c>
      <c r="H289" t="str">
        <f t="shared" si="16"/>
        <v>2018</v>
      </c>
      <c r="I289" t="str">
        <f t="shared" si="17"/>
        <v>2018-Aug</v>
      </c>
      <c r="J289">
        <f t="shared" si="19"/>
        <v>-30</v>
      </c>
    </row>
    <row r="290" spans="1:10" ht="13.2" x14ac:dyDescent="0.25">
      <c r="A290" s="2" t="s">
        <v>236</v>
      </c>
      <c r="B290" s="1">
        <f t="shared" si="18"/>
        <v>43322</v>
      </c>
      <c r="C290" t="s">
        <v>36</v>
      </c>
      <c r="D290">
        <v>89.4</v>
      </c>
      <c r="E290" t="s">
        <v>8</v>
      </c>
      <c r="F290" t="s">
        <v>37</v>
      </c>
      <c r="G290" t="s">
        <v>14</v>
      </c>
      <c r="H290" t="str">
        <f t="shared" si="16"/>
        <v>2018</v>
      </c>
      <c r="I290" t="str">
        <f t="shared" si="17"/>
        <v>2018-Aug</v>
      </c>
      <c r="J290">
        <f t="shared" si="19"/>
        <v>-89.4</v>
      </c>
    </row>
    <row r="291" spans="1:10" ht="13.2" x14ac:dyDescent="0.25">
      <c r="A291" s="2" t="s">
        <v>237</v>
      </c>
      <c r="B291" s="1">
        <f t="shared" si="18"/>
        <v>43323</v>
      </c>
      <c r="C291" t="s">
        <v>187</v>
      </c>
      <c r="D291">
        <v>13.67</v>
      </c>
      <c r="E291" t="s">
        <v>8</v>
      </c>
      <c r="F291" t="s">
        <v>557</v>
      </c>
      <c r="G291" t="s">
        <v>10</v>
      </c>
      <c r="H291" t="str">
        <f t="shared" si="16"/>
        <v>2018</v>
      </c>
      <c r="I291" t="str">
        <f t="shared" si="17"/>
        <v>2018-Aug</v>
      </c>
      <c r="J291">
        <f t="shared" si="19"/>
        <v>-13.67</v>
      </c>
    </row>
    <row r="292" spans="1:10" ht="13.2" x14ac:dyDescent="0.25">
      <c r="A292" s="2" t="s">
        <v>237</v>
      </c>
      <c r="B292" s="1">
        <f t="shared" si="18"/>
        <v>43323</v>
      </c>
      <c r="C292" t="s">
        <v>238</v>
      </c>
      <c r="D292">
        <v>33.659999999999997</v>
      </c>
      <c r="E292" t="s">
        <v>8</v>
      </c>
      <c r="F292" t="s">
        <v>40</v>
      </c>
      <c r="G292" t="s">
        <v>10</v>
      </c>
      <c r="H292" t="str">
        <f t="shared" si="16"/>
        <v>2018</v>
      </c>
      <c r="I292" t="str">
        <f t="shared" si="17"/>
        <v>2018-Aug</v>
      </c>
      <c r="J292">
        <f t="shared" si="19"/>
        <v>-33.659999999999997</v>
      </c>
    </row>
    <row r="293" spans="1:10" ht="13.2" x14ac:dyDescent="0.25">
      <c r="A293" s="2" t="s">
        <v>239</v>
      </c>
      <c r="B293" s="1">
        <f t="shared" si="18"/>
        <v>43327</v>
      </c>
      <c r="C293" t="s">
        <v>19</v>
      </c>
      <c r="D293">
        <v>269.56</v>
      </c>
      <c r="E293" t="s">
        <v>20</v>
      </c>
      <c r="F293" t="s">
        <v>19</v>
      </c>
      <c r="G293" t="s">
        <v>17</v>
      </c>
      <c r="H293" t="str">
        <f t="shared" si="16"/>
        <v>2018</v>
      </c>
      <c r="I293" t="str">
        <f t="shared" si="17"/>
        <v>2018-Aug</v>
      </c>
      <c r="J293">
        <f t="shared" si="19"/>
        <v>269.56</v>
      </c>
    </row>
    <row r="294" spans="1:10" ht="13.2" x14ac:dyDescent="0.25">
      <c r="A294" s="2" t="s">
        <v>239</v>
      </c>
      <c r="B294" s="1">
        <f t="shared" si="18"/>
        <v>43327</v>
      </c>
      <c r="C294" t="s">
        <v>19</v>
      </c>
      <c r="D294">
        <v>159.38</v>
      </c>
      <c r="E294" t="s">
        <v>20</v>
      </c>
      <c r="F294" t="s">
        <v>19</v>
      </c>
      <c r="G294" t="s">
        <v>10</v>
      </c>
      <c r="H294" t="str">
        <f t="shared" si="16"/>
        <v>2018</v>
      </c>
      <c r="I294" t="str">
        <f t="shared" si="17"/>
        <v>2018-Aug</v>
      </c>
      <c r="J294">
        <f t="shared" si="19"/>
        <v>159.38</v>
      </c>
    </row>
    <row r="295" spans="1:10" ht="13.2" x14ac:dyDescent="0.25">
      <c r="A295" s="2" t="s">
        <v>239</v>
      </c>
      <c r="B295" s="1">
        <f t="shared" si="18"/>
        <v>43327</v>
      </c>
      <c r="C295" t="s">
        <v>39</v>
      </c>
      <c r="D295">
        <v>41.07</v>
      </c>
      <c r="E295" t="s">
        <v>8</v>
      </c>
      <c r="F295" t="s">
        <v>40</v>
      </c>
      <c r="G295" t="s">
        <v>10</v>
      </c>
      <c r="H295" t="str">
        <f t="shared" si="16"/>
        <v>2018</v>
      </c>
      <c r="I295" t="str">
        <f t="shared" si="17"/>
        <v>2018-Aug</v>
      </c>
      <c r="J295">
        <f t="shared" si="19"/>
        <v>-41.07</v>
      </c>
    </row>
    <row r="296" spans="1:10" ht="13.2" x14ac:dyDescent="0.25">
      <c r="A296" s="2" t="s">
        <v>239</v>
      </c>
      <c r="B296" s="1">
        <f t="shared" si="18"/>
        <v>43327</v>
      </c>
      <c r="C296" t="s">
        <v>41</v>
      </c>
      <c r="D296">
        <v>5.64</v>
      </c>
      <c r="E296" t="s">
        <v>8</v>
      </c>
      <c r="F296" t="s">
        <v>42</v>
      </c>
      <c r="G296" t="s">
        <v>10</v>
      </c>
      <c r="H296" t="str">
        <f t="shared" si="16"/>
        <v>2018</v>
      </c>
      <c r="I296" t="str">
        <f t="shared" si="17"/>
        <v>2018-Aug</v>
      </c>
      <c r="J296">
        <f t="shared" si="19"/>
        <v>-5.64</v>
      </c>
    </row>
    <row r="297" spans="1:10" ht="13.2" x14ac:dyDescent="0.25">
      <c r="A297" s="2" t="s">
        <v>239</v>
      </c>
      <c r="B297" s="1">
        <f t="shared" si="18"/>
        <v>43327</v>
      </c>
      <c r="C297" t="s">
        <v>51</v>
      </c>
      <c r="D297">
        <v>60</v>
      </c>
      <c r="E297" t="s">
        <v>8</v>
      </c>
      <c r="F297" t="s">
        <v>31</v>
      </c>
      <c r="G297" t="s">
        <v>14</v>
      </c>
      <c r="H297" t="str">
        <f t="shared" si="16"/>
        <v>2018</v>
      </c>
      <c r="I297" t="str">
        <f t="shared" si="17"/>
        <v>2018-Aug</v>
      </c>
      <c r="J297">
        <f t="shared" si="19"/>
        <v>-60</v>
      </c>
    </row>
    <row r="298" spans="1:10" ht="13.2" x14ac:dyDescent="0.25">
      <c r="A298" s="2" t="s">
        <v>240</v>
      </c>
      <c r="B298" s="1">
        <f t="shared" si="18"/>
        <v>43328</v>
      </c>
      <c r="C298" t="s">
        <v>19</v>
      </c>
      <c r="D298">
        <v>269.56</v>
      </c>
      <c r="E298" t="s">
        <v>8</v>
      </c>
      <c r="F298" t="s">
        <v>19</v>
      </c>
      <c r="G298" t="s">
        <v>14</v>
      </c>
      <c r="H298" t="str">
        <f t="shared" si="16"/>
        <v>2018</v>
      </c>
      <c r="I298" t="str">
        <f t="shared" si="17"/>
        <v>2018-Aug</v>
      </c>
      <c r="J298">
        <f t="shared" si="19"/>
        <v>-269.56</v>
      </c>
    </row>
    <row r="299" spans="1:10" ht="13.2" x14ac:dyDescent="0.25">
      <c r="A299" s="2" t="s">
        <v>240</v>
      </c>
      <c r="B299" s="1">
        <f t="shared" si="18"/>
        <v>43328</v>
      </c>
      <c r="C299" t="s">
        <v>50</v>
      </c>
      <c r="D299">
        <v>35</v>
      </c>
      <c r="E299" t="s">
        <v>8</v>
      </c>
      <c r="F299" t="s">
        <v>31</v>
      </c>
      <c r="G299" t="s">
        <v>14</v>
      </c>
      <c r="H299" t="str">
        <f t="shared" si="16"/>
        <v>2018</v>
      </c>
      <c r="I299" t="str">
        <f t="shared" si="17"/>
        <v>2018-Aug</v>
      </c>
      <c r="J299">
        <f t="shared" si="19"/>
        <v>-35</v>
      </c>
    </row>
    <row r="300" spans="1:10" ht="13.2" x14ac:dyDescent="0.25">
      <c r="A300" s="2" t="s">
        <v>241</v>
      </c>
      <c r="B300" s="1">
        <f t="shared" si="18"/>
        <v>43329</v>
      </c>
      <c r="C300" t="s">
        <v>44</v>
      </c>
      <c r="D300">
        <v>2000</v>
      </c>
      <c r="E300" t="s">
        <v>20</v>
      </c>
      <c r="F300" t="s">
        <v>45</v>
      </c>
      <c r="G300" t="s">
        <v>14</v>
      </c>
      <c r="H300" t="str">
        <f t="shared" si="16"/>
        <v>2018</v>
      </c>
      <c r="I300" t="str">
        <f t="shared" si="17"/>
        <v>2018-Aug</v>
      </c>
      <c r="J300">
        <f t="shared" si="19"/>
        <v>2000</v>
      </c>
    </row>
    <row r="301" spans="1:10" ht="13.2" x14ac:dyDescent="0.25">
      <c r="A301" s="2" t="s">
        <v>241</v>
      </c>
      <c r="B301" s="1">
        <f t="shared" si="18"/>
        <v>43329</v>
      </c>
      <c r="C301" t="s">
        <v>7</v>
      </c>
      <c r="D301">
        <v>14.98</v>
      </c>
      <c r="E301" t="s">
        <v>8</v>
      </c>
      <c r="F301" t="s">
        <v>9</v>
      </c>
      <c r="G301" t="s">
        <v>10</v>
      </c>
      <c r="H301" t="str">
        <f t="shared" si="16"/>
        <v>2018</v>
      </c>
      <c r="I301" t="str">
        <f t="shared" si="17"/>
        <v>2018-Aug</v>
      </c>
      <c r="J301">
        <f t="shared" si="19"/>
        <v>-14.98</v>
      </c>
    </row>
    <row r="302" spans="1:10" ht="13.2" x14ac:dyDescent="0.25">
      <c r="A302" s="2" t="s">
        <v>242</v>
      </c>
      <c r="B302" s="1">
        <f t="shared" si="18"/>
        <v>43330</v>
      </c>
      <c r="C302" t="s">
        <v>7</v>
      </c>
      <c r="D302">
        <v>23.47</v>
      </c>
      <c r="E302" t="s">
        <v>8</v>
      </c>
      <c r="F302" t="s">
        <v>9</v>
      </c>
      <c r="G302" t="s">
        <v>10</v>
      </c>
      <c r="H302" t="str">
        <f t="shared" si="16"/>
        <v>2018</v>
      </c>
      <c r="I302" t="str">
        <f t="shared" si="17"/>
        <v>2018-Aug</v>
      </c>
      <c r="J302">
        <f t="shared" si="19"/>
        <v>-23.47</v>
      </c>
    </row>
    <row r="303" spans="1:10" ht="13.2" x14ac:dyDescent="0.25">
      <c r="A303" s="2" t="s">
        <v>243</v>
      </c>
      <c r="B303" s="1">
        <f t="shared" si="18"/>
        <v>43332</v>
      </c>
      <c r="C303" t="s">
        <v>139</v>
      </c>
      <c r="D303">
        <v>75</v>
      </c>
      <c r="E303" t="s">
        <v>8</v>
      </c>
      <c r="F303" t="s">
        <v>140</v>
      </c>
      <c r="G303" t="s">
        <v>14</v>
      </c>
      <c r="H303" t="str">
        <f t="shared" si="16"/>
        <v>2018</v>
      </c>
      <c r="I303" t="str">
        <f t="shared" si="17"/>
        <v>2018-Aug</v>
      </c>
      <c r="J303">
        <f t="shared" si="19"/>
        <v>-75</v>
      </c>
    </row>
    <row r="304" spans="1:10" ht="13.2" x14ac:dyDescent="0.25">
      <c r="A304" s="2" t="s">
        <v>244</v>
      </c>
      <c r="B304" s="1">
        <f t="shared" si="18"/>
        <v>43333</v>
      </c>
      <c r="C304" t="s">
        <v>19</v>
      </c>
      <c r="D304">
        <v>34.18</v>
      </c>
      <c r="E304" t="s">
        <v>20</v>
      </c>
      <c r="F304" t="s">
        <v>19</v>
      </c>
      <c r="G304" t="s">
        <v>17</v>
      </c>
      <c r="H304" t="str">
        <f t="shared" si="16"/>
        <v>2018</v>
      </c>
      <c r="I304" t="str">
        <f t="shared" si="17"/>
        <v>2018-Aug</v>
      </c>
      <c r="J304">
        <f t="shared" si="19"/>
        <v>34.18</v>
      </c>
    </row>
    <row r="305" spans="1:10" ht="13.2" x14ac:dyDescent="0.25">
      <c r="A305" s="2" t="s">
        <v>244</v>
      </c>
      <c r="B305" s="1">
        <f t="shared" si="18"/>
        <v>43333</v>
      </c>
      <c r="C305" t="s">
        <v>19</v>
      </c>
      <c r="D305">
        <v>99.76</v>
      </c>
      <c r="E305" t="s">
        <v>20</v>
      </c>
      <c r="F305" t="s">
        <v>19</v>
      </c>
      <c r="G305" t="s">
        <v>10</v>
      </c>
      <c r="H305" t="str">
        <f t="shared" si="16"/>
        <v>2018</v>
      </c>
      <c r="I305" t="str">
        <f t="shared" si="17"/>
        <v>2018-Aug</v>
      </c>
      <c r="J305">
        <f t="shared" si="19"/>
        <v>99.76</v>
      </c>
    </row>
    <row r="306" spans="1:10" ht="13.2" x14ac:dyDescent="0.25">
      <c r="A306" s="2" t="s">
        <v>244</v>
      </c>
      <c r="B306" s="1">
        <f t="shared" si="18"/>
        <v>43333</v>
      </c>
      <c r="C306" t="s">
        <v>19</v>
      </c>
      <c r="D306">
        <v>99.76</v>
      </c>
      <c r="E306" t="s">
        <v>8</v>
      </c>
      <c r="F306" t="s">
        <v>19</v>
      </c>
      <c r="G306" t="s">
        <v>14</v>
      </c>
      <c r="H306" t="str">
        <f t="shared" si="16"/>
        <v>2018</v>
      </c>
      <c r="I306" t="str">
        <f t="shared" si="17"/>
        <v>2018-Aug</v>
      </c>
      <c r="J306">
        <f t="shared" si="19"/>
        <v>-99.76</v>
      </c>
    </row>
    <row r="307" spans="1:10" ht="13.2" x14ac:dyDescent="0.25">
      <c r="A307" s="2" t="s">
        <v>245</v>
      </c>
      <c r="B307" s="1">
        <f t="shared" si="18"/>
        <v>43334</v>
      </c>
      <c r="C307" t="s">
        <v>19</v>
      </c>
      <c r="D307">
        <v>34.18</v>
      </c>
      <c r="E307" t="s">
        <v>8</v>
      </c>
      <c r="F307" t="s">
        <v>19</v>
      </c>
      <c r="G307" t="s">
        <v>14</v>
      </c>
      <c r="H307" t="str">
        <f t="shared" si="16"/>
        <v>2018</v>
      </c>
      <c r="I307" t="str">
        <f t="shared" si="17"/>
        <v>2018-Aug</v>
      </c>
      <c r="J307">
        <f t="shared" si="19"/>
        <v>-34.18</v>
      </c>
    </row>
    <row r="308" spans="1:10" ht="13.2" x14ac:dyDescent="0.25">
      <c r="A308" s="2" t="s">
        <v>246</v>
      </c>
      <c r="B308" s="1">
        <f t="shared" si="18"/>
        <v>43336</v>
      </c>
      <c r="C308" t="s">
        <v>25</v>
      </c>
      <c r="D308">
        <v>42.31</v>
      </c>
      <c r="E308" t="s">
        <v>8</v>
      </c>
      <c r="F308" t="s">
        <v>16</v>
      </c>
      <c r="G308" t="s">
        <v>10</v>
      </c>
      <c r="H308" t="str">
        <f t="shared" si="16"/>
        <v>2018</v>
      </c>
      <c r="I308" t="str">
        <f t="shared" si="17"/>
        <v>2018-Aug</v>
      </c>
      <c r="J308">
        <f t="shared" si="19"/>
        <v>-42.31</v>
      </c>
    </row>
    <row r="309" spans="1:10" ht="13.2" x14ac:dyDescent="0.25">
      <c r="A309" s="2" t="s">
        <v>247</v>
      </c>
      <c r="B309" s="1">
        <f t="shared" si="18"/>
        <v>43339</v>
      </c>
      <c r="C309" t="s">
        <v>60</v>
      </c>
      <c r="D309">
        <v>74.989999999999995</v>
      </c>
      <c r="E309" t="s">
        <v>8</v>
      </c>
      <c r="F309" t="s">
        <v>61</v>
      </c>
      <c r="G309" t="s">
        <v>14</v>
      </c>
      <c r="H309" t="str">
        <f t="shared" si="16"/>
        <v>2018</v>
      </c>
      <c r="I309" t="str">
        <f t="shared" si="17"/>
        <v>2018-Aug</v>
      </c>
      <c r="J309">
        <f t="shared" si="19"/>
        <v>-74.989999999999995</v>
      </c>
    </row>
    <row r="310" spans="1:10" ht="13.2" x14ac:dyDescent="0.25">
      <c r="A310" s="2" t="s">
        <v>248</v>
      </c>
      <c r="B310" s="1">
        <f t="shared" si="18"/>
        <v>43342</v>
      </c>
      <c r="C310" t="s">
        <v>39</v>
      </c>
      <c r="D310">
        <v>35.65</v>
      </c>
      <c r="E310" t="s">
        <v>8</v>
      </c>
      <c r="F310" t="s">
        <v>40</v>
      </c>
      <c r="G310" t="s">
        <v>10</v>
      </c>
      <c r="H310" t="str">
        <f t="shared" si="16"/>
        <v>2018</v>
      </c>
      <c r="I310" t="str">
        <f t="shared" si="17"/>
        <v>2018-Aug</v>
      </c>
      <c r="J310">
        <f t="shared" si="19"/>
        <v>-35.65</v>
      </c>
    </row>
    <row r="311" spans="1:10" ht="13.2" x14ac:dyDescent="0.25">
      <c r="A311" s="2" t="s">
        <v>249</v>
      </c>
      <c r="B311" s="1">
        <f t="shared" si="18"/>
        <v>43343</v>
      </c>
      <c r="C311" t="s">
        <v>41</v>
      </c>
      <c r="D311">
        <v>11.64</v>
      </c>
      <c r="E311" t="s">
        <v>8</v>
      </c>
      <c r="F311" t="s">
        <v>42</v>
      </c>
      <c r="G311" t="s">
        <v>10</v>
      </c>
      <c r="H311" t="str">
        <f t="shared" si="16"/>
        <v>2018</v>
      </c>
      <c r="I311" t="str">
        <f t="shared" si="17"/>
        <v>2018-Aug</v>
      </c>
      <c r="J311">
        <f t="shared" si="19"/>
        <v>-11.64</v>
      </c>
    </row>
    <row r="312" spans="1:10" ht="13.2" x14ac:dyDescent="0.25">
      <c r="A312" s="2" t="s">
        <v>249</v>
      </c>
      <c r="B312" s="1">
        <f t="shared" si="18"/>
        <v>43343</v>
      </c>
      <c r="C312" t="s">
        <v>44</v>
      </c>
      <c r="D312">
        <v>2000</v>
      </c>
      <c r="E312" t="s">
        <v>20</v>
      </c>
      <c r="F312" t="s">
        <v>45</v>
      </c>
      <c r="G312" t="s">
        <v>14</v>
      </c>
      <c r="H312" t="str">
        <f t="shared" si="16"/>
        <v>2018</v>
      </c>
      <c r="I312" t="str">
        <f t="shared" si="17"/>
        <v>2018-Aug</v>
      </c>
      <c r="J312">
        <f t="shared" si="19"/>
        <v>2000</v>
      </c>
    </row>
    <row r="313" spans="1:10" ht="13.2" x14ac:dyDescent="0.25">
      <c r="A313" s="2" t="s">
        <v>250</v>
      </c>
      <c r="B313" s="1">
        <f t="shared" si="18"/>
        <v>43344</v>
      </c>
      <c r="C313" t="s">
        <v>81</v>
      </c>
      <c r="D313">
        <v>47.4</v>
      </c>
      <c r="E313" t="s">
        <v>8</v>
      </c>
      <c r="F313" t="s">
        <v>82</v>
      </c>
      <c r="G313" t="s">
        <v>10</v>
      </c>
      <c r="H313" t="str">
        <f t="shared" si="16"/>
        <v>2018</v>
      </c>
      <c r="I313" t="str">
        <f t="shared" si="17"/>
        <v>2018-Sep</v>
      </c>
      <c r="J313">
        <f t="shared" si="19"/>
        <v>-47.4</v>
      </c>
    </row>
    <row r="314" spans="1:10" ht="13.2" x14ac:dyDescent="0.25">
      <c r="A314" s="2" t="s">
        <v>250</v>
      </c>
      <c r="B314" s="1">
        <f t="shared" si="18"/>
        <v>43344</v>
      </c>
      <c r="C314" t="s">
        <v>7</v>
      </c>
      <c r="D314">
        <v>13.13</v>
      </c>
      <c r="E314" t="s">
        <v>8</v>
      </c>
      <c r="F314" t="s">
        <v>9</v>
      </c>
      <c r="G314" t="s">
        <v>10</v>
      </c>
      <c r="H314" t="str">
        <f t="shared" si="16"/>
        <v>2018</v>
      </c>
      <c r="I314" t="str">
        <f t="shared" si="17"/>
        <v>2018-Sep</v>
      </c>
      <c r="J314">
        <f t="shared" si="19"/>
        <v>-13.13</v>
      </c>
    </row>
    <row r="315" spans="1:10" ht="13.2" x14ac:dyDescent="0.25">
      <c r="A315" s="2" t="s">
        <v>251</v>
      </c>
      <c r="B315" s="1">
        <f t="shared" si="18"/>
        <v>43345</v>
      </c>
      <c r="C315" t="s">
        <v>7</v>
      </c>
      <c r="D315">
        <v>109.83</v>
      </c>
      <c r="E315" t="s">
        <v>8</v>
      </c>
      <c r="F315" t="s">
        <v>9</v>
      </c>
      <c r="G315" t="s">
        <v>10</v>
      </c>
      <c r="H315" t="str">
        <f t="shared" si="16"/>
        <v>2018</v>
      </c>
      <c r="I315" t="str">
        <f t="shared" si="17"/>
        <v>2018-Sep</v>
      </c>
      <c r="J315">
        <f t="shared" si="19"/>
        <v>-109.83</v>
      </c>
    </row>
    <row r="316" spans="1:10" ht="13.2" x14ac:dyDescent="0.25">
      <c r="A316" s="2" t="s">
        <v>252</v>
      </c>
      <c r="B316" s="1">
        <f t="shared" si="18"/>
        <v>43347</v>
      </c>
      <c r="C316" t="s">
        <v>19</v>
      </c>
      <c r="D316">
        <v>687.29</v>
      </c>
      <c r="E316" t="s">
        <v>20</v>
      </c>
      <c r="F316" t="s">
        <v>19</v>
      </c>
      <c r="G316" t="s">
        <v>10</v>
      </c>
      <c r="H316" t="str">
        <f t="shared" si="16"/>
        <v>2018</v>
      </c>
      <c r="I316" t="str">
        <f t="shared" si="17"/>
        <v>2018-Sep</v>
      </c>
      <c r="J316">
        <f t="shared" si="19"/>
        <v>687.29</v>
      </c>
    </row>
    <row r="317" spans="1:10" ht="13.2" x14ac:dyDescent="0.25">
      <c r="A317" s="2" t="s">
        <v>252</v>
      </c>
      <c r="B317" s="1">
        <f t="shared" si="18"/>
        <v>43347</v>
      </c>
      <c r="C317" t="s">
        <v>19</v>
      </c>
      <c r="D317">
        <v>687.29</v>
      </c>
      <c r="E317" t="s">
        <v>8</v>
      </c>
      <c r="F317" t="s">
        <v>19</v>
      </c>
      <c r="G317" t="s">
        <v>14</v>
      </c>
      <c r="H317" t="str">
        <f t="shared" si="16"/>
        <v>2018</v>
      </c>
      <c r="I317" t="str">
        <f t="shared" si="17"/>
        <v>2018-Sep</v>
      </c>
      <c r="J317">
        <f t="shared" si="19"/>
        <v>-687.29</v>
      </c>
    </row>
    <row r="318" spans="1:10" ht="13.2" x14ac:dyDescent="0.25">
      <c r="A318" s="2" t="s">
        <v>252</v>
      </c>
      <c r="B318" s="1">
        <f t="shared" si="18"/>
        <v>43347</v>
      </c>
      <c r="C318" t="s">
        <v>12</v>
      </c>
      <c r="D318">
        <v>1247.44</v>
      </c>
      <c r="E318" t="s">
        <v>8</v>
      </c>
      <c r="F318" t="s">
        <v>13</v>
      </c>
      <c r="G318" t="s">
        <v>14</v>
      </c>
      <c r="H318" t="str">
        <f t="shared" si="16"/>
        <v>2018</v>
      </c>
      <c r="I318" t="str">
        <f t="shared" si="17"/>
        <v>2018-Sep</v>
      </c>
      <c r="J318">
        <f t="shared" si="19"/>
        <v>-1247.44</v>
      </c>
    </row>
    <row r="319" spans="1:10" ht="13.2" x14ac:dyDescent="0.25">
      <c r="A319" s="2" t="s">
        <v>252</v>
      </c>
      <c r="B319" s="1">
        <f t="shared" si="18"/>
        <v>43347</v>
      </c>
      <c r="C319" t="s">
        <v>22</v>
      </c>
      <c r="D319">
        <v>11.76</v>
      </c>
      <c r="E319" t="s">
        <v>8</v>
      </c>
      <c r="F319" t="s">
        <v>23</v>
      </c>
      <c r="G319" t="s">
        <v>10</v>
      </c>
      <c r="H319" t="str">
        <f t="shared" si="16"/>
        <v>2018</v>
      </c>
      <c r="I319" t="str">
        <f t="shared" si="17"/>
        <v>2018-Sep</v>
      </c>
      <c r="J319">
        <f t="shared" si="19"/>
        <v>-11.76</v>
      </c>
    </row>
    <row r="320" spans="1:10" ht="13.2" x14ac:dyDescent="0.25">
      <c r="A320" s="2" t="s">
        <v>253</v>
      </c>
      <c r="B320" s="1">
        <f t="shared" si="18"/>
        <v>43350</v>
      </c>
      <c r="C320" t="s">
        <v>30</v>
      </c>
      <c r="D320">
        <v>30</v>
      </c>
      <c r="E320" t="s">
        <v>8</v>
      </c>
      <c r="F320" t="s">
        <v>31</v>
      </c>
      <c r="G320" t="s">
        <v>14</v>
      </c>
      <c r="H320" t="str">
        <f t="shared" si="16"/>
        <v>2018</v>
      </c>
      <c r="I320" t="str">
        <f t="shared" si="17"/>
        <v>2018-Sep</v>
      </c>
      <c r="J320">
        <f t="shared" si="19"/>
        <v>-30</v>
      </c>
    </row>
    <row r="321" spans="1:10" ht="13.2" x14ac:dyDescent="0.25">
      <c r="A321" s="2" t="s">
        <v>254</v>
      </c>
      <c r="B321" s="1">
        <f t="shared" si="18"/>
        <v>43352</v>
      </c>
      <c r="C321" t="s">
        <v>81</v>
      </c>
      <c r="D321">
        <v>18</v>
      </c>
      <c r="E321" t="s">
        <v>8</v>
      </c>
      <c r="F321" t="s">
        <v>82</v>
      </c>
      <c r="G321" t="s">
        <v>10</v>
      </c>
      <c r="H321" t="str">
        <f t="shared" si="16"/>
        <v>2018</v>
      </c>
      <c r="I321" t="str">
        <f t="shared" si="17"/>
        <v>2018-Sep</v>
      </c>
      <c r="J321">
        <f t="shared" si="19"/>
        <v>-18</v>
      </c>
    </row>
    <row r="322" spans="1:10" ht="13.2" x14ac:dyDescent="0.25">
      <c r="A322" s="2" t="s">
        <v>254</v>
      </c>
      <c r="B322" s="1">
        <f t="shared" si="18"/>
        <v>43352</v>
      </c>
      <c r="C322" t="s">
        <v>33</v>
      </c>
      <c r="D322">
        <v>10.69</v>
      </c>
      <c r="E322" t="s">
        <v>8</v>
      </c>
      <c r="F322" t="s">
        <v>34</v>
      </c>
      <c r="G322" t="s">
        <v>10</v>
      </c>
      <c r="H322" t="str">
        <f t="shared" ref="H322:H385" si="20">TEXT(B322,"yyyy")</f>
        <v>2018</v>
      </c>
      <c r="I322" t="str">
        <f t="shared" ref="I322:I385" si="21">TEXT(B322,"yyyy-mmm")</f>
        <v>2018-Sep</v>
      </c>
      <c r="J322">
        <f t="shared" si="19"/>
        <v>-10.69</v>
      </c>
    </row>
    <row r="323" spans="1:10" ht="13.2" x14ac:dyDescent="0.25">
      <c r="A323" s="2" t="s">
        <v>255</v>
      </c>
      <c r="B323" s="1">
        <f t="shared" ref="B323:B386" si="22">DATE(VALUE(RIGHT(A323,4)), VALUE(LEFT(A323,2)), VALUE(MID(A323,4,2)))</f>
        <v>43354</v>
      </c>
      <c r="C323" t="s">
        <v>100</v>
      </c>
      <c r="D323">
        <v>38.86</v>
      </c>
      <c r="E323" t="s">
        <v>8</v>
      </c>
      <c r="F323" t="s">
        <v>40</v>
      </c>
      <c r="G323" t="s">
        <v>10</v>
      </c>
      <c r="H323" t="str">
        <f t="shared" si="20"/>
        <v>2018</v>
      </c>
      <c r="I323" t="str">
        <f t="shared" si="21"/>
        <v>2018-Sep</v>
      </c>
      <c r="J323">
        <f t="shared" ref="J323:J386" si="23">IF(E323="Debit", -ABS(D323),ABS(D323))</f>
        <v>-38.86</v>
      </c>
    </row>
    <row r="324" spans="1:10" ht="13.2" x14ac:dyDescent="0.25">
      <c r="A324" s="2" t="s">
        <v>255</v>
      </c>
      <c r="B324" s="1">
        <f t="shared" si="22"/>
        <v>43354</v>
      </c>
      <c r="C324" t="s">
        <v>41</v>
      </c>
      <c r="D324">
        <v>7.87</v>
      </c>
      <c r="E324" t="s">
        <v>8</v>
      </c>
      <c r="F324" t="s">
        <v>42</v>
      </c>
      <c r="G324" t="s">
        <v>10</v>
      </c>
      <c r="H324" t="str">
        <f t="shared" si="20"/>
        <v>2018</v>
      </c>
      <c r="I324" t="str">
        <f t="shared" si="21"/>
        <v>2018-Sep</v>
      </c>
      <c r="J324">
        <f t="shared" si="23"/>
        <v>-7.87</v>
      </c>
    </row>
    <row r="325" spans="1:10" ht="13.2" x14ac:dyDescent="0.25">
      <c r="A325" s="2" t="s">
        <v>256</v>
      </c>
      <c r="B325" s="1">
        <f t="shared" si="22"/>
        <v>43355</v>
      </c>
      <c r="C325" t="s">
        <v>41</v>
      </c>
      <c r="D325">
        <v>47.16</v>
      </c>
      <c r="E325" t="s">
        <v>8</v>
      </c>
      <c r="F325" t="s">
        <v>42</v>
      </c>
      <c r="G325" t="s">
        <v>10</v>
      </c>
      <c r="H325" t="str">
        <f t="shared" si="20"/>
        <v>2018</v>
      </c>
      <c r="I325" t="str">
        <f t="shared" si="21"/>
        <v>2018-Sep</v>
      </c>
      <c r="J325">
        <f t="shared" si="23"/>
        <v>-47.16</v>
      </c>
    </row>
    <row r="326" spans="1:10" ht="13.2" x14ac:dyDescent="0.25">
      <c r="A326" s="2" t="s">
        <v>256</v>
      </c>
      <c r="B326" s="1">
        <f t="shared" si="22"/>
        <v>43355</v>
      </c>
      <c r="C326" t="s">
        <v>36</v>
      </c>
      <c r="D326">
        <v>89.4</v>
      </c>
      <c r="E326" t="s">
        <v>8</v>
      </c>
      <c r="F326" t="s">
        <v>37</v>
      </c>
      <c r="G326" t="s">
        <v>14</v>
      </c>
      <c r="H326" t="str">
        <f t="shared" si="20"/>
        <v>2018</v>
      </c>
      <c r="I326" t="str">
        <f t="shared" si="21"/>
        <v>2018-Sep</v>
      </c>
      <c r="J326">
        <f t="shared" si="23"/>
        <v>-89.4</v>
      </c>
    </row>
    <row r="327" spans="1:10" ht="13.2" x14ac:dyDescent="0.25">
      <c r="A327" s="2" t="s">
        <v>257</v>
      </c>
      <c r="B327" s="1">
        <f t="shared" si="22"/>
        <v>43356</v>
      </c>
      <c r="C327" t="s">
        <v>41</v>
      </c>
      <c r="D327">
        <v>5.64</v>
      </c>
      <c r="E327" t="s">
        <v>8</v>
      </c>
      <c r="F327" t="s">
        <v>42</v>
      </c>
      <c r="G327" t="s">
        <v>10</v>
      </c>
      <c r="H327" t="str">
        <f t="shared" si="20"/>
        <v>2018</v>
      </c>
      <c r="I327" t="str">
        <f t="shared" si="21"/>
        <v>2018-Sep</v>
      </c>
      <c r="J327">
        <f t="shared" si="23"/>
        <v>-5.64</v>
      </c>
    </row>
    <row r="328" spans="1:10" ht="13.2" x14ac:dyDescent="0.25">
      <c r="A328" s="2" t="s">
        <v>258</v>
      </c>
      <c r="B328" s="1">
        <f t="shared" si="22"/>
        <v>43357</v>
      </c>
      <c r="C328" t="s">
        <v>19</v>
      </c>
      <c r="D328">
        <v>134.34</v>
      </c>
      <c r="E328" t="s">
        <v>20</v>
      </c>
      <c r="F328" t="s">
        <v>19</v>
      </c>
      <c r="G328" t="s">
        <v>10</v>
      </c>
      <c r="H328" t="str">
        <f t="shared" si="20"/>
        <v>2018</v>
      </c>
      <c r="I328" t="str">
        <f t="shared" si="21"/>
        <v>2018-Sep</v>
      </c>
      <c r="J328">
        <f t="shared" si="23"/>
        <v>134.34</v>
      </c>
    </row>
    <row r="329" spans="1:10" ht="13.2" x14ac:dyDescent="0.25">
      <c r="A329" s="2" t="s">
        <v>258</v>
      </c>
      <c r="B329" s="1">
        <f t="shared" si="22"/>
        <v>43357</v>
      </c>
      <c r="C329" t="s">
        <v>44</v>
      </c>
      <c r="D329">
        <v>2000</v>
      </c>
      <c r="E329" t="s">
        <v>20</v>
      </c>
      <c r="F329" t="s">
        <v>45</v>
      </c>
      <c r="G329" t="s">
        <v>14</v>
      </c>
      <c r="H329" t="str">
        <f t="shared" si="20"/>
        <v>2018</v>
      </c>
      <c r="I329" t="str">
        <f t="shared" si="21"/>
        <v>2018-Sep</v>
      </c>
      <c r="J329">
        <f t="shared" si="23"/>
        <v>2000</v>
      </c>
    </row>
    <row r="330" spans="1:10" ht="13.2" x14ac:dyDescent="0.25">
      <c r="A330" s="2" t="s">
        <v>259</v>
      </c>
      <c r="B330" s="1">
        <f t="shared" si="22"/>
        <v>43360</v>
      </c>
      <c r="C330" t="s">
        <v>41</v>
      </c>
      <c r="D330">
        <v>10.17</v>
      </c>
      <c r="E330" t="s">
        <v>8</v>
      </c>
      <c r="F330" t="s">
        <v>42</v>
      </c>
      <c r="G330" t="s">
        <v>10</v>
      </c>
      <c r="H330" t="str">
        <f t="shared" si="20"/>
        <v>2018</v>
      </c>
      <c r="I330" t="str">
        <f t="shared" si="21"/>
        <v>2018-Sep</v>
      </c>
      <c r="J330">
        <f t="shared" si="23"/>
        <v>-10.17</v>
      </c>
    </row>
    <row r="331" spans="1:10" ht="13.2" x14ac:dyDescent="0.25">
      <c r="A331" s="2" t="s">
        <v>259</v>
      </c>
      <c r="B331" s="1">
        <f t="shared" si="22"/>
        <v>43360</v>
      </c>
      <c r="C331" t="s">
        <v>41</v>
      </c>
      <c r="D331">
        <v>8.8000000000000007</v>
      </c>
      <c r="E331" t="s">
        <v>8</v>
      </c>
      <c r="F331" t="s">
        <v>42</v>
      </c>
      <c r="G331" t="s">
        <v>10</v>
      </c>
      <c r="H331" t="str">
        <f t="shared" si="20"/>
        <v>2018</v>
      </c>
      <c r="I331" t="str">
        <f t="shared" si="21"/>
        <v>2018-Sep</v>
      </c>
      <c r="J331">
        <f t="shared" si="23"/>
        <v>-8.8000000000000007</v>
      </c>
    </row>
    <row r="332" spans="1:10" ht="13.2" x14ac:dyDescent="0.25">
      <c r="A332" s="2" t="s">
        <v>259</v>
      </c>
      <c r="B332" s="1">
        <f t="shared" si="22"/>
        <v>43360</v>
      </c>
      <c r="C332" t="s">
        <v>50</v>
      </c>
      <c r="D332">
        <v>35</v>
      </c>
      <c r="E332" t="s">
        <v>8</v>
      </c>
      <c r="F332" t="s">
        <v>31</v>
      </c>
      <c r="G332" t="s">
        <v>14</v>
      </c>
      <c r="H332" t="str">
        <f t="shared" si="20"/>
        <v>2018</v>
      </c>
      <c r="I332" t="str">
        <f t="shared" si="21"/>
        <v>2018-Sep</v>
      </c>
      <c r="J332">
        <f t="shared" si="23"/>
        <v>-35</v>
      </c>
    </row>
    <row r="333" spans="1:10" ht="13.2" x14ac:dyDescent="0.25">
      <c r="A333" s="2" t="s">
        <v>260</v>
      </c>
      <c r="B333" s="1">
        <f t="shared" si="22"/>
        <v>43361</v>
      </c>
      <c r="C333" t="s">
        <v>41</v>
      </c>
      <c r="D333">
        <v>4.32</v>
      </c>
      <c r="E333" t="s">
        <v>8</v>
      </c>
      <c r="F333" t="s">
        <v>42</v>
      </c>
      <c r="G333" t="s">
        <v>10</v>
      </c>
      <c r="H333" t="str">
        <f t="shared" si="20"/>
        <v>2018</v>
      </c>
      <c r="I333" t="str">
        <f t="shared" si="21"/>
        <v>2018-Sep</v>
      </c>
      <c r="J333">
        <f t="shared" si="23"/>
        <v>-4.32</v>
      </c>
    </row>
    <row r="334" spans="1:10" ht="13.2" x14ac:dyDescent="0.25">
      <c r="A334" s="2" t="s">
        <v>260</v>
      </c>
      <c r="B334" s="1">
        <f t="shared" si="22"/>
        <v>43361</v>
      </c>
      <c r="C334" t="s">
        <v>51</v>
      </c>
      <c r="D334">
        <v>60</v>
      </c>
      <c r="E334" t="s">
        <v>8</v>
      </c>
      <c r="F334" t="s">
        <v>31</v>
      </c>
      <c r="G334" t="s">
        <v>14</v>
      </c>
      <c r="H334" t="str">
        <f t="shared" si="20"/>
        <v>2018</v>
      </c>
      <c r="I334" t="str">
        <f t="shared" si="21"/>
        <v>2018-Sep</v>
      </c>
      <c r="J334">
        <f t="shared" si="23"/>
        <v>-60</v>
      </c>
    </row>
    <row r="335" spans="1:10" ht="13.2" x14ac:dyDescent="0.25">
      <c r="A335" s="2" t="s">
        <v>261</v>
      </c>
      <c r="B335" s="1">
        <f t="shared" si="22"/>
        <v>43362</v>
      </c>
      <c r="C335" t="s">
        <v>139</v>
      </c>
      <c r="D335">
        <v>75</v>
      </c>
      <c r="E335" t="s">
        <v>8</v>
      </c>
      <c r="F335" t="s">
        <v>140</v>
      </c>
      <c r="G335" t="s">
        <v>14</v>
      </c>
      <c r="H335" t="str">
        <f t="shared" si="20"/>
        <v>2018</v>
      </c>
      <c r="I335" t="str">
        <f t="shared" si="21"/>
        <v>2018-Sep</v>
      </c>
      <c r="J335">
        <f t="shared" si="23"/>
        <v>-75</v>
      </c>
    </row>
    <row r="336" spans="1:10" ht="13.2" x14ac:dyDescent="0.25">
      <c r="A336" s="2" t="s">
        <v>261</v>
      </c>
      <c r="B336" s="1">
        <f t="shared" si="22"/>
        <v>43362</v>
      </c>
      <c r="C336" t="s">
        <v>73</v>
      </c>
      <c r="D336">
        <v>30</v>
      </c>
      <c r="E336" t="s">
        <v>8</v>
      </c>
      <c r="F336" t="s">
        <v>74</v>
      </c>
      <c r="G336" t="s">
        <v>10</v>
      </c>
      <c r="H336" t="str">
        <f t="shared" si="20"/>
        <v>2018</v>
      </c>
      <c r="I336" t="str">
        <f t="shared" si="21"/>
        <v>2018-Sep</v>
      </c>
      <c r="J336">
        <f t="shared" si="23"/>
        <v>-30</v>
      </c>
    </row>
    <row r="337" spans="1:10" ht="13.2" x14ac:dyDescent="0.25">
      <c r="A337" s="2" t="s">
        <v>262</v>
      </c>
      <c r="B337" s="1">
        <f t="shared" si="22"/>
        <v>43363</v>
      </c>
      <c r="C337" t="s">
        <v>7</v>
      </c>
      <c r="D337">
        <v>47.38</v>
      </c>
      <c r="E337" t="s">
        <v>8</v>
      </c>
      <c r="F337" t="s">
        <v>9</v>
      </c>
      <c r="G337" t="s">
        <v>10</v>
      </c>
      <c r="H337" t="str">
        <f t="shared" si="20"/>
        <v>2018</v>
      </c>
      <c r="I337" t="str">
        <f t="shared" si="21"/>
        <v>2018-Sep</v>
      </c>
      <c r="J337">
        <f t="shared" si="23"/>
        <v>-47.38</v>
      </c>
    </row>
    <row r="338" spans="1:10" ht="13.2" x14ac:dyDescent="0.25">
      <c r="A338" s="2" t="s">
        <v>263</v>
      </c>
      <c r="B338" s="1">
        <f t="shared" si="22"/>
        <v>43365</v>
      </c>
      <c r="C338" t="s">
        <v>27</v>
      </c>
      <c r="D338">
        <v>69.400000000000006</v>
      </c>
      <c r="E338" t="s">
        <v>8</v>
      </c>
      <c r="F338" t="s">
        <v>28</v>
      </c>
      <c r="G338" t="s">
        <v>10</v>
      </c>
      <c r="H338" t="str">
        <f t="shared" si="20"/>
        <v>2018</v>
      </c>
      <c r="I338" t="str">
        <f t="shared" si="21"/>
        <v>2018-Sep</v>
      </c>
      <c r="J338">
        <f t="shared" si="23"/>
        <v>-69.400000000000006</v>
      </c>
    </row>
    <row r="339" spans="1:10" ht="13.2" x14ac:dyDescent="0.25">
      <c r="A339" s="2" t="s">
        <v>263</v>
      </c>
      <c r="B339" s="1">
        <f t="shared" si="22"/>
        <v>43365</v>
      </c>
      <c r="C339" t="s">
        <v>27</v>
      </c>
      <c r="D339">
        <v>6.83</v>
      </c>
      <c r="E339" t="s">
        <v>8</v>
      </c>
      <c r="F339" t="s">
        <v>28</v>
      </c>
      <c r="G339" t="s">
        <v>10</v>
      </c>
      <c r="H339" t="str">
        <f t="shared" si="20"/>
        <v>2018</v>
      </c>
      <c r="I339" t="str">
        <f t="shared" si="21"/>
        <v>2018-Sep</v>
      </c>
      <c r="J339">
        <f t="shared" si="23"/>
        <v>-6.83</v>
      </c>
    </row>
    <row r="340" spans="1:10" ht="13.2" x14ac:dyDescent="0.25">
      <c r="A340" s="2" t="s">
        <v>264</v>
      </c>
      <c r="B340" s="1">
        <f t="shared" si="22"/>
        <v>43368</v>
      </c>
      <c r="C340" t="s">
        <v>60</v>
      </c>
      <c r="D340">
        <v>74.989999999999995</v>
      </c>
      <c r="E340" t="s">
        <v>8</v>
      </c>
      <c r="F340" t="s">
        <v>61</v>
      </c>
      <c r="G340" t="s">
        <v>14</v>
      </c>
      <c r="H340" t="str">
        <f t="shared" si="20"/>
        <v>2018</v>
      </c>
      <c r="I340" t="str">
        <f t="shared" si="21"/>
        <v>2018-Sep</v>
      </c>
      <c r="J340">
        <f t="shared" si="23"/>
        <v>-74.989999999999995</v>
      </c>
    </row>
    <row r="341" spans="1:10" ht="13.2" x14ac:dyDescent="0.25">
      <c r="A341" s="2" t="s">
        <v>264</v>
      </c>
      <c r="B341" s="1">
        <f t="shared" si="22"/>
        <v>43368</v>
      </c>
      <c r="C341" t="s">
        <v>265</v>
      </c>
      <c r="D341">
        <v>48.64</v>
      </c>
      <c r="E341" t="s">
        <v>8</v>
      </c>
      <c r="F341" t="s">
        <v>16</v>
      </c>
      <c r="G341" t="s">
        <v>17</v>
      </c>
      <c r="H341" t="str">
        <f t="shared" si="20"/>
        <v>2018</v>
      </c>
      <c r="I341" t="str">
        <f t="shared" si="21"/>
        <v>2018-Sep</v>
      </c>
      <c r="J341">
        <f t="shared" si="23"/>
        <v>-48.64</v>
      </c>
    </row>
    <row r="342" spans="1:10" ht="13.2" x14ac:dyDescent="0.25">
      <c r="A342" s="2" t="s">
        <v>266</v>
      </c>
      <c r="B342" s="1">
        <f t="shared" si="22"/>
        <v>43369</v>
      </c>
      <c r="C342" t="s">
        <v>57</v>
      </c>
      <c r="D342">
        <v>5</v>
      </c>
      <c r="E342" t="s">
        <v>8</v>
      </c>
      <c r="F342" t="s">
        <v>58</v>
      </c>
      <c r="G342" t="s">
        <v>10</v>
      </c>
      <c r="H342" t="str">
        <f t="shared" si="20"/>
        <v>2018</v>
      </c>
      <c r="I342" t="str">
        <f t="shared" si="21"/>
        <v>2018-Sep</v>
      </c>
      <c r="J342">
        <f t="shared" si="23"/>
        <v>-5</v>
      </c>
    </row>
    <row r="343" spans="1:10" ht="13.2" x14ac:dyDescent="0.25">
      <c r="A343" s="2" t="s">
        <v>266</v>
      </c>
      <c r="B343" s="1">
        <f t="shared" si="22"/>
        <v>43369</v>
      </c>
      <c r="C343" t="s">
        <v>267</v>
      </c>
      <c r="D343">
        <v>38</v>
      </c>
      <c r="E343" t="s">
        <v>8</v>
      </c>
      <c r="F343" t="s">
        <v>40</v>
      </c>
      <c r="G343" t="s">
        <v>17</v>
      </c>
      <c r="H343" t="str">
        <f t="shared" si="20"/>
        <v>2018</v>
      </c>
      <c r="I343" t="str">
        <f t="shared" si="21"/>
        <v>2018-Sep</v>
      </c>
      <c r="J343">
        <f t="shared" si="23"/>
        <v>-38</v>
      </c>
    </row>
    <row r="344" spans="1:10" ht="13.2" x14ac:dyDescent="0.25">
      <c r="A344" s="2" t="s">
        <v>268</v>
      </c>
      <c r="B344" s="1">
        <f t="shared" si="22"/>
        <v>43370</v>
      </c>
      <c r="C344" t="s">
        <v>238</v>
      </c>
      <c r="D344">
        <v>40.71</v>
      </c>
      <c r="E344" t="s">
        <v>8</v>
      </c>
      <c r="F344" t="s">
        <v>40</v>
      </c>
      <c r="G344" t="s">
        <v>10</v>
      </c>
      <c r="H344" t="str">
        <f t="shared" si="20"/>
        <v>2018</v>
      </c>
      <c r="I344" t="str">
        <f t="shared" si="21"/>
        <v>2018-Sep</v>
      </c>
      <c r="J344">
        <f t="shared" si="23"/>
        <v>-40.71</v>
      </c>
    </row>
    <row r="345" spans="1:10" ht="13.2" x14ac:dyDescent="0.25">
      <c r="A345" s="2" t="s">
        <v>269</v>
      </c>
      <c r="B345" s="1">
        <f t="shared" si="22"/>
        <v>43371</v>
      </c>
      <c r="C345" t="s">
        <v>19</v>
      </c>
      <c r="D345">
        <v>128.12</v>
      </c>
      <c r="E345" t="s">
        <v>20</v>
      </c>
      <c r="F345" t="s">
        <v>19</v>
      </c>
      <c r="G345" t="s">
        <v>17</v>
      </c>
      <c r="H345" t="str">
        <f t="shared" si="20"/>
        <v>2018</v>
      </c>
      <c r="I345" t="str">
        <f t="shared" si="21"/>
        <v>2018-Sep</v>
      </c>
      <c r="J345">
        <f t="shared" si="23"/>
        <v>128.12</v>
      </c>
    </row>
    <row r="346" spans="1:10" ht="13.2" x14ac:dyDescent="0.25">
      <c r="A346" s="2" t="s">
        <v>269</v>
      </c>
      <c r="B346" s="1">
        <f t="shared" si="22"/>
        <v>43371</v>
      </c>
      <c r="C346" t="s">
        <v>19</v>
      </c>
      <c r="D346">
        <v>284.95999999999998</v>
      </c>
      <c r="E346" t="s">
        <v>20</v>
      </c>
      <c r="F346" t="s">
        <v>19</v>
      </c>
      <c r="G346" t="s">
        <v>10</v>
      </c>
      <c r="H346" t="str">
        <f t="shared" si="20"/>
        <v>2018</v>
      </c>
      <c r="I346" t="str">
        <f t="shared" si="21"/>
        <v>2018-Sep</v>
      </c>
      <c r="J346">
        <f t="shared" si="23"/>
        <v>284.95999999999998</v>
      </c>
    </row>
    <row r="347" spans="1:10" ht="13.2" x14ac:dyDescent="0.25">
      <c r="A347" s="2" t="s">
        <v>269</v>
      </c>
      <c r="B347" s="1">
        <f t="shared" si="22"/>
        <v>43371</v>
      </c>
      <c r="C347" t="s">
        <v>19</v>
      </c>
      <c r="D347">
        <v>284.95999999999998</v>
      </c>
      <c r="E347" t="s">
        <v>8</v>
      </c>
      <c r="F347" t="s">
        <v>19</v>
      </c>
      <c r="G347" t="s">
        <v>14</v>
      </c>
      <c r="H347" t="str">
        <f t="shared" si="20"/>
        <v>2018</v>
      </c>
      <c r="I347" t="str">
        <f t="shared" si="21"/>
        <v>2018-Sep</v>
      </c>
      <c r="J347">
        <f t="shared" si="23"/>
        <v>-284.95999999999998</v>
      </c>
    </row>
    <row r="348" spans="1:10" ht="13.2" x14ac:dyDescent="0.25">
      <c r="A348" s="2" t="s">
        <v>269</v>
      </c>
      <c r="B348" s="1">
        <f t="shared" si="22"/>
        <v>43371</v>
      </c>
      <c r="C348" t="s">
        <v>41</v>
      </c>
      <c r="D348">
        <v>13.36</v>
      </c>
      <c r="E348" t="s">
        <v>8</v>
      </c>
      <c r="F348" t="s">
        <v>42</v>
      </c>
      <c r="G348" t="s">
        <v>10</v>
      </c>
      <c r="H348" t="str">
        <f t="shared" si="20"/>
        <v>2018</v>
      </c>
      <c r="I348" t="str">
        <f t="shared" si="21"/>
        <v>2018-Sep</v>
      </c>
      <c r="J348">
        <f t="shared" si="23"/>
        <v>-13.36</v>
      </c>
    </row>
    <row r="349" spans="1:10" ht="13.2" x14ac:dyDescent="0.25">
      <c r="A349" s="2" t="s">
        <v>269</v>
      </c>
      <c r="B349" s="1">
        <f t="shared" si="22"/>
        <v>43371</v>
      </c>
      <c r="C349" t="s">
        <v>44</v>
      </c>
      <c r="D349">
        <v>2000</v>
      </c>
      <c r="E349" t="s">
        <v>20</v>
      </c>
      <c r="F349" t="s">
        <v>45</v>
      </c>
      <c r="G349" t="s">
        <v>14</v>
      </c>
      <c r="H349" t="str">
        <f t="shared" si="20"/>
        <v>2018</v>
      </c>
      <c r="I349" t="str">
        <f t="shared" si="21"/>
        <v>2018-Sep</v>
      </c>
      <c r="J349">
        <f t="shared" si="23"/>
        <v>2000</v>
      </c>
    </row>
    <row r="350" spans="1:10" ht="13.2" x14ac:dyDescent="0.25">
      <c r="A350" s="2" t="s">
        <v>270</v>
      </c>
      <c r="B350" s="1">
        <f t="shared" si="22"/>
        <v>43372</v>
      </c>
      <c r="C350" t="s">
        <v>121</v>
      </c>
      <c r="D350">
        <v>23.26</v>
      </c>
      <c r="E350" t="s">
        <v>8</v>
      </c>
      <c r="F350" t="s">
        <v>16</v>
      </c>
      <c r="G350" t="s">
        <v>10</v>
      </c>
      <c r="H350" t="str">
        <f t="shared" si="20"/>
        <v>2018</v>
      </c>
      <c r="I350" t="str">
        <f t="shared" si="21"/>
        <v>2018-Sep</v>
      </c>
      <c r="J350">
        <f t="shared" si="23"/>
        <v>-23.26</v>
      </c>
    </row>
    <row r="351" spans="1:10" ht="13.2" x14ac:dyDescent="0.25">
      <c r="A351" s="2" t="s">
        <v>270</v>
      </c>
      <c r="B351" s="1">
        <f t="shared" si="22"/>
        <v>43372</v>
      </c>
      <c r="C351" t="s">
        <v>271</v>
      </c>
      <c r="D351">
        <v>46.7</v>
      </c>
      <c r="E351" t="s">
        <v>8</v>
      </c>
      <c r="F351" t="s">
        <v>16</v>
      </c>
      <c r="G351" t="s">
        <v>10</v>
      </c>
      <c r="H351" t="str">
        <f t="shared" si="20"/>
        <v>2018</v>
      </c>
      <c r="I351" t="str">
        <f t="shared" si="21"/>
        <v>2018-Sep</v>
      </c>
      <c r="J351">
        <f t="shared" si="23"/>
        <v>-46.7</v>
      </c>
    </row>
    <row r="352" spans="1:10" ht="13.2" x14ac:dyDescent="0.25">
      <c r="A352" s="2" t="s">
        <v>272</v>
      </c>
      <c r="B352" s="1">
        <f t="shared" si="22"/>
        <v>43374</v>
      </c>
      <c r="C352" t="s">
        <v>57</v>
      </c>
      <c r="D352">
        <v>3</v>
      </c>
      <c r="E352" t="s">
        <v>8</v>
      </c>
      <c r="F352" t="s">
        <v>58</v>
      </c>
      <c r="G352" t="s">
        <v>10</v>
      </c>
      <c r="H352" t="str">
        <f t="shared" si="20"/>
        <v>2018</v>
      </c>
      <c r="I352" t="str">
        <f t="shared" si="21"/>
        <v>2018-Oct</v>
      </c>
      <c r="J352">
        <f t="shared" si="23"/>
        <v>-3</v>
      </c>
    </row>
    <row r="353" spans="1:10" ht="13.2" x14ac:dyDescent="0.25">
      <c r="A353" s="2" t="s">
        <v>272</v>
      </c>
      <c r="B353" s="1">
        <f t="shared" si="22"/>
        <v>43374</v>
      </c>
      <c r="C353" t="s">
        <v>19</v>
      </c>
      <c r="D353">
        <v>128.12</v>
      </c>
      <c r="E353" t="s">
        <v>8</v>
      </c>
      <c r="F353" t="s">
        <v>19</v>
      </c>
      <c r="G353" t="s">
        <v>14</v>
      </c>
      <c r="H353" t="str">
        <f t="shared" si="20"/>
        <v>2018</v>
      </c>
      <c r="I353" t="str">
        <f t="shared" si="21"/>
        <v>2018-Oct</v>
      </c>
      <c r="J353">
        <f t="shared" si="23"/>
        <v>-128.12</v>
      </c>
    </row>
    <row r="354" spans="1:10" ht="13.2" x14ac:dyDescent="0.25">
      <c r="A354" s="2" t="s">
        <v>272</v>
      </c>
      <c r="B354" s="1">
        <f t="shared" si="22"/>
        <v>43374</v>
      </c>
      <c r="C354" t="s">
        <v>41</v>
      </c>
      <c r="D354">
        <v>15.66</v>
      </c>
      <c r="E354" t="s">
        <v>8</v>
      </c>
      <c r="F354" t="s">
        <v>42</v>
      </c>
      <c r="G354" t="s">
        <v>10</v>
      </c>
      <c r="H354" t="str">
        <f t="shared" si="20"/>
        <v>2018</v>
      </c>
      <c r="I354" t="str">
        <f t="shared" si="21"/>
        <v>2018-Oct</v>
      </c>
      <c r="J354">
        <f t="shared" si="23"/>
        <v>-15.66</v>
      </c>
    </row>
    <row r="355" spans="1:10" ht="13.2" x14ac:dyDescent="0.25">
      <c r="A355" s="2" t="s">
        <v>272</v>
      </c>
      <c r="B355" s="1">
        <f t="shared" si="22"/>
        <v>43374</v>
      </c>
      <c r="C355" t="s">
        <v>7</v>
      </c>
      <c r="D355">
        <v>13.13</v>
      </c>
      <c r="E355" t="s">
        <v>8</v>
      </c>
      <c r="F355" t="s">
        <v>9</v>
      </c>
      <c r="G355" t="s">
        <v>10</v>
      </c>
      <c r="H355" t="str">
        <f t="shared" si="20"/>
        <v>2018</v>
      </c>
      <c r="I355" t="str">
        <f t="shared" si="21"/>
        <v>2018-Oct</v>
      </c>
      <c r="J355">
        <f t="shared" si="23"/>
        <v>-13.13</v>
      </c>
    </row>
    <row r="356" spans="1:10" ht="13.2" x14ac:dyDescent="0.25">
      <c r="A356" s="2" t="s">
        <v>273</v>
      </c>
      <c r="B356" s="1">
        <f t="shared" si="22"/>
        <v>43375</v>
      </c>
      <c r="C356" t="s">
        <v>19</v>
      </c>
      <c r="D356">
        <v>124.03</v>
      </c>
      <c r="E356" t="s">
        <v>20</v>
      </c>
      <c r="F356" t="s">
        <v>19</v>
      </c>
      <c r="G356" t="s">
        <v>10</v>
      </c>
      <c r="H356" t="str">
        <f t="shared" si="20"/>
        <v>2018</v>
      </c>
      <c r="I356" t="str">
        <f t="shared" si="21"/>
        <v>2018-Oct</v>
      </c>
      <c r="J356">
        <f t="shared" si="23"/>
        <v>124.03</v>
      </c>
    </row>
    <row r="357" spans="1:10" ht="13.2" x14ac:dyDescent="0.25">
      <c r="A357" s="2" t="s">
        <v>273</v>
      </c>
      <c r="B357" s="1">
        <f t="shared" si="22"/>
        <v>43375</v>
      </c>
      <c r="C357" t="s">
        <v>19</v>
      </c>
      <c r="D357">
        <v>124.03</v>
      </c>
      <c r="E357" t="s">
        <v>8</v>
      </c>
      <c r="F357" t="s">
        <v>19</v>
      </c>
      <c r="G357" t="s">
        <v>14</v>
      </c>
      <c r="H357" t="str">
        <f t="shared" si="20"/>
        <v>2018</v>
      </c>
      <c r="I357" t="str">
        <f t="shared" si="21"/>
        <v>2018-Oct</v>
      </c>
      <c r="J357">
        <f t="shared" si="23"/>
        <v>-124.03</v>
      </c>
    </row>
    <row r="358" spans="1:10" ht="13.2" x14ac:dyDescent="0.25">
      <c r="A358" s="2" t="s">
        <v>273</v>
      </c>
      <c r="B358" s="1">
        <f t="shared" si="22"/>
        <v>43375</v>
      </c>
      <c r="C358" t="s">
        <v>12</v>
      </c>
      <c r="D358">
        <v>1209.18</v>
      </c>
      <c r="E358" t="s">
        <v>8</v>
      </c>
      <c r="F358" t="s">
        <v>13</v>
      </c>
      <c r="G358" t="s">
        <v>14</v>
      </c>
      <c r="H358" t="str">
        <f t="shared" si="20"/>
        <v>2018</v>
      </c>
      <c r="I358" t="str">
        <f t="shared" si="21"/>
        <v>2018-Oct</v>
      </c>
      <c r="J358">
        <f t="shared" si="23"/>
        <v>-1209.18</v>
      </c>
    </row>
    <row r="359" spans="1:10" ht="13.2" x14ac:dyDescent="0.25">
      <c r="A359" s="2" t="s">
        <v>274</v>
      </c>
      <c r="B359" s="1">
        <f t="shared" si="22"/>
        <v>43377</v>
      </c>
      <c r="C359" t="s">
        <v>22</v>
      </c>
      <c r="D359">
        <v>11.76</v>
      </c>
      <c r="E359" t="s">
        <v>8</v>
      </c>
      <c r="F359" t="s">
        <v>23</v>
      </c>
      <c r="G359" t="s">
        <v>10</v>
      </c>
      <c r="H359" t="str">
        <f t="shared" si="20"/>
        <v>2018</v>
      </c>
      <c r="I359" t="str">
        <f t="shared" si="21"/>
        <v>2018-Oct</v>
      </c>
      <c r="J359">
        <f t="shared" si="23"/>
        <v>-11.76</v>
      </c>
    </row>
    <row r="360" spans="1:10" ht="13.2" x14ac:dyDescent="0.25">
      <c r="A360" s="2" t="s">
        <v>275</v>
      </c>
      <c r="B360" s="1">
        <f t="shared" si="22"/>
        <v>43379</v>
      </c>
      <c r="C360" t="s">
        <v>25</v>
      </c>
      <c r="D360">
        <v>27</v>
      </c>
      <c r="E360" t="s">
        <v>8</v>
      </c>
      <c r="F360" t="s">
        <v>16</v>
      </c>
      <c r="G360" t="s">
        <v>17</v>
      </c>
      <c r="H360" t="str">
        <f t="shared" si="20"/>
        <v>2018</v>
      </c>
      <c r="I360" t="str">
        <f t="shared" si="21"/>
        <v>2018-Oct</v>
      </c>
      <c r="J360">
        <f t="shared" si="23"/>
        <v>-27</v>
      </c>
    </row>
    <row r="361" spans="1:10" ht="13.2" x14ac:dyDescent="0.25">
      <c r="A361" s="2" t="s">
        <v>276</v>
      </c>
      <c r="B361" s="1">
        <f t="shared" si="22"/>
        <v>43381</v>
      </c>
      <c r="C361" t="s">
        <v>39</v>
      </c>
      <c r="D361">
        <v>38.06</v>
      </c>
      <c r="E361" t="s">
        <v>8</v>
      </c>
      <c r="F361" t="s">
        <v>40</v>
      </c>
      <c r="G361" t="s">
        <v>17</v>
      </c>
      <c r="H361" t="str">
        <f t="shared" si="20"/>
        <v>2018</v>
      </c>
      <c r="I361" t="str">
        <f t="shared" si="21"/>
        <v>2018-Oct</v>
      </c>
      <c r="J361">
        <f t="shared" si="23"/>
        <v>-38.06</v>
      </c>
    </row>
    <row r="362" spans="1:10" ht="13.2" x14ac:dyDescent="0.25">
      <c r="A362" s="2" t="s">
        <v>276</v>
      </c>
      <c r="B362" s="1">
        <f t="shared" si="22"/>
        <v>43381</v>
      </c>
      <c r="C362" t="s">
        <v>27</v>
      </c>
      <c r="D362">
        <v>80.650000000000006</v>
      </c>
      <c r="E362" t="s">
        <v>8</v>
      </c>
      <c r="F362" t="s">
        <v>28</v>
      </c>
      <c r="G362" t="s">
        <v>17</v>
      </c>
      <c r="H362" t="str">
        <f t="shared" si="20"/>
        <v>2018</v>
      </c>
      <c r="I362" t="str">
        <f t="shared" si="21"/>
        <v>2018-Oct</v>
      </c>
      <c r="J362">
        <f t="shared" si="23"/>
        <v>-80.650000000000006</v>
      </c>
    </row>
    <row r="363" spans="1:10" ht="13.2" x14ac:dyDescent="0.25">
      <c r="A363" s="2" t="s">
        <v>276</v>
      </c>
      <c r="B363" s="1">
        <f t="shared" si="22"/>
        <v>43381</v>
      </c>
      <c r="C363" t="s">
        <v>27</v>
      </c>
      <c r="D363">
        <v>31.2</v>
      </c>
      <c r="E363" t="s">
        <v>8</v>
      </c>
      <c r="F363" t="s">
        <v>28</v>
      </c>
      <c r="G363" t="s">
        <v>17</v>
      </c>
      <c r="H363" t="str">
        <f t="shared" si="20"/>
        <v>2018</v>
      </c>
      <c r="I363" t="str">
        <f t="shared" si="21"/>
        <v>2018-Oct</v>
      </c>
      <c r="J363">
        <f t="shared" si="23"/>
        <v>-31.2</v>
      </c>
    </row>
    <row r="364" spans="1:10" ht="13.2" x14ac:dyDescent="0.25">
      <c r="A364" s="2" t="s">
        <v>277</v>
      </c>
      <c r="B364" s="1">
        <f t="shared" si="22"/>
        <v>43382</v>
      </c>
      <c r="C364" t="s">
        <v>33</v>
      </c>
      <c r="D364">
        <v>10.69</v>
      </c>
      <c r="E364" t="s">
        <v>8</v>
      </c>
      <c r="F364" t="s">
        <v>34</v>
      </c>
      <c r="G364" t="s">
        <v>10</v>
      </c>
      <c r="H364" t="str">
        <f t="shared" si="20"/>
        <v>2018</v>
      </c>
      <c r="I364" t="str">
        <f t="shared" si="21"/>
        <v>2018-Oct</v>
      </c>
      <c r="J364">
        <f t="shared" si="23"/>
        <v>-10.69</v>
      </c>
    </row>
    <row r="365" spans="1:10" ht="13.2" x14ac:dyDescent="0.25">
      <c r="A365" s="2" t="s">
        <v>277</v>
      </c>
      <c r="B365" s="1">
        <f t="shared" si="22"/>
        <v>43382</v>
      </c>
      <c r="C365" t="s">
        <v>7</v>
      </c>
      <c r="D365">
        <v>19.98</v>
      </c>
      <c r="E365" t="s">
        <v>8</v>
      </c>
      <c r="F365" t="s">
        <v>9</v>
      </c>
      <c r="G365" t="s">
        <v>10</v>
      </c>
      <c r="H365" t="str">
        <f t="shared" si="20"/>
        <v>2018</v>
      </c>
      <c r="I365" t="str">
        <f t="shared" si="21"/>
        <v>2018-Oct</v>
      </c>
      <c r="J365">
        <f t="shared" si="23"/>
        <v>-19.98</v>
      </c>
    </row>
    <row r="366" spans="1:10" ht="13.2" x14ac:dyDescent="0.25">
      <c r="A366" s="2" t="s">
        <v>277</v>
      </c>
      <c r="B366" s="1">
        <f t="shared" si="22"/>
        <v>43382</v>
      </c>
      <c r="C366" t="s">
        <v>30</v>
      </c>
      <c r="D366">
        <v>30</v>
      </c>
      <c r="E366" t="s">
        <v>8</v>
      </c>
      <c r="F366" t="s">
        <v>31</v>
      </c>
      <c r="G366" t="s">
        <v>14</v>
      </c>
      <c r="H366" t="str">
        <f t="shared" si="20"/>
        <v>2018</v>
      </c>
      <c r="I366" t="str">
        <f t="shared" si="21"/>
        <v>2018-Oct</v>
      </c>
      <c r="J366">
        <f t="shared" si="23"/>
        <v>-30</v>
      </c>
    </row>
    <row r="367" spans="1:10" ht="13.2" x14ac:dyDescent="0.25">
      <c r="A367" s="2" t="s">
        <v>278</v>
      </c>
      <c r="B367" s="1">
        <f t="shared" si="22"/>
        <v>43383</v>
      </c>
      <c r="C367" t="s">
        <v>41</v>
      </c>
      <c r="D367">
        <v>53.68</v>
      </c>
      <c r="E367" t="s">
        <v>8</v>
      </c>
      <c r="F367" t="s">
        <v>42</v>
      </c>
      <c r="G367" t="s">
        <v>17</v>
      </c>
      <c r="H367" t="str">
        <f t="shared" si="20"/>
        <v>2018</v>
      </c>
      <c r="I367" t="str">
        <f t="shared" si="21"/>
        <v>2018-Oct</v>
      </c>
      <c r="J367">
        <f t="shared" si="23"/>
        <v>-53.68</v>
      </c>
    </row>
    <row r="368" spans="1:10" ht="13.2" x14ac:dyDescent="0.25">
      <c r="A368" s="2" t="s">
        <v>279</v>
      </c>
      <c r="B368" s="1">
        <f t="shared" si="22"/>
        <v>43384</v>
      </c>
      <c r="C368" t="s">
        <v>36</v>
      </c>
      <c r="D368">
        <v>89.4</v>
      </c>
      <c r="E368" t="s">
        <v>8</v>
      </c>
      <c r="F368" t="s">
        <v>37</v>
      </c>
      <c r="G368" t="s">
        <v>14</v>
      </c>
      <c r="H368" t="str">
        <f t="shared" si="20"/>
        <v>2018</v>
      </c>
      <c r="I368" t="str">
        <f t="shared" si="21"/>
        <v>2018-Oct</v>
      </c>
      <c r="J368">
        <f t="shared" si="23"/>
        <v>-89.4</v>
      </c>
    </row>
    <row r="369" spans="1:10" ht="13.2" x14ac:dyDescent="0.25">
      <c r="A369" s="2" t="s">
        <v>280</v>
      </c>
      <c r="B369" s="1">
        <f t="shared" si="22"/>
        <v>43385</v>
      </c>
      <c r="C369" t="s">
        <v>44</v>
      </c>
      <c r="D369">
        <v>2000</v>
      </c>
      <c r="E369" t="s">
        <v>20</v>
      </c>
      <c r="F369" t="s">
        <v>45</v>
      </c>
      <c r="G369" t="s">
        <v>14</v>
      </c>
      <c r="H369" t="str">
        <f t="shared" si="20"/>
        <v>2018</v>
      </c>
      <c r="I369" t="str">
        <f t="shared" si="21"/>
        <v>2018-Oct</v>
      </c>
      <c r="J369">
        <f t="shared" si="23"/>
        <v>2000</v>
      </c>
    </row>
    <row r="370" spans="1:10" ht="13.2" x14ac:dyDescent="0.25">
      <c r="A370" s="2" t="s">
        <v>281</v>
      </c>
      <c r="B370" s="1">
        <f t="shared" si="22"/>
        <v>43389</v>
      </c>
      <c r="C370" t="s">
        <v>51</v>
      </c>
      <c r="D370">
        <v>60</v>
      </c>
      <c r="E370" t="s">
        <v>8</v>
      </c>
      <c r="F370" t="s">
        <v>31</v>
      </c>
      <c r="G370" t="s">
        <v>14</v>
      </c>
      <c r="H370" t="str">
        <f t="shared" si="20"/>
        <v>2018</v>
      </c>
      <c r="I370" t="str">
        <f t="shared" si="21"/>
        <v>2018-Oct</v>
      </c>
      <c r="J370">
        <f t="shared" si="23"/>
        <v>-60</v>
      </c>
    </row>
    <row r="371" spans="1:10" ht="13.2" x14ac:dyDescent="0.25">
      <c r="A371" s="2" t="s">
        <v>282</v>
      </c>
      <c r="B371" s="1">
        <f t="shared" si="22"/>
        <v>43390</v>
      </c>
      <c r="C371" t="s">
        <v>50</v>
      </c>
      <c r="D371">
        <v>35</v>
      </c>
      <c r="E371" t="s">
        <v>8</v>
      </c>
      <c r="F371" t="s">
        <v>31</v>
      </c>
      <c r="G371" t="s">
        <v>14</v>
      </c>
      <c r="H371" t="str">
        <f t="shared" si="20"/>
        <v>2018</v>
      </c>
      <c r="I371" t="str">
        <f t="shared" si="21"/>
        <v>2018-Oct</v>
      </c>
      <c r="J371">
        <f t="shared" si="23"/>
        <v>-35</v>
      </c>
    </row>
    <row r="372" spans="1:10" ht="13.2" x14ac:dyDescent="0.25">
      <c r="A372" s="2" t="s">
        <v>283</v>
      </c>
      <c r="B372" s="1">
        <f t="shared" si="22"/>
        <v>43391</v>
      </c>
      <c r="C372" t="s">
        <v>139</v>
      </c>
      <c r="D372">
        <v>75</v>
      </c>
      <c r="E372" t="s">
        <v>8</v>
      </c>
      <c r="F372" t="s">
        <v>140</v>
      </c>
      <c r="G372" t="s">
        <v>14</v>
      </c>
      <c r="H372" t="str">
        <f t="shared" si="20"/>
        <v>2018</v>
      </c>
      <c r="I372" t="str">
        <f t="shared" si="21"/>
        <v>2018-Oct</v>
      </c>
      <c r="J372">
        <f t="shared" si="23"/>
        <v>-75</v>
      </c>
    </row>
    <row r="373" spans="1:10" ht="13.2" x14ac:dyDescent="0.25">
      <c r="A373" s="2" t="s">
        <v>283</v>
      </c>
      <c r="B373" s="1">
        <f t="shared" si="22"/>
        <v>43391</v>
      </c>
      <c r="C373" t="s">
        <v>41</v>
      </c>
      <c r="D373">
        <v>33.549999999999997</v>
      </c>
      <c r="E373" t="s">
        <v>8</v>
      </c>
      <c r="F373" t="s">
        <v>42</v>
      </c>
      <c r="G373" t="s">
        <v>10</v>
      </c>
      <c r="H373" t="str">
        <f t="shared" si="20"/>
        <v>2018</v>
      </c>
      <c r="I373" t="str">
        <f t="shared" si="21"/>
        <v>2018-Oct</v>
      </c>
      <c r="J373">
        <f t="shared" si="23"/>
        <v>-33.549999999999997</v>
      </c>
    </row>
    <row r="374" spans="1:10" ht="13.2" x14ac:dyDescent="0.25">
      <c r="A374" s="2" t="s">
        <v>283</v>
      </c>
      <c r="B374" s="1">
        <f t="shared" si="22"/>
        <v>43391</v>
      </c>
      <c r="C374" t="s">
        <v>27</v>
      </c>
      <c r="D374">
        <v>45.24</v>
      </c>
      <c r="E374" t="s">
        <v>8</v>
      </c>
      <c r="F374" t="s">
        <v>28</v>
      </c>
      <c r="G374" t="s">
        <v>10</v>
      </c>
      <c r="H374" t="str">
        <f t="shared" si="20"/>
        <v>2018</v>
      </c>
      <c r="I374" t="str">
        <f t="shared" si="21"/>
        <v>2018-Oct</v>
      </c>
      <c r="J374">
        <f t="shared" si="23"/>
        <v>-45.24</v>
      </c>
    </row>
    <row r="375" spans="1:10" ht="13.2" x14ac:dyDescent="0.25">
      <c r="A375" s="2" t="s">
        <v>283</v>
      </c>
      <c r="B375" s="1">
        <f t="shared" si="22"/>
        <v>43391</v>
      </c>
      <c r="C375" t="s">
        <v>63</v>
      </c>
      <c r="D375">
        <v>8</v>
      </c>
      <c r="E375" t="s">
        <v>8</v>
      </c>
      <c r="F375" t="s">
        <v>16</v>
      </c>
      <c r="G375" t="s">
        <v>10</v>
      </c>
      <c r="H375" t="str">
        <f t="shared" si="20"/>
        <v>2018</v>
      </c>
      <c r="I375" t="str">
        <f t="shared" si="21"/>
        <v>2018-Oct</v>
      </c>
      <c r="J375">
        <f t="shared" si="23"/>
        <v>-8</v>
      </c>
    </row>
    <row r="376" spans="1:10" ht="13.2" x14ac:dyDescent="0.25">
      <c r="A376" s="2" t="s">
        <v>284</v>
      </c>
      <c r="B376" s="1">
        <f t="shared" si="22"/>
        <v>43394</v>
      </c>
      <c r="C376" t="s">
        <v>19</v>
      </c>
      <c r="D376">
        <v>544.37</v>
      </c>
      <c r="E376" t="s">
        <v>20</v>
      </c>
      <c r="F376" t="s">
        <v>19</v>
      </c>
      <c r="G376" t="s">
        <v>10</v>
      </c>
      <c r="H376" t="str">
        <f t="shared" si="20"/>
        <v>2018</v>
      </c>
      <c r="I376" t="str">
        <f t="shared" si="21"/>
        <v>2018-Oct</v>
      </c>
      <c r="J376">
        <f t="shared" si="23"/>
        <v>544.37</v>
      </c>
    </row>
    <row r="377" spans="1:10" ht="13.2" x14ac:dyDescent="0.25">
      <c r="A377" s="2" t="s">
        <v>285</v>
      </c>
      <c r="B377" s="1">
        <f t="shared" si="22"/>
        <v>43395</v>
      </c>
      <c r="C377" t="s">
        <v>19</v>
      </c>
      <c r="D377">
        <v>353.83</v>
      </c>
      <c r="E377" t="s">
        <v>20</v>
      </c>
      <c r="F377" t="s">
        <v>19</v>
      </c>
      <c r="G377" t="s">
        <v>17</v>
      </c>
      <c r="H377" t="str">
        <f t="shared" si="20"/>
        <v>2018</v>
      </c>
      <c r="I377" t="str">
        <f t="shared" si="21"/>
        <v>2018-Oct</v>
      </c>
      <c r="J377">
        <f t="shared" si="23"/>
        <v>353.83</v>
      </c>
    </row>
    <row r="378" spans="1:10" ht="13.2" x14ac:dyDescent="0.25">
      <c r="A378" s="2" t="s">
        <v>285</v>
      </c>
      <c r="B378" s="1">
        <f t="shared" si="22"/>
        <v>43395</v>
      </c>
      <c r="C378" t="s">
        <v>19</v>
      </c>
      <c r="D378">
        <v>353.83</v>
      </c>
      <c r="E378" t="s">
        <v>8</v>
      </c>
      <c r="F378" t="s">
        <v>19</v>
      </c>
      <c r="G378" t="s">
        <v>14</v>
      </c>
      <c r="H378" t="str">
        <f t="shared" si="20"/>
        <v>2018</v>
      </c>
      <c r="I378" t="str">
        <f t="shared" si="21"/>
        <v>2018-Oct</v>
      </c>
      <c r="J378">
        <f t="shared" si="23"/>
        <v>-353.83</v>
      </c>
    </row>
    <row r="379" spans="1:10" ht="13.2" x14ac:dyDescent="0.25">
      <c r="A379" s="2" t="s">
        <v>285</v>
      </c>
      <c r="B379" s="1">
        <f t="shared" si="22"/>
        <v>43395</v>
      </c>
      <c r="C379" t="s">
        <v>100</v>
      </c>
      <c r="D379">
        <v>34.659999999999997</v>
      </c>
      <c r="E379" t="s">
        <v>8</v>
      </c>
      <c r="F379" t="s">
        <v>40</v>
      </c>
      <c r="G379" t="s">
        <v>10</v>
      </c>
      <c r="H379" t="str">
        <f t="shared" si="20"/>
        <v>2018</v>
      </c>
      <c r="I379" t="str">
        <f t="shared" si="21"/>
        <v>2018-Oct</v>
      </c>
      <c r="J379">
        <f t="shared" si="23"/>
        <v>-34.659999999999997</v>
      </c>
    </row>
    <row r="380" spans="1:10" ht="13.2" x14ac:dyDescent="0.25">
      <c r="A380" s="2" t="s">
        <v>286</v>
      </c>
      <c r="B380" s="1">
        <f t="shared" si="22"/>
        <v>43396</v>
      </c>
      <c r="C380" t="s">
        <v>41</v>
      </c>
      <c r="D380">
        <v>7.57</v>
      </c>
      <c r="E380" t="s">
        <v>8</v>
      </c>
      <c r="F380" t="s">
        <v>42</v>
      </c>
      <c r="G380" t="s">
        <v>10</v>
      </c>
      <c r="H380" t="str">
        <f t="shared" si="20"/>
        <v>2018</v>
      </c>
      <c r="I380" t="str">
        <f t="shared" si="21"/>
        <v>2018-Oct</v>
      </c>
      <c r="J380">
        <f t="shared" si="23"/>
        <v>-7.57</v>
      </c>
    </row>
    <row r="381" spans="1:10" ht="13.2" x14ac:dyDescent="0.25">
      <c r="A381" s="2" t="s">
        <v>287</v>
      </c>
      <c r="B381" s="1">
        <f t="shared" si="22"/>
        <v>43398</v>
      </c>
      <c r="C381" t="s">
        <v>60</v>
      </c>
      <c r="D381">
        <v>74.989999999999995</v>
      </c>
      <c r="E381" t="s">
        <v>8</v>
      </c>
      <c r="F381" t="s">
        <v>61</v>
      </c>
      <c r="G381" t="s">
        <v>14</v>
      </c>
      <c r="H381" t="str">
        <f t="shared" si="20"/>
        <v>2018</v>
      </c>
      <c r="I381" t="str">
        <f t="shared" si="21"/>
        <v>2018-Oct</v>
      </c>
      <c r="J381">
        <f t="shared" si="23"/>
        <v>-74.989999999999995</v>
      </c>
    </row>
    <row r="382" spans="1:10" ht="13.2" x14ac:dyDescent="0.25">
      <c r="A382" s="2" t="s">
        <v>287</v>
      </c>
      <c r="B382" s="1">
        <f t="shared" si="22"/>
        <v>43398</v>
      </c>
      <c r="C382" t="s">
        <v>7</v>
      </c>
      <c r="D382">
        <v>29.98</v>
      </c>
      <c r="E382" t="s">
        <v>8</v>
      </c>
      <c r="F382" t="s">
        <v>9</v>
      </c>
      <c r="G382" t="s">
        <v>10</v>
      </c>
      <c r="H382" t="str">
        <f t="shared" si="20"/>
        <v>2018</v>
      </c>
      <c r="I382" t="str">
        <f t="shared" si="21"/>
        <v>2018-Oct</v>
      </c>
      <c r="J382">
        <f t="shared" si="23"/>
        <v>-29.98</v>
      </c>
    </row>
    <row r="383" spans="1:10" ht="13.2" x14ac:dyDescent="0.25">
      <c r="A383" s="2" t="s">
        <v>288</v>
      </c>
      <c r="B383" s="1">
        <f t="shared" si="22"/>
        <v>43399</v>
      </c>
      <c r="C383" t="s">
        <v>44</v>
      </c>
      <c r="D383">
        <v>2000</v>
      </c>
      <c r="E383" t="s">
        <v>20</v>
      </c>
      <c r="F383" t="s">
        <v>45</v>
      </c>
      <c r="G383" t="s">
        <v>14</v>
      </c>
      <c r="H383" t="str">
        <f t="shared" si="20"/>
        <v>2018</v>
      </c>
      <c r="I383" t="str">
        <f t="shared" si="21"/>
        <v>2018-Oct</v>
      </c>
      <c r="J383">
        <f t="shared" si="23"/>
        <v>2000</v>
      </c>
    </row>
    <row r="384" spans="1:10" ht="13.2" x14ac:dyDescent="0.25">
      <c r="A384" s="2" t="s">
        <v>289</v>
      </c>
      <c r="B384" s="1">
        <f t="shared" si="22"/>
        <v>43400</v>
      </c>
      <c r="C384" t="s">
        <v>25</v>
      </c>
      <c r="D384">
        <v>25.4</v>
      </c>
      <c r="E384" t="s">
        <v>8</v>
      </c>
      <c r="F384" t="s">
        <v>16</v>
      </c>
      <c r="G384" t="s">
        <v>17</v>
      </c>
      <c r="H384" t="str">
        <f t="shared" si="20"/>
        <v>2018</v>
      </c>
      <c r="I384" t="str">
        <f t="shared" si="21"/>
        <v>2018-Oct</v>
      </c>
      <c r="J384">
        <f t="shared" si="23"/>
        <v>-25.4</v>
      </c>
    </row>
    <row r="385" spans="1:10" ht="13.2" x14ac:dyDescent="0.25">
      <c r="A385" s="2" t="s">
        <v>290</v>
      </c>
      <c r="B385" s="1">
        <f t="shared" si="22"/>
        <v>43401</v>
      </c>
      <c r="C385" t="s">
        <v>81</v>
      </c>
      <c r="D385">
        <v>12.71</v>
      </c>
      <c r="E385" t="s">
        <v>8</v>
      </c>
      <c r="F385" t="s">
        <v>82</v>
      </c>
      <c r="G385" t="s">
        <v>10</v>
      </c>
      <c r="H385" t="str">
        <f t="shared" si="20"/>
        <v>2018</v>
      </c>
      <c r="I385" t="str">
        <f t="shared" si="21"/>
        <v>2018-Oct</v>
      </c>
      <c r="J385">
        <f t="shared" si="23"/>
        <v>-12.71</v>
      </c>
    </row>
    <row r="386" spans="1:10" ht="13.2" x14ac:dyDescent="0.25">
      <c r="A386" s="2" t="s">
        <v>290</v>
      </c>
      <c r="B386" s="1">
        <f t="shared" si="22"/>
        <v>43401</v>
      </c>
      <c r="C386" t="s">
        <v>291</v>
      </c>
      <c r="D386">
        <v>14.75</v>
      </c>
      <c r="E386" t="s">
        <v>8</v>
      </c>
      <c r="F386" t="s">
        <v>557</v>
      </c>
      <c r="G386" t="s">
        <v>10</v>
      </c>
      <c r="H386" t="str">
        <f t="shared" ref="H386:H449" si="24">TEXT(B386,"yyyy")</f>
        <v>2018</v>
      </c>
      <c r="I386" t="str">
        <f t="shared" ref="I386:I449" si="25">TEXT(B386,"yyyy-mmm")</f>
        <v>2018-Oct</v>
      </c>
      <c r="J386">
        <f t="shared" si="23"/>
        <v>-14.75</v>
      </c>
    </row>
    <row r="387" spans="1:10" ht="13.2" x14ac:dyDescent="0.25">
      <c r="A387" s="2" t="s">
        <v>290</v>
      </c>
      <c r="B387" s="1">
        <f t="shared" ref="B387:B450" si="26">DATE(VALUE(RIGHT(A387,4)), VALUE(LEFT(A387,2)), VALUE(MID(A387,4,2)))</f>
        <v>43401</v>
      </c>
      <c r="C387" t="s">
        <v>41</v>
      </c>
      <c r="D387">
        <v>92.49</v>
      </c>
      <c r="E387" t="s">
        <v>8</v>
      </c>
      <c r="F387" t="s">
        <v>42</v>
      </c>
      <c r="G387" t="s">
        <v>10</v>
      </c>
      <c r="H387" t="str">
        <f t="shared" si="24"/>
        <v>2018</v>
      </c>
      <c r="I387" t="str">
        <f t="shared" si="25"/>
        <v>2018-Oct</v>
      </c>
      <c r="J387">
        <f t="shared" ref="J387:J450" si="27">IF(E387="Debit", -ABS(D387),ABS(D387))</f>
        <v>-92.49</v>
      </c>
    </row>
    <row r="388" spans="1:10" ht="13.2" x14ac:dyDescent="0.25">
      <c r="A388" s="2" t="s">
        <v>290</v>
      </c>
      <c r="B388" s="1">
        <f t="shared" si="26"/>
        <v>43401</v>
      </c>
      <c r="C388" t="s">
        <v>182</v>
      </c>
      <c r="D388">
        <v>54</v>
      </c>
      <c r="E388" t="s">
        <v>8</v>
      </c>
      <c r="F388" t="s">
        <v>16</v>
      </c>
      <c r="G388" t="s">
        <v>10</v>
      </c>
      <c r="H388" t="str">
        <f t="shared" si="24"/>
        <v>2018</v>
      </c>
      <c r="I388" t="str">
        <f t="shared" si="25"/>
        <v>2018-Oct</v>
      </c>
      <c r="J388">
        <f t="shared" si="27"/>
        <v>-54</v>
      </c>
    </row>
    <row r="389" spans="1:10" ht="13.2" x14ac:dyDescent="0.25">
      <c r="A389" s="2" t="s">
        <v>292</v>
      </c>
      <c r="B389" s="1">
        <f t="shared" si="26"/>
        <v>43404</v>
      </c>
      <c r="C389" t="s">
        <v>41</v>
      </c>
      <c r="D389">
        <v>5.64</v>
      </c>
      <c r="E389" t="s">
        <v>8</v>
      </c>
      <c r="F389" t="s">
        <v>42</v>
      </c>
      <c r="G389" t="s">
        <v>10</v>
      </c>
      <c r="H389" t="str">
        <f t="shared" si="24"/>
        <v>2018</v>
      </c>
      <c r="I389" t="str">
        <f t="shared" si="25"/>
        <v>2018-Oct</v>
      </c>
      <c r="J389">
        <f t="shared" si="27"/>
        <v>-5.64</v>
      </c>
    </row>
    <row r="390" spans="1:10" ht="13.2" x14ac:dyDescent="0.25">
      <c r="A390" s="2" t="s">
        <v>293</v>
      </c>
      <c r="B390" s="1">
        <f t="shared" si="26"/>
        <v>43405</v>
      </c>
      <c r="C390" t="s">
        <v>7</v>
      </c>
      <c r="D390">
        <v>13.13</v>
      </c>
      <c r="E390" t="s">
        <v>8</v>
      </c>
      <c r="F390" t="s">
        <v>9</v>
      </c>
      <c r="G390" t="s">
        <v>10</v>
      </c>
      <c r="H390" t="str">
        <f t="shared" si="24"/>
        <v>2018</v>
      </c>
      <c r="I390" t="str">
        <f t="shared" si="25"/>
        <v>2018-Nov</v>
      </c>
      <c r="J390">
        <f t="shared" si="27"/>
        <v>-13.13</v>
      </c>
    </row>
    <row r="391" spans="1:10" ht="13.2" x14ac:dyDescent="0.25">
      <c r="A391" s="2" t="s">
        <v>294</v>
      </c>
      <c r="B391" s="1">
        <f t="shared" si="26"/>
        <v>43406</v>
      </c>
      <c r="C391" t="s">
        <v>19</v>
      </c>
      <c r="D391">
        <v>262.51</v>
      </c>
      <c r="E391" t="s">
        <v>20</v>
      </c>
      <c r="F391" t="s">
        <v>19</v>
      </c>
      <c r="G391" t="s">
        <v>10</v>
      </c>
      <c r="H391" t="str">
        <f t="shared" si="24"/>
        <v>2018</v>
      </c>
      <c r="I391" t="str">
        <f t="shared" si="25"/>
        <v>2018-Nov</v>
      </c>
      <c r="J391">
        <f t="shared" si="27"/>
        <v>262.51</v>
      </c>
    </row>
    <row r="392" spans="1:10" ht="13.2" x14ac:dyDescent="0.25">
      <c r="A392" s="2" t="s">
        <v>294</v>
      </c>
      <c r="B392" s="1">
        <f t="shared" si="26"/>
        <v>43406</v>
      </c>
      <c r="C392" t="s">
        <v>19</v>
      </c>
      <c r="D392">
        <v>262.51</v>
      </c>
      <c r="E392" t="s">
        <v>8</v>
      </c>
      <c r="F392" t="s">
        <v>19</v>
      </c>
      <c r="G392" t="s">
        <v>14</v>
      </c>
      <c r="H392" t="str">
        <f t="shared" si="24"/>
        <v>2018</v>
      </c>
      <c r="I392" t="str">
        <f t="shared" si="25"/>
        <v>2018-Nov</v>
      </c>
      <c r="J392">
        <f t="shared" si="27"/>
        <v>-262.51</v>
      </c>
    </row>
    <row r="393" spans="1:10" ht="13.2" x14ac:dyDescent="0.25">
      <c r="A393" s="2" t="s">
        <v>294</v>
      </c>
      <c r="B393" s="1">
        <f t="shared" si="26"/>
        <v>43406</v>
      </c>
      <c r="C393" t="s">
        <v>12</v>
      </c>
      <c r="D393">
        <v>1209.18</v>
      </c>
      <c r="E393" t="s">
        <v>8</v>
      </c>
      <c r="F393" t="s">
        <v>13</v>
      </c>
      <c r="G393" t="s">
        <v>14</v>
      </c>
      <c r="H393" t="str">
        <f t="shared" si="24"/>
        <v>2018</v>
      </c>
      <c r="I393" t="str">
        <f t="shared" si="25"/>
        <v>2018-Nov</v>
      </c>
      <c r="J393">
        <f t="shared" si="27"/>
        <v>-1209.18</v>
      </c>
    </row>
    <row r="394" spans="1:10" ht="13.2" x14ac:dyDescent="0.25">
      <c r="A394" s="2" t="s">
        <v>295</v>
      </c>
      <c r="B394" s="1">
        <f t="shared" si="26"/>
        <v>43407</v>
      </c>
      <c r="C394" t="s">
        <v>47</v>
      </c>
      <c r="D394">
        <v>23.66</v>
      </c>
      <c r="E394" t="s">
        <v>8</v>
      </c>
      <c r="F394" t="s">
        <v>557</v>
      </c>
      <c r="G394" t="s">
        <v>10</v>
      </c>
      <c r="H394" t="str">
        <f t="shared" si="24"/>
        <v>2018</v>
      </c>
      <c r="I394" t="str">
        <f t="shared" si="25"/>
        <v>2018-Nov</v>
      </c>
      <c r="J394">
        <f t="shared" si="27"/>
        <v>-23.66</v>
      </c>
    </row>
    <row r="395" spans="1:10" ht="13.2" x14ac:dyDescent="0.25">
      <c r="A395" s="2" t="s">
        <v>296</v>
      </c>
      <c r="B395" s="1">
        <f t="shared" si="26"/>
        <v>43408</v>
      </c>
      <c r="C395" t="s">
        <v>22</v>
      </c>
      <c r="D395">
        <v>11.76</v>
      </c>
      <c r="E395" t="s">
        <v>8</v>
      </c>
      <c r="F395" t="s">
        <v>23</v>
      </c>
      <c r="G395" t="s">
        <v>10</v>
      </c>
      <c r="H395" t="str">
        <f t="shared" si="24"/>
        <v>2018</v>
      </c>
      <c r="I395" t="str">
        <f t="shared" si="25"/>
        <v>2018-Nov</v>
      </c>
      <c r="J395">
        <f t="shared" si="27"/>
        <v>-11.76</v>
      </c>
    </row>
    <row r="396" spans="1:10" ht="13.2" x14ac:dyDescent="0.25">
      <c r="A396" s="2" t="s">
        <v>297</v>
      </c>
      <c r="B396" s="1">
        <f t="shared" si="26"/>
        <v>43409</v>
      </c>
      <c r="C396" t="s">
        <v>39</v>
      </c>
      <c r="D396">
        <v>36.51</v>
      </c>
      <c r="E396" t="s">
        <v>8</v>
      </c>
      <c r="F396" t="s">
        <v>40</v>
      </c>
      <c r="G396" t="s">
        <v>10</v>
      </c>
      <c r="H396" t="str">
        <f t="shared" si="24"/>
        <v>2018</v>
      </c>
      <c r="I396" t="str">
        <f t="shared" si="25"/>
        <v>2018-Nov</v>
      </c>
      <c r="J396">
        <f t="shared" si="27"/>
        <v>-36.51</v>
      </c>
    </row>
    <row r="397" spans="1:10" ht="13.2" x14ac:dyDescent="0.25">
      <c r="A397" s="2" t="s">
        <v>298</v>
      </c>
      <c r="B397" s="1">
        <f t="shared" si="26"/>
        <v>43410</v>
      </c>
      <c r="C397" t="s">
        <v>7</v>
      </c>
      <c r="D397">
        <v>53.95</v>
      </c>
      <c r="E397" t="s">
        <v>8</v>
      </c>
      <c r="F397" t="s">
        <v>9</v>
      </c>
      <c r="G397" t="s">
        <v>10</v>
      </c>
      <c r="H397" t="str">
        <f t="shared" si="24"/>
        <v>2018</v>
      </c>
      <c r="I397" t="str">
        <f t="shared" si="25"/>
        <v>2018-Nov</v>
      </c>
      <c r="J397">
        <f t="shared" si="27"/>
        <v>-53.95</v>
      </c>
    </row>
    <row r="398" spans="1:10" ht="13.2" x14ac:dyDescent="0.25">
      <c r="A398" s="2" t="s">
        <v>298</v>
      </c>
      <c r="B398" s="1">
        <f t="shared" si="26"/>
        <v>43410</v>
      </c>
      <c r="C398" t="s">
        <v>30</v>
      </c>
      <c r="D398">
        <v>30</v>
      </c>
      <c r="E398" t="s">
        <v>8</v>
      </c>
      <c r="F398" t="s">
        <v>31</v>
      </c>
      <c r="G398" t="s">
        <v>14</v>
      </c>
      <c r="H398" t="str">
        <f t="shared" si="24"/>
        <v>2018</v>
      </c>
      <c r="I398" t="str">
        <f t="shared" si="25"/>
        <v>2018-Nov</v>
      </c>
      <c r="J398">
        <f t="shared" si="27"/>
        <v>-30</v>
      </c>
    </row>
    <row r="399" spans="1:10" ht="13.2" x14ac:dyDescent="0.25">
      <c r="A399" s="2" t="s">
        <v>299</v>
      </c>
      <c r="B399" s="1">
        <f t="shared" si="26"/>
        <v>43412</v>
      </c>
      <c r="C399" t="s">
        <v>41</v>
      </c>
      <c r="D399">
        <v>5.64</v>
      </c>
      <c r="E399" t="s">
        <v>8</v>
      </c>
      <c r="F399" t="s">
        <v>42</v>
      </c>
      <c r="G399" t="s">
        <v>10</v>
      </c>
      <c r="H399" t="str">
        <f t="shared" si="24"/>
        <v>2018</v>
      </c>
      <c r="I399" t="str">
        <f t="shared" si="25"/>
        <v>2018-Nov</v>
      </c>
      <c r="J399">
        <f t="shared" si="27"/>
        <v>-5.64</v>
      </c>
    </row>
    <row r="400" spans="1:10" ht="13.2" x14ac:dyDescent="0.25">
      <c r="A400" s="2" t="s">
        <v>300</v>
      </c>
      <c r="B400" s="1">
        <f t="shared" si="26"/>
        <v>43413</v>
      </c>
      <c r="C400" t="s">
        <v>33</v>
      </c>
      <c r="D400">
        <v>10.69</v>
      </c>
      <c r="E400" t="s">
        <v>8</v>
      </c>
      <c r="F400" t="s">
        <v>34</v>
      </c>
      <c r="G400" t="s">
        <v>10</v>
      </c>
      <c r="H400" t="str">
        <f t="shared" si="24"/>
        <v>2018</v>
      </c>
      <c r="I400" t="str">
        <f t="shared" si="25"/>
        <v>2018-Nov</v>
      </c>
      <c r="J400">
        <f t="shared" si="27"/>
        <v>-10.69</v>
      </c>
    </row>
    <row r="401" spans="1:10" ht="13.2" x14ac:dyDescent="0.25">
      <c r="A401" s="2" t="s">
        <v>300</v>
      </c>
      <c r="B401" s="1">
        <f t="shared" si="26"/>
        <v>43413</v>
      </c>
      <c r="C401" t="s">
        <v>44</v>
      </c>
      <c r="D401">
        <v>2000</v>
      </c>
      <c r="E401" t="s">
        <v>20</v>
      </c>
      <c r="F401" t="s">
        <v>45</v>
      </c>
      <c r="G401" t="s">
        <v>14</v>
      </c>
      <c r="H401" t="str">
        <f t="shared" si="24"/>
        <v>2018</v>
      </c>
      <c r="I401" t="str">
        <f t="shared" si="25"/>
        <v>2018-Nov</v>
      </c>
      <c r="J401">
        <f t="shared" si="27"/>
        <v>2000</v>
      </c>
    </row>
    <row r="402" spans="1:10" ht="13.2" x14ac:dyDescent="0.25">
      <c r="A402" s="2" t="s">
        <v>301</v>
      </c>
      <c r="B402" s="1">
        <f t="shared" si="26"/>
        <v>43414</v>
      </c>
      <c r="C402" t="s">
        <v>81</v>
      </c>
      <c r="D402">
        <v>27</v>
      </c>
      <c r="E402" t="s">
        <v>8</v>
      </c>
      <c r="F402" t="s">
        <v>82</v>
      </c>
      <c r="G402" t="s">
        <v>10</v>
      </c>
      <c r="H402" t="str">
        <f t="shared" si="24"/>
        <v>2018</v>
      </c>
      <c r="I402" t="str">
        <f t="shared" si="25"/>
        <v>2018-Nov</v>
      </c>
      <c r="J402">
        <f t="shared" si="27"/>
        <v>-27</v>
      </c>
    </row>
    <row r="403" spans="1:10" ht="13.2" x14ac:dyDescent="0.25">
      <c r="A403" s="2" t="s">
        <v>301</v>
      </c>
      <c r="B403" s="1">
        <f t="shared" si="26"/>
        <v>43414</v>
      </c>
      <c r="C403" t="s">
        <v>187</v>
      </c>
      <c r="D403">
        <v>14.19</v>
      </c>
      <c r="E403" t="s">
        <v>8</v>
      </c>
      <c r="F403" t="s">
        <v>557</v>
      </c>
      <c r="G403" t="s">
        <v>10</v>
      </c>
      <c r="H403" t="str">
        <f t="shared" si="24"/>
        <v>2018</v>
      </c>
      <c r="I403" t="str">
        <f t="shared" si="25"/>
        <v>2018-Nov</v>
      </c>
      <c r="J403">
        <f t="shared" si="27"/>
        <v>-14.19</v>
      </c>
    </row>
    <row r="404" spans="1:10" ht="13.2" x14ac:dyDescent="0.25">
      <c r="A404" s="2" t="s">
        <v>301</v>
      </c>
      <c r="B404" s="1">
        <f t="shared" si="26"/>
        <v>43414</v>
      </c>
      <c r="C404" t="s">
        <v>302</v>
      </c>
      <c r="D404">
        <v>24.4</v>
      </c>
      <c r="E404" t="s">
        <v>8</v>
      </c>
      <c r="F404" t="s">
        <v>42</v>
      </c>
      <c r="G404" t="s">
        <v>10</v>
      </c>
      <c r="H404" t="str">
        <f t="shared" si="24"/>
        <v>2018</v>
      </c>
      <c r="I404" t="str">
        <f t="shared" si="25"/>
        <v>2018-Nov</v>
      </c>
      <c r="J404">
        <f t="shared" si="27"/>
        <v>-24.4</v>
      </c>
    </row>
    <row r="405" spans="1:10" ht="13.2" x14ac:dyDescent="0.25">
      <c r="A405" s="2" t="s">
        <v>303</v>
      </c>
      <c r="B405" s="1">
        <f t="shared" si="26"/>
        <v>43416</v>
      </c>
      <c r="C405" t="s">
        <v>41</v>
      </c>
      <c r="D405">
        <v>10.18</v>
      </c>
      <c r="E405" t="s">
        <v>8</v>
      </c>
      <c r="F405" t="s">
        <v>42</v>
      </c>
      <c r="G405" t="s">
        <v>10</v>
      </c>
      <c r="H405" t="str">
        <f t="shared" si="24"/>
        <v>2018</v>
      </c>
      <c r="I405" t="str">
        <f t="shared" si="25"/>
        <v>2018-Nov</v>
      </c>
      <c r="J405">
        <f t="shared" si="27"/>
        <v>-10.18</v>
      </c>
    </row>
    <row r="406" spans="1:10" ht="13.2" x14ac:dyDescent="0.25">
      <c r="A406" s="2" t="s">
        <v>303</v>
      </c>
      <c r="B406" s="1">
        <f t="shared" si="26"/>
        <v>43416</v>
      </c>
      <c r="C406" t="s">
        <v>25</v>
      </c>
      <c r="D406">
        <v>22.33</v>
      </c>
      <c r="E406" t="s">
        <v>8</v>
      </c>
      <c r="F406" t="s">
        <v>16</v>
      </c>
      <c r="G406" t="s">
        <v>17</v>
      </c>
      <c r="H406" t="str">
        <f t="shared" si="24"/>
        <v>2018</v>
      </c>
      <c r="I406" t="str">
        <f t="shared" si="25"/>
        <v>2018-Nov</v>
      </c>
      <c r="J406">
        <f t="shared" si="27"/>
        <v>-22.33</v>
      </c>
    </row>
    <row r="407" spans="1:10" ht="13.2" x14ac:dyDescent="0.25">
      <c r="A407" s="2" t="s">
        <v>304</v>
      </c>
      <c r="B407" s="1">
        <f t="shared" si="26"/>
        <v>43417</v>
      </c>
      <c r="C407" t="s">
        <v>41</v>
      </c>
      <c r="D407">
        <v>4.8</v>
      </c>
      <c r="E407" t="s">
        <v>8</v>
      </c>
      <c r="F407" t="s">
        <v>42</v>
      </c>
      <c r="G407" t="s">
        <v>10</v>
      </c>
      <c r="H407" t="str">
        <f t="shared" si="24"/>
        <v>2018</v>
      </c>
      <c r="I407" t="str">
        <f t="shared" si="25"/>
        <v>2018-Nov</v>
      </c>
      <c r="J407">
        <f t="shared" si="27"/>
        <v>-4.8</v>
      </c>
    </row>
    <row r="408" spans="1:10" ht="13.2" x14ac:dyDescent="0.25">
      <c r="A408" s="2" t="s">
        <v>304</v>
      </c>
      <c r="B408" s="1">
        <f t="shared" si="26"/>
        <v>43417</v>
      </c>
      <c r="C408" t="s">
        <v>41</v>
      </c>
      <c r="D408">
        <v>37.43</v>
      </c>
      <c r="E408" t="s">
        <v>8</v>
      </c>
      <c r="F408" t="s">
        <v>42</v>
      </c>
      <c r="G408" t="s">
        <v>10</v>
      </c>
      <c r="H408" t="str">
        <f t="shared" si="24"/>
        <v>2018</v>
      </c>
      <c r="I408" t="str">
        <f t="shared" si="25"/>
        <v>2018-Nov</v>
      </c>
      <c r="J408">
        <f t="shared" si="27"/>
        <v>-37.43</v>
      </c>
    </row>
    <row r="409" spans="1:10" ht="13.2" x14ac:dyDescent="0.25">
      <c r="A409" s="2" t="s">
        <v>304</v>
      </c>
      <c r="B409" s="1">
        <f t="shared" si="26"/>
        <v>43417</v>
      </c>
      <c r="C409" t="s">
        <v>41</v>
      </c>
      <c r="D409">
        <v>10.15</v>
      </c>
      <c r="E409" t="s">
        <v>8</v>
      </c>
      <c r="F409" t="s">
        <v>42</v>
      </c>
      <c r="G409" t="s">
        <v>10</v>
      </c>
      <c r="H409" t="str">
        <f t="shared" si="24"/>
        <v>2018</v>
      </c>
      <c r="I409" t="str">
        <f t="shared" si="25"/>
        <v>2018-Nov</v>
      </c>
      <c r="J409">
        <f t="shared" si="27"/>
        <v>-10.15</v>
      </c>
    </row>
    <row r="410" spans="1:10" ht="13.2" x14ac:dyDescent="0.25">
      <c r="A410" s="2" t="s">
        <v>304</v>
      </c>
      <c r="B410" s="1">
        <f t="shared" si="26"/>
        <v>43417</v>
      </c>
      <c r="C410" t="s">
        <v>36</v>
      </c>
      <c r="D410">
        <v>89.54</v>
      </c>
      <c r="E410" t="s">
        <v>8</v>
      </c>
      <c r="F410" t="s">
        <v>37</v>
      </c>
      <c r="G410" t="s">
        <v>14</v>
      </c>
      <c r="H410" t="str">
        <f t="shared" si="24"/>
        <v>2018</v>
      </c>
      <c r="I410" t="str">
        <f t="shared" si="25"/>
        <v>2018-Nov</v>
      </c>
      <c r="J410">
        <f t="shared" si="27"/>
        <v>-89.54</v>
      </c>
    </row>
    <row r="411" spans="1:10" ht="13.2" x14ac:dyDescent="0.25">
      <c r="A411" s="2" t="s">
        <v>305</v>
      </c>
      <c r="B411" s="1">
        <f t="shared" si="26"/>
        <v>43418</v>
      </c>
      <c r="C411" t="s">
        <v>51</v>
      </c>
      <c r="D411">
        <v>60</v>
      </c>
      <c r="E411" t="s">
        <v>8</v>
      </c>
      <c r="F411" t="s">
        <v>31</v>
      </c>
      <c r="G411" t="s">
        <v>14</v>
      </c>
      <c r="H411" t="str">
        <f t="shared" si="24"/>
        <v>2018</v>
      </c>
      <c r="I411" t="str">
        <f t="shared" si="25"/>
        <v>2018-Nov</v>
      </c>
      <c r="J411">
        <f t="shared" si="27"/>
        <v>-60</v>
      </c>
    </row>
    <row r="412" spans="1:10" ht="13.2" x14ac:dyDescent="0.25">
      <c r="A412" s="2" t="s">
        <v>306</v>
      </c>
      <c r="B412" s="1">
        <f t="shared" si="26"/>
        <v>43420</v>
      </c>
      <c r="C412" t="s">
        <v>50</v>
      </c>
      <c r="D412">
        <v>35</v>
      </c>
      <c r="E412" t="s">
        <v>8</v>
      </c>
      <c r="F412" t="s">
        <v>31</v>
      </c>
      <c r="G412" t="s">
        <v>14</v>
      </c>
      <c r="H412" t="str">
        <f t="shared" si="24"/>
        <v>2018</v>
      </c>
      <c r="I412" t="str">
        <f t="shared" si="25"/>
        <v>2018-Nov</v>
      </c>
      <c r="J412">
        <f t="shared" si="27"/>
        <v>-35</v>
      </c>
    </row>
    <row r="413" spans="1:10" ht="13.2" x14ac:dyDescent="0.25">
      <c r="A413" s="2" t="s">
        <v>307</v>
      </c>
      <c r="B413" s="1">
        <f t="shared" si="26"/>
        <v>43421</v>
      </c>
      <c r="C413" t="s">
        <v>81</v>
      </c>
      <c r="D413">
        <v>22.8</v>
      </c>
      <c r="E413" t="s">
        <v>8</v>
      </c>
      <c r="F413" t="s">
        <v>82</v>
      </c>
      <c r="G413" t="s">
        <v>10</v>
      </c>
      <c r="H413" t="str">
        <f t="shared" si="24"/>
        <v>2018</v>
      </c>
      <c r="I413" t="str">
        <f t="shared" si="25"/>
        <v>2018-Nov</v>
      </c>
      <c r="J413">
        <f t="shared" si="27"/>
        <v>-22.8</v>
      </c>
    </row>
    <row r="414" spans="1:10" ht="13.2" x14ac:dyDescent="0.25">
      <c r="A414" s="2" t="s">
        <v>307</v>
      </c>
      <c r="B414" s="1">
        <f t="shared" si="26"/>
        <v>43421</v>
      </c>
      <c r="C414" t="s">
        <v>27</v>
      </c>
      <c r="D414">
        <v>15.47</v>
      </c>
      <c r="E414" t="s">
        <v>8</v>
      </c>
      <c r="F414" t="s">
        <v>28</v>
      </c>
      <c r="G414" t="s">
        <v>10</v>
      </c>
      <c r="H414" t="str">
        <f t="shared" si="24"/>
        <v>2018</v>
      </c>
      <c r="I414" t="str">
        <f t="shared" si="25"/>
        <v>2018-Nov</v>
      </c>
      <c r="J414">
        <f t="shared" si="27"/>
        <v>-15.47</v>
      </c>
    </row>
    <row r="415" spans="1:10" ht="13.2" x14ac:dyDescent="0.25">
      <c r="A415" s="2" t="s">
        <v>307</v>
      </c>
      <c r="B415" s="1">
        <f t="shared" si="26"/>
        <v>43421</v>
      </c>
      <c r="C415" t="s">
        <v>27</v>
      </c>
      <c r="D415">
        <v>6.4</v>
      </c>
      <c r="E415" t="s">
        <v>8</v>
      </c>
      <c r="F415" t="s">
        <v>28</v>
      </c>
      <c r="G415" t="s">
        <v>10</v>
      </c>
      <c r="H415" t="str">
        <f t="shared" si="24"/>
        <v>2018</v>
      </c>
      <c r="I415" t="str">
        <f t="shared" si="25"/>
        <v>2018-Nov</v>
      </c>
      <c r="J415">
        <f t="shared" si="27"/>
        <v>-6.4</v>
      </c>
    </row>
    <row r="416" spans="1:10" ht="13.2" x14ac:dyDescent="0.25">
      <c r="A416" s="2" t="s">
        <v>307</v>
      </c>
      <c r="B416" s="1">
        <f t="shared" si="26"/>
        <v>43421</v>
      </c>
      <c r="C416" t="s">
        <v>121</v>
      </c>
      <c r="D416">
        <v>23.26</v>
      </c>
      <c r="E416" t="s">
        <v>8</v>
      </c>
      <c r="F416" t="s">
        <v>16</v>
      </c>
      <c r="G416" t="s">
        <v>10</v>
      </c>
      <c r="H416" t="str">
        <f t="shared" si="24"/>
        <v>2018</v>
      </c>
      <c r="I416" t="str">
        <f t="shared" si="25"/>
        <v>2018-Nov</v>
      </c>
      <c r="J416">
        <f t="shared" si="27"/>
        <v>-23.26</v>
      </c>
    </row>
    <row r="417" spans="1:10" ht="13.2" x14ac:dyDescent="0.25">
      <c r="A417" s="2" t="s">
        <v>308</v>
      </c>
      <c r="B417" s="1">
        <f t="shared" si="26"/>
        <v>43423</v>
      </c>
      <c r="C417" t="s">
        <v>81</v>
      </c>
      <c r="D417">
        <v>20</v>
      </c>
      <c r="E417" t="s">
        <v>8</v>
      </c>
      <c r="F417" t="s">
        <v>82</v>
      </c>
      <c r="G417" t="s">
        <v>17</v>
      </c>
      <c r="H417" t="str">
        <f t="shared" si="24"/>
        <v>2018</v>
      </c>
      <c r="I417" t="str">
        <f t="shared" si="25"/>
        <v>2018-Nov</v>
      </c>
      <c r="J417">
        <f t="shared" si="27"/>
        <v>-20</v>
      </c>
    </row>
    <row r="418" spans="1:10" ht="13.2" x14ac:dyDescent="0.25">
      <c r="A418" s="2" t="s">
        <v>308</v>
      </c>
      <c r="B418" s="1">
        <f t="shared" si="26"/>
        <v>43423</v>
      </c>
      <c r="C418" t="s">
        <v>152</v>
      </c>
      <c r="D418">
        <v>29.15</v>
      </c>
      <c r="E418" t="s">
        <v>8</v>
      </c>
      <c r="F418" t="s">
        <v>40</v>
      </c>
      <c r="G418" t="s">
        <v>17</v>
      </c>
      <c r="H418" t="str">
        <f t="shared" si="24"/>
        <v>2018</v>
      </c>
      <c r="I418" t="str">
        <f t="shared" si="25"/>
        <v>2018-Nov</v>
      </c>
      <c r="J418">
        <f t="shared" si="27"/>
        <v>-29.15</v>
      </c>
    </row>
    <row r="419" spans="1:10" ht="13.2" x14ac:dyDescent="0.25">
      <c r="A419" s="2" t="s">
        <v>308</v>
      </c>
      <c r="B419" s="1">
        <f t="shared" si="26"/>
        <v>43423</v>
      </c>
      <c r="C419" t="s">
        <v>27</v>
      </c>
      <c r="D419">
        <v>10.02</v>
      </c>
      <c r="E419" t="s">
        <v>8</v>
      </c>
      <c r="F419" t="s">
        <v>28</v>
      </c>
      <c r="G419" t="s">
        <v>17</v>
      </c>
      <c r="H419" t="str">
        <f t="shared" si="24"/>
        <v>2018</v>
      </c>
      <c r="I419" t="str">
        <f t="shared" si="25"/>
        <v>2018-Nov</v>
      </c>
      <c r="J419">
        <f t="shared" si="27"/>
        <v>-10.02</v>
      </c>
    </row>
    <row r="420" spans="1:10" ht="13.2" x14ac:dyDescent="0.25">
      <c r="A420" s="2" t="s">
        <v>309</v>
      </c>
      <c r="B420" s="1">
        <f t="shared" si="26"/>
        <v>43424</v>
      </c>
      <c r="C420" t="s">
        <v>139</v>
      </c>
      <c r="D420">
        <v>75</v>
      </c>
      <c r="E420" t="s">
        <v>8</v>
      </c>
      <c r="F420" t="s">
        <v>140</v>
      </c>
      <c r="G420" t="s">
        <v>14</v>
      </c>
      <c r="H420" t="str">
        <f t="shared" si="24"/>
        <v>2018</v>
      </c>
      <c r="I420" t="str">
        <f t="shared" si="25"/>
        <v>2018-Nov</v>
      </c>
      <c r="J420">
        <f t="shared" si="27"/>
        <v>-75</v>
      </c>
    </row>
    <row r="421" spans="1:10" ht="13.2" x14ac:dyDescent="0.25">
      <c r="A421" s="2" t="s">
        <v>309</v>
      </c>
      <c r="B421" s="1">
        <f t="shared" si="26"/>
        <v>43424</v>
      </c>
      <c r="C421" t="s">
        <v>19</v>
      </c>
      <c r="D421">
        <v>421.96</v>
      </c>
      <c r="E421" t="s">
        <v>20</v>
      </c>
      <c r="F421" t="s">
        <v>19</v>
      </c>
      <c r="G421" t="s">
        <v>10</v>
      </c>
      <c r="H421" t="str">
        <f t="shared" si="24"/>
        <v>2018</v>
      </c>
      <c r="I421" t="str">
        <f t="shared" si="25"/>
        <v>2018-Nov</v>
      </c>
      <c r="J421">
        <f t="shared" si="27"/>
        <v>421.96</v>
      </c>
    </row>
    <row r="422" spans="1:10" ht="13.2" x14ac:dyDescent="0.25">
      <c r="A422" s="2" t="s">
        <v>310</v>
      </c>
      <c r="B422" s="1">
        <f t="shared" si="26"/>
        <v>43425</v>
      </c>
      <c r="C422" t="s">
        <v>41</v>
      </c>
      <c r="D422">
        <v>5.64</v>
      </c>
      <c r="E422" t="s">
        <v>8</v>
      </c>
      <c r="F422" t="s">
        <v>42</v>
      </c>
      <c r="G422" t="s">
        <v>17</v>
      </c>
      <c r="H422" t="str">
        <f t="shared" si="24"/>
        <v>2018</v>
      </c>
      <c r="I422" t="str">
        <f t="shared" si="25"/>
        <v>2018-Nov</v>
      </c>
      <c r="J422">
        <f t="shared" si="27"/>
        <v>-5.64</v>
      </c>
    </row>
    <row r="423" spans="1:10" ht="13.2" x14ac:dyDescent="0.25">
      <c r="A423" s="2" t="s">
        <v>310</v>
      </c>
      <c r="B423" s="1">
        <f t="shared" si="26"/>
        <v>43425</v>
      </c>
      <c r="C423" t="s">
        <v>27</v>
      </c>
      <c r="D423">
        <v>37.409999999999997</v>
      </c>
      <c r="E423" t="s">
        <v>8</v>
      </c>
      <c r="F423" t="s">
        <v>28</v>
      </c>
      <c r="G423" t="s">
        <v>10</v>
      </c>
      <c r="H423" t="str">
        <f t="shared" si="24"/>
        <v>2018</v>
      </c>
      <c r="I423" t="str">
        <f t="shared" si="25"/>
        <v>2018-Nov</v>
      </c>
      <c r="J423">
        <f t="shared" si="27"/>
        <v>-37.409999999999997</v>
      </c>
    </row>
    <row r="424" spans="1:10" ht="13.2" x14ac:dyDescent="0.25">
      <c r="A424" s="2" t="s">
        <v>311</v>
      </c>
      <c r="B424" s="1">
        <f t="shared" si="26"/>
        <v>43427</v>
      </c>
      <c r="C424" t="s">
        <v>44</v>
      </c>
      <c r="D424">
        <v>2000</v>
      </c>
      <c r="E424" t="s">
        <v>20</v>
      </c>
      <c r="F424" t="s">
        <v>45</v>
      </c>
      <c r="G424" t="s">
        <v>14</v>
      </c>
      <c r="H424" t="str">
        <f t="shared" si="24"/>
        <v>2018</v>
      </c>
      <c r="I424" t="str">
        <f t="shared" si="25"/>
        <v>2018-Nov</v>
      </c>
      <c r="J424">
        <f t="shared" si="27"/>
        <v>2000</v>
      </c>
    </row>
    <row r="425" spans="1:10" ht="13.2" x14ac:dyDescent="0.25">
      <c r="A425" s="2" t="s">
        <v>312</v>
      </c>
      <c r="B425" s="1">
        <f t="shared" si="26"/>
        <v>43430</v>
      </c>
      <c r="C425" t="s">
        <v>25</v>
      </c>
      <c r="D425">
        <v>16.8</v>
      </c>
      <c r="E425" t="s">
        <v>8</v>
      </c>
      <c r="F425" t="s">
        <v>82</v>
      </c>
      <c r="G425" t="s">
        <v>17</v>
      </c>
      <c r="H425" t="str">
        <f t="shared" si="24"/>
        <v>2018</v>
      </c>
      <c r="I425" t="str">
        <f t="shared" si="25"/>
        <v>2018-Nov</v>
      </c>
      <c r="J425">
        <f t="shared" si="27"/>
        <v>-16.8</v>
      </c>
    </row>
    <row r="426" spans="1:10" ht="13.2" x14ac:dyDescent="0.25">
      <c r="A426" s="2" t="s">
        <v>312</v>
      </c>
      <c r="B426" s="1">
        <f t="shared" si="26"/>
        <v>43430</v>
      </c>
      <c r="C426" t="s">
        <v>60</v>
      </c>
      <c r="D426">
        <v>74.989999999999995</v>
      </c>
      <c r="E426" t="s">
        <v>8</v>
      </c>
      <c r="F426" t="s">
        <v>61</v>
      </c>
      <c r="G426" t="s">
        <v>14</v>
      </c>
      <c r="H426" t="str">
        <f t="shared" si="24"/>
        <v>2018</v>
      </c>
      <c r="I426" t="str">
        <f t="shared" si="25"/>
        <v>2018-Nov</v>
      </c>
      <c r="J426">
        <f t="shared" si="27"/>
        <v>-74.989999999999995</v>
      </c>
    </row>
    <row r="427" spans="1:10" ht="13.2" x14ac:dyDescent="0.25">
      <c r="A427" s="2" t="s">
        <v>313</v>
      </c>
      <c r="B427" s="1">
        <f t="shared" si="26"/>
        <v>43431</v>
      </c>
      <c r="C427" t="s">
        <v>176</v>
      </c>
      <c r="D427">
        <v>17</v>
      </c>
      <c r="E427" t="s">
        <v>8</v>
      </c>
      <c r="F427" t="s">
        <v>23</v>
      </c>
      <c r="G427" t="s">
        <v>17</v>
      </c>
      <c r="H427" t="str">
        <f t="shared" si="24"/>
        <v>2018</v>
      </c>
      <c r="I427" t="str">
        <f t="shared" si="25"/>
        <v>2018-Nov</v>
      </c>
      <c r="J427">
        <f t="shared" si="27"/>
        <v>-17</v>
      </c>
    </row>
    <row r="428" spans="1:10" ht="13.2" x14ac:dyDescent="0.25">
      <c r="A428" s="2" t="s">
        <v>313</v>
      </c>
      <c r="B428" s="1">
        <f t="shared" si="26"/>
        <v>43431</v>
      </c>
      <c r="C428" t="s">
        <v>25</v>
      </c>
      <c r="D428">
        <v>28.4</v>
      </c>
      <c r="E428" t="s">
        <v>8</v>
      </c>
      <c r="F428" t="s">
        <v>16</v>
      </c>
      <c r="G428" t="s">
        <v>17</v>
      </c>
      <c r="H428" t="str">
        <f t="shared" si="24"/>
        <v>2018</v>
      </c>
      <c r="I428" t="str">
        <f t="shared" si="25"/>
        <v>2018-Nov</v>
      </c>
      <c r="J428">
        <f t="shared" si="27"/>
        <v>-28.4</v>
      </c>
    </row>
    <row r="429" spans="1:10" ht="13.2" x14ac:dyDescent="0.25">
      <c r="A429" s="2" t="s">
        <v>314</v>
      </c>
      <c r="B429" s="1">
        <f t="shared" si="26"/>
        <v>43433</v>
      </c>
      <c r="C429" t="s">
        <v>19</v>
      </c>
      <c r="D429">
        <v>582.99</v>
      </c>
      <c r="E429" t="s">
        <v>20</v>
      </c>
      <c r="F429" t="s">
        <v>19</v>
      </c>
      <c r="G429" t="s">
        <v>17</v>
      </c>
      <c r="H429" t="str">
        <f t="shared" si="24"/>
        <v>2018</v>
      </c>
      <c r="I429" t="str">
        <f t="shared" si="25"/>
        <v>2018-Nov</v>
      </c>
      <c r="J429">
        <f t="shared" si="27"/>
        <v>582.99</v>
      </c>
    </row>
    <row r="430" spans="1:10" ht="13.2" x14ac:dyDescent="0.25">
      <c r="A430" s="2" t="s">
        <v>314</v>
      </c>
      <c r="B430" s="1">
        <f t="shared" si="26"/>
        <v>43433</v>
      </c>
      <c r="C430" t="s">
        <v>19</v>
      </c>
      <c r="D430">
        <v>751.5</v>
      </c>
      <c r="E430" t="s">
        <v>20</v>
      </c>
      <c r="F430" t="s">
        <v>19</v>
      </c>
      <c r="G430" t="s">
        <v>10</v>
      </c>
      <c r="H430" t="str">
        <f t="shared" si="24"/>
        <v>2018</v>
      </c>
      <c r="I430" t="str">
        <f t="shared" si="25"/>
        <v>2018-Nov</v>
      </c>
      <c r="J430">
        <f t="shared" si="27"/>
        <v>751.5</v>
      </c>
    </row>
    <row r="431" spans="1:10" ht="13.2" x14ac:dyDescent="0.25">
      <c r="A431" s="2" t="s">
        <v>315</v>
      </c>
      <c r="B431" s="1">
        <f t="shared" si="26"/>
        <v>43434</v>
      </c>
      <c r="C431" t="s">
        <v>19</v>
      </c>
      <c r="D431">
        <v>582.99</v>
      </c>
      <c r="E431" t="s">
        <v>8</v>
      </c>
      <c r="F431" t="s">
        <v>19</v>
      </c>
      <c r="G431" t="s">
        <v>14</v>
      </c>
      <c r="H431" t="str">
        <f t="shared" si="24"/>
        <v>2018</v>
      </c>
      <c r="I431" t="str">
        <f t="shared" si="25"/>
        <v>2018-Nov</v>
      </c>
      <c r="J431">
        <f t="shared" si="27"/>
        <v>-582.99</v>
      </c>
    </row>
    <row r="432" spans="1:10" ht="13.2" x14ac:dyDescent="0.25">
      <c r="A432" s="2" t="s">
        <v>315</v>
      </c>
      <c r="B432" s="1">
        <f t="shared" si="26"/>
        <v>43434</v>
      </c>
      <c r="C432" t="s">
        <v>41</v>
      </c>
      <c r="D432">
        <v>6.27</v>
      </c>
      <c r="E432" t="s">
        <v>8</v>
      </c>
      <c r="F432" t="s">
        <v>42</v>
      </c>
      <c r="G432" t="s">
        <v>17</v>
      </c>
      <c r="H432" t="str">
        <f t="shared" si="24"/>
        <v>2018</v>
      </c>
      <c r="I432" t="str">
        <f t="shared" si="25"/>
        <v>2018-Nov</v>
      </c>
      <c r="J432">
        <f t="shared" si="27"/>
        <v>-6.27</v>
      </c>
    </row>
    <row r="433" spans="1:10" ht="13.2" x14ac:dyDescent="0.25">
      <c r="A433" s="2" t="s">
        <v>316</v>
      </c>
      <c r="B433" s="1">
        <f t="shared" si="26"/>
        <v>43435</v>
      </c>
      <c r="C433" t="s">
        <v>41</v>
      </c>
      <c r="D433">
        <v>5.64</v>
      </c>
      <c r="E433" t="s">
        <v>8</v>
      </c>
      <c r="F433" t="s">
        <v>42</v>
      </c>
      <c r="G433" t="s">
        <v>17</v>
      </c>
      <c r="H433" t="str">
        <f t="shared" si="24"/>
        <v>2018</v>
      </c>
      <c r="I433" t="str">
        <f t="shared" si="25"/>
        <v>2018-Dec</v>
      </c>
      <c r="J433">
        <f t="shared" si="27"/>
        <v>-5.64</v>
      </c>
    </row>
    <row r="434" spans="1:10" ht="13.2" x14ac:dyDescent="0.25">
      <c r="A434" s="2" t="s">
        <v>316</v>
      </c>
      <c r="B434" s="1">
        <f t="shared" si="26"/>
        <v>43435</v>
      </c>
      <c r="C434" t="s">
        <v>63</v>
      </c>
      <c r="D434">
        <v>8</v>
      </c>
      <c r="E434" t="s">
        <v>8</v>
      </c>
      <c r="F434" t="s">
        <v>16</v>
      </c>
      <c r="G434" t="s">
        <v>17</v>
      </c>
      <c r="H434" t="str">
        <f t="shared" si="24"/>
        <v>2018</v>
      </c>
      <c r="I434" t="str">
        <f t="shared" si="25"/>
        <v>2018-Dec</v>
      </c>
      <c r="J434">
        <f t="shared" si="27"/>
        <v>-8</v>
      </c>
    </row>
    <row r="435" spans="1:10" ht="13.2" x14ac:dyDescent="0.25">
      <c r="A435" s="2" t="s">
        <v>316</v>
      </c>
      <c r="B435" s="1">
        <f t="shared" si="26"/>
        <v>43435</v>
      </c>
      <c r="C435" t="s">
        <v>7</v>
      </c>
      <c r="D435">
        <v>13.13</v>
      </c>
      <c r="E435" t="s">
        <v>8</v>
      </c>
      <c r="F435" t="s">
        <v>9</v>
      </c>
      <c r="G435" t="s">
        <v>10</v>
      </c>
      <c r="H435" t="str">
        <f t="shared" si="24"/>
        <v>2018</v>
      </c>
      <c r="I435" t="str">
        <f t="shared" si="25"/>
        <v>2018-Dec</v>
      </c>
      <c r="J435">
        <f t="shared" si="27"/>
        <v>-13.13</v>
      </c>
    </row>
    <row r="436" spans="1:10" ht="13.2" x14ac:dyDescent="0.25">
      <c r="A436" s="2" t="s">
        <v>317</v>
      </c>
      <c r="B436" s="1">
        <f t="shared" si="26"/>
        <v>43437</v>
      </c>
      <c r="C436" t="s">
        <v>100</v>
      </c>
      <c r="D436">
        <v>30.03</v>
      </c>
      <c r="E436" t="s">
        <v>8</v>
      </c>
      <c r="F436" t="s">
        <v>40</v>
      </c>
      <c r="G436" t="s">
        <v>17</v>
      </c>
      <c r="H436" t="str">
        <f t="shared" si="24"/>
        <v>2018</v>
      </c>
      <c r="I436" t="str">
        <f t="shared" si="25"/>
        <v>2018-Dec</v>
      </c>
      <c r="J436">
        <f t="shared" si="27"/>
        <v>-30.03</v>
      </c>
    </row>
    <row r="437" spans="1:10" ht="13.2" x14ac:dyDescent="0.25">
      <c r="A437" s="2" t="s">
        <v>317</v>
      </c>
      <c r="B437" s="1">
        <f t="shared" si="26"/>
        <v>43437</v>
      </c>
      <c r="C437" t="s">
        <v>41</v>
      </c>
      <c r="D437">
        <v>148.15</v>
      </c>
      <c r="E437" t="s">
        <v>8</v>
      </c>
      <c r="F437" t="s">
        <v>42</v>
      </c>
      <c r="G437" t="s">
        <v>17</v>
      </c>
      <c r="H437" t="str">
        <f t="shared" si="24"/>
        <v>2018</v>
      </c>
      <c r="I437" t="str">
        <f t="shared" si="25"/>
        <v>2018-Dec</v>
      </c>
      <c r="J437">
        <f t="shared" si="27"/>
        <v>-148.15</v>
      </c>
    </row>
    <row r="438" spans="1:10" ht="13.2" x14ac:dyDescent="0.25">
      <c r="A438" s="2" t="s">
        <v>317</v>
      </c>
      <c r="B438" s="1">
        <f t="shared" si="26"/>
        <v>43437</v>
      </c>
      <c r="C438" t="s">
        <v>12</v>
      </c>
      <c r="D438">
        <v>1209.18</v>
      </c>
      <c r="E438" t="s">
        <v>8</v>
      </c>
      <c r="F438" t="s">
        <v>13</v>
      </c>
      <c r="G438" t="s">
        <v>14</v>
      </c>
      <c r="H438" t="str">
        <f t="shared" si="24"/>
        <v>2018</v>
      </c>
      <c r="I438" t="str">
        <f t="shared" si="25"/>
        <v>2018-Dec</v>
      </c>
      <c r="J438">
        <f t="shared" si="27"/>
        <v>-1209.18</v>
      </c>
    </row>
    <row r="439" spans="1:10" ht="13.2" x14ac:dyDescent="0.25">
      <c r="A439" s="2" t="s">
        <v>318</v>
      </c>
      <c r="B439" s="1">
        <f t="shared" si="26"/>
        <v>43438</v>
      </c>
      <c r="C439" t="s">
        <v>57</v>
      </c>
      <c r="D439">
        <v>3</v>
      </c>
      <c r="E439" t="s">
        <v>8</v>
      </c>
      <c r="F439" t="s">
        <v>58</v>
      </c>
      <c r="G439" t="s">
        <v>17</v>
      </c>
      <c r="H439" t="str">
        <f t="shared" si="24"/>
        <v>2018</v>
      </c>
      <c r="I439" t="str">
        <f t="shared" si="25"/>
        <v>2018-Dec</v>
      </c>
      <c r="J439">
        <f t="shared" si="27"/>
        <v>-3</v>
      </c>
    </row>
    <row r="440" spans="1:10" ht="13.2" x14ac:dyDescent="0.25">
      <c r="A440" s="2" t="s">
        <v>318</v>
      </c>
      <c r="B440" s="1">
        <f t="shared" si="26"/>
        <v>43438</v>
      </c>
      <c r="C440" t="s">
        <v>319</v>
      </c>
      <c r="D440">
        <v>20.65</v>
      </c>
      <c r="E440" t="s">
        <v>8</v>
      </c>
      <c r="F440" t="s">
        <v>557</v>
      </c>
      <c r="G440" t="s">
        <v>10</v>
      </c>
      <c r="H440" t="str">
        <f t="shared" si="24"/>
        <v>2018</v>
      </c>
      <c r="I440" t="str">
        <f t="shared" si="25"/>
        <v>2018-Dec</v>
      </c>
      <c r="J440">
        <f t="shared" si="27"/>
        <v>-20.65</v>
      </c>
    </row>
    <row r="441" spans="1:10" ht="13.2" x14ac:dyDescent="0.25">
      <c r="A441" s="2" t="s">
        <v>318</v>
      </c>
      <c r="B441" s="1">
        <f t="shared" si="26"/>
        <v>43438</v>
      </c>
      <c r="C441" t="s">
        <v>22</v>
      </c>
      <c r="D441">
        <v>11.76</v>
      </c>
      <c r="E441" t="s">
        <v>8</v>
      </c>
      <c r="F441" t="s">
        <v>23</v>
      </c>
      <c r="G441" t="s">
        <v>10</v>
      </c>
      <c r="H441" t="str">
        <f t="shared" si="24"/>
        <v>2018</v>
      </c>
      <c r="I441" t="str">
        <f t="shared" si="25"/>
        <v>2018-Dec</v>
      </c>
      <c r="J441">
        <f t="shared" si="27"/>
        <v>-11.76</v>
      </c>
    </row>
    <row r="442" spans="1:10" ht="13.2" x14ac:dyDescent="0.25">
      <c r="A442" s="2" t="s">
        <v>320</v>
      </c>
      <c r="B442" s="1">
        <f t="shared" si="26"/>
        <v>43440</v>
      </c>
      <c r="C442" t="s">
        <v>41</v>
      </c>
      <c r="D442">
        <v>21.38</v>
      </c>
      <c r="E442" t="s">
        <v>8</v>
      </c>
      <c r="F442" t="s">
        <v>42</v>
      </c>
      <c r="G442" t="s">
        <v>10</v>
      </c>
      <c r="H442" t="str">
        <f t="shared" si="24"/>
        <v>2018</v>
      </c>
      <c r="I442" t="str">
        <f t="shared" si="25"/>
        <v>2018-Dec</v>
      </c>
      <c r="J442">
        <f t="shared" si="27"/>
        <v>-21.38</v>
      </c>
    </row>
    <row r="443" spans="1:10" ht="13.2" x14ac:dyDescent="0.25">
      <c r="A443" s="2" t="s">
        <v>320</v>
      </c>
      <c r="B443" s="1">
        <f t="shared" si="26"/>
        <v>43440</v>
      </c>
      <c r="C443" t="s">
        <v>41</v>
      </c>
      <c r="D443">
        <v>13.48</v>
      </c>
      <c r="E443" t="s">
        <v>8</v>
      </c>
      <c r="F443" t="s">
        <v>42</v>
      </c>
      <c r="G443" t="s">
        <v>10</v>
      </c>
      <c r="H443" t="str">
        <f t="shared" si="24"/>
        <v>2018</v>
      </c>
      <c r="I443" t="str">
        <f t="shared" si="25"/>
        <v>2018-Dec</v>
      </c>
      <c r="J443">
        <f t="shared" si="27"/>
        <v>-13.48</v>
      </c>
    </row>
    <row r="444" spans="1:10" ht="13.2" x14ac:dyDescent="0.25">
      <c r="A444" s="2" t="s">
        <v>320</v>
      </c>
      <c r="B444" s="1">
        <f t="shared" si="26"/>
        <v>43440</v>
      </c>
      <c r="C444" t="s">
        <v>30</v>
      </c>
      <c r="D444">
        <v>40</v>
      </c>
      <c r="E444" t="s">
        <v>8</v>
      </c>
      <c r="F444" t="s">
        <v>31</v>
      </c>
      <c r="G444" t="s">
        <v>14</v>
      </c>
      <c r="H444" t="str">
        <f t="shared" si="24"/>
        <v>2018</v>
      </c>
      <c r="I444" t="str">
        <f t="shared" si="25"/>
        <v>2018-Dec</v>
      </c>
      <c r="J444">
        <f t="shared" si="27"/>
        <v>-40</v>
      </c>
    </row>
    <row r="445" spans="1:10" ht="13.2" x14ac:dyDescent="0.25">
      <c r="A445" s="2" t="s">
        <v>321</v>
      </c>
      <c r="B445" s="1">
        <f t="shared" si="26"/>
        <v>43441</v>
      </c>
      <c r="C445" t="s">
        <v>73</v>
      </c>
      <c r="D445">
        <v>30</v>
      </c>
      <c r="E445" t="s">
        <v>8</v>
      </c>
      <c r="F445" t="s">
        <v>74</v>
      </c>
      <c r="G445" t="s">
        <v>10</v>
      </c>
      <c r="H445" t="str">
        <f t="shared" si="24"/>
        <v>2018</v>
      </c>
      <c r="I445" t="str">
        <f t="shared" si="25"/>
        <v>2018-Dec</v>
      </c>
      <c r="J445">
        <f t="shared" si="27"/>
        <v>-30</v>
      </c>
    </row>
    <row r="446" spans="1:10" ht="13.2" x14ac:dyDescent="0.25">
      <c r="A446" s="2" t="s">
        <v>321</v>
      </c>
      <c r="B446" s="1">
        <f t="shared" si="26"/>
        <v>43441</v>
      </c>
      <c r="C446" t="s">
        <v>44</v>
      </c>
      <c r="D446">
        <v>2000</v>
      </c>
      <c r="E446" t="s">
        <v>20</v>
      </c>
      <c r="F446" t="s">
        <v>45</v>
      </c>
      <c r="G446" t="s">
        <v>14</v>
      </c>
      <c r="H446" t="str">
        <f t="shared" si="24"/>
        <v>2018</v>
      </c>
      <c r="I446" t="str">
        <f t="shared" si="25"/>
        <v>2018-Dec</v>
      </c>
      <c r="J446">
        <f t="shared" si="27"/>
        <v>2000</v>
      </c>
    </row>
    <row r="447" spans="1:10" ht="13.2" x14ac:dyDescent="0.25">
      <c r="A447" s="2" t="s">
        <v>322</v>
      </c>
      <c r="B447" s="1">
        <f t="shared" si="26"/>
        <v>43442</v>
      </c>
      <c r="C447" t="s">
        <v>41</v>
      </c>
      <c r="D447">
        <v>12.64</v>
      </c>
      <c r="E447" t="s">
        <v>8</v>
      </c>
      <c r="F447" t="s">
        <v>42</v>
      </c>
      <c r="G447" t="s">
        <v>10</v>
      </c>
      <c r="H447" t="str">
        <f t="shared" si="24"/>
        <v>2018</v>
      </c>
      <c r="I447" t="str">
        <f t="shared" si="25"/>
        <v>2018-Dec</v>
      </c>
      <c r="J447">
        <f t="shared" si="27"/>
        <v>-12.64</v>
      </c>
    </row>
    <row r="448" spans="1:10" ht="13.2" x14ac:dyDescent="0.25">
      <c r="A448" s="2" t="s">
        <v>323</v>
      </c>
      <c r="B448" s="1">
        <f t="shared" si="26"/>
        <v>43443</v>
      </c>
      <c r="C448" t="s">
        <v>33</v>
      </c>
      <c r="D448">
        <v>10.69</v>
      </c>
      <c r="E448" t="s">
        <v>8</v>
      </c>
      <c r="F448" t="s">
        <v>34</v>
      </c>
      <c r="G448" t="s">
        <v>10</v>
      </c>
      <c r="H448" t="str">
        <f t="shared" si="24"/>
        <v>2018</v>
      </c>
      <c r="I448" t="str">
        <f t="shared" si="25"/>
        <v>2018-Dec</v>
      </c>
      <c r="J448">
        <f t="shared" si="27"/>
        <v>-10.69</v>
      </c>
    </row>
    <row r="449" spans="1:10" ht="13.2" x14ac:dyDescent="0.25">
      <c r="A449" s="2" t="s">
        <v>324</v>
      </c>
      <c r="B449" s="1">
        <f t="shared" si="26"/>
        <v>43445</v>
      </c>
      <c r="C449" t="s">
        <v>63</v>
      </c>
      <c r="D449">
        <v>10.29</v>
      </c>
      <c r="E449" t="s">
        <v>8</v>
      </c>
      <c r="F449" t="s">
        <v>16</v>
      </c>
      <c r="G449" t="s">
        <v>10</v>
      </c>
      <c r="H449" t="str">
        <f t="shared" si="24"/>
        <v>2018</v>
      </c>
      <c r="I449" t="str">
        <f t="shared" si="25"/>
        <v>2018-Dec</v>
      </c>
      <c r="J449">
        <f t="shared" si="27"/>
        <v>-10.29</v>
      </c>
    </row>
    <row r="450" spans="1:10" ht="13.2" x14ac:dyDescent="0.25">
      <c r="A450" s="2" t="s">
        <v>325</v>
      </c>
      <c r="B450" s="1">
        <f t="shared" si="26"/>
        <v>43446</v>
      </c>
      <c r="C450" t="s">
        <v>36</v>
      </c>
      <c r="D450">
        <v>89.54</v>
      </c>
      <c r="E450" t="s">
        <v>8</v>
      </c>
      <c r="F450" t="s">
        <v>37</v>
      </c>
      <c r="G450" t="s">
        <v>14</v>
      </c>
      <c r="H450" t="str">
        <f t="shared" ref="H450:H513" si="28">TEXT(B450,"yyyy")</f>
        <v>2018</v>
      </c>
      <c r="I450" t="str">
        <f t="shared" ref="I450:I513" si="29">TEXT(B450,"yyyy-mmm")</f>
        <v>2018-Dec</v>
      </c>
      <c r="J450">
        <f t="shared" si="27"/>
        <v>-89.54</v>
      </c>
    </row>
    <row r="451" spans="1:10" ht="13.2" x14ac:dyDescent="0.25">
      <c r="A451" s="2" t="s">
        <v>326</v>
      </c>
      <c r="B451" s="1">
        <f t="shared" ref="B451:B514" si="30">DATE(VALUE(RIGHT(A451,4)), VALUE(LEFT(A451,2)), VALUE(MID(A451,4,2)))</f>
        <v>43447</v>
      </c>
      <c r="C451" t="s">
        <v>15</v>
      </c>
      <c r="D451">
        <v>27</v>
      </c>
      <c r="E451" t="s">
        <v>8</v>
      </c>
      <c r="F451" t="s">
        <v>16</v>
      </c>
      <c r="G451" t="s">
        <v>17</v>
      </c>
      <c r="H451" t="str">
        <f t="shared" si="28"/>
        <v>2018</v>
      </c>
      <c r="I451" t="str">
        <f t="shared" si="29"/>
        <v>2018-Dec</v>
      </c>
      <c r="J451">
        <f t="shared" ref="J451:J514" si="31">IF(E451="Debit", -ABS(D451),ABS(D451))</f>
        <v>-27</v>
      </c>
    </row>
    <row r="452" spans="1:10" ht="13.2" x14ac:dyDescent="0.25">
      <c r="A452" s="2" t="s">
        <v>327</v>
      </c>
      <c r="B452" s="1">
        <f t="shared" si="30"/>
        <v>43448</v>
      </c>
      <c r="C452" t="s">
        <v>41</v>
      </c>
      <c r="D452">
        <v>21.39</v>
      </c>
      <c r="E452" t="s">
        <v>8</v>
      </c>
      <c r="F452" t="s">
        <v>42</v>
      </c>
      <c r="G452" t="s">
        <v>17</v>
      </c>
      <c r="H452" t="str">
        <f t="shared" si="28"/>
        <v>2018</v>
      </c>
      <c r="I452" t="str">
        <f t="shared" si="29"/>
        <v>2018-Dec</v>
      </c>
      <c r="J452">
        <f t="shared" si="31"/>
        <v>-21.39</v>
      </c>
    </row>
    <row r="453" spans="1:10" ht="13.2" x14ac:dyDescent="0.25">
      <c r="A453" s="2" t="s">
        <v>327</v>
      </c>
      <c r="B453" s="1">
        <f t="shared" si="30"/>
        <v>43448</v>
      </c>
      <c r="C453" t="s">
        <v>27</v>
      </c>
      <c r="D453">
        <v>17.100000000000001</v>
      </c>
      <c r="E453" t="s">
        <v>8</v>
      </c>
      <c r="F453" t="s">
        <v>28</v>
      </c>
      <c r="G453" t="s">
        <v>17</v>
      </c>
      <c r="H453" t="str">
        <f t="shared" si="28"/>
        <v>2018</v>
      </c>
      <c r="I453" t="str">
        <f t="shared" si="29"/>
        <v>2018-Dec</v>
      </c>
      <c r="J453">
        <f t="shared" si="31"/>
        <v>-17.100000000000001</v>
      </c>
    </row>
    <row r="454" spans="1:10" ht="13.2" x14ac:dyDescent="0.25">
      <c r="A454" s="2" t="s">
        <v>327</v>
      </c>
      <c r="B454" s="1">
        <f t="shared" si="30"/>
        <v>43448</v>
      </c>
      <c r="C454" t="s">
        <v>51</v>
      </c>
      <c r="D454">
        <v>60</v>
      </c>
      <c r="E454" t="s">
        <v>8</v>
      </c>
      <c r="F454" t="s">
        <v>31</v>
      </c>
      <c r="G454" t="s">
        <v>14</v>
      </c>
      <c r="H454" t="str">
        <f t="shared" si="28"/>
        <v>2018</v>
      </c>
      <c r="I454" t="str">
        <f t="shared" si="29"/>
        <v>2018-Dec</v>
      </c>
      <c r="J454">
        <f t="shared" si="31"/>
        <v>-60</v>
      </c>
    </row>
    <row r="455" spans="1:10" ht="13.2" x14ac:dyDescent="0.25">
      <c r="A455" s="2" t="s">
        <v>328</v>
      </c>
      <c r="B455" s="1">
        <f t="shared" si="30"/>
        <v>43451</v>
      </c>
      <c r="C455" t="s">
        <v>25</v>
      </c>
      <c r="D455">
        <v>63</v>
      </c>
      <c r="E455" t="s">
        <v>8</v>
      </c>
      <c r="F455" t="s">
        <v>557</v>
      </c>
      <c r="G455" t="s">
        <v>17</v>
      </c>
      <c r="H455" t="str">
        <f t="shared" si="28"/>
        <v>2018</v>
      </c>
      <c r="I455" t="str">
        <f t="shared" si="29"/>
        <v>2018-Dec</v>
      </c>
      <c r="J455">
        <f t="shared" si="31"/>
        <v>-63</v>
      </c>
    </row>
    <row r="456" spans="1:10" ht="13.2" x14ac:dyDescent="0.25">
      <c r="A456" s="2" t="s">
        <v>328</v>
      </c>
      <c r="B456" s="1">
        <f t="shared" si="30"/>
        <v>43451</v>
      </c>
      <c r="C456" t="s">
        <v>100</v>
      </c>
      <c r="D456">
        <v>20.010000000000002</v>
      </c>
      <c r="E456" t="s">
        <v>8</v>
      </c>
      <c r="F456" t="s">
        <v>40</v>
      </c>
      <c r="G456" t="s">
        <v>17</v>
      </c>
      <c r="H456" t="str">
        <f t="shared" si="28"/>
        <v>2018</v>
      </c>
      <c r="I456" t="str">
        <f t="shared" si="29"/>
        <v>2018-Dec</v>
      </c>
      <c r="J456">
        <f t="shared" si="31"/>
        <v>-20.010000000000002</v>
      </c>
    </row>
    <row r="457" spans="1:10" ht="13.2" x14ac:dyDescent="0.25">
      <c r="A457" s="2" t="s">
        <v>328</v>
      </c>
      <c r="B457" s="1">
        <f t="shared" si="30"/>
        <v>43451</v>
      </c>
      <c r="C457" t="s">
        <v>50</v>
      </c>
      <c r="D457">
        <v>35</v>
      </c>
      <c r="E457" t="s">
        <v>8</v>
      </c>
      <c r="F457" t="s">
        <v>31</v>
      </c>
      <c r="G457" t="s">
        <v>14</v>
      </c>
      <c r="H457" t="str">
        <f t="shared" si="28"/>
        <v>2018</v>
      </c>
      <c r="I457" t="str">
        <f t="shared" si="29"/>
        <v>2018-Dec</v>
      </c>
      <c r="J457">
        <f t="shared" si="31"/>
        <v>-35</v>
      </c>
    </row>
    <row r="458" spans="1:10" ht="13.2" x14ac:dyDescent="0.25">
      <c r="A458" s="2" t="s">
        <v>329</v>
      </c>
      <c r="B458" s="1">
        <f t="shared" si="30"/>
        <v>43452</v>
      </c>
      <c r="C458" t="s">
        <v>57</v>
      </c>
      <c r="D458">
        <v>3</v>
      </c>
      <c r="E458" t="s">
        <v>8</v>
      </c>
      <c r="F458" t="s">
        <v>58</v>
      </c>
      <c r="G458" t="s">
        <v>17</v>
      </c>
      <c r="H458" t="str">
        <f t="shared" si="28"/>
        <v>2018</v>
      </c>
      <c r="I458" t="str">
        <f t="shared" si="29"/>
        <v>2018-Dec</v>
      </c>
      <c r="J458">
        <f t="shared" si="31"/>
        <v>-3</v>
      </c>
    </row>
    <row r="459" spans="1:10" ht="13.2" x14ac:dyDescent="0.25">
      <c r="A459" s="2" t="s">
        <v>329</v>
      </c>
      <c r="B459" s="1">
        <f t="shared" si="30"/>
        <v>43452</v>
      </c>
      <c r="C459" t="s">
        <v>19</v>
      </c>
      <c r="D459">
        <v>311.02</v>
      </c>
      <c r="E459" t="s">
        <v>20</v>
      </c>
      <c r="F459" t="s">
        <v>19</v>
      </c>
      <c r="G459" t="s">
        <v>10</v>
      </c>
      <c r="H459" t="str">
        <f t="shared" si="28"/>
        <v>2018</v>
      </c>
      <c r="I459" t="str">
        <f t="shared" si="29"/>
        <v>2018-Dec</v>
      </c>
      <c r="J459">
        <f t="shared" si="31"/>
        <v>311.02</v>
      </c>
    </row>
    <row r="460" spans="1:10" ht="13.2" x14ac:dyDescent="0.25">
      <c r="A460" s="2" t="s">
        <v>329</v>
      </c>
      <c r="B460" s="1">
        <f t="shared" si="30"/>
        <v>43452</v>
      </c>
      <c r="C460" t="s">
        <v>19</v>
      </c>
      <c r="D460">
        <v>311.02</v>
      </c>
      <c r="E460" t="s">
        <v>8</v>
      </c>
      <c r="F460" t="s">
        <v>19</v>
      </c>
      <c r="G460" t="s">
        <v>14</v>
      </c>
      <c r="H460" t="str">
        <f t="shared" si="28"/>
        <v>2018</v>
      </c>
      <c r="I460" t="str">
        <f t="shared" si="29"/>
        <v>2018-Dec</v>
      </c>
      <c r="J460">
        <f t="shared" si="31"/>
        <v>-311.02</v>
      </c>
    </row>
    <row r="461" spans="1:10" ht="13.2" x14ac:dyDescent="0.25">
      <c r="A461" s="2" t="s">
        <v>329</v>
      </c>
      <c r="B461" s="1">
        <f t="shared" si="30"/>
        <v>43452</v>
      </c>
      <c r="C461" t="s">
        <v>78</v>
      </c>
      <c r="D461">
        <v>56.52</v>
      </c>
      <c r="E461" t="s">
        <v>8</v>
      </c>
      <c r="F461" t="s">
        <v>16</v>
      </c>
      <c r="G461" t="s">
        <v>17</v>
      </c>
      <c r="H461" t="str">
        <f t="shared" si="28"/>
        <v>2018</v>
      </c>
      <c r="I461" t="str">
        <f t="shared" si="29"/>
        <v>2018-Dec</v>
      </c>
      <c r="J461">
        <f t="shared" si="31"/>
        <v>-56.52</v>
      </c>
    </row>
    <row r="462" spans="1:10" ht="13.2" x14ac:dyDescent="0.25">
      <c r="A462" s="2" t="s">
        <v>329</v>
      </c>
      <c r="B462" s="1">
        <f t="shared" si="30"/>
        <v>43452</v>
      </c>
      <c r="C462" t="s">
        <v>7</v>
      </c>
      <c r="D462">
        <v>49.99</v>
      </c>
      <c r="E462" t="s">
        <v>8</v>
      </c>
      <c r="F462" t="s">
        <v>9</v>
      </c>
      <c r="G462" t="s">
        <v>10</v>
      </c>
      <c r="H462" t="str">
        <f t="shared" si="28"/>
        <v>2018</v>
      </c>
      <c r="I462" t="str">
        <f t="shared" si="29"/>
        <v>2018-Dec</v>
      </c>
      <c r="J462">
        <f t="shared" si="31"/>
        <v>-49.99</v>
      </c>
    </row>
    <row r="463" spans="1:10" ht="13.2" x14ac:dyDescent="0.25">
      <c r="A463" s="2" t="s">
        <v>329</v>
      </c>
      <c r="B463" s="1">
        <f t="shared" si="30"/>
        <v>43452</v>
      </c>
      <c r="C463" t="s">
        <v>7</v>
      </c>
      <c r="D463">
        <v>41.72</v>
      </c>
      <c r="E463" t="s">
        <v>8</v>
      </c>
      <c r="F463" t="s">
        <v>9</v>
      </c>
      <c r="G463" t="s">
        <v>10</v>
      </c>
      <c r="H463" t="str">
        <f t="shared" si="28"/>
        <v>2018</v>
      </c>
      <c r="I463" t="str">
        <f t="shared" si="29"/>
        <v>2018-Dec</v>
      </c>
      <c r="J463">
        <f t="shared" si="31"/>
        <v>-41.72</v>
      </c>
    </row>
    <row r="464" spans="1:10" ht="13.2" x14ac:dyDescent="0.25">
      <c r="A464" s="2" t="s">
        <v>329</v>
      </c>
      <c r="B464" s="1">
        <f t="shared" si="30"/>
        <v>43452</v>
      </c>
      <c r="C464" t="s">
        <v>7</v>
      </c>
      <c r="D464">
        <v>24.3</v>
      </c>
      <c r="E464" t="s">
        <v>8</v>
      </c>
      <c r="F464" t="s">
        <v>9</v>
      </c>
      <c r="G464" t="s">
        <v>10</v>
      </c>
      <c r="H464" t="str">
        <f t="shared" si="28"/>
        <v>2018</v>
      </c>
      <c r="I464" t="str">
        <f t="shared" si="29"/>
        <v>2018-Dec</v>
      </c>
      <c r="J464">
        <f t="shared" si="31"/>
        <v>-24.3</v>
      </c>
    </row>
    <row r="465" spans="1:10" ht="13.2" x14ac:dyDescent="0.25">
      <c r="A465" s="2" t="s">
        <v>330</v>
      </c>
      <c r="B465" s="1">
        <f t="shared" si="30"/>
        <v>43453</v>
      </c>
      <c r="C465" t="s">
        <v>139</v>
      </c>
      <c r="D465">
        <v>75</v>
      </c>
      <c r="E465" t="s">
        <v>8</v>
      </c>
      <c r="F465" t="s">
        <v>140</v>
      </c>
      <c r="G465" t="s">
        <v>14</v>
      </c>
      <c r="H465" t="str">
        <f t="shared" si="28"/>
        <v>2018</v>
      </c>
      <c r="I465" t="str">
        <f t="shared" si="29"/>
        <v>2018-Dec</v>
      </c>
      <c r="J465">
        <f t="shared" si="31"/>
        <v>-75</v>
      </c>
    </row>
    <row r="466" spans="1:10" ht="13.2" x14ac:dyDescent="0.25">
      <c r="A466" s="2" t="s">
        <v>330</v>
      </c>
      <c r="B466" s="1">
        <f t="shared" si="30"/>
        <v>43453</v>
      </c>
      <c r="C466" t="s">
        <v>7</v>
      </c>
      <c r="D466">
        <v>43.01</v>
      </c>
      <c r="E466" t="s">
        <v>8</v>
      </c>
      <c r="F466" t="s">
        <v>9</v>
      </c>
      <c r="G466" t="s">
        <v>10</v>
      </c>
      <c r="H466" t="str">
        <f t="shared" si="28"/>
        <v>2018</v>
      </c>
      <c r="I466" t="str">
        <f t="shared" si="29"/>
        <v>2018-Dec</v>
      </c>
      <c r="J466">
        <f t="shared" si="31"/>
        <v>-43.01</v>
      </c>
    </row>
    <row r="467" spans="1:10" ht="13.2" x14ac:dyDescent="0.25">
      <c r="A467" s="2" t="s">
        <v>331</v>
      </c>
      <c r="B467" s="1">
        <f t="shared" si="30"/>
        <v>43454</v>
      </c>
      <c r="C467" t="s">
        <v>19</v>
      </c>
      <c r="D467">
        <v>464.03</v>
      </c>
      <c r="E467" t="s">
        <v>20</v>
      </c>
      <c r="F467" t="s">
        <v>19</v>
      </c>
      <c r="G467" t="s">
        <v>17</v>
      </c>
      <c r="H467" t="str">
        <f t="shared" si="28"/>
        <v>2018</v>
      </c>
      <c r="I467" t="str">
        <f t="shared" si="29"/>
        <v>2018-Dec</v>
      </c>
      <c r="J467">
        <f t="shared" si="31"/>
        <v>464.03</v>
      </c>
    </row>
    <row r="468" spans="1:10" ht="13.2" x14ac:dyDescent="0.25">
      <c r="A468" s="2" t="s">
        <v>331</v>
      </c>
      <c r="B468" s="1">
        <f t="shared" si="30"/>
        <v>43454</v>
      </c>
      <c r="C468" t="s">
        <v>39</v>
      </c>
      <c r="D468">
        <v>30.38</v>
      </c>
      <c r="E468" t="s">
        <v>8</v>
      </c>
      <c r="F468" t="s">
        <v>40</v>
      </c>
      <c r="G468" t="s">
        <v>17</v>
      </c>
      <c r="H468" t="str">
        <f t="shared" si="28"/>
        <v>2018</v>
      </c>
      <c r="I468" t="str">
        <f t="shared" si="29"/>
        <v>2018-Dec</v>
      </c>
      <c r="J468">
        <f t="shared" si="31"/>
        <v>-30.38</v>
      </c>
    </row>
    <row r="469" spans="1:10" ht="13.2" x14ac:dyDescent="0.25">
      <c r="A469" s="2" t="s">
        <v>332</v>
      </c>
      <c r="B469" s="1">
        <f t="shared" si="30"/>
        <v>43455</v>
      </c>
      <c r="C469" t="s">
        <v>19</v>
      </c>
      <c r="D469">
        <v>464.03</v>
      </c>
      <c r="E469" t="s">
        <v>8</v>
      </c>
      <c r="F469" t="s">
        <v>19</v>
      </c>
      <c r="G469" t="s">
        <v>14</v>
      </c>
      <c r="H469" t="str">
        <f t="shared" si="28"/>
        <v>2018</v>
      </c>
      <c r="I469" t="str">
        <f t="shared" si="29"/>
        <v>2018-Dec</v>
      </c>
      <c r="J469">
        <f t="shared" si="31"/>
        <v>-464.03</v>
      </c>
    </row>
    <row r="470" spans="1:10" ht="13.2" x14ac:dyDescent="0.25">
      <c r="A470" s="2" t="s">
        <v>332</v>
      </c>
      <c r="B470" s="1">
        <f t="shared" si="30"/>
        <v>43455</v>
      </c>
      <c r="C470" t="s">
        <v>44</v>
      </c>
      <c r="D470">
        <v>2000</v>
      </c>
      <c r="E470" t="s">
        <v>20</v>
      </c>
      <c r="F470" t="s">
        <v>45</v>
      </c>
      <c r="G470" t="s">
        <v>14</v>
      </c>
      <c r="H470" t="str">
        <f t="shared" si="28"/>
        <v>2018</v>
      </c>
      <c r="I470" t="str">
        <f t="shared" si="29"/>
        <v>2018-Dec</v>
      </c>
      <c r="J470">
        <f t="shared" si="31"/>
        <v>2000</v>
      </c>
    </row>
    <row r="471" spans="1:10" ht="13.2" x14ac:dyDescent="0.25">
      <c r="A471" s="2" t="s">
        <v>333</v>
      </c>
      <c r="B471" s="1">
        <f t="shared" si="30"/>
        <v>43456</v>
      </c>
      <c r="C471" t="s">
        <v>334</v>
      </c>
      <c r="D471">
        <v>21.38</v>
      </c>
      <c r="E471" t="s">
        <v>8</v>
      </c>
      <c r="F471" t="s">
        <v>557</v>
      </c>
      <c r="G471" t="s">
        <v>10</v>
      </c>
      <c r="H471" t="str">
        <f t="shared" si="28"/>
        <v>2018</v>
      </c>
      <c r="I471" t="str">
        <f t="shared" si="29"/>
        <v>2018-Dec</v>
      </c>
      <c r="J471">
        <f t="shared" si="31"/>
        <v>-21.38</v>
      </c>
    </row>
    <row r="472" spans="1:10" ht="13.2" x14ac:dyDescent="0.25">
      <c r="A472" s="2" t="s">
        <v>333</v>
      </c>
      <c r="B472" s="1">
        <f t="shared" si="30"/>
        <v>43456</v>
      </c>
      <c r="C472" t="s">
        <v>27</v>
      </c>
      <c r="D472">
        <v>22.14</v>
      </c>
      <c r="E472" t="s">
        <v>8</v>
      </c>
      <c r="F472" t="s">
        <v>28</v>
      </c>
      <c r="G472" t="s">
        <v>10</v>
      </c>
      <c r="H472" t="str">
        <f t="shared" si="28"/>
        <v>2018</v>
      </c>
      <c r="I472" t="str">
        <f t="shared" si="29"/>
        <v>2018-Dec</v>
      </c>
      <c r="J472">
        <f t="shared" si="31"/>
        <v>-22.14</v>
      </c>
    </row>
    <row r="473" spans="1:10" ht="13.2" x14ac:dyDescent="0.25">
      <c r="A473" s="2" t="s">
        <v>335</v>
      </c>
      <c r="B473" s="1">
        <f t="shared" si="30"/>
        <v>43457</v>
      </c>
      <c r="C473" t="s">
        <v>27</v>
      </c>
      <c r="D473">
        <v>28</v>
      </c>
      <c r="E473" t="s">
        <v>8</v>
      </c>
      <c r="F473" t="s">
        <v>28</v>
      </c>
      <c r="G473" t="s">
        <v>10</v>
      </c>
      <c r="H473" t="str">
        <f t="shared" si="28"/>
        <v>2018</v>
      </c>
      <c r="I473" t="str">
        <f t="shared" si="29"/>
        <v>2018-Dec</v>
      </c>
      <c r="J473">
        <f t="shared" si="31"/>
        <v>-28</v>
      </c>
    </row>
    <row r="474" spans="1:10" ht="13.2" x14ac:dyDescent="0.25">
      <c r="A474" s="2" t="s">
        <v>336</v>
      </c>
      <c r="B474" s="1">
        <f t="shared" si="30"/>
        <v>43458</v>
      </c>
      <c r="C474" t="s">
        <v>27</v>
      </c>
      <c r="D474">
        <v>38.4</v>
      </c>
      <c r="E474" t="s">
        <v>8</v>
      </c>
      <c r="F474" t="s">
        <v>28</v>
      </c>
      <c r="G474" t="s">
        <v>10</v>
      </c>
      <c r="H474" t="str">
        <f t="shared" si="28"/>
        <v>2018</v>
      </c>
      <c r="I474" t="str">
        <f t="shared" si="29"/>
        <v>2018-Dec</v>
      </c>
      <c r="J474">
        <f t="shared" si="31"/>
        <v>-38.4</v>
      </c>
    </row>
    <row r="475" spans="1:10" ht="13.2" x14ac:dyDescent="0.25">
      <c r="A475" s="2" t="s">
        <v>337</v>
      </c>
      <c r="B475" s="1">
        <f t="shared" si="30"/>
        <v>43460</v>
      </c>
      <c r="C475" t="s">
        <v>187</v>
      </c>
      <c r="D475">
        <v>56.07</v>
      </c>
      <c r="E475" t="s">
        <v>8</v>
      </c>
      <c r="F475" t="s">
        <v>557</v>
      </c>
      <c r="G475" t="s">
        <v>10</v>
      </c>
      <c r="H475" t="str">
        <f t="shared" si="28"/>
        <v>2018</v>
      </c>
      <c r="I475" t="str">
        <f t="shared" si="29"/>
        <v>2018-Dec</v>
      </c>
      <c r="J475">
        <f t="shared" si="31"/>
        <v>-56.07</v>
      </c>
    </row>
    <row r="476" spans="1:10" ht="13.2" x14ac:dyDescent="0.25">
      <c r="A476" s="2" t="s">
        <v>337</v>
      </c>
      <c r="B476" s="1">
        <f t="shared" si="30"/>
        <v>43460</v>
      </c>
      <c r="C476" t="s">
        <v>39</v>
      </c>
      <c r="D476">
        <v>32.47</v>
      </c>
      <c r="E476" t="s">
        <v>8</v>
      </c>
      <c r="F476" t="s">
        <v>40</v>
      </c>
      <c r="G476" t="s">
        <v>10</v>
      </c>
      <c r="H476" t="str">
        <f t="shared" si="28"/>
        <v>2018</v>
      </c>
      <c r="I476" t="str">
        <f t="shared" si="29"/>
        <v>2018-Dec</v>
      </c>
      <c r="J476">
        <f t="shared" si="31"/>
        <v>-32.47</v>
      </c>
    </row>
    <row r="477" spans="1:10" ht="13.2" x14ac:dyDescent="0.25">
      <c r="A477" s="2" t="s">
        <v>337</v>
      </c>
      <c r="B477" s="1">
        <f t="shared" si="30"/>
        <v>43460</v>
      </c>
      <c r="C477" t="s">
        <v>39</v>
      </c>
      <c r="D477">
        <v>7.48</v>
      </c>
      <c r="E477" t="s">
        <v>8</v>
      </c>
      <c r="F477" t="s">
        <v>40</v>
      </c>
      <c r="G477" t="s">
        <v>10</v>
      </c>
      <c r="H477" t="str">
        <f t="shared" si="28"/>
        <v>2018</v>
      </c>
      <c r="I477" t="str">
        <f t="shared" si="29"/>
        <v>2018-Dec</v>
      </c>
      <c r="J477">
        <f t="shared" si="31"/>
        <v>-7.48</v>
      </c>
    </row>
    <row r="478" spans="1:10" ht="13.2" x14ac:dyDescent="0.25">
      <c r="A478" s="2" t="s">
        <v>337</v>
      </c>
      <c r="B478" s="1">
        <f t="shared" si="30"/>
        <v>43460</v>
      </c>
      <c r="C478" t="s">
        <v>60</v>
      </c>
      <c r="D478">
        <v>75.989999999999995</v>
      </c>
      <c r="E478" t="s">
        <v>8</v>
      </c>
      <c r="F478" t="s">
        <v>61</v>
      </c>
      <c r="G478" t="s">
        <v>14</v>
      </c>
      <c r="H478" t="str">
        <f t="shared" si="28"/>
        <v>2018</v>
      </c>
      <c r="I478" t="str">
        <f t="shared" si="29"/>
        <v>2018-Dec</v>
      </c>
      <c r="J478">
        <f t="shared" si="31"/>
        <v>-75.989999999999995</v>
      </c>
    </row>
    <row r="479" spans="1:10" ht="13.2" x14ac:dyDescent="0.25">
      <c r="A479" s="2" t="s">
        <v>337</v>
      </c>
      <c r="B479" s="1">
        <f t="shared" si="30"/>
        <v>43460</v>
      </c>
      <c r="C479" t="s">
        <v>7</v>
      </c>
      <c r="D479">
        <v>44.99</v>
      </c>
      <c r="E479" t="s">
        <v>8</v>
      </c>
      <c r="F479" t="s">
        <v>9</v>
      </c>
      <c r="G479" t="s">
        <v>10</v>
      </c>
      <c r="H479" t="str">
        <f t="shared" si="28"/>
        <v>2018</v>
      </c>
      <c r="I479" t="str">
        <f t="shared" si="29"/>
        <v>2018-Dec</v>
      </c>
      <c r="J479">
        <f t="shared" si="31"/>
        <v>-44.99</v>
      </c>
    </row>
    <row r="480" spans="1:10" ht="13.2" x14ac:dyDescent="0.25">
      <c r="A480" s="2" t="s">
        <v>338</v>
      </c>
      <c r="B480" s="1">
        <f t="shared" si="30"/>
        <v>43462</v>
      </c>
      <c r="C480" t="s">
        <v>81</v>
      </c>
      <c r="D480">
        <v>12</v>
      </c>
      <c r="E480" t="s">
        <v>8</v>
      </c>
      <c r="F480" t="s">
        <v>82</v>
      </c>
      <c r="G480" t="s">
        <v>17</v>
      </c>
      <c r="H480" t="str">
        <f t="shared" si="28"/>
        <v>2018</v>
      </c>
      <c r="I480" t="str">
        <f t="shared" si="29"/>
        <v>2018-Dec</v>
      </c>
      <c r="J480">
        <f t="shared" si="31"/>
        <v>-12</v>
      </c>
    </row>
    <row r="481" spans="1:10" ht="13.2" x14ac:dyDescent="0.25">
      <c r="A481" s="2" t="s">
        <v>339</v>
      </c>
      <c r="B481" s="1">
        <f t="shared" si="30"/>
        <v>43463</v>
      </c>
      <c r="C481" t="s">
        <v>81</v>
      </c>
      <c r="D481">
        <v>14</v>
      </c>
      <c r="E481" t="s">
        <v>8</v>
      </c>
      <c r="F481" t="s">
        <v>82</v>
      </c>
      <c r="G481" t="s">
        <v>17</v>
      </c>
      <c r="H481" t="str">
        <f t="shared" si="28"/>
        <v>2018</v>
      </c>
      <c r="I481" t="str">
        <f t="shared" si="29"/>
        <v>2018-Dec</v>
      </c>
      <c r="J481">
        <f t="shared" si="31"/>
        <v>-14</v>
      </c>
    </row>
    <row r="482" spans="1:10" ht="13.2" x14ac:dyDescent="0.25">
      <c r="A482" s="2" t="s">
        <v>339</v>
      </c>
      <c r="B482" s="1">
        <f t="shared" si="30"/>
        <v>43463</v>
      </c>
      <c r="C482" t="s">
        <v>19</v>
      </c>
      <c r="D482">
        <v>860.05</v>
      </c>
      <c r="E482" t="s">
        <v>20</v>
      </c>
      <c r="F482" t="s">
        <v>19</v>
      </c>
      <c r="G482" t="s">
        <v>10</v>
      </c>
      <c r="H482" t="str">
        <f t="shared" si="28"/>
        <v>2018</v>
      </c>
      <c r="I482" t="str">
        <f t="shared" si="29"/>
        <v>2018-Dec</v>
      </c>
      <c r="J482">
        <f t="shared" si="31"/>
        <v>860.05</v>
      </c>
    </row>
    <row r="483" spans="1:10" ht="13.2" x14ac:dyDescent="0.25">
      <c r="A483" s="2" t="s">
        <v>339</v>
      </c>
      <c r="B483" s="1">
        <f t="shared" si="30"/>
        <v>43463</v>
      </c>
      <c r="C483" t="s">
        <v>41</v>
      </c>
      <c r="D483">
        <v>55.04</v>
      </c>
      <c r="E483" t="s">
        <v>8</v>
      </c>
      <c r="F483" t="s">
        <v>42</v>
      </c>
      <c r="G483" t="s">
        <v>17</v>
      </c>
      <c r="H483" t="str">
        <f t="shared" si="28"/>
        <v>2018</v>
      </c>
      <c r="I483" t="str">
        <f t="shared" si="29"/>
        <v>2018-Dec</v>
      </c>
      <c r="J483">
        <f t="shared" si="31"/>
        <v>-55.04</v>
      </c>
    </row>
    <row r="484" spans="1:10" ht="13.2" x14ac:dyDescent="0.25">
      <c r="A484" s="2" t="s">
        <v>340</v>
      </c>
      <c r="B484" s="1">
        <f t="shared" si="30"/>
        <v>43466</v>
      </c>
      <c r="C484" t="s">
        <v>7</v>
      </c>
      <c r="D484">
        <v>13.09</v>
      </c>
      <c r="E484" t="s">
        <v>8</v>
      </c>
      <c r="F484" t="s">
        <v>9</v>
      </c>
      <c r="G484" t="s">
        <v>10</v>
      </c>
      <c r="H484" t="str">
        <f t="shared" si="28"/>
        <v>2019</v>
      </c>
      <c r="I484" t="str">
        <f t="shared" si="29"/>
        <v>2019-Jan</v>
      </c>
      <c r="J484">
        <f t="shared" si="31"/>
        <v>-13.09</v>
      </c>
    </row>
    <row r="485" spans="1:10" ht="13.2" x14ac:dyDescent="0.25">
      <c r="A485" s="2" t="s">
        <v>341</v>
      </c>
      <c r="B485" s="1">
        <f t="shared" si="30"/>
        <v>43467</v>
      </c>
      <c r="C485" t="s">
        <v>19</v>
      </c>
      <c r="D485">
        <v>499.6</v>
      </c>
      <c r="E485" t="s">
        <v>8</v>
      </c>
      <c r="F485" t="s">
        <v>19</v>
      </c>
      <c r="G485" t="s">
        <v>14</v>
      </c>
      <c r="H485" t="str">
        <f t="shared" si="28"/>
        <v>2019</v>
      </c>
      <c r="I485" t="str">
        <f t="shared" si="29"/>
        <v>2019-Jan</v>
      </c>
      <c r="J485">
        <f t="shared" si="31"/>
        <v>-499.6</v>
      </c>
    </row>
    <row r="486" spans="1:10" ht="13.2" x14ac:dyDescent="0.25">
      <c r="A486" s="2" t="s">
        <v>342</v>
      </c>
      <c r="B486" s="1">
        <f t="shared" si="30"/>
        <v>43468</v>
      </c>
      <c r="C486" t="s">
        <v>12</v>
      </c>
      <c r="D486">
        <v>1100</v>
      </c>
      <c r="E486" t="s">
        <v>8</v>
      </c>
      <c r="F486" t="s">
        <v>13</v>
      </c>
      <c r="G486" t="s">
        <v>14</v>
      </c>
      <c r="H486" t="str">
        <f t="shared" si="28"/>
        <v>2019</v>
      </c>
      <c r="I486" t="str">
        <f t="shared" si="29"/>
        <v>2019-Jan</v>
      </c>
      <c r="J486">
        <f t="shared" si="31"/>
        <v>-1100</v>
      </c>
    </row>
    <row r="487" spans="1:10" ht="13.2" x14ac:dyDescent="0.25">
      <c r="A487" s="2" t="s">
        <v>342</v>
      </c>
      <c r="B487" s="1">
        <f t="shared" si="30"/>
        <v>43468</v>
      </c>
      <c r="C487" t="s">
        <v>7</v>
      </c>
      <c r="D487">
        <v>42.1</v>
      </c>
      <c r="E487" t="s">
        <v>8</v>
      </c>
      <c r="F487" t="s">
        <v>9</v>
      </c>
      <c r="G487" t="s">
        <v>10</v>
      </c>
      <c r="H487" t="str">
        <f t="shared" si="28"/>
        <v>2019</v>
      </c>
      <c r="I487" t="str">
        <f t="shared" si="29"/>
        <v>2019-Jan</v>
      </c>
      <c r="J487">
        <f t="shared" si="31"/>
        <v>-42.1</v>
      </c>
    </row>
    <row r="488" spans="1:10" ht="13.2" x14ac:dyDescent="0.25">
      <c r="A488" s="2" t="s">
        <v>343</v>
      </c>
      <c r="B488" s="1">
        <f t="shared" si="30"/>
        <v>43469</v>
      </c>
      <c r="C488" t="s">
        <v>44</v>
      </c>
      <c r="D488">
        <v>2000</v>
      </c>
      <c r="E488" t="s">
        <v>20</v>
      </c>
      <c r="F488" t="s">
        <v>45</v>
      </c>
      <c r="G488" t="s">
        <v>14</v>
      </c>
      <c r="H488" t="str">
        <f t="shared" si="28"/>
        <v>2019</v>
      </c>
      <c r="I488" t="str">
        <f t="shared" si="29"/>
        <v>2019-Jan</v>
      </c>
      <c r="J488">
        <f t="shared" si="31"/>
        <v>2000</v>
      </c>
    </row>
    <row r="489" spans="1:10" ht="13.2" x14ac:dyDescent="0.25">
      <c r="A489" s="2" t="s">
        <v>344</v>
      </c>
      <c r="B489" s="1">
        <f t="shared" si="30"/>
        <v>43470</v>
      </c>
      <c r="C489" t="s">
        <v>25</v>
      </c>
      <c r="D489">
        <v>23.49</v>
      </c>
      <c r="E489" t="s">
        <v>8</v>
      </c>
      <c r="F489" t="s">
        <v>16</v>
      </c>
      <c r="G489" t="s">
        <v>10</v>
      </c>
      <c r="H489" t="str">
        <f t="shared" si="28"/>
        <v>2019</v>
      </c>
      <c r="I489" t="str">
        <f t="shared" si="29"/>
        <v>2019-Jan</v>
      </c>
      <c r="J489">
        <f t="shared" si="31"/>
        <v>-23.49</v>
      </c>
    </row>
    <row r="490" spans="1:10" ht="13.2" x14ac:dyDescent="0.25">
      <c r="A490" s="2" t="s">
        <v>345</v>
      </c>
      <c r="B490" s="1">
        <f t="shared" si="30"/>
        <v>43473</v>
      </c>
      <c r="C490" t="s">
        <v>30</v>
      </c>
      <c r="D490">
        <v>45</v>
      </c>
      <c r="E490" t="s">
        <v>8</v>
      </c>
      <c r="F490" t="s">
        <v>31</v>
      </c>
      <c r="G490" t="s">
        <v>14</v>
      </c>
      <c r="H490" t="str">
        <f t="shared" si="28"/>
        <v>2019</v>
      </c>
      <c r="I490" t="str">
        <f t="shared" si="29"/>
        <v>2019-Jan</v>
      </c>
      <c r="J490">
        <f t="shared" si="31"/>
        <v>-45</v>
      </c>
    </row>
    <row r="491" spans="1:10" ht="13.2" x14ac:dyDescent="0.25">
      <c r="A491" s="2" t="s">
        <v>346</v>
      </c>
      <c r="B491" s="1">
        <f t="shared" si="30"/>
        <v>43474</v>
      </c>
      <c r="C491" t="s">
        <v>19</v>
      </c>
      <c r="D491">
        <v>491.45</v>
      </c>
      <c r="E491" t="s">
        <v>20</v>
      </c>
      <c r="F491" t="s">
        <v>19</v>
      </c>
      <c r="G491" t="s">
        <v>10</v>
      </c>
      <c r="H491" t="str">
        <f t="shared" si="28"/>
        <v>2019</v>
      </c>
      <c r="I491" t="str">
        <f t="shared" si="29"/>
        <v>2019-Jan</v>
      </c>
      <c r="J491">
        <f t="shared" si="31"/>
        <v>491.45</v>
      </c>
    </row>
    <row r="492" spans="1:10" ht="13.2" x14ac:dyDescent="0.25">
      <c r="A492" s="2" t="s">
        <v>346</v>
      </c>
      <c r="B492" s="1">
        <f t="shared" si="30"/>
        <v>43474</v>
      </c>
      <c r="C492" t="s">
        <v>19</v>
      </c>
      <c r="D492">
        <v>491.45</v>
      </c>
      <c r="E492" t="s">
        <v>8</v>
      </c>
      <c r="F492" t="s">
        <v>19</v>
      </c>
      <c r="G492" t="s">
        <v>14</v>
      </c>
      <c r="H492" t="str">
        <f t="shared" si="28"/>
        <v>2019</v>
      </c>
      <c r="I492" t="str">
        <f t="shared" si="29"/>
        <v>2019-Jan</v>
      </c>
      <c r="J492">
        <f t="shared" si="31"/>
        <v>-491.45</v>
      </c>
    </row>
    <row r="493" spans="1:10" ht="13.2" x14ac:dyDescent="0.25">
      <c r="A493" s="2" t="s">
        <v>346</v>
      </c>
      <c r="B493" s="1">
        <f t="shared" si="30"/>
        <v>43474</v>
      </c>
      <c r="C493" t="s">
        <v>19</v>
      </c>
      <c r="D493">
        <v>281.83999999999997</v>
      </c>
      <c r="E493" t="s">
        <v>8</v>
      </c>
      <c r="F493" t="s">
        <v>19</v>
      </c>
      <c r="G493" t="s">
        <v>14</v>
      </c>
      <c r="H493" t="str">
        <f t="shared" si="28"/>
        <v>2019</v>
      </c>
      <c r="I493" t="str">
        <f t="shared" si="29"/>
        <v>2019-Jan</v>
      </c>
      <c r="J493">
        <f t="shared" si="31"/>
        <v>-281.83999999999997</v>
      </c>
    </row>
    <row r="494" spans="1:10" ht="13.2" x14ac:dyDescent="0.25">
      <c r="A494" s="2" t="s">
        <v>346</v>
      </c>
      <c r="B494" s="1">
        <f t="shared" si="30"/>
        <v>43474</v>
      </c>
      <c r="C494" t="s">
        <v>33</v>
      </c>
      <c r="D494">
        <v>10.69</v>
      </c>
      <c r="E494" t="s">
        <v>8</v>
      </c>
      <c r="F494" t="s">
        <v>34</v>
      </c>
      <c r="G494" t="s">
        <v>10</v>
      </c>
      <c r="H494" t="str">
        <f t="shared" si="28"/>
        <v>2019</v>
      </c>
      <c r="I494" t="str">
        <f t="shared" si="29"/>
        <v>2019-Jan</v>
      </c>
      <c r="J494">
        <f t="shared" si="31"/>
        <v>-10.69</v>
      </c>
    </row>
    <row r="495" spans="1:10" ht="13.2" x14ac:dyDescent="0.25">
      <c r="A495" s="2" t="s">
        <v>347</v>
      </c>
      <c r="B495" s="1">
        <f t="shared" si="30"/>
        <v>43475</v>
      </c>
      <c r="C495" t="s">
        <v>41</v>
      </c>
      <c r="D495">
        <v>58.79</v>
      </c>
      <c r="E495" t="s">
        <v>8</v>
      </c>
      <c r="F495" t="s">
        <v>42</v>
      </c>
      <c r="G495" t="s">
        <v>17</v>
      </c>
      <c r="H495" t="str">
        <f t="shared" si="28"/>
        <v>2019</v>
      </c>
      <c r="I495" t="str">
        <f t="shared" si="29"/>
        <v>2019-Jan</v>
      </c>
      <c r="J495">
        <f t="shared" si="31"/>
        <v>-58.79</v>
      </c>
    </row>
    <row r="496" spans="1:10" ht="13.2" x14ac:dyDescent="0.25">
      <c r="A496" s="2" t="s">
        <v>347</v>
      </c>
      <c r="B496" s="1">
        <f t="shared" si="30"/>
        <v>43475</v>
      </c>
      <c r="C496" t="s">
        <v>73</v>
      </c>
      <c r="D496">
        <v>30</v>
      </c>
      <c r="E496" t="s">
        <v>8</v>
      </c>
      <c r="F496" t="s">
        <v>74</v>
      </c>
      <c r="G496" t="s">
        <v>17</v>
      </c>
      <c r="H496" t="str">
        <f t="shared" si="28"/>
        <v>2019</v>
      </c>
      <c r="I496" t="str">
        <f t="shared" si="29"/>
        <v>2019-Jan</v>
      </c>
      <c r="J496">
        <f t="shared" si="31"/>
        <v>-30</v>
      </c>
    </row>
    <row r="497" spans="1:10" ht="13.2" x14ac:dyDescent="0.25">
      <c r="A497" s="2" t="s">
        <v>347</v>
      </c>
      <c r="B497" s="1">
        <f t="shared" si="30"/>
        <v>43475</v>
      </c>
      <c r="C497" t="s">
        <v>36</v>
      </c>
      <c r="D497">
        <v>65</v>
      </c>
      <c r="E497" t="s">
        <v>8</v>
      </c>
      <c r="F497" t="s">
        <v>37</v>
      </c>
      <c r="G497" t="s">
        <v>14</v>
      </c>
      <c r="H497" t="str">
        <f t="shared" si="28"/>
        <v>2019</v>
      </c>
      <c r="I497" t="str">
        <f t="shared" si="29"/>
        <v>2019-Jan</v>
      </c>
      <c r="J497">
        <f t="shared" si="31"/>
        <v>-65</v>
      </c>
    </row>
    <row r="498" spans="1:10" ht="13.2" x14ac:dyDescent="0.25">
      <c r="A498" s="2" t="s">
        <v>348</v>
      </c>
      <c r="B498" s="1">
        <f t="shared" si="30"/>
        <v>43479</v>
      </c>
      <c r="C498" t="s">
        <v>39</v>
      </c>
      <c r="D498">
        <v>28.92</v>
      </c>
      <c r="E498" t="s">
        <v>8</v>
      </c>
      <c r="F498" t="s">
        <v>40</v>
      </c>
      <c r="G498" t="s">
        <v>17</v>
      </c>
      <c r="H498" t="str">
        <f t="shared" si="28"/>
        <v>2019</v>
      </c>
      <c r="I498" t="str">
        <f t="shared" si="29"/>
        <v>2019-Jan</v>
      </c>
      <c r="J498">
        <f t="shared" si="31"/>
        <v>-28.92</v>
      </c>
    </row>
    <row r="499" spans="1:10" ht="13.2" x14ac:dyDescent="0.25">
      <c r="A499" s="2" t="s">
        <v>349</v>
      </c>
      <c r="B499" s="1">
        <f t="shared" si="30"/>
        <v>43480</v>
      </c>
      <c r="C499" t="s">
        <v>41</v>
      </c>
      <c r="D499">
        <v>6.06</v>
      </c>
      <c r="E499" t="s">
        <v>8</v>
      </c>
      <c r="F499" t="s">
        <v>42</v>
      </c>
      <c r="G499" t="s">
        <v>17</v>
      </c>
      <c r="H499" t="str">
        <f t="shared" si="28"/>
        <v>2019</v>
      </c>
      <c r="I499" t="str">
        <f t="shared" si="29"/>
        <v>2019-Jan</v>
      </c>
      <c r="J499">
        <f t="shared" si="31"/>
        <v>-6.06</v>
      </c>
    </row>
    <row r="500" spans="1:10" ht="13.2" x14ac:dyDescent="0.25">
      <c r="A500" s="2" t="s">
        <v>350</v>
      </c>
      <c r="B500" s="1">
        <f t="shared" si="30"/>
        <v>43481</v>
      </c>
      <c r="C500" t="s">
        <v>50</v>
      </c>
      <c r="D500">
        <v>35</v>
      </c>
      <c r="E500" t="s">
        <v>8</v>
      </c>
      <c r="F500" t="s">
        <v>31</v>
      </c>
      <c r="G500" t="s">
        <v>14</v>
      </c>
      <c r="H500" t="str">
        <f t="shared" si="28"/>
        <v>2019</v>
      </c>
      <c r="I500" t="str">
        <f t="shared" si="29"/>
        <v>2019-Jan</v>
      </c>
      <c r="J500">
        <f t="shared" si="31"/>
        <v>-35</v>
      </c>
    </row>
    <row r="501" spans="1:10" ht="13.2" x14ac:dyDescent="0.25">
      <c r="A501" s="2" t="s">
        <v>350</v>
      </c>
      <c r="B501" s="1">
        <f t="shared" si="30"/>
        <v>43481</v>
      </c>
      <c r="C501" t="s">
        <v>51</v>
      </c>
      <c r="D501">
        <v>60</v>
      </c>
      <c r="E501" t="s">
        <v>8</v>
      </c>
      <c r="F501" t="s">
        <v>31</v>
      </c>
      <c r="G501" t="s">
        <v>14</v>
      </c>
      <c r="H501" t="str">
        <f t="shared" si="28"/>
        <v>2019</v>
      </c>
      <c r="I501" t="str">
        <f t="shared" si="29"/>
        <v>2019-Jan</v>
      </c>
      <c r="J501">
        <f t="shared" si="31"/>
        <v>-60</v>
      </c>
    </row>
    <row r="502" spans="1:10" ht="13.2" x14ac:dyDescent="0.25">
      <c r="A502" s="2" t="s">
        <v>351</v>
      </c>
      <c r="B502" s="1">
        <f t="shared" si="30"/>
        <v>43483</v>
      </c>
      <c r="C502" t="s">
        <v>139</v>
      </c>
      <c r="D502">
        <v>75</v>
      </c>
      <c r="E502" t="s">
        <v>8</v>
      </c>
      <c r="F502" t="s">
        <v>140</v>
      </c>
      <c r="G502" t="s">
        <v>14</v>
      </c>
      <c r="H502" t="str">
        <f t="shared" si="28"/>
        <v>2019</v>
      </c>
      <c r="I502" t="str">
        <f t="shared" si="29"/>
        <v>2019-Jan</v>
      </c>
      <c r="J502">
        <f t="shared" si="31"/>
        <v>-75</v>
      </c>
    </row>
    <row r="503" spans="1:10" ht="13.2" x14ac:dyDescent="0.25">
      <c r="A503" s="2" t="s">
        <v>351</v>
      </c>
      <c r="B503" s="1">
        <f t="shared" si="30"/>
        <v>43483</v>
      </c>
      <c r="C503" t="s">
        <v>44</v>
      </c>
      <c r="D503">
        <v>2000</v>
      </c>
      <c r="E503" t="s">
        <v>20</v>
      </c>
      <c r="F503" t="s">
        <v>45</v>
      </c>
      <c r="G503" t="s">
        <v>14</v>
      </c>
      <c r="H503" t="str">
        <f t="shared" si="28"/>
        <v>2019</v>
      </c>
      <c r="I503" t="str">
        <f t="shared" si="29"/>
        <v>2019-Jan</v>
      </c>
      <c r="J503">
        <f t="shared" si="31"/>
        <v>2000</v>
      </c>
    </row>
    <row r="504" spans="1:10" ht="13.2" x14ac:dyDescent="0.25">
      <c r="A504" s="2" t="s">
        <v>352</v>
      </c>
      <c r="B504" s="1">
        <f t="shared" si="30"/>
        <v>43486</v>
      </c>
      <c r="C504" t="s">
        <v>19</v>
      </c>
      <c r="D504">
        <v>277.99</v>
      </c>
      <c r="E504" t="s">
        <v>20</v>
      </c>
      <c r="F504" t="s">
        <v>19</v>
      </c>
      <c r="G504" t="s">
        <v>17</v>
      </c>
      <c r="H504" t="str">
        <f t="shared" si="28"/>
        <v>2019</v>
      </c>
      <c r="I504" t="str">
        <f t="shared" si="29"/>
        <v>2019-Jan</v>
      </c>
      <c r="J504">
        <f t="shared" si="31"/>
        <v>277.99</v>
      </c>
    </row>
    <row r="505" spans="1:10" ht="13.2" x14ac:dyDescent="0.25">
      <c r="A505" s="2" t="s">
        <v>353</v>
      </c>
      <c r="B505" s="1">
        <f t="shared" si="30"/>
        <v>43487</v>
      </c>
      <c r="C505" t="s">
        <v>19</v>
      </c>
      <c r="D505">
        <v>277.99</v>
      </c>
      <c r="E505" t="s">
        <v>8</v>
      </c>
      <c r="F505" t="s">
        <v>19</v>
      </c>
      <c r="G505" t="s">
        <v>14</v>
      </c>
      <c r="H505" t="str">
        <f t="shared" si="28"/>
        <v>2019</v>
      </c>
      <c r="I505" t="str">
        <f t="shared" si="29"/>
        <v>2019-Jan</v>
      </c>
      <c r="J505">
        <f t="shared" si="31"/>
        <v>-277.99</v>
      </c>
    </row>
    <row r="506" spans="1:10" ht="13.2" x14ac:dyDescent="0.25">
      <c r="A506" s="2" t="s">
        <v>354</v>
      </c>
      <c r="B506" s="1">
        <f t="shared" si="30"/>
        <v>43489</v>
      </c>
      <c r="C506" t="s">
        <v>41</v>
      </c>
      <c r="D506">
        <v>21.06</v>
      </c>
      <c r="E506" t="s">
        <v>8</v>
      </c>
      <c r="F506" t="s">
        <v>42</v>
      </c>
      <c r="G506" t="s">
        <v>17</v>
      </c>
      <c r="H506" t="str">
        <f t="shared" si="28"/>
        <v>2019</v>
      </c>
      <c r="I506" t="str">
        <f t="shared" si="29"/>
        <v>2019-Jan</v>
      </c>
      <c r="J506">
        <f t="shared" si="31"/>
        <v>-21.06</v>
      </c>
    </row>
    <row r="507" spans="1:10" ht="13.2" x14ac:dyDescent="0.25">
      <c r="A507" s="2" t="s">
        <v>354</v>
      </c>
      <c r="B507" s="1">
        <f t="shared" si="30"/>
        <v>43489</v>
      </c>
      <c r="C507" t="s">
        <v>7</v>
      </c>
      <c r="D507">
        <v>11.7</v>
      </c>
      <c r="E507" t="s">
        <v>8</v>
      </c>
      <c r="F507" t="s">
        <v>9</v>
      </c>
      <c r="G507" t="s">
        <v>10</v>
      </c>
      <c r="H507" t="str">
        <f t="shared" si="28"/>
        <v>2019</v>
      </c>
      <c r="I507" t="str">
        <f t="shared" si="29"/>
        <v>2019-Jan</v>
      </c>
      <c r="J507">
        <f t="shared" si="31"/>
        <v>-11.7</v>
      </c>
    </row>
    <row r="508" spans="1:10" ht="13.2" x14ac:dyDescent="0.25">
      <c r="A508" s="2" t="s">
        <v>354</v>
      </c>
      <c r="B508" s="1">
        <f t="shared" si="30"/>
        <v>43489</v>
      </c>
      <c r="C508" t="s">
        <v>7</v>
      </c>
      <c r="D508">
        <v>4.21</v>
      </c>
      <c r="E508" t="s">
        <v>8</v>
      </c>
      <c r="F508" t="s">
        <v>9</v>
      </c>
      <c r="G508" t="s">
        <v>10</v>
      </c>
      <c r="H508" t="str">
        <f t="shared" si="28"/>
        <v>2019</v>
      </c>
      <c r="I508" t="str">
        <f t="shared" si="29"/>
        <v>2019-Jan</v>
      </c>
      <c r="J508">
        <f t="shared" si="31"/>
        <v>-4.21</v>
      </c>
    </row>
    <row r="509" spans="1:10" ht="13.2" x14ac:dyDescent="0.25">
      <c r="A509" s="2" t="s">
        <v>355</v>
      </c>
      <c r="B509" s="1">
        <f t="shared" si="30"/>
        <v>43490</v>
      </c>
      <c r="C509" t="s">
        <v>60</v>
      </c>
      <c r="D509">
        <v>75</v>
      </c>
      <c r="E509" t="s">
        <v>8</v>
      </c>
      <c r="F509" t="s">
        <v>61</v>
      </c>
      <c r="G509" t="s">
        <v>14</v>
      </c>
      <c r="H509" t="str">
        <f t="shared" si="28"/>
        <v>2019</v>
      </c>
      <c r="I509" t="str">
        <f t="shared" si="29"/>
        <v>2019-Jan</v>
      </c>
      <c r="J509">
        <f t="shared" si="31"/>
        <v>-75</v>
      </c>
    </row>
    <row r="510" spans="1:10" ht="13.2" x14ac:dyDescent="0.25">
      <c r="A510" s="2" t="s">
        <v>356</v>
      </c>
      <c r="B510" s="1">
        <f t="shared" si="30"/>
        <v>43496</v>
      </c>
      <c r="C510" t="s">
        <v>19</v>
      </c>
      <c r="D510">
        <v>1900</v>
      </c>
      <c r="E510" t="s">
        <v>8</v>
      </c>
      <c r="F510" t="s">
        <v>19</v>
      </c>
      <c r="G510" t="s">
        <v>14</v>
      </c>
      <c r="H510" t="str">
        <f t="shared" si="28"/>
        <v>2019</v>
      </c>
      <c r="I510" t="str">
        <f t="shared" si="29"/>
        <v>2019-Jan</v>
      </c>
      <c r="J510">
        <f t="shared" si="31"/>
        <v>-1900</v>
      </c>
    </row>
    <row r="511" spans="1:10" ht="13.2" x14ac:dyDescent="0.25">
      <c r="A511" s="2" t="s">
        <v>356</v>
      </c>
      <c r="B511" s="1">
        <f t="shared" si="30"/>
        <v>43496</v>
      </c>
      <c r="C511" t="s">
        <v>39</v>
      </c>
      <c r="D511">
        <v>31.32</v>
      </c>
      <c r="E511" t="s">
        <v>8</v>
      </c>
      <c r="F511" t="s">
        <v>40</v>
      </c>
      <c r="G511" t="s">
        <v>17</v>
      </c>
      <c r="H511" t="str">
        <f t="shared" si="28"/>
        <v>2019</v>
      </c>
      <c r="I511" t="str">
        <f t="shared" si="29"/>
        <v>2019-Jan</v>
      </c>
      <c r="J511">
        <f t="shared" si="31"/>
        <v>-31.32</v>
      </c>
    </row>
    <row r="512" spans="1:10" ht="13.2" x14ac:dyDescent="0.25">
      <c r="A512" s="2" t="s">
        <v>357</v>
      </c>
      <c r="B512" s="1">
        <f t="shared" si="30"/>
        <v>43497</v>
      </c>
      <c r="C512" t="s">
        <v>44</v>
      </c>
      <c r="D512">
        <v>2000</v>
      </c>
      <c r="E512" t="s">
        <v>20</v>
      </c>
      <c r="F512" t="s">
        <v>45</v>
      </c>
      <c r="G512" t="s">
        <v>14</v>
      </c>
      <c r="H512" t="str">
        <f t="shared" si="28"/>
        <v>2019</v>
      </c>
      <c r="I512" t="str">
        <f t="shared" si="29"/>
        <v>2019-Feb</v>
      </c>
      <c r="J512">
        <f t="shared" si="31"/>
        <v>2000</v>
      </c>
    </row>
    <row r="513" spans="1:10" ht="13.2" x14ac:dyDescent="0.25">
      <c r="A513" s="2" t="s">
        <v>357</v>
      </c>
      <c r="B513" s="1">
        <f t="shared" si="30"/>
        <v>43497</v>
      </c>
      <c r="C513" t="s">
        <v>358</v>
      </c>
      <c r="D513">
        <v>9.4700000000000006</v>
      </c>
      <c r="E513" t="s">
        <v>8</v>
      </c>
      <c r="F513" t="s">
        <v>16</v>
      </c>
      <c r="G513" t="s">
        <v>17</v>
      </c>
      <c r="H513" t="str">
        <f t="shared" si="28"/>
        <v>2019</v>
      </c>
      <c r="I513" t="str">
        <f t="shared" si="29"/>
        <v>2019-Feb</v>
      </c>
      <c r="J513">
        <f t="shared" si="31"/>
        <v>-9.4700000000000006</v>
      </c>
    </row>
    <row r="514" spans="1:10" ht="13.2" x14ac:dyDescent="0.25">
      <c r="A514" s="2" t="s">
        <v>357</v>
      </c>
      <c r="B514" s="1">
        <f t="shared" si="30"/>
        <v>43497</v>
      </c>
      <c r="C514" t="s">
        <v>7</v>
      </c>
      <c r="D514">
        <v>13.09</v>
      </c>
      <c r="E514" t="s">
        <v>8</v>
      </c>
      <c r="F514" t="s">
        <v>9</v>
      </c>
      <c r="G514" t="s">
        <v>10</v>
      </c>
      <c r="H514" t="str">
        <f t="shared" ref="H514:H577" si="32">TEXT(B514,"yyyy")</f>
        <v>2019</v>
      </c>
      <c r="I514" t="str">
        <f t="shared" ref="I514:I577" si="33">TEXT(B514,"yyyy-mmm")</f>
        <v>2019-Feb</v>
      </c>
      <c r="J514">
        <f t="shared" si="31"/>
        <v>-13.09</v>
      </c>
    </row>
    <row r="515" spans="1:10" ht="13.2" x14ac:dyDescent="0.25">
      <c r="A515" s="2" t="s">
        <v>359</v>
      </c>
      <c r="B515" s="1">
        <f t="shared" ref="B515:B578" si="34">DATE(VALUE(RIGHT(A515,4)), VALUE(LEFT(A515,2)), VALUE(MID(A515,4,2)))</f>
        <v>43500</v>
      </c>
      <c r="C515" t="s">
        <v>27</v>
      </c>
      <c r="D515">
        <v>86.97</v>
      </c>
      <c r="E515" t="s">
        <v>8</v>
      </c>
      <c r="F515" t="s">
        <v>28</v>
      </c>
      <c r="G515" t="s">
        <v>17</v>
      </c>
      <c r="H515" t="str">
        <f t="shared" si="32"/>
        <v>2019</v>
      </c>
      <c r="I515" t="str">
        <f t="shared" si="33"/>
        <v>2019-Feb</v>
      </c>
      <c r="J515">
        <f t="shared" ref="J515:J578" si="35">IF(E515="Debit", -ABS(D515),ABS(D515))</f>
        <v>-86.97</v>
      </c>
    </row>
    <row r="516" spans="1:10" ht="13.2" x14ac:dyDescent="0.25">
      <c r="A516" s="2" t="s">
        <v>359</v>
      </c>
      <c r="B516" s="1">
        <f t="shared" si="34"/>
        <v>43500</v>
      </c>
      <c r="C516" t="s">
        <v>22</v>
      </c>
      <c r="D516">
        <v>11.76</v>
      </c>
      <c r="E516" t="s">
        <v>8</v>
      </c>
      <c r="F516" t="s">
        <v>360</v>
      </c>
      <c r="G516" t="s">
        <v>10</v>
      </c>
      <c r="H516" t="str">
        <f t="shared" si="32"/>
        <v>2019</v>
      </c>
      <c r="I516" t="str">
        <f t="shared" si="33"/>
        <v>2019-Feb</v>
      </c>
      <c r="J516">
        <f t="shared" si="35"/>
        <v>-11.76</v>
      </c>
    </row>
    <row r="517" spans="1:10" ht="13.2" x14ac:dyDescent="0.25">
      <c r="A517" s="2" t="s">
        <v>361</v>
      </c>
      <c r="B517" s="1">
        <f t="shared" si="34"/>
        <v>43501</v>
      </c>
      <c r="C517" t="s">
        <v>12</v>
      </c>
      <c r="D517">
        <v>1100</v>
      </c>
      <c r="E517" t="s">
        <v>8</v>
      </c>
      <c r="F517" t="s">
        <v>13</v>
      </c>
      <c r="G517" t="s">
        <v>14</v>
      </c>
      <c r="H517" t="str">
        <f t="shared" si="32"/>
        <v>2019</v>
      </c>
      <c r="I517" t="str">
        <f t="shared" si="33"/>
        <v>2019-Feb</v>
      </c>
      <c r="J517">
        <f t="shared" si="35"/>
        <v>-1100</v>
      </c>
    </row>
    <row r="518" spans="1:10" ht="13.2" x14ac:dyDescent="0.25">
      <c r="A518" s="2" t="s">
        <v>362</v>
      </c>
      <c r="B518" s="1">
        <f t="shared" si="34"/>
        <v>43503</v>
      </c>
      <c r="C518" t="s">
        <v>30</v>
      </c>
      <c r="D518">
        <v>65</v>
      </c>
      <c r="E518" t="s">
        <v>8</v>
      </c>
      <c r="F518" t="s">
        <v>31</v>
      </c>
      <c r="G518" t="s">
        <v>14</v>
      </c>
      <c r="H518" t="str">
        <f t="shared" si="32"/>
        <v>2019</v>
      </c>
      <c r="I518" t="str">
        <f t="shared" si="33"/>
        <v>2019-Feb</v>
      </c>
      <c r="J518">
        <f t="shared" si="35"/>
        <v>-65</v>
      </c>
    </row>
    <row r="519" spans="1:10" ht="13.2" x14ac:dyDescent="0.25">
      <c r="A519" s="2" t="s">
        <v>363</v>
      </c>
      <c r="B519" s="1">
        <f t="shared" si="34"/>
        <v>43504</v>
      </c>
      <c r="C519" t="s">
        <v>57</v>
      </c>
      <c r="D519">
        <v>3</v>
      </c>
      <c r="E519" t="s">
        <v>8</v>
      </c>
      <c r="F519" t="s">
        <v>58</v>
      </c>
      <c r="G519" t="s">
        <v>10</v>
      </c>
      <c r="H519" t="str">
        <f t="shared" si="32"/>
        <v>2019</v>
      </c>
      <c r="I519" t="str">
        <f t="shared" si="33"/>
        <v>2019-Feb</v>
      </c>
      <c r="J519">
        <f t="shared" si="35"/>
        <v>-3</v>
      </c>
    </row>
    <row r="520" spans="1:10" ht="13.2" x14ac:dyDescent="0.25">
      <c r="A520" s="2" t="s">
        <v>363</v>
      </c>
      <c r="B520" s="1">
        <f t="shared" si="34"/>
        <v>43504</v>
      </c>
      <c r="C520" t="s">
        <v>15</v>
      </c>
      <c r="D520">
        <v>27.47</v>
      </c>
      <c r="E520" t="s">
        <v>8</v>
      </c>
      <c r="F520" t="s">
        <v>16</v>
      </c>
      <c r="G520" t="s">
        <v>10</v>
      </c>
      <c r="H520" t="str">
        <f t="shared" si="32"/>
        <v>2019</v>
      </c>
      <c r="I520" t="str">
        <f t="shared" si="33"/>
        <v>2019-Feb</v>
      </c>
      <c r="J520">
        <f t="shared" si="35"/>
        <v>-27.47</v>
      </c>
    </row>
    <row r="521" spans="1:10" ht="13.2" x14ac:dyDescent="0.25">
      <c r="A521" s="2" t="s">
        <v>364</v>
      </c>
      <c r="B521" s="1">
        <f t="shared" si="34"/>
        <v>43505</v>
      </c>
      <c r="C521" t="s">
        <v>33</v>
      </c>
      <c r="D521">
        <v>10.69</v>
      </c>
      <c r="E521" t="s">
        <v>8</v>
      </c>
      <c r="F521" t="s">
        <v>34</v>
      </c>
      <c r="G521" t="s">
        <v>10</v>
      </c>
      <c r="H521" t="str">
        <f t="shared" si="32"/>
        <v>2019</v>
      </c>
      <c r="I521" t="str">
        <f t="shared" si="33"/>
        <v>2019-Feb</v>
      </c>
      <c r="J521">
        <f t="shared" si="35"/>
        <v>-10.69</v>
      </c>
    </row>
    <row r="522" spans="1:10" ht="13.2" x14ac:dyDescent="0.25">
      <c r="A522" s="2" t="s">
        <v>365</v>
      </c>
      <c r="B522" s="1">
        <f t="shared" si="34"/>
        <v>43507</v>
      </c>
      <c r="C522" t="s">
        <v>57</v>
      </c>
      <c r="D522">
        <v>3</v>
      </c>
      <c r="E522" t="s">
        <v>8</v>
      </c>
      <c r="F522" t="s">
        <v>58</v>
      </c>
      <c r="G522" t="s">
        <v>10</v>
      </c>
      <c r="H522" t="str">
        <f t="shared" si="32"/>
        <v>2019</v>
      </c>
      <c r="I522" t="str">
        <f t="shared" si="33"/>
        <v>2019-Feb</v>
      </c>
      <c r="J522">
        <f t="shared" si="35"/>
        <v>-3</v>
      </c>
    </row>
    <row r="523" spans="1:10" ht="13.2" x14ac:dyDescent="0.25">
      <c r="A523" s="2" t="s">
        <v>365</v>
      </c>
      <c r="B523" s="1">
        <f t="shared" si="34"/>
        <v>43507</v>
      </c>
      <c r="C523" t="s">
        <v>19</v>
      </c>
      <c r="D523">
        <v>133.94999999999999</v>
      </c>
      <c r="E523" t="s">
        <v>8</v>
      </c>
      <c r="F523" t="s">
        <v>19</v>
      </c>
      <c r="G523" t="s">
        <v>14</v>
      </c>
      <c r="H523" t="str">
        <f t="shared" si="32"/>
        <v>2019</v>
      </c>
      <c r="I523" t="str">
        <f t="shared" si="33"/>
        <v>2019-Feb</v>
      </c>
      <c r="J523">
        <f t="shared" si="35"/>
        <v>-133.94999999999999</v>
      </c>
    </row>
    <row r="524" spans="1:10" ht="13.2" x14ac:dyDescent="0.25">
      <c r="A524" s="2" t="s">
        <v>365</v>
      </c>
      <c r="B524" s="1">
        <f t="shared" si="34"/>
        <v>43507</v>
      </c>
      <c r="C524" t="s">
        <v>100</v>
      </c>
      <c r="D524">
        <v>24.01</v>
      </c>
      <c r="E524" t="s">
        <v>8</v>
      </c>
      <c r="F524" t="s">
        <v>40</v>
      </c>
      <c r="G524" t="s">
        <v>10</v>
      </c>
      <c r="H524" t="str">
        <f t="shared" si="32"/>
        <v>2019</v>
      </c>
      <c r="I524" t="str">
        <f t="shared" si="33"/>
        <v>2019-Feb</v>
      </c>
      <c r="J524">
        <f t="shared" si="35"/>
        <v>-24.01</v>
      </c>
    </row>
    <row r="525" spans="1:10" ht="13.2" x14ac:dyDescent="0.25">
      <c r="A525" s="2" t="s">
        <v>366</v>
      </c>
      <c r="B525" s="1">
        <f t="shared" si="34"/>
        <v>43508</v>
      </c>
      <c r="C525" t="s">
        <v>41</v>
      </c>
      <c r="D525">
        <v>30.54</v>
      </c>
      <c r="E525" t="s">
        <v>8</v>
      </c>
      <c r="F525" t="s">
        <v>42</v>
      </c>
      <c r="G525" t="s">
        <v>10</v>
      </c>
      <c r="H525" t="str">
        <f t="shared" si="32"/>
        <v>2019</v>
      </c>
      <c r="I525" t="str">
        <f t="shared" si="33"/>
        <v>2019-Feb</v>
      </c>
      <c r="J525">
        <f t="shared" si="35"/>
        <v>-30.54</v>
      </c>
    </row>
    <row r="526" spans="1:10" ht="13.2" x14ac:dyDescent="0.25">
      <c r="A526" s="2" t="s">
        <v>366</v>
      </c>
      <c r="B526" s="1">
        <f t="shared" si="34"/>
        <v>43508</v>
      </c>
      <c r="C526" t="s">
        <v>36</v>
      </c>
      <c r="D526">
        <v>65</v>
      </c>
      <c r="E526" t="s">
        <v>8</v>
      </c>
      <c r="F526" t="s">
        <v>37</v>
      </c>
      <c r="G526" t="s">
        <v>14</v>
      </c>
      <c r="H526" t="str">
        <f t="shared" si="32"/>
        <v>2019</v>
      </c>
      <c r="I526" t="str">
        <f t="shared" si="33"/>
        <v>2019-Feb</v>
      </c>
      <c r="J526">
        <f t="shared" si="35"/>
        <v>-65</v>
      </c>
    </row>
    <row r="527" spans="1:10" ht="13.2" x14ac:dyDescent="0.25">
      <c r="A527" s="2" t="s">
        <v>367</v>
      </c>
      <c r="B527" s="1">
        <f t="shared" si="34"/>
        <v>43509</v>
      </c>
      <c r="C527" t="s">
        <v>41</v>
      </c>
      <c r="D527">
        <v>8.2100000000000009</v>
      </c>
      <c r="E527" t="s">
        <v>8</v>
      </c>
      <c r="F527" t="s">
        <v>42</v>
      </c>
      <c r="G527" t="s">
        <v>10</v>
      </c>
      <c r="H527" t="str">
        <f t="shared" si="32"/>
        <v>2019</v>
      </c>
      <c r="I527" t="str">
        <f t="shared" si="33"/>
        <v>2019-Feb</v>
      </c>
      <c r="J527">
        <f t="shared" si="35"/>
        <v>-8.2100000000000009</v>
      </c>
    </row>
    <row r="528" spans="1:10" ht="13.2" x14ac:dyDescent="0.25">
      <c r="A528" s="2" t="s">
        <v>368</v>
      </c>
      <c r="B528" s="1">
        <f t="shared" si="34"/>
        <v>43511</v>
      </c>
      <c r="C528" t="s">
        <v>19</v>
      </c>
      <c r="D528">
        <v>207.47</v>
      </c>
      <c r="E528" t="s">
        <v>20</v>
      </c>
      <c r="F528" t="s">
        <v>19</v>
      </c>
      <c r="G528" t="s">
        <v>10</v>
      </c>
      <c r="H528" t="str">
        <f t="shared" si="32"/>
        <v>2019</v>
      </c>
      <c r="I528" t="str">
        <f t="shared" si="33"/>
        <v>2019-Feb</v>
      </c>
      <c r="J528">
        <f t="shared" si="35"/>
        <v>207.47</v>
      </c>
    </row>
    <row r="529" spans="1:10" ht="13.2" x14ac:dyDescent="0.25">
      <c r="A529" s="2" t="s">
        <v>368</v>
      </c>
      <c r="B529" s="1">
        <f t="shared" si="34"/>
        <v>43511</v>
      </c>
      <c r="C529" t="s">
        <v>19</v>
      </c>
      <c r="D529">
        <v>207.47</v>
      </c>
      <c r="E529" t="s">
        <v>8</v>
      </c>
      <c r="F529" t="s">
        <v>19</v>
      </c>
      <c r="G529" t="s">
        <v>14</v>
      </c>
      <c r="H529" t="str">
        <f t="shared" si="32"/>
        <v>2019</v>
      </c>
      <c r="I529" t="str">
        <f t="shared" si="33"/>
        <v>2019-Feb</v>
      </c>
      <c r="J529">
        <f t="shared" si="35"/>
        <v>-207.47</v>
      </c>
    </row>
    <row r="530" spans="1:10" ht="13.2" x14ac:dyDescent="0.25">
      <c r="A530" s="2" t="s">
        <v>368</v>
      </c>
      <c r="B530" s="1">
        <f t="shared" si="34"/>
        <v>43511</v>
      </c>
      <c r="C530" t="s">
        <v>41</v>
      </c>
      <c r="D530">
        <v>4.59</v>
      </c>
      <c r="E530" t="s">
        <v>8</v>
      </c>
      <c r="F530" t="s">
        <v>42</v>
      </c>
      <c r="G530" t="s">
        <v>10</v>
      </c>
      <c r="H530" t="str">
        <f t="shared" si="32"/>
        <v>2019</v>
      </c>
      <c r="I530" t="str">
        <f t="shared" si="33"/>
        <v>2019-Feb</v>
      </c>
      <c r="J530">
        <f t="shared" si="35"/>
        <v>-4.59</v>
      </c>
    </row>
    <row r="531" spans="1:10" ht="13.2" x14ac:dyDescent="0.25">
      <c r="A531" s="2" t="s">
        <v>368</v>
      </c>
      <c r="B531" s="1">
        <f t="shared" si="34"/>
        <v>43511</v>
      </c>
      <c r="C531" t="s">
        <v>44</v>
      </c>
      <c r="D531">
        <v>2000</v>
      </c>
      <c r="E531" t="s">
        <v>20</v>
      </c>
      <c r="F531" t="s">
        <v>45</v>
      </c>
      <c r="G531" t="s">
        <v>14</v>
      </c>
      <c r="H531" t="str">
        <f t="shared" si="32"/>
        <v>2019</v>
      </c>
      <c r="I531" t="str">
        <f t="shared" si="33"/>
        <v>2019-Feb</v>
      </c>
      <c r="J531">
        <f t="shared" si="35"/>
        <v>2000</v>
      </c>
    </row>
    <row r="532" spans="1:10" ht="13.2" x14ac:dyDescent="0.25">
      <c r="A532" s="2" t="s">
        <v>368</v>
      </c>
      <c r="B532" s="1">
        <f t="shared" si="34"/>
        <v>43511</v>
      </c>
      <c r="C532" t="s">
        <v>51</v>
      </c>
      <c r="D532">
        <v>60</v>
      </c>
      <c r="E532" t="s">
        <v>8</v>
      </c>
      <c r="F532" t="s">
        <v>31</v>
      </c>
      <c r="G532" t="s">
        <v>14</v>
      </c>
      <c r="H532" t="str">
        <f t="shared" si="32"/>
        <v>2019</v>
      </c>
      <c r="I532" t="str">
        <f t="shared" si="33"/>
        <v>2019-Feb</v>
      </c>
      <c r="J532">
        <f t="shared" si="35"/>
        <v>-60</v>
      </c>
    </row>
    <row r="533" spans="1:10" ht="13.2" x14ac:dyDescent="0.25">
      <c r="A533" s="2" t="s">
        <v>369</v>
      </c>
      <c r="B533" s="1">
        <f t="shared" si="34"/>
        <v>43512</v>
      </c>
      <c r="C533" t="s">
        <v>81</v>
      </c>
      <c r="D533">
        <v>8</v>
      </c>
      <c r="E533" t="s">
        <v>8</v>
      </c>
      <c r="F533" t="s">
        <v>82</v>
      </c>
      <c r="G533" t="s">
        <v>10</v>
      </c>
      <c r="H533" t="str">
        <f t="shared" si="32"/>
        <v>2019</v>
      </c>
      <c r="I533" t="str">
        <f t="shared" si="33"/>
        <v>2019-Feb</v>
      </c>
      <c r="J533">
        <f t="shared" si="35"/>
        <v>-8</v>
      </c>
    </row>
    <row r="534" spans="1:10" ht="13.2" x14ac:dyDescent="0.25">
      <c r="A534" s="2" t="s">
        <v>369</v>
      </c>
      <c r="B534" s="1">
        <f t="shared" si="34"/>
        <v>43512</v>
      </c>
      <c r="C534" t="s">
        <v>25</v>
      </c>
      <c r="D534">
        <v>32.75</v>
      </c>
      <c r="E534" t="s">
        <v>8</v>
      </c>
      <c r="F534" t="s">
        <v>16</v>
      </c>
      <c r="G534" t="s">
        <v>10</v>
      </c>
      <c r="H534" t="str">
        <f t="shared" si="32"/>
        <v>2019</v>
      </c>
      <c r="I534" t="str">
        <f t="shared" si="33"/>
        <v>2019-Feb</v>
      </c>
      <c r="J534">
        <f t="shared" si="35"/>
        <v>-32.75</v>
      </c>
    </row>
    <row r="535" spans="1:10" ht="13.2" x14ac:dyDescent="0.25">
      <c r="A535" s="2" t="s">
        <v>369</v>
      </c>
      <c r="B535" s="1">
        <f t="shared" si="34"/>
        <v>43512</v>
      </c>
      <c r="C535" t="s">
        <v>7</v>
      </c>
      <c r="D535">
        <v>37.450000000000003</v>
      </c>
      <c r="E535" t="s">
        <v>8</v>
      </c>
      <c r="F535" t="s">
        <v>9</v>
      </c>
      <c r="G535" t="s">
        <v>10</v>
      </c>
      <c r="H535" t="str">
        <f t="shared" si="32"/>
        <v>2019</v>
      </c>
      <c r="I535" t="str">
        <f t="shared" si="33"/>
        <v>2019-Feb</v>
      </c>
      <c r="J535">
        <f t="shared" si="35"/>
        <v>-37.450000000000003</v>
      </c>
    </row>
    <row r="536" spans="1:10" ht="13.2" x14ac:dyDescent="0.25">
      <c r="A536" s="2" t="s">
        <v>370</v>
      </c>
      <c r="B536" s="1">
        <f t="shared" si="34"/>
        <v>43515</v>
      </c>
      <c r="C536" t="s">
        <v>19</v>
      </c>
      <c r="D536">
        <v>574.84</v>
      </c>
      <c r="E536" t="s">
        <v>8</v>
      </c>
      <c r="F536" t="s">
        <v>19</v>
      </c>
      <c r="G536" t="s">
        <v>14</v>
      </c>
      <c r="H536" t="str">
        <f t="shared" si="32"/>
        <v>2019</v>
      </c>
      <c r="I536" t="str">
        <f t="shared" si="33"/>
        <v>2019-Feb</v>
      </c>
      <c r="J536">
        <f t="shared" si="35"/>
        <v>-574.84</v>
      </c>
    </row>
    <row r="537" spans="1:10" ht="13.2" x14ac:dyDescent="0.25">
      <c r="A537" s="2" t="s">
        <v>370</v>
      </c>
      <c r="B537" s="1">
        <f t="shared" si="34"/>
        <v>43515</v>
      </c>
      <c r="C537" t="s">
        <v>50</v>
      </c>
      <c r="D537">
        <v>35</v>
      </c>
      <c r="E537" t="s">
        <v>8</v>
      </c>
      <c r="F537" t="s">
        <v>31</v>
      </c>
      <c r="G537" t="s">
        <v>14</v>
      </c>
      <c r="H537" t="str">
        <f t="shared" si="32"/>
        <v>2019</v>
      </c>
      <c r="I537" t="str">
        <f t="shared" si="33"/>
        <v>2019-Feb</v>
      </c>
      <c r="J537">
        <f t="shared" si="35"/>
        <v>-35</v>
      </c>
    </row>
    <row r="538" spans="1:10" ht="13.2" x14ac:dyDescent="0.25">
      <c r="A538" s="2" t="s">
        <v>371</v>
      </c>
      <c r="B538" s="1">
        <f t="shared" si="34"/>
        <v>43516</v>
      </c>
      <c r="C538" t="s">
        <v>139</v>
      </c>
      <c r="D538">
        <v>75</v>
      </c>
      <c r="E538" t="s">
        <v>8</v>
      </c>
      <c r="F538" t="s">
        <v>140</v>
      </c>
      <c r="G538" t="s">
        <v>14</v>
      </c>
      <c r="H538" t="str">
        <f t="shared" si="32"/>
        <v>2019</v>
      </c>
      <c r="I538" t="str">
        <f t="shared" si="33"/>
        <v>2019-Feb</v>
      </c>
      <c r="J538">
        <f t="shared" si="35"/>
        <v>-75</v>
      </c>
    </row>
    <row r="539" spans="1:10" ht="13.2" x14ac:dyDescent="0.25">
      <c r="A539" s="2" t="s">
        <v>371</v>
      </c>
      <c r="B539" s="1">
        <f t="shared" si="34"/>
        <v>43516</v>
      </c>
      <c r="C539" t="s">
        <v>19</v>
      </c>
      <c r="D539">
        <v>292.54000000000002</v>
      </c>
      <c r="E539" t="s">
        <v>20</v>
      </c>
      <c r="F539" t="s">
        <v>19</v>
      </c>
      <c r="G539" t="s">
        <v>17</v>
      </c>
      <c r="H539" t="str">
        <f t="shared" si="32"/>
        <v>2019</v>
      </c>
      <c r="I539" t="str">
        <f t="shared" si="33"/>
        <v>2019-Feb</v>
      </c>
      <c r="J539">
        <f t="shared" si="35"/>
        <v>292.54000000000002</v>
      </c>
    </row>
    <row r="540" spans="1:10" ht="13.2" x14ac:dyDescent="0.25">
      <c r="A540" s="2" t="s">
        <v>371</v>
      </c>
      <c r="B540" s="1">
        <f t="shared" si="34"/>
        <v>43516</v>
      </c>
      <c r="C540" t="s">
        <v>73</v>
      </c>
      <c r="D540">
        <v>30</v>
      </c>
      <c r="E540" t="s">
        <v>8</v>
      </c>
      <c r="F540" t="s">
        <v>74</v>
      </c>
      <c r="G540" t="s">
        <v>10</v>
      </c>
      <c r="H540" t="str">
        <f t="shared" si="32"/>
        <v>2019</v>
      </c>
      <c r="I540" t="str">
        <f t="shared" si="33"/>
        <v>2019-Feb</v>
      </c>
      <c r="J540">
        <f t="shared" si="35"/>
        <v>-30</v>
      </c>
    </row>
    <row r="541" spans="1:10" ht="13.2" x14ac:dyDescent="0.25">
      <c r="A541" s="2" t="s">
        <v>372</v>
      </c>
      <c r="B541" s="1">
        <f t="shared" si="34"/>
        <v>43517</v>
      </c>
      <c r="C541" t="s">
        <v>19</v>
      </c>
      <c r="D541">
        <v>292.54000000000002</v>
      </c>
      <c r="E541" t="s">
        <v>8</v>
      </c>
      <c r="F541" t="s">
        <v>19</v>
      </c>
      <c r="G541" t="s">
        <v>14</v>
      </c>
      <c r="H541" t="str">
        <f t="shared" si="32"/>
        <v>2019</v>
      </c>
      <c r="I541" t="str">
        <f t="shared" si="33"/>
        <v>2019-Feb</v>
      </c>
      <c r="J541">
        <f t="shared" si="35"/>
        <v>-292.54000000000002</v>
      </c>
    </row>
    <row r="542" spans="1:10" ht="13.2" x14ac:dyDescent="0.25">
      <c r="A542" s="2" t="s">
        <v>372</v>
      </c>
      <c r="B542" s="1">
        <f t="shared" si="34"/>
        <v>43517</v>
      </c>
      <c r="C542" t="s">
        <v>41</v>
      </c>
      <c r="D542">
        <v>46.96</v>
      </c>
      <c r="E542" t="s">
        <v>8</v>
      </c>
      <c r="F542" t="s">
        <v>42</v>
      </c>
      <c r="G542" t="s">
        <v>17</v>
      </c>
      <c r="H542" t="str">
        <f t="shared" si="32"/>
        <v>2019</v>
      </c>
      <c r="I542" t="str">
        <f t="shared" si="33"/>
        <v>2019-Feb</v>
      </c>
      <c r="J542">
        <f t="shared" si="35"/>
        <v>-46.96</v>
      </c>
    </row>
    <row r="543" spans="1:10" ht="13.2" x14ac:dyDescent="0.25">
      <c r="A543" s="2" t="s">
        <v>373</v>
      </c>
      <c r="B543" s="1">
        <f t="shared" si="34"/>
        <v>43521</v>
      </c>
      <c r="C543" t="s">
        <v>100</v>
      </c>
      <c r="D543">
        <v>33.799999999999997</v>
      </c>
      <c r="E543" t="s">
        <v>8</v>
      </c>
      <c r="F543" t="s">
        <v>40</v>
      </c>
      <c r="G543" t="s">
        <v>17</v>
      </c>
      <c r="H543" t="str">
        <f t="shared" si="32"/>
        <v>2019</v>
      </c>
      <c r="I543" t="str">
        <f t="shared" si="33"/>
        <v>2019-Feb</v>
      </c>
      <c r="J543">
        <f t="shared" si="35"/>
        <v>-33.799999999999997</v>
      </c>
    </row>
    <row r="544" spans="1:10" ht="13.2" x14ac:dyDescent="0.25">
      <c r="A544" s="2" t="s">
        <v>373</v>
      </c>
      <c r="B544" s="1">
        <f t="shared" si="34"/>
        <v>43521</v>
      </c>
      <c r="C544" t="s">
        <v>60</v>
      </c>
      <c r="D544">
        <v>75</v>
      </c>
      <c r="E544" t="s">
        <v>8</v>
      </c>
      <c r="F544" t="s">
        <v>61</v>
      </c>
      <c r="G544" t="s">
        <v>14</v>
      </c>
      <c r="H544" t="str">
        <f t="shared" si="32"/>
        <v>2019</v>
      </c>
      <c r="I544" t="str">
        <f t="shared" si="33"/>
        <v>2019-Feb</v>
      </c>
      <c r="J544">
        <f t="shared" si="35"/>
        <v>-75</v>
      </c>
    </row>
    <row r="545" spans="1:10" ht="13.2" x14ac:dyDescent="0.25">
      <c r="A545" s="2" t="s">
        <v>374</v>
      </c>
      <c r="B545" s="1">
        <f t="shared" si="34"/>
        <v>43523</v>
      </c>
      <c r="C545" t="s">
        <v>358</v>
      </c>
      <c r="D545">
        <v>25.77</v>
      </c>
      <c r="E545" t="s">
        <v>8</v>
      </c>
      <c r="F545" t="s">
        <v>16</v>
      </c>
      <c r="G545" t="s">
        <v>17</v>
      </c>
      <c r="H545" t="str">
        <f t="shared" si="32"/>
        <v>2019</v>
      </c>
      <c r="I545" t="str">
        <f t="shared" si="33"/>
        <v>2019-Feb</v>
      </c>
      <c r="J545">
        <f t="shared" si="35"/>
        <v>-25.77</v>
      </c>
    </row>
    <row r="546" spans="1:10" ht="13.2" x14ac:dyDescent="0.25">
      <c r="A546" s="2" t="s">
        <v>375</v>
      </c>
      <c r="B546" s="1">
        <f t="shared" si="34"/>
        <v>43524</v>
      </c>
      <c r="C546" t="s">
        <v>41</v>
      </c>
      <c r="D546">
        <v>32.07</v>
      </c>
      <c r="E546" t="s">
        <v>8</v>
      </c>
      <c r="F546" t="s">
        <v>42</v>
      </c>
      <c r="G546" t="s">
        <v>17</v>
      </c>
      <c r="H546" t="str">
        <f t="shared" si="32"/>
        <v>2019</v>
      </c>
      <c r="I546" t="str">
        <f t="shared" si="33"/>
        <v>2019-Feb</v>
      </c>
      <c r="J546">
        <f t="shared" si="35"/>
        <v>-32.07</v>
      </c>
    </row>
    <row r="547" spans="1:10" ht="13.2" x14ac:dyDescent="0.25">
      <c r="A547" s="2" t="s">
        <v>376</v>
      </c>
      <c r="B547" s="1">
        <f t="shared" si="34"/>
        <v>43525</v>
      </c>
      <c r="C547" t="s">
        <v>44</v>
      </c>
      <c r="D547">
        <v>2000</v>
      </c>
      <c r="E547" t="s">
        <v>20</v>
      </c>
      <c r="F547" t="s">
        <v>45</v>
      </c>
      <c r="G547" t="s">
        <v>14</v>
      </c>
      <c r="H547" t="str">
        <f t="shared" si="32"/>
        <v>2019</v>
      </c>
      <c r="I547" t="str">
        <f t="shared" si="33"/>
        <v>2019-Mar</v>
      </c>
      <c r="J547">
        <f t="shared" si="35"/>
        <v>2000</v>
      </c>
    </row>
    <row r="548" spans="1:10" ht="13.2" x14ac:dyDescent="0.25">
      <c r="A548" s="2" t="s">
        <v>376</v>
      </c>
      <c r="B548" s="1">
        <f t="shared" si="34"/>
        <v>43525</v>
      </c>
      <c r="C548" t="s">
        <v>7</v>
      </c>
      <c r="D548">
        <v>13.09</v>
      </c>
      <c r="E548" t="s">
        <v>8</v>
      </c>
      <c r="F548" t="s">
        <v>9</v>
      </c>
      <c r="G548" t="s">
        <v>10</v>
      </c>
      <c r="H548" t="str">
        <f t="shared" si="32"/>
        <v>2019</v>
      </c>
      <c r="I548" t="str">
        <f t="shared" si="33"/>
        <v>2019-Mar</v>
      </c>
      <c r="J548">
        <f t="shared" si="35"/>
        <v>-13.09</v>
      </c>
    </row>
    <row r="549" spans="1:10" ht="13.2" x14ac:dyDescent="0.25">
      <c r="A549" s="2" t="s">
        <v>377</v>
      </c>
      <c r="B549" s="1">
        <f t="shared" si="34"/>
        <v>43528</v>
      </c>
      <c r="C549" t="s">
        <v>41</v>
      </c>
      <c r="D549">
        <v>92.04</v>
      </c>
      <c r="E549" t="s">
        <v>8</v>
      </c>
      <c r="F549" t="s">
        <v>42</v>
      </c>
      <c r="G549" t="s">
        <v>17</v>
      </c>
      <c r="H549" t="str">
        <f t="shared" si="32"/>
        <v>2019</v>
      </c>
      <c r="I549" t="str">
        <f t="shared" si="33"/>
        <v>2019-Mar</v>
      </c>
      <c r="J549">
        <f t="shared" si="35"/>
        <v>-92.04</v>
      </c>
    </row>
    <row r="550" spans="1:10" ht="13.2" x14ac:dyDescent="0.25">
      <c r="A550" s="2" t="s">
        <v>377</v>
      </c>
      <c r="B550" s="1">
        <f t="shared" si="34"/>
        <v>43528</v>
      </c>
      <c r="C550" t="s">
        <v>12</v>
      </c>
      <c r="D550">
        <v>1100</v>
      </c>
      <c r="E550" t="s">
        <v>8</v>
      </c>
      <c r="F550" t="s">
        <v>13</v>
      </c>
      <c r="G550" t="s">
        <v>14</v>
      </c>
      <c r="H550" t="str">
        <f t="shared" si="32"/>
        <v>2019</v>
      </c>
      <c r="I550" t="str">
        <f t="shared" si="33"/>
        <v>2019-Mar</v>
      </c>
      <c r="J550">
        <f t="shared" si="35"/>
        <v>-1100</v>
      </c>
    </row>
    <row r="551" spans="1:10" ht="13.2" x14ac:dyDescent="0.25">
      <c r="A551" s="2" t="s">
        <v>377</v>
      </c>
      <c r="B551" s="1">
        <f t="shared" si="34"/>
        <v>43528</v>
      </c>
      <c r="C551" t="s">
        <v>22</v>
      </c>
      <c r="D551">
        <v>11.76</v>
      </c>
      <c r="E551" t="s">
        <v>8</v>
      </c>
      <c r="F551" t="s">
        <v>360</v>
      </c>
      <c r="G551" t="s">
        <v>10</v>
      </c>
      <c r="H551" t="str">
        <f t="shared" si="32"/>
        <v>2019</v>
      </c>
      <c r="I551" t="str">
        <f t="shared" si="33"/>
        <v>2019-Mar</v>
      </c>
      <c r="J551">
        <f t="shared" si="35"/>
        <v>-11.76</v>
      </c>
    </row>
    <row r="552" spans="1:10" ht="13.2" x14ac:dyDescent="0.25">
      <c r="A552" s="2" t="s">
        <v>378</v>
      </c>
      <c r="B552" s="1">
        <f t="shared" si="34"/>
        <v>43529</v>
      </c>
      <c r="C552" t="s">
        <v>78</v>
      </c>
      <c r="D552">
        <v>7</v>
      </c>
      <c r="E552" t="s">
        <v>8</v>
      </c>
      <c r="F552" t="s">
        <v>16</v>
      </c>
      <c r="G552" t="s">
        <v>17</v>
      </c>
      <c r="H552" t="str">
        <f t="shared" si="32"/>
        <v>2019</v>
      </c>
      <c r="I552" t="str">
        <f t="shared" si="33"/>
        <v>2019-Mar</v>
      </c>
      <c r="J552">
        <f t="shared" si="35"/>
        <v>-7</v>
      </c>
    </row>
    <row r="553" spans="1:10" ht="13.2" x14ac:dyDescent="0.25">
      <c r="A553" s="2" t="s">
        <v>379</v>
      </c>
      <c r="B553" s="1">
        <f t="shared" si="34"/>
        <v>43530</v>
      </c>
      <c r="C553" t="s">
        <v>19</v>
      </c>
      <c r="D553">
        <v>491.86</v>
      </c>
      <c r="E553" t="s">
        <v>8</v>
      </c>
      <c r="F553" t="s">
        <v>19</v>
      </c>
      <c r="G553" t="s">
        <v>14</v>
      </c>
      <c r="H553" t="str">
        <f t="shared" si="32"/>
        <v>2019</v>
      </c>
      <c r="I553" t="str">
        <f t="shared" si="33"/>
        <v>2019-Mar</v>
      </c>
      <c r="J553">
        <f t="shared" si="35"/>
        <v>-491.86</v>
      </c>
    </row>
    <row r="554" spans="1:10" ht="13.2" x14ac:dyDescent="0.25">
      <c r="A554" s="2" t="s">
        <v>380</v>
      </c>
      <c r="B554" s="1">
        <f t="shared" si="34"/>
        <v>43532</v>
      </c>
      <c r="C554" t="s">
        <v>100</v>
      </c>
      <c r="D554">
        <v>34.08</v>
      </c>
      <c r="E554" t="s">
        <v>8</v>
      </c>
      <c r="F554" t="s">
        <v>40</v>
      </c>
      <c r="G554" t="s">
        <v>10</v>
      </c>
      <c r="H554" t="str">
        <f t="shared" si="32"/>
        <v>2019</v>
      </c>
      <c r="I554" t="str">
        <f t="shared" si="33"/>
        <v>2019-Mar</v>
      </c>
      <c r="J554">
        <f t="shared" si="35"/>
        <v>-34.08</v>
      </c>
    </row>
    <row r="555" spans="1:10" ht="13.2" x14ac:dyDescent="0.25">
      <c r="A555" s="2" t="s">
        <v>380</v>
      </c>
      <c r="B555" s="1">
        <f t="shared" si="34"/>
        <v>43532</v>
      </c>
      <c r="C555" t="s">
        <v>7</v>
      </c>
      <c r="D555">
        <v>27.17</v>
      </c>
      <c r="E555" t="s">
        <v>8</v>
      </c>
      <c r="F555" t="s">
        <v>9</v>
      </c>
      <c r="G555" t="s">
        <v>10</v>
      </c>
      <c r="H555" t="str">
        <f t="shared" si="32"/>
        <v>2019</v>
      </c>
      <c r="I555" t="str">
        <f t="shared" si="33"/>
        <v>2019-Mar</v>
      </c>
      <c r="J555">
        <f t="shared" si="35"/>
        <v>-27.17</v>
      </c>
    </row>
    <row r="556" spans="1:10" ht="13.2" x14ac:dyDescent="0.25">
      <c r="A556" s="2" t="s">
        <v>380</v>
      </c>
      <c r="B556" s="1">
        <f t="shared" si="34"/>
        <v>43532</v>
      </c>
      <c r="C556" t="s">
        <v>30</v>
      </c>
      <c r="D556">
        <v>49</v>
      </c>
      <c r="E556" t="s">
        <v>8</v>
      </c>
      <c r="F556" t="s">
        <v>31</v>
      </c>
      <c r="G556" t="s">
        <v>14</v>
      </c>
      <c r="H556" t="str">
        <f t="shared" si="32"/>
        <v>2019</v>
      </c>
      <c r="I556" t="str">
        <f t="shared" si="33"/>
        <v>2019-Mar</v>
      </c>
      <c r="J556">
        <f t="shared" si="35"/>
        <v>-49</v>
      </c>
    </row>
    <row r="557" spans="1:10" ht="13.2" x14ac:dyDescent="0.25">
      <c r="A557" s="2" t="s">
        <v>381</v>
      </c>
      <c r="B557" s="1">
        <f t="shared" si="34"/>
        <v>43533</v>
      </c>
      <c r="C557" t="s">
        <v>33</v>
      </c>
      <c r="D557">
        <v>10.69</v>
      </c>
      <c r="E557" t="s">
        <v>8</v>
      </c>
      <c r="F557" t="s">
        <v>34</v>
      </c>
      <c r="G557" t="s">
        <v>10</v>
      </c>
      <c r="H557" t="str">
        <f t="shared" si="32"/>
        <v>2019</v>
      </c>
      <c r="I557" t="str">
        <f t="shared" si="33"/>
        <v>2019-Mar</v>
      </c>
      <c r="J557">
        <f t="shared" si="35"/>
        <v>-10.69</v>
      </c>
    </row>
    <row r="558" spans="1:10" ht="13.2" x14ac:dyDescent="0.25">
      <c r="A558" s="2" t="s">
        <v>382</v>
      </c>
      <c r="B558" s="1">
        <f t="shared" si="34"/>
        <v>43536</v>
      </c>
      <c r="C558" t="s">
        <v>36</v>
      </c>
      <c r="D558">
        <v>65</v>
      </c>
      <c r="E558" t="s">
        <v>8</v>
      </c>
      <c r="F558" t="s">
        <v>37</v>
      </c>
      <c r="G558" t="s">
        <v>14</v>
      </c>
      <c r="H558" t="str">
        <f t="shared" si="32"/>
        <v>2019</v>
      </c>
      <c r="I558" t="str">
        <f t="shared" si="33"/>
        <v>2019-Mar</v>
      </c>
      <c r="J558">
        <f t="shared" si="35"/>
        <v>-65</v>
      </c>
    </row>
    <row r="559" spans="1:10" ht="13.2" x14ac:dyDescent="0.25">
      <c r="A559" s="2" t="s">
        <v>382</v>
      </c>
      <c r="B559" s="1">
        <f t="shared" si="34"/>
        <v>43536</v>
      </c>
      <c r="C559" t="s">
        <v>383</v>
      </c>
      <c r="D559">
        <v>3.02</v>
      </c>
      <c r="E559" t="s">
        <v>8</v>
      </c>
      <c r="F559" t="s">
        <v>16</v>
      </c>
      <c r="G559" t="s">
        <v>10</v>
      </c>
      <c r="H559" t="str">
        <f t="shared" si="32"/>
        <v>2019</v>
      </c>
      <c r="I559" t="str">
        <f t="shared" si="33"/>
        <v>2019-Mar</v>
      </c>
      <c r="J559">
        <f t="shared" si="35"/>
        <v>-3.02</v>
      </c>
    </row>
    <row r="560" spans="1:10" ht="13.2" x14ac:dyDescent="0.25">
      <c r="A560" s="2" t="s">
        <v>384</v>
      </c>
      <c r="B560" s="1">
        <f t="shared" si="34"/>
        <v>43537</v>
      </c>
      <c r="C560" t="s">
        <v>19</v>
      </c>
      <c r="D560">
        <v>532.86</v>
      </c>
      <c r="E560" t="s">
        <v>20</v>
      </c>
      <c r="F560" t="s">
        <v>19</v>
      </c>
      <c r="G560" t="s">
        <v>10</v>
      </c>
      <c r="H560" t="str">
        <f t="shared" si="32"/>
        <v>2019</v>
      </c>
      <c r="I560" t="str">
        <f t="shared" si="33"/>
        <v>2019-Mar</v>
      </c>
      <c r="J560">
        <f t="shared" si="35"/>
        <v>532.86</v>
      </c>
    </row>
    <row r="561" spans="1:10" ht="13.2" x14ac:dyDescent="0.25">
      <c r="A561" s="2" t="s">
        <v>384</v>
      </c>
      <c r="B561" s="1">
        <f t="shared" si="34"/>
        <v>43537</v>
      </c>
      <c r="C561" t="s">
        <v>19</v>
      </c>
      <c r="D561">
        <v>301.79000000000002</v>
      </c>
      <c r="E561" t="s">
        <v>20</v>
      </c>
      <c r="F561" t="s">
        <v>19</v>
      </c>
      <c r="G561" t="s">
        <v>17</v>
      </c>
      <c r="H561" t="str">
        <f t="shared" si="32"/>
        <v>2019</v>
      </c>
      <c r="I561" t="str">
        <f t="shared" si="33"/>
        <v>2019-Mar</v>
      </c>
      <c r="J561">
        <f t="shared" si="35"/>
        <v>301.79000000000002</v>
      </c>
    </row>
    <row r="562" spans="1:10" ht="13.2" x14ac:dyDescent="0.25">
      <c r="A562" s="2" t="s">
        <v>385</v>
      </c>
      <c r="B562" s="1">
        <f t="shared" si="34"/>
        <v>43538</v>
      </c>
      <c r="C562" t="s">
        <v>19</v>
      </c>
      <c r="D562">
        <v>305.27</v>
      </c>
      <c r="E562" t="s">
        <v>8</v>
      </c>
      <c r="F562" t="s">
        <v>19</v>
      </c>
      <c r="G562" t="s">
        <v>14</v>
      </c>
      <c r="H562" t="str">
        <f t="shared" si="32"/>
        <v>2019</v>
      </c>
      <c r="I562" t="str">
        <f t="shared" si="33"/>
        <v>2019-Mar</v>
      </c>
      <c r="J562">
        <f t="shared" si="35"/>
        <v>-305.27</v>
      </c>
    </row>
    <row r="563" spans="1:10" ht="13.2" x14ac:dyDescent="0.25">
      <c r="A563" s="2" t="s">
        <v>385</v>
      </c>
      <c r="B563" s="1">
        <f t="shared" si="34"/>
        <v>43538</v>
      </c>
      <c r="C563" t="s">
        <v>19</v>
      </c>
      <c r="D563">
        <v>301.79000000000002</v>
      </c>
      <c r="E563" t="s">
        <v>8</v>
      </c>
      <c r="F563" t="s">
        <v>19</v>
      </c>
      <c r="G563" t="s">
        <v>14</v>
      </c>
      <c r="H563" t="str">
        <f t="shared" si="32"/>
        <v>2019</v>
      </c>
      <c r="I563" t="str">
        <f t="shared" si="33"/>
        <v>2019-Mar</v>
      </c>
      <c r="J563">
        <f t="shared" si="35"/>
        <v>-301.79000000000002</v>
      </c>
    </row>
    <row r="564" spans="1:10" ht="13.2" x14ac:dyDescent="0.25">
      <c r="A564" s="2" t="s">
        <v>385</v>
      </c>
      <c r="B564" s="1">
        <f t="shared" si="34"/>
        <v>43538</v>
      </c>
      <c r="C564" t="s">
        <v>63</v>
      </c>
      <c r="D564">
        <v>8</v>
      </c>
      <c r="E564" t="s">
        <v>8</v>
      </c>
      <c r="F564" t="s">
        <v>16</v>
      </c>
      <c r="G564" t="s">
        <v>10</v>
      </c>
      <c r="H564" t="str">
        <f t="shared" si="32"/>
        <v>2019</v>
      </c>
      <c r="I564" t="str">
        <f t="shared" si="33"/>
        <v>2019-Mar</v>
      </c>
      <c r="J564">
        <f t="shared" si="35"/>
        <v>-8</v>
      </c>
    </row>
    <row r="565" spans="1:10" ht="13.2" x14ac:dyDescent="0.25">
      <c r="A565" s="2" t="s">
        <v>386</v>
      </c>
      <c r="B565" s="1">
        <f t="shared" si="34"/>
        <v>43539</v>
      </c>
      <c r="C565" t="s">
        <v>44</v>
      </c>
      <c r="D565">
        <v>2000</v>
      </c>
      <c r="E565" t="s">
        <v>20</v>
      </c>
      <c r="F565" t="s">
        <v>45</v>
      </c>
      <c r="G565" t="s">
        <v>14</v>
      </c>
      <c r="H565" t="str">
        <f t="shared" si="32"/>
        <v>2019</v>
      </c>
      <c r="I565" t="str">
        <f t="shared" si="33"/>
        <v>2019-Mar</v>
      </c>
      <c r="J565">
        <f t="shared" si="35"/>
        <v>2000</v>
      </c>
    </row>
    <row r="566" spans="1:10" ht="13.2" x14ac:dyDescent="0.25">
      <c r="A566" s="2" t="s">
        <v>386</v>
      </c>
      <c r="B566" s="1">
        <f t="shared" si="34"/>
        <v>43539</v>
      </c>
      <c r="C566" t="s">
        <v>51</v>
      </c>
      <c r="D566">
        <v>60</v>
      </c>
      <c r="E566" t="s">
        <v>8</v>
      </c>
      <c r="F566" t="s">
        <v>31</v>
      </c>
      <c r="G566" t="s">
        <v>14</v>
      </c>
      <c r="H566" t="str">
        <f t="shared" si="32"/>
        <v>2019</v>
      </c>
      <c r="I566" t="str">
        <f t="shared" si="33"/>
        <v>2019-Mar</v>
      </c>
      <c r="J566">
        <f t="shared" si="35"/>
        <v>-60</v>
      </c>
    </row>
    <row r="567" spans="1:10" ht="13.2" x14ac:dyDescent="0.25">
      <c r="A567" s="2" t="s">
        <v>387</v>
      </c>
      <c r="B567" s="1">
        <f t="shared" si="34"/>
        <v>43542</v>
      </c>
      <c r="C567" t="s">
        <v>388</v>
      </c>
      <c r="D567">
        <v>320.99</v>
      </c>
      <c r="E567" t="s">
        <v>8</v>
      </c>
      <c r="F567" t="s">
        <v>389</v>
      </c>
      <c r="G567" t="s">
        <v>10</v>
      </c>
      <c r="H567" t="str">
        <f t="shared" si="32"/>
        <v>2019</v>
      </c>
      <c r="I567" t="str">
        <f t="shared" si="33"/>
        <v>2019-Mar</v>
      </c>
      <c r="J567">
        <f t="shared" si="35"/>
        <v>-320.99</v>
      </c>
    </row>
    <row r="568" spans="1:10" ht="13.2" x14ac:dyDescent="0.25">
      <c r="A568" s="2" t="s">
        <v>387</v>
      </c>
      <c r="B568" s="1">
        <f t="shared" si="34"/>
        <v>43542</v>
      </c>
      <c r="C568" t="s">
        <v>41</v>
      </c>
      <c r="D568">
        <v>16.23</v>
      </c>
      <c r="E568" t="s">
        <v>8</v>
      </c>
      <c r="F568" t="s">
        <v>42</v>
      </c>
      <c r="G568" t="s">
        <v>10</v>
      </c>
      <c r="H568" t="str">
        <f t="shared" si="32"/>
        <v>2019</v>
      </c>
      <c r="I568" t="str">
        <f t="shared" si="33"/>
        <v>2019-Mar</v>
      </c>
      <c r="J568">
        <f t="shared" si="35"/>
        <v>-16.23</v>
      </c>
    </row>
    <row r="569" spans="1:10" ht="13.2" x14ac:dyDescent="0.25">
      <c r="A569" s="2" t="s">
        <v>390</v>
      </c>
      <c r="B569" s="1">
        <f t="shared" si="34"/>
        <v>43543</v>
      </c>
      <c r="C569" t="s">
        <v>7</v>
      </c>
      <c r="D569">
        <v>13.84</v>
      </c>
      <c r="E569" t="s">
        <v>8</v>
      </c>
      <c r="F569" t="s">
        <v>9</v>
      </c>
      <c r="G569" t="s">
        <v>10</v>
      </c>
      <c r="H569" t="str">
        <f t="shared" si="32"/>
        <v>2019</v>
      </c>
      <c r="I569" t="str">
        <f t="shared" si="33"/>
        <v>2019-Mar</v>
      </c>
      <c r="J569">
        <f t="shared" si="35"/>
        <v>-13.84</v>
      </c>
    </row>
    <row r="570" spans="1:10" ht="13.2" x14ac:dyDescent="0.25">
      <c r="A570" s="2" t="s">
        <v>390</v>
      </c>
      <c r="B570" s="1">
        <f t="shared" si="34"/>
        <v>43543</v>
      </c>
      <c r="C570" t="s">
        <v>50</v>
      </c>
      <c r="D570">
        <v>35</v>
      </c>
      <c r="E570" t="s">
        <v>8</v>
      </c>
      <c r="F570" t="s">
        <v>31</v>
      </c>
      <c r="G570" t="s">
        <v>14</v>
      </c>
      <c r="H570" t="str">
        <f t="shared" si="32"/>
        <v>2019</v>
      </c>
      <c r="I570" t="str">
        <f t="shared" si="33"/>
        <v>2019-Mar</v>
      </c>
      <c r="J570">
        <f t="shared" si="35"/>
        <v>-35</v>
      </c>
    </row>
    <row r="571" spans="1:10" ht="13.2" x14ac:dyDescent="0.25">
      <c r="A571" s="2" t="s">
        <v>391</v>
      </c>
      <c r="B571" s="1">
        <f t="shared" si="34"/>
        <v>43544</v>
      </c>
      <c r="C571" t="s">
        <v>139</v>
      </c>
      <c r="D571">
        <v>75</v>
      </c>
      <c r="E571" t="s">
        <v>8</v>
      </c>
      <c r="F571" t="s">
        <v>140</v>
      </c>
      <c r="G571" t="s">
        <v>14</v>
      </c>
      <c r="H571" t="str">
        <f t="shared" si="32"/>
        <v>2019</v>
      </c>
      <c r="I571" t="str">
        <f t="shared" si="33"/>
        <v>2019-Mar</v>
      </c>
      <c r="J571">
        <f t="shared" si="35"/>
        <v>-75</v>
      </c>
    </row>
    <row r="572" spans="1:10" ht="13.2" x14ac:dyDescent="0.25">
      <c r="A572" s="2" t="s">
        <v>392</v>
      </c>
      <c r="B572" s="1">
        <f t="shared" si="34"/>
        <v>43546</v>
      </c>
      <c r="C572" t="s">
        <v>100</v>
      </c>
      <c r="D572">
        <v>37.51</v>
      </c>
      <c r="E572" t="s">
        <v>8</v>
      </c>
      <c r="F572" t="s">
        <v>40</v>
      </c>
      <c r="G572" t="s">
        <v>10</v>
      </c>
      <c r="H572" t="str">
        <f t="shared" si="32"/>
        <v>2019</v>
      </c>
      <c r="I572" t="str">
        <f t="shared" si="33"/>
        <v>2019-Mar</v>
      </c>
      <c r="J572">
        <f t="shared" si="35"/>
        <v>-37.51</v>
      </c>
    </row>
    <row r="573" spans="1:10" ht="13.2" x14ac:dyDescent="0.25">
      <c r="A573" s="2" t="s">
        <v>393</v>
      </c>
      <c r="B573" s="1">
        <f t="shared" si="34"/>
        <v>43547</v>
      </c>
      <c r="C573" t="s">
        <v>57</v>
      </c>
      <c r="D573">
        <v>5.2</v>
      </c>
      <c r="E573" t="s">
        <v>8</v>
      </c>
      <c r="F573" t="s">
        <v>58</v>
      </c>
      <c r="G573" t="s">
        <v>10</v>
      </c>
      <c r="H573" t="str">
        <f t="shared" si="32"/>
        <v>2019</v>
      </c>
      <c r="I573" t="str">
        <f t="shared" si="33"/>
        <v>2019-Mar</v>
      </c>
      <c r="J573">
        <f t="shared" si="35"/>
        <v>-5.2</v>
      </c>
    </row>
    <row r="574" spans="1:10" ht="13.2" x14ac:dyDescent="0.25">
      <c r="A574" s="2" t="s">
        <v>394</v>
      </c>
      <c r="B574" s="1">
        <f t="shared" si="34"/>
        <v>43549</v>
      </c>
      <c r="C574" t="s">
        <v>60</v>
      </c>
      <c r="D574">
        <v>75</v>
      </c>
      <c r="E574" t="s">
        <v>8</v>
      </c>
      <c r="F574" t="s">
        <v>61</v>
      </c>
      <c r="G574" t="s">
        <v>14</v>
      </c>
      <c r="H574" t="str">
        <f t="shared" si="32"/>
        <v>2019</v>
      </c>
      <c r="I574" t="str">
        <f t="shared" si="33"/>
        <v>2019-Mar</v>
      </c>
      <c r="J574">
        <f t="shared" si="35"/>
        <v>-75</v>
      </c>
    </row>
    <row r="575" spans="1:10" ht="13.2" x14ac:dyDescent="0.25">
      <c r="A575" s="2" t="s">
        <v>395</v>
      </c>
      <c r="B575" s="1">
        <f t="shared" si="34"/>
        <v>43550</v>
      </c>
      <c r="C575" t="s">
        <v>7</v>
      </c>
      <c r="D575">
        <v>16.04</v>
      </c>
      <c r="E575" t="s">
        <v>8</v>
      </c>
      <c r="F575" t="s">
        <v>9</v>
      </c>
      <c r="G575" t="s">
        <v>10</v>
      </c>
      <c r="H575" t="str">
        <f t="shared" si="32"/>
        <v>2019</v>
      </c>
      <c r="I575" t="str">
        <f t="shared" si="33"/>
        <v>2019-Mar</v>
      </c>
      <c r="J575">
        <f t="shared" si="35"/>
        <v>-16.04</v>
      </c>
    </row>
    <row r="576" spans="1:10" ht="13.2" x14ac:dyDescent="0.25">
      <c r="A576" s="2" t="s">
        <v>396</v>
      </c>
      <c r="B576" s="1">
        <f t="shared" si="34"/>
        <v>43551</v>
      </c>
      <c r="C576" t="s">
        <v>81</v>
      </c>
      <c r="D576">
        <v>49.63</v>
      </c>
      <c r="E576" t="s">
        <v>8</v>
      </c>
      <c r="F576" t="s">
        <v>82</v>
      </c>
      <c r="G576" t="s">
        <v>10</v>
      </c>
      <c r="H576" t="str">
        <f t="shared" si="32"/>
        <v>2019</v>
      </c>
      <c r="I576" t="str">
        <f t="shared" si="33"/>
        <v>2019-Mar</v>
      </c>
      <c r="J576">
        <f t="shared" si="35"/>
        <v>-49.63</v>
      </c>
    </row>
    <row r="577" spans="1:10" ht="13.2" x14ac:dyDescent="0.25">
      <c r="A577" s="2" t="s">
        <v>396</v>
      </c>
      <c r="B577" s="1">
        <f t="shared" si="34"/>
        <v>43551</v>
      </c>
      <c r="C577" t="s">
        <v>41</v>
      </c>
      <c r="D577">
        <v>4.46</v>
      </c>
      <c r="E577" t="s">
        <v>8</v>
      </c>
      <c r="F577" t="s">
        <v>42</v>
      </c>
      <c r="G577" t="s">
        <v>10</v>
      </c>
      <c r="H577" t="str">
        <f t="shared" si="32"/>
        <v>2019</v>
      </c>
      <c r="I577" t="str">
        <f t="shared" si="33"/>
        <v>2019-Mar</v>
      </c>
      <c r="J577">
        <f t="shared" si="35"/>
        <v>-4.46</v>
      </c>
    </row>
    <row r="578" spans="1:10" ht="13.2" x14ac:dyDescent="0.25">
      <c r="A578" s="2" t="s">
        <v>397</v>
      </c>
      <c r="B578" s="1">
        <f t="shared" si="34"/>
        <v>43553</v>
      </c>
      <c r="C578" t="s">
        <v>44</v>
      </c>
      <c r="D578">
        <v>2000</v>
      </c>
      <c r="E578" t="s">
        <v>20</v>
      </c>
      <c r="F578" t="s">
        <v>45</v>
      </c>
      <c r="G578" t="s">
        <v>14</v>
      </c>
      <c r="H578" t="str">
        <f t="shared" ref="H578:H641" si="36">TEXT(B578,"yyyy")</f>
        <v>2019</v>
      </c>
      <c r="I578" t="str">
        <f t="shared" ref="I578:I641" si="37">TEXT(B578,"yyyy-mmm")</f>
        <v>2019-Mar</v>
      </c>
      <c r="J578">
        <f t="shared" si="35"/>
        <v>2000</v>
      </c>
    </row>
    <row r="579" spans="1:10" ht="13.2" x14ac:dyDescent="0.25">
      <c r="A579" s="2" t="s">
        <v>398</v>
      </c>
      <c r="B579" s="1">
        <f t="shared" ref="B579:B642" si="38">DATE(VALUE(RIGHT(A579,4)), VALUE(LEFT(A579,2)), VALUE(MID(A579,4,2)))</f>
        <v>43554</v>
      </c>
      <c r="C579" t="s">
        <v>57</v>
      </c>
      <c r="D579">
        <v>12.84</v>
      </c>
      <c r="E579" t="s">
        <v>8</v>
      </c>
      <c r="F579" t="s">
        <v>58</v>
      </c>
      <c r="G579" t="s">
        <v>10</v>
      </c>
      <c r="H579" t="str">
        <f t="shared" si="36"/>
        <v>2019</v>
      </c>
      <c r="I579" t="str">
        <f t="shared" si="37"/>
        <v>2019-Mar</v>
      </c>
      <c r="J579">
        <f t="shared" ref="J579:J642" si="39">IF(E579="Debit", -ABS(D579),ABS(D579))</f>
        <v>-12.84</v>
      </c>
    </row>
    <row r="580" spans="1:10" ht="13.2" x14ac:dyDescent="0.25">
      <c r="A580" s="2" t="s">
        <v>399</v>
      </c>
      <c r="B580" s="1">
        <f t="shared" si="38"/>
        <v>43555</v>
      </c>
      <c r="C580" t="s">
        <v>19</v>
      </c>
      <c r="D580">
        <v>957.6</v>
      </c>
      <c r="E580" t="s">
        <v>20</v>
      </c>
      <c r="F580" t="s">
        <v>19</v>
      </c>
      <c r="G580" t="s">
        <v>10</v>
      </c>
      <c r="H580" t="str">
        <f t="shared" si="36"/>
        <v>2019</v>
      </c>
      <c r="I580" t="str">
        <f t="shared" si="37"/>
        <v>2019-Mar</v>
      </c>
      <c r="J580">
        <f t="shared" si="39"/>
        <v>957.6</v>
      </c>
    </row>
    <row r="581" spans="1:10" ht="13.2" x14ac:dyDescent="0.25">
      <c r="A581" s="2" t="s">
        <v>400</v>
      </c>
      <c r="B581" s="1">
        <f t="shared" si="38"/>
        <v>43556</v>
      </c>
      <c r="C581" t="s">
        <v>19</v>
      </c>
      <c r="D581">
        <v>1552.65</v>
      </c>
      <c r="E581" t="s">
        <v>8</v>
      </c>
      <c r="F581" t="s">
        <v>19</v>
      </c>
      <c r="G581" t="s">
        <v>14</v>
      </c>
      <c r="H581" t="str">
        <f t="shared" si="36"/>
        <v>2019</v>
      </c>
      <c r="I581" t="str">
        <f t="shared" si="37"/>
        <v>2019-Apr</v>
      </c>
      <c r="J581">
        <f t="shared" si="39"/>
        <v>-1552.65</v>
      </c>
    </row>
    <row r="582" spans="1:10" ht="13.2" x14ac:dyDescent="0.25">
      <c r="A582" s="2" t="s">
        <v>400</v>
      </c>
      <c r="B582" s="1">
        <f t="shared" si="38"/>
        <v>43556</v>
      </c>
      <c r="C582" t="s">
        <v>19</v>
      </c>
      <c r="D582">
        <v>600.51</v>
      </c>
      <c r="E582" t="s">
        <v>20</v>
      </c>
      <c r="F582" t="s">
        <v>19</v>
      </c>
      <c r="G582" t="s">
        <v>10</v>
      </c>
      <c r="H582" t="str">
        <f t="shared" si="36"/>
        <v>2019</v>
      </c>
      <c r="I582" t="str">
        <f t="shared" si="37"/>
        <v>2019-Apr</v>
      </c>
      <c r="J582">
        <f t="shared" si="39"/>
        <v>600.51</v>
      </c>
    </row>
    <row r="583" spans="1:10" ht="13.2" x14ac:dyDescent="0.25">
      <c r="A583" s="2" t="s">
        <v>400</v>
      </c>
      <c r="B583" s="1">
        <f t="shared" si="38"/>
        <v>43556</v>
      </c>
      <c r="C583" t="s">
        <v>7</v>
      </c>
      <c r="D583">
        <v>13.09</v>
      </c>
      <c r="E583" t="s">
        <v>8</v>
      </c>
      <c r="F583" t="s">
        <v>9</v>
      </c>
      <c r="G583" t="s">
        <v>10</v>
      </c>
      <c r="H583" t="str">
        <f t="shared" si="36"/>
        <v>2019</v>
      </c>
      <c r="I583" t="str">
        <f t="shared" si="37"/>
        <v>2019-Apr</v>
      </c>
      <c r="J583">
        <f t="shared" si="39"/>
        <v>-13.09</v>
      </c>
    </row>
    <row r="584" spans="1:10" ht="13.2" x14ac:dyDescent="0.25">
      <c r="A584" s="2" t="s">
        <v>401</v>
      </c>
      <c r="B584" s="1">
        <f t="shared" si="38"/>
        <v>43557</v>
      </c>
      <c r="C584" t="s">
        <v>12</v>
      </c>
      <c r="D584">
        <v>1100</v>
      </c>
      <c r="E584" t="s">
        <v>8</v>
      </c>
      <c r="F584" t="s">
        <v>13</v>
      </c>
      <c r="G584" t="s">
        <v>14</v>
      </c>
      <c r="H584" t="str">
        <f t="shared" si="36"/>
        <v>2019</v>
      </c>
      <c r="I584" t="str">
        <f t="shared" si="37"/>
        <v>2019-Apr</v>
      </c>
      <c r="J584">
        <f t="shared" si="39"/>
        <v>-1100</v>
      </c>
    </row>
    <row r="585" spans="1:10" ht="13.2" x14ac:dyDescent="0.25">
      <c r="A585" s="2" t="s">
        <v>402</v>
      </c>
      <c r="B585" s="1">
        <f t="shared" si="38"/>
        <v>43559</v>
      </c>
      <c r="C585" t="s">
        <v>41</v>
      </c>
      <c r="D585">
        <v>5.64</v>
      </c>
      <c r="E585" t="s">
        <v>8</v>
      </c>
      <c r="F585" t="s">
        <v>42</v>
      </c>
      <c r="G585" t="s">
        <v>10</v>
      </c>
      <c r="H585" t="str">
        <f t="shared" si="36"/>
        <v>2019</v>
      </c>
      <c r="I585" t="str">
        <f t="shared" si="37"/>
        <v>2019-Apr</v>
      </c>
      <c r="J585">
        <f t="shared" si="39"/>
        <v>-5.64</v>
      </c>
    </row>
    <row r="586" spans="1:10" ht="13.2" x14ac:dyDescent="0.25">
      <c r="A586" s="2" t="s">
        <v>402</v>
      </c>
      <c r="B586" s="1">
        <f t="shared" si="38"/>
        <v>43559</v>
      </c>
      <c r="C586" t="s">
        <v>7</v>
      </c>
      <c r="D586">
        <v>35.9</v>
      </c>
      <c r="E586" t="s">
        <v>8</v>
      </c>
      <c r="F586" t="s">
        <v>9</v>
      </c>
      <c r="G586" t="s">
        <v>10</v>
      </c>
      <c r="H586" t="str">
        <f t="shared" si="36"/>
        <v>2019</v>
      </c>
      <c r="I586" t="str">
        <f t="shared" si="37"/>
        <v>2019-Apr</v>
      </c>
      <c r="J586">
        <f t="shared" si="39"/>
        <v>-35.9</v>
      </c>
    </row>
    <row r="587" spans="1:10" ht="13.2" x14ac:dyDescent="0.25">
      <c r="A587" s="2" t="s">
        <v>402</v>
      </c>
      <c r="B587" s="1">
        <f t="shared" si="38"/>
        <v>43559</v>
      </c>
      <c r="C587" t="s">
        <v>22</v>
      </c>
      <c r="D587">
        <v>11.76</v>
      </c>
      <c r="E587" t="s">
        <v>8</v>
      </c>
      <c r="F587" t="s">
        <v>360</v>
      </c>
      <c r="G587" t="s">
        <v>10</v>
      </c>
      <c r="H587" t="str">
        <f t="shared" si="36"/>
        <v>2019</v>
      </c>
      <c r="I587" t="str">
        <f t="shared" si="37"/>
        <v>2019-Apr</v>
      </c>
      <c r="J587">
        <f t="shared" si="39"/>
        <v>-11.76</v>
      </c>
    </row>
    <row r="588" spans="1:10" ht="13.2" x14ac:dyDescent="0.25">
      <c r="A588" s="2" t="s">
        <v>403</v>
      </c>
      <c r="B588" s="1">
        <f t="shared" si="38"/>
        <v>43561</v>
      </c>
      <c r="C588" t="s">
        <v>7</v>
      </c>
      <c r="D588">
        <v>27.54</v>
      </c>
      <c r="E588" t="s">
        <v>8</v>
      </c>
      <c r="F588" t="s">
        <v>9</v>
      </c>
      <c r="G588" t="s">
        <v>10</v>
      </c>
      <c r="H588" t="str">
        <f t="shared" si="36"/>
        <v>2019</v>
      </c>
      <c r="I588" t="str">
        <f t="shared" si="37"/>
        <v>2019-Apr</v>
      </c>
      <c r="J588">
        <f t="shared" si="39"/>
        <v>-27.54</v>
      </c>
    </row>
    <row r="589" spans="1:10" ht="13.2" x14ac:dyDescent="0.25">
      <c r="A589" s="2" t="s">
        <v>404</v>
      </c>
      <c r="B589" s="1">
        <f t="shared" si="38"/>
        <v>43563</v>
      </c>
      <c r="C589" t="s">
        <v>30</v>
      </c>
      <c r="D589">
        <v>30</v>
      </c>
      <c r="E589" t="s">
        <v>8</v>
      </c>
      <c r="F589" t="s">
        <v>31</v>
      </c>
      <c r="G589" t="s">
        <v>14</v>
      </c>
      <c r="H589" t="str">
        <f t="shared" si="36"/>
        <v>2019</v>
      </c>
      <c r="I589" t="str">
        <f t="shared" si="37"/>
        <v>2019-Apr</v>
      </c>
      <c r="J589">
        <f t="shared" si="39"/>
        <v>-30</v>
      </c>
    </row>
    <row r="590" spans="1:10" ht="13.2" x14ac:dyDescent="0.25">
      <c r="A590" s="2" t="s">
        <v>405</v>
      </c>
      <c r="B590" s="1">
        <f t="shared" si="38"/>
        <v>43564</v>
      </c>
      <c r="C590" t="s">
        <v>19</v>
      </c>
      <c r="D590">
        <v>436.75</v>
      </c>
      <c r="E590" t="s">
        <v>8</v>
      </c>
      <c r="F590" t="s">
        <v>19</v>
      </c>
      <c r="G590" t="s">
        <v>14</v>
      </c>
      <c r="H590" t="str">
        <f t="shared" si="36"/>
        <v>2019</v>
      </c>
      <c r="I590" t="str">
        <f t="shared" si="37"/>
        <v>2019-Apr</v>
      </c>
      <c r="J590">
        <f t="shared" si="39"/>
        <v>-436.75</v>
      </c>
    </row>
    <row r="591" spans="1:10" ht="13.2" x14ac:dyDescent="0.25">
      <c r="A591" s="2" t="s">
        <v>405</v>
      </c>
      <c r="B591" s="1">
        <f t="shared" si="38"/>
        <v>43564</v>
      </c>
      <c r="C591" t="s">
        <v>41</v>
      </c>
      <c r="D591">
        <v>10.7</v>
      </c>
      <c r="E591" t="s">
        <v>8</v>
      </c>
      <c r="F591" t="s">
        <v>42</v>
      </c>
      <c r="G591" t="s">
        <v>10</v>
      </c>
      <c r="H591" t="str">
        <f t="shared" si="36"/>
        <v>2019</v>
      </c>
      <c r="I591" t="str">
        <f t="shared" si="37"/>
        <v>2019-Apr</v>
      </c>
      <c r="J591">
        <f t="shared" si="39"/>
        <v>-10.7</v>
      </c>
    </row>
    <row r="592" spans="1:10" ht="13.2" x14ac:dyDescent="0.25">
      <c r="A592" s="2" t="s">
        <v>405</v>
      </c>
      <c r="B592" s="1">
        <f t="shared" si="38"/>
        <v>43564</v>
      </c>
      <c r="C592" t="s">
        <v>73</v>
      </c>
      <c r="D592">
        <v>30</v>
      </c>
      <c r="E592" t="s">
        <v>8</v>
      </c>
      <c r="F592" t="s">
        <v>74</v>
      </c>
      <c r="G592" t="s">
        <v>10</v>
      </c>
      <c r="H592" t="str">
        <f t="shared" si="36"/>
        <v>2019</v>
      </c>
      <c r="I592" t="str">
        <f t="shared" si="37"/>
        <v>2019-Apr</v>
      </c>
      <c r="J592">
        <f t="shared" si="39"/>
        <v>-30</v>
      </c>
    </row>
    <row r="593" spans="1:10" ht="13.2" x14ac:dyDescent="0.25">
      <c r="A593" s="2" t="s">
        <v>405</v>
      </c>
      <c r="B593" s="1">
        <f t="shared" si="38"/>
        <v>43564</v>
      </c>
      <c r="C593" t="s">
        <v>33</v>
      </c>
      <c r="D593">
        <v>10.69</v>
      </c>
      <c r="E593" t="s">
        <v>8</v>
      </c>
      <c r="F593" t="s">
        <v>34</v>
      </c>
      <c r="G593" t="s">
        <v>10</v>
      </c>
      <c r="H593" t="str">
        <f t="shared" si="36"/>
        <v>2019</v>
      </c>
      <c r="I593" t="str">
        <f t="shared" si="37"/>
        <v>2019-Apr</v>
      </c>
      <c r="J593">
        <f t="shared" si="39"/>
        <v>-10.69</v>
      </c>
    </row>
    <row r="594" spans="1:10" ht="13.2" x14ac:dyDescent="0.25">
      <c r="A594" s="2" t="s">
        <v>406</v>
      </c>
      <c r="B594" s="1">
        <f t="shared" si="38"/>
        <v>43565</v>
      </c>
      <c r="C594" t="s">
        <v>36</v>
      </c>
      <c r="D594">
        <v>65</v>
      </c>
      <c r="E594" t="s">
        <v>8</v>
      </c>
      <c r="F594" t="s">
        <v>37</v>
      </c>
      <c r="G594" t="s">
        <v>14</v>
      </c>
      <c r="H594" t="str">
        <f t="shared" si="36"/>
        <v>2019</v>
      </c>
      <c r="I594" t="str">
        <f t="shared" si="37"/>
        <v>2019-Apr</v>
      </c>
      <c r="J594">
        <f t="shared" si="39"/>
        <v>-65</v>
      </c>
    </row>
    <row r="595" spans="1:10" ht="13.2" x14ac:dyDescent="0.25">
      <c r="A595" s="2" t="s">
        <v>407</v>
      </c>
      <c r="B595" s="1">
        <f t="shared" si="38"/>
        <v>43567</v>
      </c>
      <c r="C595" t="s">
        <v>388</v>
      </c>
      <c r="D595">
        <v>44.93</v>
      </c>
      <c r="E595" t="s">
        <v>8</v>
      </c>
      <c r="F595" t="s">
        <v>389</v>
      </c>
      <c r="G595" t="s">
        <v>17</v>
      </c>
      <c r="H595" t="str">
        <f t="shared" si="36"/>
        <v>2019</v>
      </c>
      <c r="I595" t="str">
        <f t="shared" si="37"/>
        <v>2019-Apr</v>
      </c>
      <c r="J595">
        <f t="shared" si="39"/>
        <v>-44.93</v>
      </c>
    </row>
    <row r="596" spans="1:10" ht="13.2" x14ac:dyDescent="0.25">
      <c r="A596" s="2" t="s">
        <v>407</v>
      </c>
      <c r="B596" s="1">
        <f t="shared" si="38"/>
        <v>43567</v>
      </c>
      <c r="C596" t="s">
        <v>41</v>
      </c>
      <c r="D596">
        <v>41.34</v>
      </c>
      <c r="E596" t="s">
        <v>8</v>
      </c>
      <c r="F596" t="s">
        <v>42</v>
      </c>
      <c r="G596" t="s">
        <v>10</v>
      </c>
      <c r="H596" t="str">
        <f t="shared" si="36"/>
        <v>2019</v>
      </c>
      <c r="I596" t="str">
        <f t="shared" si="37"/>
        <v>2019-Apr</v>
      </c>
      <c r="J596">
        <f t="shared" si="39"/>
        <v>-41.34</v>
      </c>
    </row>
    <row r="597" spans="1:10" ht="13.2" x14ac:dyDescent="0.25">
      <c r="A597" s="2" t="s">
        <v>407</v>
      </c>
      <c r="B597" s="1">
        <f t="shared" si="38"/>
        <v>43567</v>
      </c>
      <c r="C597" t="s">
        <v>44</v>
      </c>
      <c r="D597">
        <v>2000</v>
      </c>
      <c r="E597" t="s">
        <v>20</v>
      </c>
      <c r="F597" t="s">
        <v>45</v>
      </c>
      <c r="G597" t="s">
        <v>14</v>
      </c>
      <c r="H597" t="str">
        <f t="shared" si="36"/>
        <v>2019</v>
      </c>
      <c r="I597" t="str">
        <f t="shared" si="37"/>
        <v>2019-Apr</v>
      </c>
      <c r="J597">
        <f t="shared" si="39"/>
        <v>2000</v>
      </c>
    </row>
    <row r="598" spans="1:10" ht="13.2" x14ac:dyDescent="0.25">
      <c r="A598" s="2" t="s">
        <v>408</v>
      </c>
      <c r="B598" s="1">
        <f t="shared" si="38"/>
        <v>43568</v>
      </c>
      <c r="C598" t="s">
        <v>152</v>
      </c>
      <c r="D598">
        <v>38.94</v>
      </c>
      <c r="E598" t="s">
        <v>8</v>
      </c>
      <c r="F598" t="s">
        <v>40</v>
      </c>
      <c r="G598" t="s">
        <v>10</v>
      </c>
      <c r="H598" t="str">
        <f t="shared" si="36"/>
        <v>2019</v>
      </c>
      <c r="I598" t="str">
        <f t="shared" si="37"/>
        <v>2019-Apr</v>
      </c>
      <c r="J598">
        <f t="shared" si="39"/>
        <v>-38.94</v>
      </c>
    </row>
    <row r="599" spans="1:10" ht="13.2" x14ac:dyDescent="0.25">
      <c r="A599" s="2" t="s">
        <v>408</v>
      </c>
      <c r="B599" s="1">
        <f t="shared" si="38"/>
        <v>43568</v>
      </c>
      <c r="C599" t="s">
        <v>41</v>
      </c>
      <c r="D599">
        <v>16.87</v>
      </c>
      <c r="E599" t="s">
        <v>8</v>
      </c>
      <c r="F599" t="s">
        <v>42</v>
      </c>
      <c r="G599" t="s">
        <v>10</v>
      </c>
      <c r="H599" t="str">
        <f t="shared" si="36"/>
        <v>2019</v>
      </c>
      <c r="I599" t="str">
        <f t="shared" si="37"/>
        <v>2019-Apr</v>
      </c>
      <c r="J599">
        <f t="shared" si="39"/>
        <v>-16.87</v>
      </c>
    </row>
    <row r="600" spans="1:10" ht="13.2" x14ac:dyDescent="0.25">
      <c r="A600" s="2" t="s">
        <v>408</v>
      </c>
      <c r="B600" s="1">
        <f t="shared" si="38"/>
        <v>43568</v>
      </c>
      <c r="C600" t="s">
        <v>409</v>
      </c>
      <c r="D600">
        <v>20.64</v>
      </c>
      <c r="E600" t="s">
        <v>8</v>
      </c>
      <c r="F600" t="s">
        <v>16</v>
      </c>
      <c r="G600" t="s">
        <v>10</v>
      </c>
      <c r="H600" t="str">
        <f t="shared" si="36"/>
        <v>2019</v>
      </c>
      <c r="I600" t="str">
        <f t="shared" si="37"/>
        <v>2019-Apr</v>
      </c>
      <c r="J600">
        <f t="shared" si="39"/>
        <v>-20.64</v>
      </c>
    </row>
    <row r="601" spans="1:10" ht="13.2" x14ac:dyDescent="0.25">
      <c r="A601" s="2" t="s">
        <v>410</v>
      </c>
      <c r="B601" s="1">
        <f t="shared" si="38"/>
        <v>43570</v>
      </c>
      <c r="C601" t="s">
        <v>51</v>
      </c>
      <c r="D601">
        <v>60</v>
      </c>
      <c r="E601" t="s">
        <v>8</v>
      </c>
      <c r="F601" t="s">
        <v>31</v>
      </c>
      <c r="G601" t="s">
        <v>14</v>
      </c>
      <c r="H601" t="str">
        <f t="shared" si="36"/>
        <v>2019</v>
      </c>
      <c r="I601" t="str">
        <f t="shared" si="37"/>
        <v>2019-Apr</v>
      </c>
      <c r="J601">
        <f t="shared" si="39"/>
        <v>-60</v>
      </c>
    </row>
    <row r="602" spans="1:10" ht="13.2" x14ac:dyDescent="0.25">
      <c r="A602" s="2" t="s">
        <v>411</v>
      </c>
      <c r="B602" s="1">
        <f t="shared" si="38"/>
        <v>43571</v>
      </c>
      <c r="C602" t="s">
        <v>50</v>
      </c>
      <c r="D602">
        <v>35</v>
      </c>
      <c r="E602" t="s">
        <v>8</v>
      </c>
      <c r="F602" t="s">
        <v>31</v>
      </c>
      <c r="G602" t="s">
        <v>14</v>
      </c>
      <c r="H602" t="str">
        <f t="shared" si="36"/>
        <v>2019</v>
      </c>
      <c r="I602" t="str">
        <f t="shared" si="37"/>
        <v>2019-Apr</v>
      </c>
      <c r="J602">
        <f t="shared" si="39"/>
        <v>-35</v>
      </c>
    </row>
    <row r="603" spans="1:10" ht="13.2" x14ac:dyDescent="0.25">
      <c r="A603" s="2" t="s">
        <v>412</v>
      </c>
      <c r="B603" s="1">
        <f t="shared" si="38"/>
        <v>43573</v>
      </c>
      <c r="C603" t="s">
        <v>139</v>
      </c>
      <c r="D603">
        <v>75</v>
      </c>
      <c r="E603" t="s">
        <v>8</v>
      </c>
      <c r="F603" t="s">
        <v>140</v>
      </c>
      <c r="G603" t="s">
        <v>14</v>
      </c>
      <c r="H603" t="str">
        <f t="shared" si="36"/>
        <v>2019</v>
      </c>
      <c r="I603" t="str">
        <f t="shared" si="37"/>
        <v>2019-Apr</v>
      </c>
      <c r="J603">
        <f t="shared" si="39"/>
        <v>-75</v>
      </c>
    </row>
    <row r="604" spans="1:10" ht="13.2" x14ac:dyDescent="0.25">
      <c r="A604" s="2" t="s">
        <v>412</v>
      </c>
      <c r="B604" s="1">
        <f t="shared" si="38"/>
        <v>43573</v>
      </c>
      <c r="C604" t="s">
        <v>19</v>
      </c>
      <c r="D604">
        <v>604.32000000000005</v>
      </c>
      <c r="E604" t="s">
        <v>20</v>
      </c>
      <c r="F604" t="s">
        <v>19</v>
      </c>
      <c r="G604" t="s">
        <v>17</v>
      </c>
      <c r="H604" t="str">
        <f t="shared" si="36"/>
        <v>2019</v>
      </c>
      <c r="I604" t="str">
        <f t="shared" si="37"/>
        <v>2019-Apr</v>
      </c>
      <c r="J604">
        <f t="shared" si="39"/>
        <v>604.32000000000005</v>
      </c>
    </row>
    <row r="605" spans="1:10" ht="13.2" x14ac:dyDescent="0.25">
      <c r="A605" s="2" t="s">
        <v>412</v>
      </c>
      <c r="B605" s="1">
        <f t="shared" si="38"/>
        <v>43573</v>
      </c>
      <c r="C605" t="s">
        <v>19</v>
      </c>
      <c r="D605">
        <v>458.1</v>
      </c>
      <c r="E605" t="s">
        <v>20</v>
      </c>
      <c r="F605" t="s">
        <v>19</v>
      </c>
      <c r="G605" t="s">
        <v>10</v>
      </c>
      <c r="H605" t="str">
        <f t="shared" si="36"/>
        <v>2019</v>
      </c>
      <c r="I605" t="str">
        <f t="shared" si="37"/>
        <v>2019-Apr</v>
      </c>
      <c r="J605">
        <f t="shared" si="39"/>
        <v>458.1</v>
      </c>
    </row>
    <row r="606" spans="1:10" ht="13.2" x14ac:dyDescent="0.25">
      <c r="A606" s="2" t="s">
        <v>413</v>
      </c>
      <c r="B606" s="1">
        <f t="shared" si="38"/>
        <v>43574</v>
      </c>
      <c r="C606" t="s">
        <v>19</v>
      </c>
      <c r="D606">
        <v>604.32000000000005</v>
      </c>
      <c r="E606" t="s">
        <v>8</v>
      </c>
      <c r="F606" t="s">
        <v>19</v>
      </c>
      <c r="G606" t="s">
        <v>14</v>
      </c>
      <c r="H606" t="str">
        <f t="shared" si="36"/>
        <v>2019</v>
      </c>
      <c r="I606" t="str">
        <f t="shared" si="37"/>
        <v>2019-Apr</v>
      </c>
      <c r="J606">
        <f t="shared" si="39"/>
        <v>-604.32000000000005</v>
      </c>
    </row>
    <row r="607" spans="1:10" ht="13.2" x14ac:dyDescent="0.25">
      <c r="A607" s="2" t="s">
        <v>413</v>
      </c>
      <c r="B607" s="1">
        <f t="shared" si="38"/>
        <v>43574</v>
      </c>
      <c r="C607" t="s">
        <v>41</v>
      </c>
      <c r="D607">
        <v>10.89</v>
      </c>
      <c r="E607" t="s">
        <v>8</v>
      </c>
      <c r="F607" t="s">
        <v>42</v>
      </c>
      <c r="G607" t="s">
        <v>10</v>
      </c>
      <c r="H607" t="str">
        <f t="shared" si="36"/>
        <v>2019</v>
      </c>
      <c r="I607" t="str">
        <f t="shared" si="37"/>
        <v>2019-Apr</v>
      </c>
      <c r="J607">
        <f t="shared" si="39"/>
        <v>-10.89</v>
      </c>
    </row>
    <row r="608" spans="1:10" ht="13.2" x14ac:dyDescent="0.25">
      <c r="A608" s="2" t="s">
        <v>414</v>
      </c>
      <c r="B608" s="1">
        <f t="shared" si="38"/>
        <v>43577</v>
      </c>
      <c r="C608" t="s">
        <v>81</v>
      </c>
      <c r="D608">
        <v>14.4</v>
      </c>
      <c r="E608" t="s">
        <v>8</v>
      </c>
      <c r="F608" t="s">
        <v>82</v>
      </c>
      <c r="G608" t="s">
        <v>17</v>
      </c>
      <c r="H608" t="str">
        <f t="shared" si="36"/>
        <v>2019</v>
      </c>
      <c r="I608" t="str">
        <f t="shared" si="37"/>
        <v>2019-Apr</v>
      </c>
      <c r="J608">
        <f t="shared" si="39"/>
        <v>-14.4</v>
      </c>
    </row>
    <row r="609" spans="1:10" ht="13.2" x14ac:dyDescent="0.25">
      <c r="A609" s="2" t="s">
        <v>414</v>
      </c>
      <c r="B609" s="1">
        <f t="shared" si="38"/>
        <v>43577</v>
      </c>
      <c r="C609" t="s">
        <v>121</v>
      </c>
      <c r="D609">
        <v>64.52</v>
      </c>
      <c r="E609" t="s">
        <v>8</v>
      </c>
      <c r="F609" t="s">
        <v>16</v>
      </c>
      <c r="G609" t="s">
        <v>17</v>
      </c>
      <c r="H609" t="str">
        <f t="shared" si="36"/>
        <v>2019</v>
      </c>
      <c r="I609" t="str">
        <f t="shared" si="37"/>
        <v>2019-Apr</v>
      </c>
      <c r="J609">
        <f t="shared" si="39"/>
        <v>-64.52</v>
      </c>
    </row>
    <row r="610" spans="1:10" ht="13.2" x14ac:dyDescent="0.25">
      <c r="A610" s="2" t="s">
        <v>415</v>
      </c>
      <c r="B610" s="1">
        <f t="shared" si="38"/>
        <v>43578</v>
      </c>
      <c r="C610" t="s">
        <v>27</v>
      </c>
      <c r="D610">
        <v>29.56</v>
      </c>
      <c r="E610" t="s">
        <v>8</v>
      </c>
      <c r="F610" t="s">
        <v>28</v>
      </c>
      <c r="G610" t="s">
        <v>17</v>
      </c>
      <c r="H610" t="str">
        <f t="shared" si="36"/>
        <v>2019</v>
      </c>
      <c r="I610" t="str">
        <f t="shared" si="37"/>
        <v>2019-Apr</v>
      </c>
      <c r="J610">
        <f t="shared" si="39"/>
        <v>-29.56</v>
      </c>
    </row>
    <row r="611" spans="1:10" ht="13.2" x14ac:dyDescent="0.25">
      <c r="A611" s="2" t="s">
        <v>416</v>
      </c>
      <c r="B611" s="1">
        <f t="shared" si="38"/>
        <v>43580</v>
      </c>
      <c r="C611" t="s">
        <v>60</v>
      </c>
      <c r="D611">
        <v>75</v>
      </c>
      <c r="E611" t="s">
        <v>8</v>
      </c>
      <c r="F611" t="s">
        <v>61</v>
      </c>
      <c r="G611" t="s">
        <v>14</v>
      </c>
      <c r="H611" t="str">
        <f t="shared" si="36"/>
        <v>2019</v>
      </c>
      <c r="I611" t="str">
        <f t="shared" si="37"/>
        <v>2019-Apr</v>
      </c>
      <c r="J611">
        <f t="shared" si="39"/>
        <v>-75</v>
      </c>
    </row>
    <row r="612" spans="1:10" ht="13.2" x14ac:dyDescent="0.25">
      <c r="A612" s="2" t="s">
        <v>417</v>
      </c>
      <c r="B612" s="1">
        <f t="shared" si="38"/>
        <v>43581</v>
      </c>
      <c r="C612" t="s">
        <v>44</v>
      </c>
      <c r="D612">
        <v>2000</v>
      </c>
      <c r="E612" t="s">
        <v>20</v>
      </c>
      <c r="F612" t="s">
        <v>45</v>
      </c>
      <c r="G612" t="s">
        <v>14</v>
      </c>
      <c r="H612" t="str">
        <f t="shared" si="36"/>
        <v>2019</v>
      </c>
      <c r="I612" t="str">
        <f t="shared" si="37"/>
        <v>2019-Apr</v>
      </c>
      <c r="J612">
        <f t="shared" si="39"/>
        <v>2000</v>
      </c>
    </row>
    <row r="613" spans="1:10" ht="13.2" x14ac:dyDescent="0.25">
      <c r="A613" s="2" t="s">
        <v>418</v>
      </c>
      <c r="B613" s="1">
        <f t="shared" si="38"/>
        <v>43582</v>
      </c>
      <c r="C613" t="s">
        <v>81</v>
      </c>
      <c r="D613">
        <v>40</v>
      </c>
      <c r="E613" t="s">
        <v>8</v>
      </c>
      <c r="F613" t="s">
        <v>82</v>
      </c>
      <c r="G613" t="s">
        <v>10</v>
      </c>
      <c r="H613" t="str">
        <f t="shared" si="36"/>
        <v>2019</v>
      </c>
      <c r="I613" t="str">
        <f t="shared" si="37"/>
        <v>2019-Apr</v>
      </c>
      <c r="J613">
        <f t="shared" si="39"/>
        <v>-40</v>
      </c>
    </row>
    <row r="614" spans="1:10" ht="13.2" x14ac:dyDescent="0.25">
      <c r="A614" s="2" t="s">
        <v>418</v>
      </c>
      <c r="B614" s="1">
        <f t="shared" si="38"/>
        <v>43582</v>
      </c>
      <c r="C614" t="s">
        <v>19</v>
      </c>
      <c r="D614">
        <v>268.95999999999998</v>
      </c>
      <c r="E614" t="s">
        <v>20</v>
      </c>
      <c r="F614" t="s">
        <v>19</v>
      </c>
      <c r="G614" t="s">
        <v>17</v>
      </c>
      <c r="H614" t="str">
        <f t="shared" si="36"/>
        <v>2019</v>
      </c>
      <c r="I614" t="str">
        <f t="shared" si="37"/>
        <v>2019-Apr</v>
      </c>
      <c r="J614">
        <f t="shared" si="39"/>
        <v>268.95999999999998</v>
      </c>
    </row>
    <row r="615" spans="1:10" ht="13.2" x14ac:dyDescent="0.25">
      <c r="A615" s="2" t="s">
        <v>418</v>
      </c>
      <c r="B615" s="1">
        <f t="shared" si="38"/>
        <v>43582</v>
      </c>
      <c r="C615" t="s">
        <v>25</v>
      </c>
      <c r="D615">
        <v>14.74</v>
      </c>
      <c r="E615" t="s">
        <v>8</v>
      </c>
      <c r="F615" t="s">
        <v>16</v>
      </c>
      <c r="G615" t="s">
        <v>17</v>
      </c>
      <c r="H615" t="str">
        <f t="shared" si="36"/>
        <v>2019</v>
      </c>
      <c r="I615" t="str">
        <f t="shared" si="37"/>
        <v>2019-Apr</v>
      </c>
      <c r="J615">
        <f t="shared" si="39"/>
        <v>-14.74</v>
      </c>
    </row>
    <row r="616" spans="1:10" ht="13.2" x14ac:dyDescent="0.25">
      <c r="A616" s="2" t="s">
        <v>419</v>
      </c>
      <c r="B616" s="1">
        <f t="shared" si="38"/>
        <v>43584</v>
      </c>
      <c r="C616" t="s">
        <v>19</v>
      </c>
      <c r="D616">
        <v>268.95999999999998</v>
      </c>
      <c r="E616" t="s">
        <v>8</v>
      </c>
      <c r="F616" t="s">
        <v>19</v>
      </c>
      <c r="G616" t="s">
        <v>14</v>
      </c>
      <c r="H616" t="str">
        <f t="shared" si="36"/>
        <v>2019</v>
      </c>
      <c r="I616" t="str">
        <f t="shared" si="37"/>
        <v>2019-Apr</v>
      </c>
      <c r="J616">
        <f t="shared" si="39"/>
        <v>-268.95999999999998</v>
      </c>
    </row>
    <row r="617" spans="1:10" ht="13.2" x14ac:dyDescent="0.25">
      <c r="A617" s="2" t="s">
        <v>419</v>
      </c>
      <c r="B617" s="1">
        <f t="shared" si="38"/>
        <v>43584</v>
      </c>
      <c r="C617" t="s">
        <v>41</v>
      </c>
      <c r="D617">
        <v>5.64</v>
      </c>
      <c r="E617" t="s">
        <v>8</v>
      </c>
      <c r="F617" t="s">
        <v>42</v>
      </c>
      <c r="G617" t="s">
        <v>10</v>
      </c>
      <c r="H617" t="str">
        <f t="shared" si="36"/>
        <v>2019</v>
      </c>
      <c r="I617" t="str">
        <f t="shared" si="37"/>
        <v>2019-Apr</v>
      </c>
      <c r="J617">
        <f t="shared" si="39"/>
        <v>-5.64</v>
      </c>
    </row>
    <row r="618" spans="1:10" ht="13.2" x14ac:dyDescent="0.25">
      <c r="A618" s="2" t="s">
        <v>420</v>
      </c>
      <c r="B618" s="1">
        <f t="shared" si="38"/>
        <v>43585</v>
      </c>
      <c r="C618" t="s">
        <v>100</v>
      </c>
      <c r="D618">
        <v>39.08</v>
      </c>
      <c r="E618" t="s">
        <v>8</v>
      </c>
      <c r="F618" t="s">
        <v>40</v>
      </c>
      <c r="G618" t="s">
        <v>10</v>
      </c>
      <c r="H618" t="str">
        <f t="shared" si="36"/>
        <v>2019</v>
      </c>
      <c r="I618" t="str">
        <f t="shared" si="37"/>
        <v>2019-Apr</v>
      </c>
      <c r="J618">
        <f t="shared" si="39"/>
        <v>-39.08</v>
      </c>
    </row>
    <row r="619" spans="1:10" ht="13.2" x14ac:dyDescent="0.25">
      <c r="A619" s="2" t="s">
        <v>421</v>
      </c>
      <c r="B619" s="1">
        <f t="shared" si="38"/>
        <v>43586</v>
      </c>
      <c r="C619" t="s">
        <v>7</v>
      </c>
      <c r="D619">
        <v>13.09</v>
      </c>
      <c r="E619" t="s">
        <v>8</v>
      </c>
      <c r="F619" t="s">
        <v>9</v>
      </c>
      <c r="G619" t="s">
        <v>10</v>
      </c>
      <c r="H619" t="str">
        <f t="shared" si="36"/>
        <v>2019</v>
      </c>
      <c r="I619" t="str">
        <f t="shared" si="37"/>
        <v>2019-May</v>
      </c>
      <c r="J619">
        <f t="shared" si="39"/>
        <v>-13.09</v>
      </c>
    </row>
    <row r="620" spans="1:10" ht="13.2" x14ac:dyDescent="0.25">
      <c r="A620" s="2" t="s">
        <v>422</v>
      </c>
      <c r="B620" s="1">
        <f t="shared" si="38"/>
        <v>43587</v>
      </c>
      <c r="C620" t="s">
        <v>12</v>
      </c>
      <c r="D620">
        <v>1100</v>
      </c>
      <c r="E620" t="s">
        <v>8</v>
      </c>
      <c r="F620" t="s">
        <v>13</v>
      </c>
      <c r="G620" t="s">
        <v>14</v>
      </c>
      <c r="H620" t="str">
        <f t="shared" si="36"/>
        <v>2019</v>
      </c>
      <c r="I620" t="str">
        <f t="shared" si="37"/>
        <v>2019-May</v>
      </c>
      <c r="J620">
        <f t="shared" si="39"/>
        <v>-1100</v>
      </c>
    </row>
    <row r="621" spans="1:10" ht="13.2" x14ac:dyDescent="0.25">
      <c r="A621" s="2" t="s">
        <v>423</v>
      </c>
      <c r="B621" s="1">
        <f t="shared" si="38"/>
        <v>43588</v>
      </c>
      <c r="C621" t="s">
        <v>19</v>
      </c>
      <c r="D621">
        <v>758.07</v>
      </c>
      <c r="E621" t="s">
        <v>8</v>
      </c>
      <c r="F621" t="s">
        <v>19</v>
      </c>
      <c r="G621" t="s">
        <v>14</v>
      </c>
      <c r="H621" t="str">
        <f t="shared" si="36"/>
        <v>2019</v>
      </c>
      <c r="I621" t="str">
        <f t="shared" si="37"/>
        <v>2019-May</v>
      </c>
      <c r="J621">
        <f t="shared" si="39"/>
        <v>-758.07</v>
      </c>
    </row>
    <row r="622" spans="1:10" ht="13.2" x14ac:dyDescent="0.25">
      <c r="A622" s="2" t="s">
        <v>424</v>
      </c>
      <c r="B622" s="1">
        <f t="shared" si="38"/>
        <v>43589</v>
      </c>
      <c r="C622" t="s">
        <v>22</v>
      </c>
      <c r="D622">
        <v>13.9</v>
      </c>
      <c r="E622" t="s">
        <v>8</v>
      </c>
      <c r="F622" t="s">
        <v>360</v>
      </c>
      <c r="G622" t="s">
        <v>10</v>
      </c>
      <c r="H622" t="str">
        <f t="shared" si="36"/>
        <v>2019</v>
      </c>
      <c r="I622" t="str">
        <f t="shared" si="37"/>
        <v>2019-May</v>
      </c>
      <c r="J622">
        <f t="shared" si="39"/>
        <v>-13.9</v>
      </c>
    </row>
    <row r="623" spans="1:10" ht="13.2" x14ac:dyDescent="0.25">
      <c r="A623" s="2" t="s">
        <v>425</v>
      </c>
      <c r="B623" s="1">
        <f t="shared" si="38"/>
        <v>43591</v>
      </c>
      <c r="C623" t="s">
        <v>7</v>
      </c>
      <c r="D623">
        <v>16.940000000000001</v>
      </c>
      <c r="E623" t="s">
        <v>8</v>
      </c>
      <c r="F623" t="s">
        <v>9</v>
      </c>
      <c r="G623" t="s">
        <v>10</v>
      </c>
      <c r="H623" t="str">
        <f t="shared" si="36"/>
        <v>2019</v>
      </c>
      <c r="I623" t="str">
        <f t="shared" si="37"/>
        <v>2019-May</v>
      </c>
      <c r="J623">
        <f t="shared" si="39"/>
        <v>-16.940000000000001</v>
      </c>
    </row>
    <row r="624" spans="1:10" ht="13.2" x14ac:dyDescent="0.25">
      <c r="A624" s="2" t="s">
        <v>426</v>
      </c>
      <c r="B624" s="1">
        <f t="shared" si="38"/>
        <v>43592</v>
      </c>
      <c r="C624" t="s">
        <v>7</v>
      </c>
      <c r="D624">
        <v>38.56</v>
      </c>
      <c r="E624" t="s">
        <v>8</v>
      </c>
      <c r="F624" t="s">
        <v>9</v>
      </c>
      <c r="G624" t="s">
        <v>10</v>
      </c>
      <c r="H624" t="str">
        <f t="shared" si="36"/>
        <v>2019</v>
      </c>
      <c r="I624" t="str">
        <f t="shared" si="37"/>
        <v>2019-May</v>
      </c>
      <c r="J624">
        <f t="shared" si="39"/>
        <v>-38.56</v>
      </c>
    </row>
    <row r="625" spans="1:10" ht="13.2" x14ac:dyDescent="0.25">
      <c r="A625" s="2" t="s">
        <v>427</v>
      </c>
      <c r="B625" s="1">
        <f t="shared" si="38"/>
        <v>43594</v>
      </c>
      <c r="C625" t="s">
        <v>388</v>
      </c>
      <c r="D625">
        <v>331.69</v>
      </c>
      <c r="E625" t="s">
        <v>8</v>
      </c>
      <c r="F625" t="s">
        <v>389</v>
      </c>
      <c r="G625" t="s">
        <v>10</v>
      </c>
      <c r="H625" t="str">
        <f t="shared" si="36"/>
        <v>2019</v>
      </c>
      <c r="I625" t="str">
        <f t="shared" si="37"/>
        <v>2019-May</v>
      </c>
      <c r="J625">
        <f t="shared" si="39"/>
        <v>-331.69</v>
      </c>
    </row>
    <row r="626" spans="1:10" ht="13.2" x14ac:dyDescent="0.25">
      <c r="A626" s="2" t="s">
        <v>427</v>
      </c>
      <c r="B626" s="1">
        <f t="shared" si="38"/>
        <v>43594</v>
      </c>
      <c r="C626" t="s">
        <v>33</v>
      </c>
      <c r="D626">
        <v>10.69</v>
      </c>
      <c r="E626" t="s">
        <v>8</v>
      </c>
      <c r="F626" t="s">
        <v>34</v>
      </c>
      <c r="G626" t="s">
        <v>10</v>
      </c>
      <c r="H626" t="str">
        <f t="shared" si="36"/>
        <v>2019</v>
      </c>
      <c r="I626" t="str">
        <f t="shared" si="37"/>
        <v>2019-May</v>
      </c>
      <c r="J626">
        <f t="shared" si="39"/>
        <v>-10.69</v>
      </c>
    </row>
    <row r="627" spans="1:10" ht="13.2" x14ac:dyDescent="0.25">
      <c r="A627" s="2" t="s">
        <v>427</v>
      </c>
      <c r="B627" s="1">
        <f t="shared" si="38"/>
        <v>43594</v>
      </c>
      <c r="C627" t="s">
        <v>428</v>
      </c>
      <c r="D627">
        <v>3.2</v>
      </c>
      <c r="E627" t="s">
        <v>8</v>
      </c>
      <c r="F627" t="s">
        <v>9</v>
      </c>
      <c r="G627" t="s">
        <v>10</v>
      </c>
      <c r="H627" t="str">
        <f t="shared" si="36"/>
        <v>2019</v>
      </c>
      <c r="I627" t="str">
        <f t="shared" si="37"/>
        <v>2019-May</v>
      </c>
      <c r="J627">
        <f t="shared" si="39"/>
        <v>-3.2</v>
      </c>
    </row>
    <row r="628" spans="1:10" ht="13.2" x14ac:dyDescent="0.25">
      <c r="A628" s="2" t="s">
        <v>427</v>
      </c>
      <c r="B628" s="1">
        <f t="shared" si="38"/>
        <v>43594</v>
      </c>
      <c r="C628" t="s">
        <v>30</v>
      </c>
      <c r="D628">
        <v>30</v>
      </c>
      <c r="E628" t="s">
        <v>8</v>
      </c>
      <c r="F628" t="s">
        <v>31</v>
      </c>
      <c r="G628" t="s">
        <v>14</v>
      </c>
      <c r="H628" t="str">
        <f t="shared" si="36"/>
        <v>2019</v>
      </c>
      <c r="I628" t="str">
        <f t="shared" si="37"/>
        <v>2019-May</v>
      </c>
      <c r="J628">
        <f t="shared" si="39"/>
        <v>-30</v>
      </c>
    </row>
    <row r="629" spans="1:10" ht="13.2" x14ac:dyDescent="0.25">
      <c r="A629" s="2" t="s">
        <v>429</v>
      </c>
      <c r="B629" s="1">
        <f t="shared" si="38"/>
        <v>43595</v>
      </c>
      <c r="C629" t="s">
        <v>388</v>
      </c>
      <c r="D629">
        <v>21.39</v>
      </c>
      <c r="E629" t="s">
        <v>8</v>
      </c>
      <c r="F629" t="s">
        <v>389</v>
      </c>
      <c r="G629" t="s">
        <v>17</v>
      </c>
      <c r="H629" t="str">
        <f t="shared" si="36"/>
        <v>2019</v>
      </c>
      <c r="I629" t="str">
        <f t="shared" si="37"/>
        <v>2019-May</v>
      </c>
      <c r="J629">
        <f t="shared" si="39"/>
        <v>-21.39</v>
      </c>
    </row>
    <row r="630" spans="1:10" ht="13.2" x14ac:dyDescent="0.25">
      <c r="A630" s="2" t="s">
        <v>429</v>
      </c>
      <c r="B630" s="1">
        <f t="shared" si="38"/>
        <v>43595</v>
      </c>
      <c r="C630" t="s">
        <v>36</v>
      </c>
      <c r="D630">
        <v>65</v>
      </c>
      <c r="E630" t="s">
        <v>8</v>
      </c>
      <c r="F630" t="s">
        <v>37</v>
      </c>
      <c r="G630" t="s">
        <v>14</v>
      </c>
      <c r="H630" t="str">
        <f t="shared" si="36"/>
        <v>2019</v>
      </c>
      <c r="I630" t="str">
        <f t="shared" si="37"/>
        <v>2019-May</v>
      </c>
      <c r="J630">
        <f t="shared" si="39"/>
        <v>-65</v>
      </c>
    </row>
    <row r="631" spans="1:10" ht="13.2" x14ac:dyDescent="0.25">
      <c r="A631" s="2" t="s">
        <v>429</v>
      </c>
      <c r="B631" s="1">
        <f t="shared" si="38"/>
        <v>43595</v>
      </c>
      <c r="C631" t="s">
        <v>44</v>
      </c>
      <c r="D631">
        <v>2000</v>
      </c>
      <c r="E631" t="s">
        <v>20</v>
      </c>
      <c r="F631" t="s">
        <v>45</v>
      </c>
      <c r="G631" t="s">
        <v>14</v>
      </c>
      <c r="H631" t="str">
        <f t="shared" si="36"/>
        <v>2019</v>
      </c>
      <c r="I631" t="str">
        <f t="shared" si="37"/>
        <v>2019-May</v>
      </c>
      <c r="J631">
        <f t="shared" si="39"/>
        <v>2000</v>
      </c>
    </row>
    <row r="632" spans="1:10" ht="13.2" x14ac:dyDescent="0.25">
      <c r="A632" s="2" t="s">
        <v>430</v>
      </c>
      <c r="B632" s="1">
        <f t="shared" si="38"/>
        <v>43598</v>
      </c>
      <c r="C632" t="s">
        <v>19</v>
      </c>
      <c r="D632">
        <v>480.88</v>
      </c>
      <c r="E632" t="s">
        <v>8</v>
      </c>
      <c r="F632" t="s">
        <v>19</v>
      </c>
      <c r="G632" t="s">
        <v>14</v>
      </c>
      <c r="H632" t="str">
        <f t="shared" si="36"/>
        <v>2019</v>
      </c>
      <c r="I632" t="str">
        <f t="shared" si="37"/>
        <v>2019-May</v>
      </c>
      <c r="J632">
        <f t="shared" si="39"/>
        <v>-480.88</v>
      </c>
    </row>
    <row r="633" spans="1:10" ht="13.2" x14ac:dyDescent="0.25">
      <c r="A633" s="2" t="s">
        <v>430</v>
      </c>
      <c r="B633" s="1">
        <f t="shared" si="38"/>
        <v>43598</v>
      </c>
      <c r="C633" t="s">
        <v>152</v>
      </c>
      <c r="D633">
        <v>35.24</v>
      </c>
      <c r="E633" t="s">
        <v>8</v>
      </c>
      <c r="F633" t="s">
        <v>40</v>
      </c>
      <c r="G633" t="s">
        <v>17</v>
      </c>
      <c r="H633" t="str">
        <f t="shared" si="36"/>
        <v>2019</v>
      </c>
      <c r="I633" t="str">
        <f t="shared" si="37"/>
        <v>2019-May</v>
      </c>
      <c r="J633">
        <f t="shared" si="39"/>
        <v>-35.24</v>
      </c>
    </row>
    <row r="634" spans="1:10" ht="13.2" x14ac:dyDescent="0.25">
      <c r="A634" s="2" t="s">
        <v>430</v>
      </c>
      <c r="B634" s="1">
        <f t="shared" si="38"/>
        <v>43598</v>
      </c>
      <c r="C634" t="s">
        <v>78</v>
      </c>
      <c r="D634">
        <v>98.19</v>
      </c>
      <c r="E634" t="s">
        <v>8</v>
      </c>
      <c r="F634" t="s">
        <v>16</v>
      </c>
      <c r="G634" t="s">
        <v>17</v>
      </c>
      <c r="H634" t="str">
        <f t="shared" si="36"/>
        <v>2019</v>
      </c>
      <c r="I634" t="str">
        <f t="shared" si="37"/>
        <v>2019-May</v>
      </c>
      <c r="J634">
        <f t="shared" si="39"/>
        <v>-98.19</v>
      </c>
    </row>
    <row r="635" spans="1:10" ht="13.2" x14ac:dyDescent="0.25">
      <c r="A635" s="2" t="s">
        <v>430</v>
      </c>
      <c r="B635" s="1">
        <f t="shared" si="38"/>
        <v>43598</v>
      </c>
      <c r="C635" t="s">
        <v>121</v>
      </c>
      <c r="D635">
        <v>23.11</v>
      </c>
      <c r="E635" t="s">
        <v>8</v>
      </c>
      <c r="F635" t="s">
        <v>16</v>
      </c>
      <c r="G635" t="s">
        <v>17</v>
      </c>
      <c r="H635" t="str">
        <f t="shared" si="36"/>
        <v>2019</v>
      </c>
      <c r="I635" t="str">
        <f t="shared" si="37"/>
        <v>2019-May</v>
      </c>
      <c r="J635">
        <f t="shared" si="39"/>
        <v>-23.11</v>
      </c>
    </row>
    <row r="636" spans="1:10" ht="13.2" x14ac:dyDescent="0.25">
      <c r="A636" s="2" t="s">
        <v>431</v>
      </c>
      <c r="B636" s="1">
        <f t="shared" si="38"/>
        <v>43599</v>
      </c>
      <c r="C636" t="s">
        <v>41</v>
      </c>
      <c r="D636">
        <v>2.02</v>
      </c>
      <c r="E636" t="s">
        <v>8</v>
      </c>
      <c r="F636" t="s">
        <v>42</v>
      </c>
      <c r="G636" t="s">
        <v>17</v>
      </c>
      <c r="H636" t="str">
        <f t="shared" si="36"/>
        <v>2019</v>
      </c>
      <c r="I636" t="str">
        <f t="shared" si="37"/>
        <v>2019-May</v>
      </c>
      <c r="J636">
        <f t="shared" si="39"/>
        <v>-2.02</v>
      </c>
    </row>
    <row r="637" spans="1:10" ht="13.2" x14ac:dyDescent="0.25">
      <c r="A637" s="2" t="s">
        <v>432</v>
      </c>
      <c r="B637" s="1">
        <f t="shared" si="38"/>
        <v>43600</v>
      </c>
      <c r="C637" t="s">
        <v>51</v>
      </c>
      <c r="D637">
        <v>60</v>
      </c>
      <c r="E637" t="s">
        <v>8</v>
      </c>
      <c r="F637" t="s">
        <v>31</v>
      </c>
      <c r="G637" t="s">
        <v>14</v>
      </c>
      <c r="H637" t="str">
        <f t="shared" si="36"/>
        <v>2019</v>
      </c>
      <c r="I637" t="str">
        <f t="shared" si="37"/>
        <v>2019-May</v>
      </c>
      <c r="J637">
        <f t="shared" si="39"/>
        <v>-60</v>
      </c>
    </row>
    <row r="638" spans="1:10" ht="13.2" x14ac:dyDescent="0.25">
      <c r="A638" s="2" t="s">
        <v>433</v>
      </c>
      <c r="B638" s="1">
        <f t="shared" si="38"/>
        <v>43602</v>
      </c>
      <c r="C638" t="s">
        <v>19</v>
      </c>
      <c r="D638">
        <v>575.33000000000004</v>
      </c>
      <c r="E638" t="s">
        <v>20</v>
      </c>
      <c r="F638" t="s">
        <v>19</v>
      </c>
      <c r="G638" t="s">
        <v>10</v>
      </c>
      <c r="H638" t="str">
        <f t="shared" si="36"/>
        <v>2019</v>
      </c>
      <c r="I638" t="str">
        <f t="shared" si="37"/>
        <v>2019-May</v>
      </c>
      <c r="J638">
        <f t="shared" si="39"/>
        <v>575.33000000000004</v>
      </c>
    </row>
    <row r="639" spans="1:10" ht="13.2" x14ac:dyDescent="0.25">
      <c r="A639" s="2" t="s">
        <v>433</v>
      </c>
      <c r="B639" s="1">
        <f t="shared" si="38"/>
        <v>43602</v>
      </c>
      <c r="C639" t="s">
        <v>50</v>
      </c>
      <c r="D639">
        <v>35</v>
      </c>
      <c r="E639" t="s">
        <v>8</v>
      </c>
      <c r="F639" t="s">
        <v>31</v>
      </c>
      <c r="G639" t="s">
        <v>14</v>
      </c>
      <c r="H639" t="str">
        <f t="shared" si="36"/>
        <v>2019</v>
      </c>
      <c r="I639" t="str">
        <f t="shared" si="37"/>
        <v>2019-May</v>
      </c>
      <c r="J639">
        <f t="shared" si="39"/>
        <v>-35</v>
      </c>
    </row>
    <row r="640" spans="1:10" ht="13.2" x14ac:dyDescent="0.25">
      <c r="A640" s="2" t="s">
        <v>434</v>
      </c>
      <c r="B640" s="1">
        <f t="shared" si="38"/>
        <v>43605</v>
      </c>
      <c r="C640" t="s">
        <v>139</v>
      </c>
      <c r="D640">
        <v>75</v>
      </c>
      <c r="E640" t="s">
        <v>8</v>
      </c>
      <c r="F640" t="s">
        <v>140</v>
      </c>
      <c r="G640" t="s">
        <v>14</v>
      </c>
      <c r="H640" t="str">
        <f t="shared" si="36"/>
        <v>2019</v>
      </c>
      <c r="I640" t="str">
        <f t="shared" si="37"/>
        <v>2019-May</v>
      </c>
      <c r="J640">
        <f t="shared" si="39"/>
        <v>-75</v>
      </c>
    </row>
    <row r="641" spans="1:10" ht="13.2" x14ac:dyDescent="0.25">
      <c r="A641" s="2" t="s">
        <v>434</v>
      </c>
      <c r="B641" s="1">
        <f t="shared" si="38"/>
        <v>43605</v>
      </c>
      <c r="C641" t="s">
        <v>19</v>
      </c>
      <c r="D641">
        <v>415.47</v>
      </c>
      <c r="E641" t="s">
        <v>8</v>
      </c>
      <c r="F641" t="s">
        <v>19</v>
      </c>
      <c r="G641" t="s">
        <v>14</v>
      </c>
      <c r="H641" t="str">
        <f t="shared" si="36"/>
        <v>2019</v>
      </c>
      <c r="I641" t="str">
        <f t="shared" si="37"/>
        <v>2019-May</v>
      </c>
      <c r="J641">
        <f t="shared" si="39"/>
        <v>-415.47</v>
      </c>
    </row>
    <row r="642" spans="1:10" ht="13.2" x14ac:dyDescent="0.25">
      <c r="A642" s="2" t="s">
        <v>434</v>
      </c>
      <c r="B642" s="1">
        <f t="shared" si="38"/>
        <v>43605</v>
      </c>
      <c r="C642" t="s">
        <v>25</v>
      </c>
      <c r="D642">
        <v>32.53</v>
      </c>
      <c r="E642" t="s">
        <v>8</v>
      </c>
      <c r="F642" t="s">
        <v>16</v>
      </c>
      <c r="G642" t="s">
        <v>17</v>
      </c>
      <c r="H642" t="str">
        <f t="shared" ref="H642:H705" si="40">TEXT(B642,"yyyy")</f>
        <v>2019</v>
      </c>
      <c r="I642" t="str">
        <f t="shared" ref="I642:I705" si="41">TEXT(B642,"yyyy-mmm")</f>
        <v>2019-May</v>
      </c>
      <c r="J642">
        <f t="shared" si="39"/>
        <v>-32.53</v>
      </c>
    </row>
    <row r="643" spans="1:10" ht="13.2" x14ac:dyDescent="0.25">
      <c r="A643" s="2" t="s">
        <v>435</v>
      </c>
      <c r="B643" s="1">
        <f t="shared" ref="B643:B706" si="42">DATE(VALUE(RIGHT(A643,4)), VALUE(LEFT(A643,2)), VALUE(MID(A643,4,2)))</f>
        <v>43609</v>
      </c>
      <c r="C643" t="s">
        <v>19</v>
      </c>
      <c r="D643">
        <v>765.68</v>
      </c>
      <c r="E643" t="s">
        <v>20</v>
      </c>
      <c r="F643" t="s">
        <v>19</v>
      </c>
      <c r="G643" t="s">
        <v>17</v>
      </c>
      <c r="H643" t="str">
        <f t="shared" si="40"/>
        <v>2019</v>
      </c>
      <c r="I643" t="str">
        <f t="shared" si="41"/>
        <v>2019-May</v>
      </c>
      <c r="J643">
        <f t="shared" ref="J643:J706" si="43">IF(E643="Debit", -ABS(D643),ABS(D643))</f>
        <v>765.68</v>
      </c>
    </row>
    <row r="644" spans="1:10" ht="13.2" x14ac:dyDescent="0.25">
      <c r="A644" s="2" t="s">
        <v>435</v>
      </c>
      <c r="B644" s="1">
        <f t="shared" si="42"/>
        <v>43609</v>
      </c>
      <c r="C644" t="s">
        <v>27</v>
      </c>
      <c r="D644">
        <v>27.96</v>
      </c>
      <c r="E644" t="s">
        <v>8</v>
      </c>
      <c r="F644" t="s">
        <v>28</v>
      </c>
      <c r="G644" t="s">
        <v>10</v>
      </c>
      <c r="H644" t="str">
        <f t="shared" si="40"/>
        <v>2019</v>
      </c>
      <c r="I644" t="str">
        <f t="shared" si="41"/>
        <v>2019-May</v>
      </c>
      <c r="J644">
        <f t="shared" si="43"/>
        <v>-27.96</v>
      </c>
    </row>
    <row r="645" spans="1:10" ht="13.2" x14ac:dyDescent="0.25">
      <c r="A645" s="2" t="s">
        <v>435</v>
      </c>
      <c r="B645" s="1">
        <f t="shared" si="42"/>
        <v>43609</v>
      </c>
      <c r="C645" t="s">
        <v>44</v>
      </c>
      <c r="D645">
        <v>2000</v>
      </c>
      <c r="E645" t="s">
        <v>20</v>
      </c>
      <c r="F645" t="s">
        <v>45</v>
      </c>
      <c r="G645" t="s">
        <v>14</v>
      </c>
      <c r="H645" t="str">
        <f t="shared" si="40"/>
        <v>2019</v>
      </c>
      <c r="I645" t="str">
        <f t="shared" si="41"/>
        <v>2019-May</v>
      </c>
      <c r="J645">
        <f t="shared" si="43"/>
        <v>2000</v>
      </c>
    </row>
    <row r="646" spans="1:10" ht="13.2" x14ac:dyDescent="0.25">
      <c r="A646" s="2" t="s">
        <v>435</v>
      </c>
      <c r="B646" s="1">
        <f t="shared" si="42"/>
        <v>43609</v>
      </c>
      <c r="C646" t="s">
        <v>63</v>
      </c>
      <c r="D646">
        <v>8</v>
      </c>
      <c r="E646" t="s">
        <v>8</v>
      </c>
      <c r="F646" t="s">
        <v>16</v>
      </c>
      <c r="G646" t="s">
        <v>10</v>
      </c>
      <c r="H646" t="str">
        <f t="shared" si="40"/>
        <v>2019</v>
      </c>
      <c r="I646" t="str">
        <f t="shared" si="41"/>
        <v>2019-May</v>
      </c>
      <c r="J646">
        <f t="shared" si="43"/>
        <v>-8</v>
      </c>
    </row>
    <row r="647" spans="1:10" ht="13.2" x14ac:dyDescent="0.25">
      <c r="A647" s="2" t="s">
        <v>436</v>
      </c>
      <c r="B647" s="1">
        <f t="shared" si="42"/>
        <v>43610</v>
      </c>
      <c r="C647" t="s">
        <v>152</v>
      </c>
      <c r="D647">
        <v>36.76</v>
      </c>
      <c r="E647" t="s">
        <v>8</v>
      </c>
      <c r="F647" t="s">
        <v>40</v>
      </c>
      <c r="G647" t="s">
        <v>10</v>
      </c>
      <c r="H647" t="str">
        <f t="shared" si="40"/>
        <v>2019</v>
      </c>
      <c r="I647" t="str">
        <f t="shared" si="41"/>
        <v>2019-May</v>
      </c>
      <c r="J647">
        <f t="shared" si="43"/>
        <v>-36.76</v>
      </c>
    </row>
    <row r="648" spans="1:10" ht="13.2" x14ac:dyDescent="0.25">
      <c r="A648" s="2" t="s">
        <v>436</v>
      </c>
      <c r="B648" s="1">
        <f t="shared" si="42"/>
        <v>43610</v>
      </c>
      <c r="C648" t="s">
        <v>27</v>
      </c>
      <c r="D648">
        <v>30.99</v>
      </c>
      <c r="E648" t="s">
        <v>8</v>
      </c>
      <c r="F648" t="s">
        <v>28</v>
      </c>
      <c r="G648" t="s">
        <v>10</v>
      </c>
      <c r="H648" t="str">
        <f t="shared" si="40"/>
        <v>2019</v>
      </c>
      <c r="I648" t="str">
        <f t="shared" si="41"/>
        <v>2019-May</v>
      </c>
      <c r="J648">
        <f t="shared" si="43"/>
        <v>-30.99</v>
      </c>
    </row>
    <row r="649" spans="1:10" ht="13.2" x14ac:dyDescent="0.25">
      <c r="A649" s="2" t="s">
        <v>437</v>
      </c>
      <c r="B649" s="1">
        <f t="shared" si="42"/>
        <v>43612</v>
      </c>
      <c r="C649" t="s">
        <v>86</v>
      </c>
      <c r="D649">
        <v>34.33</v>
      </c>
      <c r="E649" t="s">
        <v>8</v>
      </c>
      <c r="F649" t="s">
        <v>16</v>
      </c>
      <c r="G649" t="s">
        <v>10</v>
      </c>
      <c r="H649" t="str">
        <f t="shared" si="40"/>
        <v>2019</v>
      </c>
      <c r="I649" t="str">
        <f t="shared" si="41"/>
        <v>2019-May</v>
      </c>
      <c r="J649">
        <f t="shared" si="43"/>
        <v>-34.33</v>
      </c>
    </row>
    <row r="650" spans="1:10" ht="13.2" x14ac:dyDescent="0.25">
      <c r="A650" s="2" t="s">
        <v>438</v>
      </c>
      <c r="B650" s="1">
        <f t="shared" si="42"/>
        <v>43613</v>
      </c>
      <c r="C650" t="s">
        <v>19</v>
      </c>
      <c r="D650">
        <v>765.68</v>
      </c>
      <c r="E650" t="s">
        <v>8</v>
      </c>
      <c r="F650" t="s">
        <v>19</v>
      </c>
      <c r="G650" t="s">
        <v>14</v>
      </c>
      <c r="H650" t="str">
        <f t="shared" si="40"/>
        <v>2019</v>
      </c>
      <c r="I650" t="str">
        <f t="shared" si="41"/>
        <v>2019-May</v>
      </c>
      <c r="J650">
        <f t="shared" si="43"/>
        <v>-765.68</v>
      </c>
    </row>
    <row r="651" spans="1:10" ht="13.2" x14ac:dyDescent="0.25">
      <c r="A651" s="2" t="s">
        <v>439</v>
      </c>
      <c r="B651" s="1">
        <f t="shared" si="42"/>
        <v>43615</v>
      </c>
      <c r="C651" t="s">
        <v>60</v>
      </c>
      <c r="D651">
        <v>75</v>
      </c>
      <c r="E651" t="s">
        <v>8</v>
      </c>
      <c r="F651" t="s">
        <v>61</v>
      </c>
      <c r="G651" t="s">
        <v>14</v>
      </c>
      <c r="H651" t="str">
        <f t="shared" si="40"/>
        <v>2019</v>
      </c>
      <c r="I651" t="str">
        <f t="shared" si="41"/>
        <v>2019-May</v>
      </c>
      <c r="J651">
        <f t="shared" si="43"/>
        <v>-75</v>
      </c>
    </row>
    <row r="652" spans="1:10" ht="13.2" x14ac:dyDescent="0.25">
      <c r="A652" s="2" t="s">
        <v>439</v>
      </c>
      <c r="B652" s="1">
        <f t="shared" si="42"/>
        <v>43615</v>
      </c>
      <c r="C652" t="s">
        <v>25</v>
      </c>
      <c r="D652">
        <v>34.82</v>
      </c>
      <c r="E652" t="s">
        <v>8</v>
      </c>
      <c r="F652" t="s">
        <v>16</v>
      </c>
      <c r="G652" t="s">
        <v>10</v>
      </c>
      <c r="H652" t="str">
        <f t="shared" si="40"/>
        <v>2019</v>
      </c>
      <c r="I652" t="str">
        <f t="shared" si="41"/>
        <v>2019-May</v>
      </c>
      <c r="J652">
        <f t="shared" si="43"/>
        <v>-34.82</v>
      </c>
    </row>
    <row r="653" spans="1:10" ht="13.2" x14ac:dyDescent="0.25">
      <c r="A653" s="2" t="s">
        <v>440</v>
      </c>
      <c r="B653" s="1">
        <f t="shared" si="42"/>
        <v>43617</v>
      </c>
      <c r="C653" t="s">
        <v>7</v>
      </c>
      <c r="D653">
        <v>13.09</v>
      </c>
      <c r="E653" t="s">
        <v>8</v>
      </c>
      <c r="F653" t="s">
        <v>9</v>
      </c>
      <c r="G653" t="s">
        <v>10</v>
      </c>
      <c r="H653" t="str">
        <f t="shared" si="40"/>
        <v>2019</v>
      </c>
      <c r="I653" t="str">
        <f t="shared" si="41"/>
        <v>2019-Jun</v>
      </c>
      <c r="J653">
        <f t="shared" si="43"/>
        <v>-13.09</v>
      </c>
    </row>
    <row r="654" spans="1:10" ht="13.2" x14ac:dyDescent="0.25">
      <c r="A654" s="2" t="s">
        <v>441</v>
      </c>
      <c r="B654" s="1">
        <f t="shared" si="42"/>
        <v>43619</v>
      </c>
      <c r="C654" t="s">
        <v>57</v>
      </c>
      <c r="D654">
        <v>2.75</v>
      </c>
      <c r="E654" t="s">
        <v>8</v>
      </c>
      <c r="F654" t="s">
        <v>58</v>
      </c>
      <c r="G654" t="s">
        <v>10</v>
      </c>
      <c r="H654" t="str">
        <f t="shared" si="40"/>
        <v>2019</v>
      </c>
      <c r="I654" t="str">
        <f t="shared" si="41"/>
        <v>2019-Jun</v>
      </c>
      <c r="J654">
        <f t="shared" si="43"/>
        <v>-2.75</v>
      </c>
    </row>
    <row r="655" spans="1:10" ht="13.2" x14ac:dyDescent="0.25">
      <c r="A655" s="2" t="s">
        <v>441</v>
      </c>
      <c r="B655" s="1">
        <f t="shared" si="42"/>
        <v>43619</v>
      </c>
      <c r="C655" t="s">
        <v>19</v>
      </c>
      <c r="D655">
        <v>260.95</v>
      </c>
      <c r="E655" t="s">
        <v>20</v>
      </c>
      <c r="F655" t="s">
        <v>19</v>
      </c>
      <c r="G655" t="s">
        <v>10</v>
      </c>
      <c r="H655" t="str">
        <f t="shared" si="40"/>
        <v>2019</v>
      </c>
      <c r="I655" t="str">
        <f t="shared" si="41"/>
        <v>2019-Jun</v>
      </c>
      <c r="J655">
        <f t="shared" si="43"/>
        <v>260.95</v>
      </c>
    </row>
    <row r="656" spans="1:10" ht="13.2" x14ac:dyDescent="0.25">
      <c r="A656" s="2" t="s">
        <v>441</v>
      </c>
      <c r="B656" s="1">
        <f t="shared" si="42"/>
        <v>43619</v>
      </c>
      <c r="C656" t="s">
        <v>12</v>
      </c>
      <c r="D656">
        <v>1100</v>
      </c>
      <c r="E656" t="s">
        <v>8</v>
      </c>
      <c r="F656" t="s">
        <v>13</v>
      </c>
      <c r="G656" t="s">
        <v>14</v>
      </c>
      <c r="H656" t="str">
        <f t="shared" si="40"/>
        <v>2019</v>
      </c>
      <c r="I656" t="str">
        <f t="shared" si="41"/>
        <v>2019-Jun</v>
      </c>
      <c r="J656">
        <f t="shared" si="43"/>
        <v>-1100</v>
      </c>
    </row>
    <row r="657" spans="1:10" ht="13.2" x14ac:dyDescent="0.25">
      <c r="A657" s="2" t="s">
        <v>442</v>
      </c>
      <c r="B657" s="1">
        <f t="shared" si="42"/>
        <v>43620</v>
      </c>
      <c r="C657" t="s">
        <v>73</v>
      </c>
      <c r="D657">
        <v>30</v>
      </c>
      <c r="E657" t="s">
        <v>8</v>
      </c>
      <c r="F657" t="s">
        <v>74</v>
      </c>
      <c r="G657" t="s">
        <v>10</v>
      </c>
      <c r="H657" t="str">
        <f t="shared" si="40"/>
        <v>2019</v>
      </c>
      <c r="I657" t="str">
        <f t="shared" si="41"/>
        <v>2019-Jun</v>
      </c>
      <c r="J657">
        <f t="shared" si="43"/>
        <v>-30</v>
      </c>
    </row>
    <row r="658" spans="1:10" ht="13.2" x14ac:dyDescent="0.25">
      <c r="A658" s="2" t="s">
        <v>442</v>
      </c>
      <c r="B658" s="1">
        <f t="shared" si="42"/>
        <v>43620</v>
      </c>
      <c r="C658" t="s">
        <v>22</v>
      </c>
      <c r="D658">
        <v>13.9</v>
      </c>
      <c r="E658" t="s">
        <v>8</v>
      </c>
      <c r="F658" t="s">
        <v>360</v>
      </c>
      <c r="G658" t="s">
        <v>10</v>
      </c>
      <c r="H658" t="str">
        <f t="shared" si="40"/>
        <v>2019</v>
      </c>
      <c r="I658" t="str">
        <f t="shared" si="41"/>
        <v>2019-Jun</v>
      </c>
      <c r="J658">
        <f t="shared" si="43"/>
        <v>-13.9</v>
      </c>
    </row>
    <row r="659" spans="1:10" ht="13.2" x14ac:dyDescent="0.25">
      <c r="A659" s="2" t="s">
        <v>443</v>
      </c>
      <c r="B659" s="1">
        <f t="shared" si="42"/>
        <v>43621</v>
      </c>
      <c r="C659" t="s">
        <v>41</v>
      </c>
      <c r="D659">
        <v>23</v>
      </c>
      <c r="E659" t="s">
        <v>8</v>
      </c>
      <c r="F659" t="s">
        <v>42</v>
      </c>
      <c r="G659" t="s">
        <v>10</v>
      </c>
      <c r="H659" t="str">
        <f t="shared" si="40"/>
        <v>2019</v>
      </c>
      <c r="I659" t="str">
        <f t="shared" si="41"/>
        <v>2019-Jun</v>
      </c>
      <c r="J659">
        <f t="shared" si="43"/>
        <v>-23</v>
      </c>
    </row>
    <row r="660" spans="1:10" ht="13.2" x14ac:dyDescent="0.25">
      <c r="A660" s="2" t="s">
        <v>443</v>
      </c>
      <c r="B660" s="1">
        <f t="shared" si="42"/>
        <v>43621</v>
      </c>
      <c r="C660" t="s">
        <v>86</v>
      </c>
      <c r="D660">
        <v>23.24</v>
      </c>
      <c r="E660" t="s">
        <v>8</v>
      </c>
      <c r="F660" t="s">
        <v>16</v>
      </c>
      <c r="G660" t="s">
        <v>10</v>
      </c>
      <c r="H660" t="str">
        <f t="shared" si="40"/>
        <v>2019</v>
      </c>
      <c r="I660" t="str">
        <f t="shared" si="41"/>
        <v>2019-Jun</v>
      </c>
      <c r="J660">
        <f t="shared" si="43"/>
        <v>-23.24</v>
      </c>
    </row>
    <row r="661" spans="1:10" ht="13.2" x14ac:dyDescent="0.25">
      <c r="A661" s="2" t="s">
        <v>444</v>
      </c>
      <c r="B661" s="1">
        <f t="shared" si="42"/>
        <v>43622</v>
      </c>
      <c r="C661" t="s">
        <v>57</v>
      </c>
      <c r="D661">
        <v>3.75</v>
      </c>
      <c r="E661" t="s">
        <v>8</v>
      </c>
      <c r="F661" t="s">
        <v>58</v>
      </c>
      <c r="G661" t="s">
        <v>10</v>
      </c>
      <c r="H661" t="str">
        <f t="shared" si="40"/>
        <v>2019</v>
      </c>
      <c r="I661" t="str">
        <f t="shared" si="41"/>
        <v>2019-Jun</v>
      </c>
      <c r="J661">
        <f t="shared" si="43"/>
        <v>-3.75</v>
      </c>
    </row>
    <row r="662" spans="1:10" ht="13.2" x14ac:dyDescent="0.25">
      <c r="A662" s="2" t="s">
        <v>444</v>
      </c>
      <c r="B662" s="1">
        <f t="shared" si="42"/>
        <v>43622</v>
      </c>
      <c r="C662" t="s">
        <v>41</v>
      </c>
      <c r="D662">
        <v>5.64</v>
      </c>
      <c r="E662" t="s">
        <v>8</v>
      </c>
      <c r="F662" t="s">
        <v>42</v>
      </c>
      <c r="G662" t="s">
        <v>10</v>
      </c>
      <c r="H662" t="str">
        <f t="shared" si="40"/>
        <v>2019</v>
      </c>
      <c r="I662" t="str">
        <f t="shared" si="41"/>
        <v>2019-Jun</v>
      </c>
      <c r="J662">
        <f t="shared" si="43"/>
        <v>-5.64</v>
      </c>
    </row>
    <row r="663" spans="1:10" ht="13.2" x14ac:dyDescent="0.25">
      <c r="A663" s="2" t="s">
        <v>445</v>
      </c>
      <c r="B663" s="1">
        <f t="shared" si="42"/>
        <v>43623</v>
      </c>
      <c r="C663" t="s">
        <v>19</v>
      </c>
      <c r="D663">
        <v>458.56</v>
      </c>
      <c r="E663" t="s">
        <v>8</v>
      </c>
      <c r="F663" t="s">
        <v>19</v>
      </c>
      <c r="G663" t="s">
        <v>14</v>
      </c>
      <c r="H663" t="str">
        <f t="shared" si="40"/>
        <v>2019</v>
      </c>
      <c r="I663" t="str">
        <f t="shared" si="41"/>
        <v>2019-Jun</v>
      </c>
      <c r="J663">
        <f t="shared" si="43"/>
        <v>-458.56</v>
      </c>
    </row>
    <row r="664" spans="1:10" ht="13.2" x14ac:dyDescent="0.25">
      <c r="A664" s="2" t="s">
        <v>445</v>
      </c>
      <c r="B664" s="1">
        <f t="shared" si="42"/>
        <v>43623</v>
      </c>
      <c r="C664" t="s">
        <v>44</v>
      </c>
      <c r="D664">
        <v>2000</v>
      </c>
      <c r="E664" t="s">
        <v>20</v>
      </c>
      <c r="F664" t="s">
        <v>45</v>
      </c>
      <c r="G664" t="s">
        <v>14</v>
      </c>
      <c r="H664" t="str">
        <f t="shared" si="40"/>
        <v>2019</v>
      </c>
      <c r="I664" t="str">
        <f t="shared" si="41"/>
        <v>2019-Jun</v>
      </c>
      <c r="J664">
        <f t="shared" si="43"/>
        <v>2000</v>
      </c>
    </row>
    <row r="665" spans="1:10" ht="13.2" x14ac:dyDescent="0.25">
      <c r="A665" s="2" t="s">
        <v>445</v>
      </c>
      <c r="B665" s="1">
        <f t="shared" si="42"/>
        <v>43623</v>
      </c>
      <c r="C665" t="s">
        <v>30</v>
      </c>
      <c r="D665">
        <v>30</v>
      </c>
      <c r="E665" t="s">
        <v>8</v>
      </c>
      <c r="F665" t="s">
        <v>31</v>
      </c>
      <c r="G665" t="s">
        <v>14</v>
      </c>
      <c r="H665" t="str">
        <f t="shared" si="40"/>
        <v>2019</v>
      </c>
      <c r="I665" t="str">
        <f t="shared" si="41"/>
        <v>2019-Jun</v>
      </c>
      <c r="J665">
        <f t="shared" si="43"/>
        <v>-30</v>
      </c>
    </row>
    <row r="666" spans="1:10" ht="13.2" x14ac:dyDescent="0.25">
      <c r="A666" s="2" t="s">
        <v>446</v>
      </c>
      <c r="B666" s="1">
        <f t="shared" si="42"/>
        <v>43625</v>
      </c>
      <c r="C666" t="s">
        <v>33</v>
      </c>
      <c r="D666">
        <v>10.69</v>
      </c>
      <c r="E666" t="s">
        <v>8</v>
      </c>
      <c r="F666" t="s">
        <v>34</v>
      </c>
      <c r="G666" t="s">
        <v>10</v>
      </c>
      <c r="H666" t="str">
        <f t="shared" si="40"/>
        <v>2019</v>
      </c>
      <c r="I666" t="str">
        <f t="shared" si="41"/>
        <v>2019-Jun</v>
      </c>
      <c r="J666">
        <f t="shared" si="43"/>
        <v>-10.69</v>
      </c>
    </row>
    <row r="667" spans="1:10" ht="13.2" x14ac:dyDescent="0.25">
      <c r="A667" s="2" t="s">
        <v>447</v>
      </c>
      <c r="B667" s="1">
        <f t="shared" si="42"/>
        <v>43628</v>
      </c>
      <c r="C667" t="s">
        <v>36</v>
      </c>
      <c r="D667">
        <v>65</v>
      </c>
      <c r="E667" t="s">
        <v>8</v>
      </c>
      <c r="F667" t="s">
        <v>37</v>
      </c>
      <c r="G667" t="s">
        <v>14</v>
      </c>
      <c r="H667" t="str">
        <f t="shared" si="40"/>
        <v>2019</v>
      </c>
      <c r="I667" t="str">
        <f t="shared" si="41"/>
        <v>2019-Jun</v>
      </c>
      <c r="J667">
        <f t="shared" si="43"/>
        <v>-65</v>
      </c>
    </row>
    <row r="668" spans="1:10" ht="13.2" x14ac:dyDescent="0.25">
      <c r="A668" s="2" t="s">
        <v>448</v>
      </c>
      <c r="B668" s="1">
        <f t="shared" si="42"/>
        <v>43629</v>
      </c>
      <c r="C668" t="s">
        <v>19</v>
      </c>
      <c r="D668">
        <v>152.72</v>
      </c>
      <c r="E668" t="s">
        <v>20</v>
      </c>
      <c r="F668" t="s">
        <v>19</v>
      </c>
      <c r="G668" t="s">
        <v>10</v>
      </c>
      <c r="H668" t="str">
        <f t="shared" si="40"/>
        <v>2019</v>
      </c>
      <c r="I668" t="str">
        <f t="shared" si="41"/>
        <v>2019-Jun</v>
      </c>
      <c r="J668">
        <f t="shared" si="43"/>
        <v>152.72</v>
      </c>
    </row>
    <row r="669" spans="1:10" ht="13.2" x14ac:dyDescent="0.25">
      <c r="A669" s="2" t="s">
        <v>448</v>
      </c>
      <c r="B669" s="1">
        <f t="shared" si="42"/>
        <v>43629</v>
      </c>
      <c r="C669" t="s">
        <v>19</v>
      </c>
      <c r="D669">
        <v>152.72</v>
      </c>
      <c r="E669" t="s">
        <v>8</v>
      </c>
      <c r="F669" t="s">
        <v>19</v>
      </c>
      <c r="G669" t="s">
        <v>14</v>
      </c>
      <c r="H669" t="str">
        <f t="shared" si="40"/>
        <v>2019</v>
      </c>
      <c r="I669" t="str">
        <f t="shared" si="41"/>
        <v>2019-Jun</v>
      </c>
      <c r="J669">
        <f t="shared" si="43"/>
        <v>-152.72</v>
      </c>
    </row>
    <row r="670" spans="1:10" ht="13.2" x14ac:dyDescent="0.25">
      <c r="A670" s="2" t="s">
        <v>449</v>
      </c>
      <c r="B670" s="1">
        <f t="shared" si="42"/>
        <v>43630</v>
      </c>
      <c r="C670" t="s">
        <v>41</v>
      </c>
      <c r="D670">
        <v>10.69</v>
      </c>
      <c r="E670" t="s">
        <v>8</v>
      </c>
      <c r="F670" t="s">
        <v>42</v>
      </c>
      <c r="G670" t="s">
        <v>17</v>
      </c>
      <c r="H670" t="str">
        <f t="shared" si="40"/>
        <v>2019</v>
      </c>
      <c r="I670" t="str">
        <f t="shared" si="41"/>
        <v>2019-Jun</v>
      </c>
      <c r="J670">
        <f t="shared" si="43"/>
        <v>-10.69</v>
      </c>
    </row>
    <row r="671" spans="1:10" ht="13.2" x14ac:dyDescent="0.25">
      <c r="A671" s="2" t="s">
        <v>450</v>
      </c>
      <c r="B671" s="1">
        <f t="shared" si="42"/>
        <v>43631</v>
      </c>
      <c r="C671" t="s">
        <v>100</v>
      </c>
      <c r="D671">
        <v>33.159999999999997</v>
      </c>
      <c r="E671" t="s">
        <v>8</v>
      </c>
      <c r="F671" t="s">
        <v>40</v>
      </c>
      <c r="G671" t="s">
        <v>17</v>
      </c>
      <c r="H671" t="str">
        <f t="shared" si="40"/>
        <v>2019</v>
      </c>
      <c r="I671" t="str">
        <f t="shared" si="41"/>
        <v>2019-Jun</v>
      </c>
      <c r="J671">
        <f t="shared" si="43"/>
        <v>-33.159999999999997</v>
      </c>
    </row>
    <row r="672" spans="1:10" ht="13.2" x14ac:dyDescent="0.25">
      <c r="A672" s="2" t="s">
        <v>451</v>
      </c>
      <c r="B672" s="1">
        <f t="shared" si="42"/>
        <v>43633</v>
      </c>
      <c r="C672" t="s">
        <v>50</v>
      </c>
      <c r="D672">
        <v>35</v>
      </c>
      <c r="E672" t="s">
        <v>8</v>
      </c>
      <c r="F672" t="s">
        <v>31</v>
      </c>
      <c r="G672" t="s">
        <v>14</v>
      </c>
      <c r="H672" t="str">
        <f t="shared" si="40"/>
        <v>2019</v>
      </c>
      <c r="I672" t="str">
        <f t="shared" si="41"/>
        <v>2019-Jun</v>
      </c>
      <c r="J672">
        <f t="shared" si="43"/>
        <v>-35</v>
      </c>
    </row>
    <row r="673" spans="1:10" ht="13.2" x14ac:dyDescent="0.25">
      <c r="A673" s="2" t="s">
        <v>451</v>
      </c>
      <c r="B673" s="1">
        <f t="shared" si="42"/>
        <v>43633</v>
      </c>
      <c r="C673" t="s">
        <v>51</v>
      </c>
      <c r="D673">
        <v>60</v>
      </c>
      <c r="E673" t="s">
        <v>8</v>
      </c>
      <c r="F673" t="s">
        <v>31</v>
      </c>
      <c r="G673" t="s">
        <v>14</v>
      </c>
      <c r="H673" t="str">
        <f t="shared" si="40"/>
        <v>2019</v>
      </c>
      <c r="I673" t="str">
        <f t="shared" si="41"/>
        <v>2019-Jun</v>
      </c>
      <c r="J673">
        <f t="shared" si="43"/>
        <v>-60</v>
      </c>
    </row>
    <row r="674" spans="1:10" ht="13.2" x14ac:dyDescent="0.25">
      <c r="A674" s="2" t="s">
        <v>452</v>
      </c>
      <c r="B674" s="1">
        <f t="shared" si="42"/>
        <v>43634</v>
      </c>
      <c r="C674" t="s">
        <v>81</v>
      </c>
      <c r="D674">
        <v>15</v>
      </c>
      <c r="E674" t="s">
        <v>8</v>
      </c>
      <c r="F674" t="s">
        <v>82</v>
      </c>
      <c r="G674" t="s">
        <v>17</v>
      </c>
      <c r="H674" t="str">
        <f t="shared" si="40"/>
        <v>2019</v>
      </c>
      <c r="I674" t="str">
        <f t="shared" si="41"/>
        <v>2019-Jun</v>
      </c>
      <c r="J674">
        <f t="shared" si="43"/>
        <v>-15</v>
      </c>
    </row>
    <row r="675" spans="1:10" ht="13.2" x14ac:dyDescent="0.25">
      <c r="A675" s="2" t="s">
        <v>452</v>
      </c>
      <c r="B675" s="1">
        <f t="shared" si="42"/>
        <v>43634</v>
      </c>
      <c r="C675" t="s">
        <v>39</v>
      </c>
      <c r="D675">
        <v>41.83</v>
      </c>
      <c r="E675" t="s">
        <v>8</v>
      </c>
      <c r="F675" t="s">
        <v>40</v>
      </c>
      <c r="G675" t="s">
        <v>17</v>
      </c>
      <c r="H675" t="str">
        <f t="shared" si="40"/>
        <v>2019</v>
      </c>
      <c r="I675" t="str">
        <f t="shared" si="41"/>
        <v>2019-Jun</v>
      </c>
      <c r="J675">
        <f t="shared" si="43"/>
        <v>-41.83</v>
      </c>
    </row>
    <row r="676" spans="1:10" ht="13.2" x14ac:dyDescent="0.25">
      <c r="A676" s="2" t="s">
        <v>453</v>
      </c>
      <c r="B676" s="1">
        <f t="shared" si="42"/>
        <v>43635</v>
      </c>
      <c r="C676" t="s">
        <v>139</v>
      </c>
      <c r="D676">
        <v>75</v>
      </c>
      <c r="E676" t="s">
        <v>8</v>
      </c>
      <c r="F676" t="s">
        <v>140</v>
      </c>
      <c r="G676" t="s">
        <v>14</v>
      </c>
      <c r="H676" t="str">
        <f t="shared" si="40"/>
        <v>2019</v>
      </c>
      <c r="I676" t="str">
        <f t="shared" si="41"/>
        <v>2019-Jun</v>
      </c>
      <c r="J676">
        <f t="shared" si="43"/>
        <v>-75</v>
      </c>
    </row>
    <row r="677" spans="1:10" ht="13.2" x14ac:dyDescent="0.25">
      <c r="A677" s="2" t="s">
        <v>454</v>
      </c>
      <c r="B677" s="1">
        <f t="shared" si="42"/>
        <v>43636</v>
      </c>
      <c r="C677" t="s">
        <v>19</v>
      </c>
      <c r="D677">
        <v>375.26</v>
      </c>
      <c r="E677" t="s">
        <v>8</v>
      </c>
      <c r="F677" t="s">
        <v>19</v>
      </c>
      <c r="G677" t="s">
        <v>14</v>
      </c>
      <c r="H677" t="str">
        <f t="shared" si="40"/>
        <v>2019</v>
      </c>
      <c r="I677" t="str">
        <f t="shared" si="41"/>
        <v>2019-Jun</v>
      </c>
      <c r="J677">
        <f t="shared" si="43"/>
        <v>-375.26</v>
      </c>
    </row>
    <row r="678" spans="1:10" ht="13.2" x14ac:dyDescent="0.25">
      <c r="A678" s="2" t="s">
        <v>454</v>
      </c>
      <c r="B678" s="1">
        <f t="shared" si="42"/>
        <v>43636</v>
      </c>
      <c r="C678" t="s">
        <v>163</v>
      </c>
      <c r="D678">
        <v>9200</v>
      </c>
      <c r="E678" t="s">
        <v>8</v>
      </c>
      <c r="F678" t="s">
        <v>28</v>
      </c>
      <c r="G678" t="s">
        <v>14</v>
      </c>
      <c r="H678" t="str">
        <f t="shared" si="40"/>
        <v>2019</v>
      </c>
      <c r="I678" t="str">
        <f t="shared" si="41"/>
        <v>2019-Jun</v>
      </c>
      <c r="J678">
        <f t="shared" si="43"/>
        <v>-9200</v>
      </c>
    </row>
    <row r="679" spans="1:10" ht="13.2" x14ac:dyDescent="0.25">
      <c r="A679" s="2" t="s">
        <v>454</v>
      </c>
      <c r="B679" s="1">
        <f t="shared" si="42"/>
        <v>43636</v>
      </c>
      <c r="C679" t="s">
        <v>19</v>
      </c>
      <c r="D679">
        <v>100.68</v>
      </c>
      <c r="E679" t="s">
        <v>20</v>
      </c>
      <c r="F679" t="s">
        <v>19</v>
      </c>
      <c r="G679" t="s">
        <v>17</v>
      </c>
      <c r="H679" t="str">
        <f t="shared" si="40"/>
        <v>2019</v>
      </c>
      <c r="I679" t="str">
        <f t="shared" si="41"/>
        <v>2019-Jun</v>
      </c>
      <c r="J679">
        <f t="shared" si="43"/>
        <v>100.68</v>
      </c>
    </row>
    <row r="680" spans="1:10" ht="13.2" x14ac:dyDescent="0.25">
      <c r="A680" s="2" t="s">
        <v>455</v>
      </c>
      <c r="B680" s="1">
        <f t="shared" si="42"/>
        <v>43637</v>
      </c>
      <c r="C680" t="s">
        <v>19</v>
      </c>
      <c r="D680">
        <v>100.68</v>
      </c>
      <c r="E680" t="s">
        <v>8</v>
      </c>
      <c r="F680" t="s">
        <v>19</v>
      </c>
      <c r="G680" t="s">
        <v>14</v>
      </c>
      <c r="H680" t="str">
        <f t="shared" si="40"/>
        <v>2019</v>
      </c>
      <c r="I680" t="str">
        <f t="shared" si="41"/>
        <v>2019-Jun</v>
      </c>
      <c r="J680">
        <f t="shared" si="43"/>
        <v>-100.68</v>
      </c>
    </row>
    <row r="681" spans="1:10" ht="13.2" x14ac:dyDescent="0.25">
      <c r="A681" s="2" t="s">
        <v>455</v>
      </c>
      <c r="B681" s="1">
        <f t="shared" si="42"/>
        <v>43637</v>
      </c>
      <c r="C681" t="s">
        <v>44</v>
      </c>
      <c r="D681">
        <v>2000</v>
      </c>
      <c r="E681" t="s">
        <v>20</v>
      </c>
      <c r="F681" t="s">
        <v>45</v>
      </c>
      <c r="G681" t="s">
        <v>14</v>
      </c>
      <c r="H681" t="str">
        <f t="shared" si="40"/>
        <v>2019</v>
      </c>
      <c r="I681" t="str">
        <f t="shared" si="41"/>
        <v>2019-Jun</v>
      </c>
      <c r="J681">
        <f t="shared" si="43"/>
        <v>2000</v>
      </c>
    </row>
    <row r="682" spans="1:10" ht="13.2" x14ac:dyDescent="0.25">
      <c r="A682" s="2" t="s">
        <v>456</v>
      </c>
      <c r="B682" s="1">
        <f t="shared" si="42"/>
        <v>43640</v>
      </c>
      <c r="C682" t="s">
        <v>81</v>
      </c>
      <c r="D682">
        <v>15</v>
      </c>
      <c r="E682" t="s">
        <v>8</v>
      </c>
      <c r="F682" t="s">
        <v>82</v>
      </c>
      <c r="G682" t="s">
        <v>17</v>
      </c>
      <c r="H682" t="str">
        <f t="shared" si="40"/>
        <v>2019</v>
      </c>
      <c r="I682" t="str">
        <f t="shared" si="41"/>
        <v>2019-Jun</v>
      </c>
      <c r="J682">
        <f t="shared" si="43"/>
        <v>-15</v>
      </c>
    </row>
    <row r="683" spans="1:10" ht="13.2" x14ac:dyDescent="0.25">
      <c r="A683" s="2" t="s">
        <v>457</v>
      </c>
      <c r="B683" s="1">
        <f t="shared" si="42"/>
        <v>43644</v>
      </c>
      <c r="C683" t="s">
        <v>100</v>
      </c>
      <c r="D683">
        <v>30.64</v>
      </c>
      <c r="E683" t="s">
        <v>8</v>
      </c>
      <c r="F683" t="s">
        <v>40</v>
      </c>
      <c r="G683" t="s">
        <v>17</v>
      </c>
      <c r="H683" t="str">
        <f t="shared" si="40"/>
        <v>2019</v>
      </c>
      <c r="I683" t="str">
        <f t="shared" si="41"/>
        <v>2019-Jun</v>
      </c>
      <c r="J683">
        <f t="shared" si="43"/>
        <v>-30.64</v>
      </c>
    </row>
    <row r="684" spans="1:10" ht="13.2" x14ac:dyDescent="0.25">
      <c r="A684" s="2" t="s">
        <v>458</v>
      </c>
      <c r="B684" s="1">
        <f t="shared" si="42"/>
        <v>43646</v>
      </c>
      <c r="C684" t="s">
        <v>60</v>
      </c>
      <c r="D684">
        <v>75</v>
      </c>
      <c r="E684" t="s">
        <v>8</v>
      </c>
      <c r="F684" t="s">
        <v>61</v>
      </c>
      <c r="G684" t="s">
        <v>14</v>
      </c>
      <c r="H684" t="str">
        <f t="shared" si="40"/>
        <v>2019</v>
      </c>
      <c r="I684" t="str">
        <f t="shared" si="41"/>
        <v>2019-Jun</v>
      </c>
      <c r="J684">
        <f t="shared" si="43"/>
        <v>-75</v>
      </c>
    </row>
    <row r="685" spans="1:10" ht="13.2" x14ac:dyDescent="0.25">
      <c r="A685" s="2" t="s">
        <v>459</v>
      </c>
      <c r="B685" s="1">
        <f t="shared" si="42"/>
        <v>43647</v>
      </c>
      <c r="C685" t="s">
        <v>57</v>
      </c>
      <c r="D685">
        <v>7</v>
      </c>
      <c r="E685" t="s">
        <v>8</v>
      </c>
      <c r="F685" t="s">
        <v>58</v>
      </c>
      <c r="G685" t="s">
        <v>17</v>
      </c>
      <c r="H685" t="str">
        <f t="shared" si="40"/>
        <v>2019</v>
      </c>
      <c r="I685" t="str">
        <f t="shared" si="41"/>
        <v>2019-Jul</v>
      </c>
      <c r="J685">
        <f t="shared" si="43"/>
        <v>-7</v>
      </c>
    </row>
    <row r="686" spans="1:10" ht="13.2" x14ac:dyDescent="0.25">
      <c r="A686" s="2" t="s">
        <v>459</v>
      </c>
      <c r="B686" s="1">
        <f t="shared" si="42"/>
        <v>43647</v>
      </c>
      <c r="C686" t="s">
        <v>41</v>
      </c>
      <c r="D686">
        <v>99.47</v>
      </c>
      <c r="E686" t="s">
        <v>8</v>
      </c>
      <c r="F686" t="s">
        <v>42</v>
      </c>
      <c r="G686" t="s">
        <v>17</v>
      </c>
      <c r="H686" t="str">
        <f t="shared" si="40"/>
        <v>2019</v>
      </c>
      <c r="I686" t="str">
        <f t="shared" si="41"/>
        <v>2019-Jul</v>
      </c>
      <c r="J686">
        <f t="shared" si="43"/>
        <v>-99.47</v>
      </c>
    </row>
    <row r="687" spans="1:10" ht="13.2" x14ac:dyDescent="0.25">
      <c r="A687" s="2" t="s">
        <v>459</v>
      </c>
      <c r="B687" s="1">
        <f t="shared" si="42"/>
        <v>43647</v>
      </c>
      <c r="C687" t="s">
        <v>460</v>
      </c>
      <c r="D687">
        <v>24.97</v>
      </c>
      <c r="E687" t="s">
        <v>8</v>
      </c>
      <c r="F687" t="s">
        <v>16</v>
      </c>
      <c r="G687" t="s">
        <v>17</v>
      </c>
      <c r="H687" t="str">
        <f t="shared" si="40"/>
        <v>2019</v>
      </c>
      <c r="I687" t="str">
        <f t="shared" si="41"/>
        <v>2019-Jul</v>
      </c>
      <c r="J687">
        <f t="shared" si="43"/>
        <v>-24.97</v>
      </c>
    </row>
    <row r="688" spans="1:10" ht="13.2" x14ac:dyDescent="0.25">
      <c r="A688" s="2" t="s">
        <v>459</v>
      </c>
      <c r="B688" s="1">
        <f t="shared" si="42"/>
        <v>43647</v>
      </c>
      <c r="C688" t="s">
        <v>15</v>
      </c>
      <c r="D688">
        <v>24</v>
      </c>
      <c r="E688" t="s">
        <v>8</v>
      </c>
      <c r="F688" t="s">
        <v>16</v>
      </c>
      <c r="G688" t="s">
        <v>17</v>
      </c>
      <c r="H688" t="str">
        <f t="shared" si="40"/>
        <v>2019</v>
      </c>
      <c r="I688" t="str">
        <f t="shared" si="41"/>
        <v>2019-Jul</v>
      </c>
      <c r="J688">
        <f t="shared" si="43"/>
        <v>-24</v>
      </c>
    </row>
    <row r="689" spans="1:10" ht="13.2" x14ac:dyDescent="0.25">
      <c r="A689" s="2" t="s">
        <v>459</v>
      </c>
      <c r="B689" s="1">
        <f t="shared" si="42"/>
        <v>43647</v>
      </c>
      <c r="C689" t="s">
        <v>7</v>
      </c>
      <c r="D689">
        <v>13.09</v>
      </c>
      <c r="E689" t="s">
        <v>8</v>
      </c>
      <c r="F689" t="s">
        <v>9</v>
      </c>
      <c r="G689" t="s">
        <v>10</v>
      </c>
      <c r="H689" t="str">
        <f t="shared" si="40"/>
        <v>2019</v>
      </c>
      <c r="I689" t="str">
        <f t="shared" si="41"/>
        <v>2019-Jul</v>
      </c>
      <c r="J689">
        <f t="shared" si="43"/>
        <v>-13.09</v>
      </c>
    </row>
    <row r="690" spans="1:10" ht="13.2" x14ac:dyDescent="0.25">
      <c r="A690" s="2" t="s">
        <v>461</v>
      </c>
      <c r="B690" s="1">
        <f t="shared" si="42"/>
        <v>43648</v>
      </c>
      <c r="C690" t="s">
        <v>27</v>
      </c>
      <c r="D690">
        <v>229.9</v>
      </c>
      <c r="E690" t="s">
        <v>8</v>
      </c>
      <c r="F690" t="s">
        <v>28</v>
      </c>
      <c r="G690" t="s">
        <v>10</v>
      </c>
      <c r="H690" t="str">
        <f t="shared" si="40"/>
        <v>2019</v>
      </c>
      <c r="I690" t="str">
        <f t="shared" si="41"/>
        <v>2019-Jul</v>
      </c>
      <c r="J690">
        <f t="shared" si="43"/>
        <v>-229.9</v>
      </c>
    </row>
    <row r="691" spans="1:10" ht="13.2" x14ac:dyDescent="0.25">
      <c r="A691" s="2" t="s">
        <v>461</v>
      </c>
      <c r="B691" s="1">
        <f t="shared" si="42"/>
        <v>43648</v>
      </c>
      <c r="C691" t="s">
        <v>12</v>
      </c>
      <c r="D691">
        <v>1100</v>
      </c>
      <c r="E691" t="s">
        <v>8</v>
      </c>
      <c r="F691" t="s">
        <v>13</v>
      </c>
      <c r="G691" t="s">
        <v>14</v>
      </c>
      <c r="H691" t="str">
        <f t="shared" si="40"/>
        <v>2019</v>
      </c>
      <c r="I691" t="str">
        <f t="shared" si="41"/>
        <v>2019-Jul</v>
      </c>
      <c r="J691">
        <f t="shared" si="43"/>
        <v>-1100</v>
      </c>
    </row>
    <row r="692" spans="1:10" ht="13.2" x14ac:dyDescent="0.25">
      <c r="A692" s="2" t="s">
        <v>462</v>
      </c>
      <c r="B692" s="1">
        <f t="shared" si="42"/>
        <v>43650</v>
      </c>
      <c r="C692" t="s">
        <v>22</v>
      </c>
      <c r="D692">
        <v>13.9</v>
      </c>
      <c r="E692" t="s">
        <v>8</v>
      </c>
      <c r="F692" t="s">
        <v>360</v>
      </c>
      <c r="G692" t="s">
        <v>10</v>
      </c>
      <c r="H692" t="str">
        <f t="shared" si="40"/>
        <v>2019</v>
      </c>
      <c r="I692" t="str">
        <f t="shared" si="41"/>
        <v>2019-Jul</v>
      </c>
      <c r="J692">
        <f t="shared" si="43"/>
        <v>-13.9</v>
      </c>
    </row>
    <row r="693" spans="1:10" ht="13.2" x14ac:dyDescent="0.25">
      <c r="A693" s="2" t="s">
        <v>463</v>
      </c>
      <c r="B693" s="1">
        <f t="shared" si="42"/>
        <v>43651</v>
      </c>
      <c r="C693" t="s">
        <v>81</v>
      </c>
      <c r="D693">
        <v>19</v>
      </c>
      <c r="E693" t="s">
        <v>8</v>
      </c>
      <c r="F693" t="s">
        <v>82</v>
      </c>
      <c r="G693" t="s">
        <v>17</v>
      </c>
      <c r="H693" t="str">
        <f t="shared" si="40"/>
        <v>2019</v>
      </c>
      <c r="I693" t="str">
        <f t="shared" si="41"/>
        <v>2019-Jul</v>
      </c>
      <c r="J693">
        <f t="shared" si="43"/>
        <v>-19</v>
      </c>
    </row>
    <row r="694" spans="1:10" ht="13.2" x14ac:dyDescent="0.25">
      <c r="A694" s="2" t="s">
        <v>463</v>
      </c>
      <c r="B694" s="1">
        <f t="shared" si="42"/>
        <v>43651</v>
      </c>
      <c r="C694" t="s">
        <v>44</v>
      </c>
      <c r="D694">
        <v>2250</v>
      </c>
      <c r="E694" t="s">
        <v>20</v>
      </c>
      <c r="F694" t="s">
        <v>45</v>
      </c>
      <c r="G694" t="s">
        <v>14</v>
      </c>
      <c r="H694" t="str">
        <f t="shared" si="40"/>
        <v>2019</v>
      </c>
      <c r="I694" t="str">
        <f t="shared" si="41"/>
        <v>2019-Jul</v>
      </c>
      <c r="J694">
        <f t="shared" si="43"/>
        <v>2250</v>
      </c>
    </row>
    <row r="695" spans="1:10" ht="13.2" x14ac:dyDescent="0.25">
      <c r="A695" s="2" t="s">
        <v>464</v>
      </c>
      <c r="B695" s="1">
        <f t="shared" si="42"/>
        <v>43652</v>
      </c>
      <c r="C695" t="s">
        <v>19</v>
      </c>
      <c r="D695">
        <v>220.08</v>
      </c>
      <c r="E695" t="s">
        <v>20</v>
      </c>
      <c r="F695" t="s">
        <v>19</v>
      </c>
      <c r="G695" t="s">
        <v>17</v>
      </c>
      <c r="H695" t="str">
        <f t="shared" si="40"/>
        <v>2019</v>
      </c>
      <c r="I695" t="str">
        <f t="shared" si="41"/>
        <v>2019-Jul</v>
      </c>
      <c r="J695">
        <f t="shared" si="43"/>
        <v>220.08</v>
      </c>
    </row>
    <row r="696" spans="1:10" ht="13.2" x14ac:dyDescent="0.25">
      <c r="A696" s="2" t="s">
        <v>464</v>
      </c>
      <c r="B696" s="1">
        <f t="shared" si="42"/>
        <v>43652</v>
      </c>
      <c r="C696" t="s">
        <v>41</v>
      </c>
      <c r="D696">
        <v>92.98</v>
      </c>
      <c r="E696" t="s">
        <v>8</v>
      </c>
      <c r="F696" t="s">
        <v>42</v>
      </c>
      <c r="G696" t="s">
        <v>10</v>
      </c>
      <c r="H696" t="str">
        <f t="shared" si="40"/>
        <v>2019</v>
      </c>
      <c r="I696" t="str">
        <f t="shared" si="41"/>
        <v>2019-Jul</v>
      </c>
      <c r="J696">
        <f t="shared" si="43"/>
        <v>-92.98</v>
      </c>
    </row>
    <row r="697" spans="1:10" ht="13.2" x14ac:dyDescent="0.25">
      <c r="A697" s="2" t="s">
        <v>464</v>
      </c>
      <c r="B697" s="1">
        <f t="shared" si="42"/>
        <v>43652</v>
      </c>
      <c r="C697" t="s">
        <v>121</v>
      </c>
      <c r="D697">
        <v>23.26</v>
      </c>
      <c r="E697" t="s">
        <v>8</v>
      </c>
      <c r="F697" t="s">
        <v>16</v>
      </c>
      <c r="G697" t="s">
        <v>10</v>
      </c>
      <c r="H697" t="str">
        <f t="shared" si="40"/>
        <v>2019</v>
      </c>
      <c r="I697" t="str">
        <f t="shared" si="41"/>
        <v>2019-Jul</v>
      </c>
      <c r="J697">
        <f t="shared" si="43"/>
        <v>-23.26</v>
      </c>
    </row>
    <row r="698" spans="1:10" ht="13.2" x14ac:dyDescent="0.25">
      <c r="A698" s="2" t="s">
        <v>465</v>
      </c>
      <c r="B698" s="1">
        <f t="shared" si="42"/>
        <v>43653</v>
      </c>
      <c r="C698" t="s">
        <v>27</v>
      </c>
      <c r="D698">
        <v>103.14</v>
      </c>
      <c r="E698" t="s">
        <v>8</v>
      </c>
      <c r="F698" t="s">
        <v>28</v>
      </c>
      <c r="G698" t="s">
        <v>10</v>
      </c>
      <c r="H698" t="str">
        <f t="shared" si="40"/>
        <v>2019</v>
      </c>
      <c r="I698" t="str">
        <f t="shared" si="41"/>
        <v>2019-Jul</v>
      </c>
      <c r="J698">
        <f t="shared" si="43"/>
        <v>-103.14</v>
      </c>
    </row>
    <row r="699" spans="1:10" ht="13.2" x14ac:dyDescent="0.25">
      <c r="A699" s="2" t="s">
        <v>466</v>
      </c>
      <c r="B699" s="1">
        <f t="shared" si="42"/>
        <v>43654</v>
      </c>
      <c r="C699" t="s">
        <v>19</v>
      </c>
      <c r="D699">
        <v>305.27999999999997</v>
      </c>
      <c r="E699" t="s">
        <v>8</v>
      </c>
      <c r="F699" t="s">
        <v>19</v>
      </c>
      <c r="G699" t="s">
        <v>14</v>
      </c>
      <c r="H699" t="str">
        <f t="shared" si="40"/>
        <v>2019</v>
      </c>
      <c r="I699" t="str">
        <f t="shared" si="41"/>
        <v>2019-Jul</v>
      </c>
      <c r="J699">
        <f t="shared" si="43"/>
        <v>-305.27999999999997</v>
      </c>
    </row>
    <row r="700" spans="1:10" ht="13.2" x14ac:dyDescent="0.25">
      <c r="A700" s="2" t="s">
        <v>466</v>
      </c>
      <c r="B700" s="1">
        <f t="shared" si="42"/>
        <v>43654</v>
      </c>
      <c r="C700" t="s">
        <v>19</v>
      </c>
      <c r="D700">
        <v>220.08</v>
      </c>
      <c r="E700" t="s">
        <v>8</v>
      </c>
      <c r="F700" t="s">
        <v>19</v>
      </c>
      <c r="G700" t="s">
        <v>14</v>
      </c>
      <c r="H700" t="str">
        <f t="shared" si="40"/>
        <v>2019</v>
      </c>
      <c r="I700" t="str">
        <f t="shared" si="41"/>
        <v>2019-Jul</v>
      </c>
      <c r="J700">
        <f t="shared" si="43"/>
        <v>-220.08</v>
      </c>
    </row>
    <row r="701" spans="1:10" ht="13.2" x14ac:dyDescent="0.25">
      <c r="A701" s="2" t="s">
        <v>467</v>
      </c>
      <c r="B701" s="1">
        <f t="shared" si="42"/>
        <v>43655</v>
      </c>
      <c r="C701" t="s">
        <v>19</v>
      </c>
      <c r="D701">
        <v>549.72</v>
      </c>
      <c r="E701" t="s">
        <v>20</v>
      </c>
      <c r="F701" t="s">
        <v>19</v>
      </c>
      <c r="G701" t="s">
        <v>10</v>
      </c>
      <c r="H701" t="str">
        <f t="shared" si="40"/>
        <v>2019</v>
      </c>
      <c r="I701" t="str">
        <f t="shared" si="41"/>
        <v>2019-Jul</v>
      </c>
      <c r="J701">
        <f t="shared" si="43"/>
        <v>549.72</v>
      </c>
    </row>
    <row r="702" spans="1:10" ht="13.2" x14ac:dyDescent="0.25">
      <c r="A702" s="2" t="s">
        <v>467</v>
      </c>
      <c r="B702" s="1">
        <f t="shared" si="42"/>
        <v>43655</v>
      </c>
      <c r="C702" t="s">
        <v>33</v>
      </c>
      <c r="D702">
        <v>10.69</v>
      </c>
      <c r="E702" t="s">
        <v>8</v>
      </c>
      <c r="F702" t="s">
        <v>34</v>
      </c>
      <c r="G702" t="s">
        <v>10</v>
      </c>
      <c r="H702" t="str">
        <f t="shared" si="40"/>
        <v>2019</v>
      </c>
      <c r="I702" t="str">
        <f t="shared" si="41"/>
        <v>2019-Jul</v>
      </c>
      <c r="J702">
        <f t="shared" si="43"/>
        <v>-10.69</v>
      </c>
    </row>
    <row r="703" spans="1:10" ht="13.2" x14ac:dyDescent="0.25">
      <c r="A703" s="2" t="s">
        <v>468</v>
      </c>
      <c r="B703" s="1">
        <f t="shared" si="42"/>
        <v>43656</v>
      </c>
      <c r="C703" t="s">
        <v>36</v>
      </c>
      <c r="D703">
        <v>65</v>
      </c>
      <c r="E703" t="s">
        <v>8</v>
      </c>
      <c r="F703" t="s">
        <v>37</v>
      </c>
      <c r="G703" t="s">
        <v>14</v>
      </c>
      <c r="H703" t="str">
        <f t="shared" si="40"/>
        <v>2019</v>
      </c>
      <c r="I703" t="str">
        <f t="shared" si="41"/>
        <v>2019-Jul</v>
      </c>
      <c r="J703">
        <f t="shared" si="43"/>
        <v>-65</v>
      </c>
    </row>
    <row r="704" spans="1:10" ht="13.2" x14ac:dyDescent="0.25">
      <c r="A704" s="2" t="s">
        <v>468</v>
      </c>
      <c r="B704" s="1">
        <f t="shared" si="42"/>
        <v>43656</v>
      </c>
      <c r="C704" t="s">
        <v>30</v>
      </c>
      <c r="D704">
        <v>30</v>
      </c>
      <c r="E704" t="s">
        <v>8</v>
      </c>
      <c r="F704" t="s">
        <v>31</v>
      </c>
      <c r="G704" t="s">
        <v>14</v>
      </c>
      <c r="H704" t="str">
        <f t="shared" si="40"/>
        <v>2019</v>
      </c>
      <c r="I704" t="str">
        <f t="shared" si="41"/>
        <v>2019-Jul</v>
      </c>
      <c r="J704">
        <f t="shared" si="43"/>
        <v>-30</v>
      </c>
    </row>
    <row r="705" spans="1:10" ht="13.2" x14ac:dyDescent="0.25">
      <c r="A705" s="2" t="s">
        <v>469</v>
      </c>
      <c r="B705" s="1">
        <f t="shared" si="42"/>
        <v>43661</v>
      </c>
      <c r="C705" t="s">
        <v>41</v>
      </c>
      <c r="D705">
        <v>87.14</v>
      </c>
      <c r="E705" t="s">
        <v>8</v>
      </c>
      <c r="F705" t="s">
        <v>42</v>
      </c>
      <c r="G705" t="s">
        <v>17</v>
      </c>
      <c r="H705" t="str">
        <f t="shared" si="40"/>
        <v>2019</v>
      </c>
      <c r="I705" t="str">
        <f t="shared" si="41"/>
        <v>2019-Jul</v>
      </c>
      <c r="J705">
        <f t="shared" si="43"/>
        <v>-87.14</v>
      </c>
    </row>
    <row r="706" spans="1:10" ht="13.2" x14ac:dyDescent="0.25">
      <c r="A706" s="2" t="s">
        <v>470</v>
      </c>
      <c r="B706" s="1">
        <f t="shared" si="42"/>
        <v>43662</v>
      </c>
      <c r="C706" t="s">
        <v>7</v>
      </c>
      <c r="D706">
        <v>89.99</v>
      </c>
      <c r="E706" t="s">
        <v>8</v>
      </c>
      <c r="F706" t="s">
        <v>9</v>
      </c>
      <c r="G706" t="s">
        <v>10</v>
      </c>
      <c r="H706" t="str">
        <f t="shared" ref="H706:H769" si="44">TEXT(B706,"yyyy")</f>
        <v>2019</v>
      </c>
      <c r="I706" t="str">
        <f t="shared" ref="I706:I769" si="45">TEXT(B706,"yyyy-mmm")</f>
        <v>2019-Jul</v>
      </c>
      <c r="J706">
        <f t="shared" si="43"/>
        <v>-89.99</v>
      </c>
    </row>
    <row r="707" spans="1:10" ht="13.2" x14ac:dyDescent="0.25">
      <c r="A707" s="2" t="s">
        <v>470</v>
      </c>
      <c r="B707" s="1">
        <f t="shared" ref="B707:B770" si="46">DATE(VALUE(RIGHT(A707,4)), VALUE(LEFT(A707,2)), VALUE(MID(A707,4,2)))</f>
        <v>43662</v>
      </c>
      <c r="C707" t="s">
        <v>51</v>
      </c>
      <c r="D707">
        <v>60</v>
      </c>
      <c r="E707" t="s">
        <v>8</v>
      </c>
      <c r="F707" t="s">
        <v>31</v>
      </c>
      <c r="G707" t="s">
        <v>14</v>
      </c>
      <c r="H707" t="str">
        <f t="shared" si="44"/>
        <v>2019</v>
      </c>
      <c r="I707" t="str">
        <f t="shared" si="45"/>
        <v>2019-Jul</v>
      </c>
      <c r="J707">
        <f t="shared" ref="J707:J770" si="47">IF(E707="Debit", -ABS(D707),ABS(D707))</f>
        <v>-60</v>
      </c>
    </row>
    <row r="708" spans="1:10" ht="13.2" x14ac:dyDescent="0.25">
      <c r="A708" s="2" t="s">
        <v>471</v>
      </c>
      <c r="B708" s="1">
        <f t="shared" si="46"/>
        <v>43663</v>
      </c>
      <c r="C708" t="s">
        <v>50</v>
      </c>
      <c r="D708">
        <v>35</v>
      </c>
      <c r="E708" t="s">
        <v>8</v>
      </c>
      <c r="F708" t="s">
        <v>31</v>
      </c>
      <c r="G708" t="s">
        <v>14</v>
      </c>
      <c r="H708" t="str">
        <f t="shared" si="44"/>
        <v>2019</v>
      </c>
      <c r="I708" t="str">
        <f t="shared" si="45"/>
        <v>2019-Jul</v>
      </c>
      <c r="J708">
        <f t="shared" si="47"/>
        <v>-35</v>
      </c>
    </row>
    <row r="709" spans="1:10" ht="13.2" x14ac:dyDescent="0.25">
      <c r="A709" s="2" t="s">
        <v>472</v>
      </c>
      <c r="B709" s="1">
        <f t="shared" si="46"/>
        <v>43664</v>
      </c>
      <c r="C709" t="s">
        <v>139</v>
      </c>
      <c r="D709">
        <v>75</v>
      </c>
      <c r="E709" t="s">
        <v>8</v>
      </c>
      <c r="F709" t="s">
        <v>140</v>
      </c>
      <c r="G709" t="s">
        <v>14</v>
      </c>
      <c r="H709" t="str">
        <f t="shared" si="44"/>
        <v>2019</v>
      </c>
      <c r="I709" t="str">
        <f t="shared" si="45"/>
        <v>2019-Jul</v>
      </c>
      <c r="J709">
        <f t="shared" si="47"/>
        <v>-75</v>
      </c>
    </row>
    <row r="710" spans="1:10" ht="13.2" x14ac:dyDescent="0.25">
      <c r="A710" s="2" t="s">
        <v>472</v>
      </c>
      <c r="B710" s="1">
        <f t="shared" si="46"/>
        <v>43664</v>
      </c>
      <c r="C710" t="s">
        <v>19</v>
      </c>
      <c r="D710">
        <v>814.5</v>
      </c>
      <c r="E710" t="s">
        <v>8</v>
      </c>
      <c r="F710" t="s">
        <v>19</v>
      </c>
      <c r="G710" t="s">
        <v>14</v>
      </c>
      <c r="H710" t="str">
        <f t="shared" si="44"/>
        <v>2019</v>
      </c>
      <c r="I710" t="str">
        <f t="shared" si="45"/>
        <v>2019-Jul</v>
      </c>
      <c r="J710">
        <f t="shared" si="47"/>
        <v>-814.5</v>
      </c>
    </row>
    <row r="711" spans="1:10" ht="13.2" x14ac:dyDescent="0.25">
      <c r="A711" s="2" t="s">
        <v>472</v>
      </c>
      <c r="B711" s="1">
        <f t="shared" si="46"/>
        <v>43664</v>
      </c>
      <c r="C711" t="s">
        <v>100</v>
      </c>
      <c r="D711">
        <v>36.42</v>
      </c>
      <c r="E711" t="s">
        <v>8</v>
      </c>
      <c r="F711" t="s">
        <v>40</v>
      </c>
      <c r="G711" t="s">
        <v>17</v>
      </c>
      <c r="H711" t="str">
        <f t="shared" si="44"/>
        <v>2019</v>
      </c>
      <c r="I711" t="str">
        <f t="shared" si="45"/>
        <v>2019-Jul</v>
      </c>
      <c r="J711">
        <f t="shared" si="47"/>
        <v>-36.42</v>
      </c>
    </row>
    <row r="712" spans="1:10" ht="13.2" x14ac:dyDescent="0.25">
      <c r="A712" s="2" t="s">
        <v>472</v>
      </c>
      <c r="B712" s="1">
        <f t="shared" si="46"/>
        <v>43664</v>
      </c>
      <c r="C712" t="s">
        <v>41</v>
      </c>
      <c r="D712">
        <v>29.83</v>
      </c>
      <c r="E712" t="s">
        <v>8</v>
      </c>
      <c r="F712" t="s">
        <v>42</v>
      </c>
      <c r="G712" t="s">
        <v>10</v>
      </c>
      <c r="H712" t="str">
        <f t="shared" si="44"/>
        <v>2019</v>
      </c>
      <c r="I712" t="str">
        <f t="shared" si="45"/>
        <v>2019-Jul</v>
      </c>
      <c r="J712">
        <f t="shared" si="47"/>
        <v>-29.83</v>
      </c>
    </row>
    <row r="713" spans="1:10" ht="13.2" x14ac:dyDescent="0.25">
      <c r="A713" s="2" t="s">
        <v>472</v>
      </c>
      <c r="B713" s="1">
        <f t="shared" si="46"/>
        <v>43664</v>
      </c>
      <c r="C713" t="s">
        <v>63</v>
      </c>
      <c r="D713">
        <v>8.82</v>
      </c>
      <c r="E713" t="s">
        <v>8</v>
      </c>
      <c r="F713" t="s">
        <v>16</v>
      </c>
      <c r="G713" t="s">
        <v>10</v>
      </c>
      <c r="H713" t="str">
        <f t="shared" si="44"/>
        <v>2019</v>
      </c>
      <c r="I713" t="str">
        <f t="shared" si="45"/>
        <v>2019-Jul</v>
      </c>
      <c r="J713">
        <f t="shared" si="47"/>
        <v>-8.82</v>
      </c>
    </row>
    <row r="714" spans="1:10" ht="13.2" x14ac:dyDescent="0.25">
      <c r="A714" s="2" t="s">
        <v>473</v>
      </c>
      <c r="B714" s="1">
        <f t="shared" si="46"/>
        <v>43665</v>
      </c>
      <c r="C714" t="s">
        <v>19</v>
      </c>
      <c r="D714">
        <v>115.52</v>
      </c>
      <c r="E714" t="s">
        <v>20</v>
      </c>
      <c r="F714" t="s">
        <v>19</v>
      </c>
      <c r="G714" t="s">
        <v>10</v>
      </c>
      <c r="H714" t="str">
        <f t="shared" si="44"/>
        <v>2019</v>
      </c>
      <c r="I714" t="str">
        <f t="shared" si="45"/>
        <v>2019-Jul</v>
      </c>
      <c r="J714">
        <f t="shared" si="47"/>
        <v>115.52</v>
      </c>
    </row>
    <row r="715" spans="1:10" ht="13.2" x14ac:dyDescent="0.25">
      <c r="A715" s="2" t="s">
        <v>473</v>
      </c>
      <c r="B715" s="1">
        <f t="shared" si="46"/>
        <v>43665</v>
      </c>
      <c r="C715" t="s">
        <v>44</v>
      </c>
      <c r="D715">
        <v>2250</v>
      </c>
      <c r="E715" t="s">
        <v>20</v>
      </c>
      <c r="F715" t="s">
        <v>45</v>
      </c>
      <c r="G715" t="s">
        <v>14</v>
      </c>
      <c r="H715" t="str">
        <f t="shared" si="44"/>
        <v>2019</v>
      </c>
      <c r="I715" t="str">
        <f t="shared" si="45"/>
        <v>2019-Jul</v>
      </c>
      <c r="J715">
        <f t="shared" si="47"/>
        <v>2250</v>
      </c>
    </row>
    <row r="716" spans="1:10" ht="13.2" x14ac:dyDescent="0.25">
      <c r="A716" s="2" t="s">
        <v>473</v>
      </c>
      <c r="B716" s="1">
        <f t="shared" si="46"/>
        <v>43665</v>
      </c>
      <c r="C716" t="s">
        <v>86</v>
      </c>
      <c r="D716">
        <v>28</v>
      </c>
      <c r="E716" t="s">
        <v>8</v>
      </c>
      <c r="F716" t="s">
        <v>16</v>
      </c>
      <c r="G716" t="s">
        <v>10</v>
      </c>
      <c r="H716" t="str">
        <f t="shared" si="44"/>
        <v>2019</v>
      </c>
      <c r="I716" t="str">
        <f t="shared" si="45"/>
        <v>2019-Jul</v>
      </c>
      <c r="J716">
        <f t="shared" si="47"/>
        <v>-28</v>
      </c>
    </row>
    <row r="717" spans="1:10" ht="13.2" x14ac:dyDescent="0.25">
      <c r="A717" s="2" t="s">
        <v>474</v>
      </c>
      <c r="B717" s="1">
        <f t="shared" si="46"/>
        <v>43668</v>
      </c>
      <c r="C717" t="s">
        <v>19</v>
      </c>
      <c r="D717">
        <v>257.08</v>
      </c>
      <c r="E717" t="s">
        <v>20</v>
      </c>
      <c r="F717" t="s">
        <v>19</v>
      </c>
      <c r="G717" t="s">
        <v>17</v>
      </c>
      <c r="H717" t="str">
        <f t="shared" si="44"/>
        <v>2019</v>
      </c>
      <c r="I717" t="str">
        <f t="shared" si="45"/>
        <v>2019-Jul</v>
      </c>
      <c r="J717">
        <f t="shared" si="47"/>
        <v>257.08</v>
      </c>
    </row>
    <row r="718" spans="1:10" ht="13.2" x14ac:dyDescent="0.25">
      <c r="A718" s="2" t="s">
        <v>474</v>
      </c>
      <c r="B718" s="1">
        <f t="shared" si="46"/>
        <v>43668</v>
      </c>
      <c r="C718" t="s">
        <v>15</v>
      </c>
      <c r="D718">
        <v>26.67</v>
      </c>
      <c r="E718" t="s">
        <v>8</v>
      </c>
      <c r="F718" t="s">
        <v>16</v>
      </c>
      <c r="G718" t="s">
        <v>17</v>
      </c>
      <c r="H718" t="str">
        <f t="shared" si="44"/>
        <v>2019</v>
      </c>
      <c r="I718" t="str">
        <f t="shared" si="45"/>
        <v>2019-Jul</v>
      </c>
      <c r="J718">
        <f t="shared" si="47"/>
        <v>-26.67</v>
      </c>
    </row>
    <row r="719" spans="1:10" ht="13.2" x14ac:dyDescent="0.25">
      <c r="A719" s="2" t="s">
        <v>475</v>
      </c>
      <c r="B719" s="1">
        <f t="shared" si="46"/>
        <v>43669</v>
      </c>
      <c r="C719" t="s">
        <v>19</v>
      </c>
      <c r="D719">
        <v>257.08</v>
      </c>
      <c r="E719" t="s">
        <v>8</v>
      </c>
      <c r="F719" t="s">
        <v>19</v>
      </c>
      <c r="G719" t="s">
        <v>14</v>
      </c>
      <c r="H719" t="str">
        <f t="shared" si="44"/>
        <v>2019</v>
      </c>
      <c r="I719" t="str">
        <f t="shared" si="45"/>
        <v>2019-Jul</v>
      </c>
      <c r="J719">
        <f t="shared" si="47"/>
        <v>-257.08</v>
      </c>
    </row>
    <row r="720" spans="1:10" ht="13.2" x14ac:dyDescent="0.25">
      <c r="A720" s="2" t="s">
        <v>476</v>
      </c>
      <c r="B720" s="1">
        <f t="shared" si="46"/>
        <v>43670</v>
      </c>
      <c r="C720" t="s">
        <v>57</v>
      </c>
      <c r="D720">
        <v>2.5</v>
      </c>
      <c r="E720" t="s">
        <v>8</v>
      </c>
      <c r="F720" t="s">
        <v>58</v>
      </c>
      <c r="G720" t="s">
        <v>17</v>
      </c>
      <c r="H720" t="str">
        <f t="shared" si="44"/>
        <v>2019</v>
      </c>
      <c r="I720" t="str">
        <f t="shared" si="45"/>
        <v>2019-Jul</v>
      </c>
      <c r="J720">
        <f t="shared" si="47"/>
        <v>-2.5</v>
      </c>
    </row>
    <row r="721" spans="1:10" ht="13.2" x14ac:dyDescent="0.25">
      <c r="A721" s="2" t="s">
        <v>477</v>
      </c>
      <c r="B721" s="1">
        <f t="shared" si="46"/>
        <v>43673</v>
      </c>
      <c r="C721" t="s">
        <v>73</v>
      </c>
      <c r="D721">
        <v>30</v>
      </c>
      <c r="E721" t="s">
        <v>8</v>
      </c>
      <c r="F721" t="s">
        <v>74</v>
      </c>
      <c r="G721" t="s">
        <v>17</v>
      </c>
      <c r="H721" t="str">
        <f t="shared" si="44"/>
        <v>2019</v>
      </c>
      <c r="I721" t="str">
        <f t="shared" si="45"/>
        <v>2019-Jul</v>
      </c>
      <c r="J721">
        <f t="shared" si="47"/>
        <v>-30</v>
      </c>
    </row>
    <row r="722" spans="1:10" ht="13.2" x14ac:dyDescent="0.25">
      <c r="A722" s="2" t="s">
        <v>478</v>
      </c>
      <c r="B722" s="1">
        <f t="shared" si="46"/>
        <v>43674</v>
      </c>
      <c r="C722" t="s">
        <v>27</v>
      </c>
      <c r="D722">
        <v>44.31</v>
      </c>
      <c r="E722" t="s">
        <v>8</v>
      </c>
      <c r="F722" t="s">
        <v>28</v>
      </c>
      <c r="G722" t="s">
        <v>10</v>
      </c>
      <c r="H722" t="str">
        <f t="shared" si="44"/>
        <v>2019</v>
      </c>
      <c r="I722" t="str">
        <f t="shared" si="45"/>
        <v>2019-Jul</v>
      </c>
      <c r="J722">
        <f t="shared" si="47"/>
        <v>-44.31</v>
      </c>
    </row>
    <row r="723" spans="1:10" ht="13.2" x14ac:dyDescent="0.25">
      <c r="A723" s="2" t="s">
        <v>479</v>
      </c>
      <c r="B723" s="1">
        <f t="shared" si="46"/>
        <v>43675</v>
      </c>
      <c r="C723" t="s">
        <v>41</v>
      </c>
      <c r="D723">
        <v>5.35</v>
      </c>
      <c r="E723" t="s">
        <v>8</v>
      </c>
      <c r="F723" t="s">
        <v>42</v>
      </c>
      <c r="G723" t="s">
        <v>10</v>
      </c>
      <c r="H723" t="str">
        <f t="shared" si="44"/>
        <v>2019</v>
      </c>
      <c r="I723" t="str">
        <f t="shared" si="45"/>
        <v>2019-Jul</v>
      </c>
      <c r="J723">
        <f t="shared" si="47"/>
        <v>-5.35</v>
      </c>
    </row>
    <row r="724" spans="1:10" ht="13.2" x14ac:dyDescent="0.25">
      <c r="A724" s="2" t="s">
        <v>479</v>
      </c>
      <c r="B724" s="1">
        <f t="shared" si="46"/>
        <v>43675</v>
      </c>
      <c r="C724" t="s">
        <v>78</v>
      </c>
      <c r="D724">
        <v>44.92</v>
      </c>
      <c r="E724" t="s">
        <v>8</v>
      </c>
      <c r="F724" t="s">
        <v>16</v>
      </c>
      <c r="G724" t="s">
        <v>17</v>
      </c>
      <c r="H724" t="str">
        <f t="shared" si="44"/>
        <v>2019</v>
      </c>
      <c r="I724" t="str">
        <f t="shared" si="45"/>
        <v>2019-Jul</v>
      </c>
      <c r="J724">
        <f t="shared" si="47"/>
        <v>-44.92</v>
      </c>
    </row>
    <row r="725" spans="1:10" ht="13.2" x14ac:dyDescent="0.25">
      <c r="A725" s="2" t="s">
        <v>480</v>
      </c>
      <c r="B725" s="1">
        <f t="shared" si="46"/>
        <v>43676</v>
      </c>
      <c r="C725" t="s">
        <v>41</v>
      </c>
      <c r="D725">
        <v>15.77</v>
      </c>
      <c r="E725" t="s">
        <v>8</v>
      </c>
      <c r="F725" t="s">
        <v>42</v>
      </c>
      <c r="G725" t="s">
        <v>10</v>
      </c>
      <c r="H725" t="str">
        <f t="shared" si="44"/>
        <v>2019</v>
      </c>
      <c r="I725" t="str">
        <f t="shared" si="45"/>
        <v>2019-Jul</v>
      </c>
      <c r="J725">
        <f t="shared" si="47"/>
        <v>-15.77</v>
      </c>
    </row>
    <row r="726" spans="1:10" ht="13.2" x14ac:dyDescent="0.25">
      <c r="A726" s="2" t="s">
        <v>480</v>
      </c>
      <c r="B726" s="1">
        <f t="shared" si="46"/>
        <v>43676</v>
      </c>
      <c r="C726" t="s">
        <v>60</v>
      </c>
      <c r="D726">
        <v>75</v>
      </c>
      <c r="E726" t="s">
        <v>8</v>
      </c>
      <c r="F726" t="s">
        <v>61</v>
      </c>
      <c r="G726" t="s">
        <v>14</v>
      </c>
      <c r="H726" t="str">
        <f t="shared" si="44"/>
        <v>2019</v>
      </c>
      <c r="I726" t="str">
        <f t="shared" si="45"/>
        <v>2019-Jul</v>
      </c>
      <c r="J726">
        <f t="shared" si="47"/>
        <v>-75</v>
      </c>
    </row>
    <row r="727" spans="1:10" ht="13.2" x14ac:dyDescent="0.25">
      <c r="A727" s="2" t="s">
        <v>481</v>
      </c>
      <c r="B727" s="1">
        <f t="shared" si="46"/>
        <v>43678</v>
      </c>
      <c r="C727" t="s">
        <v>7</v>
      </c>
      <c r="D727">
        <v>13.09</v>
      </c>
      <c r="E727" t="s">
        <v>8</v>
      </c>
      <c r="F727" t="s">
        <v>9</v>
      </c>
      <c r="G727" t="s">
        <v>10</v>
      </c>
      <c r="H727" t="str">
        <f t="shared" si="44"/>
        <v>2019</v>
      </c>
      <c r="I727" t="str">
        <f t="shared" si="45"/>
        <v>2019-Aug</v>
      </c>
      <c r="J727">
        <f t="shared" si="47"/>
        <v>-13.09</v>
      </c>
    </row>
    <row r="728" spans="1:10" ht="13.2" x14ac:dyDescent="0.25">
      <c r="A728" s="2" t="s">
        <v>482</v>
      </c>
      <c r="B728" s="1">
        <f t="shared" si="46"/>
        <v>43679</v>
      </c>
      <c r="C728" t="s">
        <v>12</v>
      </c>
      <c r="D728">
        <v>1100</v>
      </c>
      <c r="E728" t="s">
        <v>8</v>
      </c>
      <c r="F728" t="s">
        <v>13</v>
      </c>
      <c r="G728" t="s">
        <v>14</v>
      </c>
      <c r="H728" t="str">
        <f t="shared" si="44"/>
        <v>2019</v>
      </c>
      <c r="I728" t="str">
        <f t="shared" si="45"/>
        <v>2019-Aug</v>
      </c>
      <c r="J728">
        <f t="shared" si="47"/>
        <v>-1100</v>
      </c>
    </row>
    <row r="729" spans="1:10" ht="13.2" x14ac:dyDescent="0.25">
      <c r="A729" s="2" t="s">
        <v>482</v>
      </c>
      <c r="B729" s="1">
        <f t="shared" si="46"/>
        <v>43679</v>
      </c>
      <c r="C729" t="s">
        <v>44</v>
      </c>
      <c r="D729">
        <v>2250</v>
      </c>
      <c r="E729" t="s">
        <v>20</v>
      </c>
      <c r="F729" t="s">
        <v>45</v>
      </c>
      <c r="G729" t="s">
        <v>14</v>
      </c>
      <c r="H729" t="str">
        <f t="shared" si="44"/>
        <v>2019</v>
      </c>
      <c r="I729" t="str">
        <f t="shared" si="45"/>
        <v>2019-Aug</v>
      </c>
      <c r="J729">
        <f t="shared" si="47"/>
        <v>2250</v>
      </c>
    </row>
    <row r="730" spans="1:10" ht="13.2" x14ac:dyDescent="0.25">
      <c r="A730" s="2" t="s">
        <v>483</v>
      </c>
      <c r="B730" s="1">
        <f t="shared" si="46"/>
        <v>43680</v>
      </c>
      <c r="C730" t="s">
        <v>100</v>
      </c>
      <c r="D730">
        <v>36.36</v>
      </c>
      <c r="E730" t="s">
        <v>8</v>
      </c>
      <c r="F730" t="s">
        <v>40</v>
      </c>
      <c r="G730" t="s">
        <v>10</v>
      </c>
      <c r="H730" t="str">
        <f t="shared" si="44"/>
        <v>2019</v>
      </c>
      <c r="I730" t="str">
        <f t="shared" si="45"/>
        <v>2019-Aug</v>
      </c>
      <c r="J730">
        <f t="shared" si="47"/>
        <v>-36.36</v>
      </c>
    </row>
    <row r="731" spans="1:10" ht="13.2" x14ac:dyDescent="0.25">
      <c r="A731" s="2" t="s">
        <v>483</v>
      </c>
      <c r="B731" s="1">
        <f t="shared" si="46"/>
        <v>43680</v>
      </c>
      <c r="C731" t="s">
        <v>41</v>
      </c>
      <c r="D731">
        <v>3.96</v>
      </c>
      <c r="E731" t="s">
        <v>8</v>
      </c>
      <c r="F731" t="s">
        <v>42</v>
      </c>
      <c r="G731" t="s">
        <v>10</v>
      </c>
      <c r="H731" t="str">
        <f t="shared" si="44"/>
        <v>2019</v>
      </c>
      <c r="I731" t="str">
        <f t="shared" si="45"/>
        <v>2019-Aug</v>
      </c>
      <c r="J731">
        <f t="shared" si="47"/>
        <v>-3.96</v>
      </c>
    </row>
    <row r="732" spans="1:10" ht="13.2" x14ac:dyDescent="0.25">
      <c r="A732" s="2" t="s">
        <v>483</v>
      </c>
      <c r="B732" s="1">
        <f t="shared" si="46"/>
        <v>43680</v>
      </c>
      <c r="C732" t="s">
        <v>25</v>
      </c>
      <c r="D732">
        <v>23.47</v>
      </c>
      <c r="E732" t="s">
        <v>8</v>
      </c>
      <c r="F732" t="s">
        <v>16</v>
      </c>
      <c r="G732" t="s">
        <v>10</v>
      </c>
      <c r="H732" t="str">
        <f t="shared" si="44"/>
        <v>2019</v>
      </c>
      <c r="I732" t="str">
        <f t="shared" si="45"/>
        <v>2019-Aug</v>
      </c>
      <c r="J732">
        <f t="shared" si="47"/>
        <v>-23.47</v>
      </c>
    </row>
    <row r="733" spans="1:10" ht="13.2" x14ac:dyDescent="0.25">
      <c r="A733" s="2" t="s">
        <v>484</v>
      </c>
      <c r="B733" s="1">
        <f t="shared" si="46"/>
        <v>43681</v>
      </c>
      <c r="C733" t="s">
        <v>22</v>
      </c>
      <c r="D733">
        <v>13.9</v>
      </c>
      <c r="E733" t="s">
        <v>8</v>
      </c>
      <c r="F733" t="s">
        <v>360</v>
      </c>
      <c r="G733" t="s">
        <v>10</v>
      </c>
      <c r="H733" t="str">
        <f t="shared" si="44"/>
        <v>2019</v>
      </c>
      <c r="I733" t="str">
        <f t="shared" si="45"/>
        <v>2019-Aug</v>
      </c>
      <c r="J733">
        <f t="shared" si="47"/>
        <v>-13.9</v>
      </c>
    </row>
    <row r="734" spans="1:10" ht="13.2" x14ac:dyDescent="0.25">
      <c r="A734" s="2" t="s">
        <v>485</v>
      </c>
      <c r="B734" s="1">
        <f t="shared" si="46"/>
        <v>43682</v>
      </c>
      <c r="C734" t="s">
        <v>81</v>
      </c>
      <c r="D734">
        <v>18</v>
      </c>
      <c r="E734" t="s">
        <v>8</v>
      </c>
      <c r="F734" t="s">
        <v>82</v>
      </c>
      <c r="G734" t="s">
        <v>17</v>
      </c>
      <c r="H734" t="str">
        <f t="shared" si="44"/>
        <v>2019</v>
      </c>
      <c r="I734" t="str">
        <f t="shared" si="45"/>
        <v>2019-Aug</v>
      </c>
      <c r="J734">
        <f t="shared" si="47"/>
        <v>-18</v>
      </c>
    </row>
    <row r="735" spans="1:10" ht="13.2" x14ac:dyDescent="0.25">
      <c r="A735" s="2" t="s">
        <v>485</v>
      </c>
      <c r="B735" s="1">
        <f t="shared" si="46"/>
        <v>43682</v>
      </c>
      <c r="C735" t="s">
        <v>19</v>
      </c>
      <c r="D735">
        <v>349.28</v>
      </c>
      <c r="E735" t="s">
        <v>20</v>
      </c>
      <c r="F735" t="s">
        <v>19</v>
      </c>
      <c r="G735" t="s">
        <v>10</v>
      </c>
      <c r="H735" t="str">
        <f t="shared" si="44"/>
        <v>2019</v>
      </c>
      <c r="I735" t="str">
        <f t="shared" si="45"/>
        <v>2019-Aug</v>
      </c>
      <c r="J735">
        <f t="shared" si="47"/>
        <v>349.28</v>
      </c>
    </row>
    <row r="736" spans="1:10" ht="13.2" x14ac:dyDescent="0.25">
      <c r="A736" s="2" t="s">
        <v>485</v>
      </c>
      <c r="B736" s="1">
        <f t="shared" si="46"/>
        <v>43682</v>
      </c>
      <c r="C736" t="s">
        <v>19</v>
      </c>
      <c r="D736">
        <v>117.65</v>
      </c>
      <c r="E736" t="s">
        <v>20</v>
      </c>
      <c r="F736" t="s">
        <v>19</v>
      </c>
      <c r="G736" t="s">
        <v>17</v>
      </c>
      <c r="H736" t="str">
        <f t="shared" si="44"/>
        <v>2019</v>
      </c>
      <c r="I736" t="str">
        <f t="shared" si="45"/>
        <v>2019-Aug</v>
      </c>
      <c r="J736">
        <f t="shared" si="47"/>
        <v>117.65</v>
      </c>
    </row>
    <row r="737" spans="1:10" ht="13.2" x14ac:dyDescent="0.25">
      <c r="A737" s="2" t="s">
        <v>486</v>
      </c>
      <c r="B737" s="1">
        <f t="shared" si="46"/>
        <v>43683</v>
      </c>
      <c r="C737" t="s">
        <v>19</v>
      </c>
      <c r="D737">
        <v>521.16999999999996</v>
      </c>
      <c r="E737" t="s">
        <v>8</v>
      </c>
      <c r="F737" t="s">
        <v>19</v>
      </c>
      <c r="G737" t="s">
        <v>14</v>
      </c>
      <c r="H737" t="str">
        <f t="shared" si="44"/>
        <v>2019</v>
      </c>
      <c r="I737" t="str">
        <f t="shared" si="45"/>
        <v>2019-Aug</v>
      </c>
      <c r="J737">
        <f t="shared" si="47"/>
        <v>-521.16999999999996</v>
      </c>
    </row>
    <row r="738" spans="1:10" ht="13.2" x14ac:dyDescent="0.25">
      <c r="A738" s="2" t="s">
        <v>486</v>
      </c>
      <c r="B738" s="1">
        <f t="shared" si="46"/>
        <v>43683</v>
      </c>
      <c r="C738" t="s">
        <v>19</v>
      </c>
      <c r="D738">
        <v>117.65</v>
      </c>
      <c r="E738" t="s">
        <v>8</v>
      </c>
      <c r="F738" t="s">
        <v>19</v>
      </c>
      <c r="G738" t="s">
        <v>14</v>
      </c>
      <c r="H738" t="str">
        <f t="shared" si="44"/>
        <v>2019</v>
      </c>
      <c r="I738" t="str">
        <f t="shared" si="45"/>
        <v>2019-Aug</v>
      </c>
      <c r="J738">
        <f t="shared" si="47"/>
        <v>-117.65</v>
      </c>
    </row>
    <row r="739" spans="1:10" ht="13.2" x14ac:dyDescent="0.25">
      <c r="A739" s="2" t="s">
        <v>486</v>
      </c>
      <c r="B739" s="1">
        <f t="shared" si="46"/>
        <v>43683</v>
      </c>
      <c r="C739" t="s">
        <v>27</v>
      </c>
      <c r="D739">
        <v>125</v>
      </c>
      <c r="E739" t="s">
        <v>8</v>
      </c>
      <c r="F739" t="s">
        <v>28</v>
      </c>
      <c r="G739" t="s">
        <v>14</v>
      </c>
      <c r="H739" t="str">
        <f t="shared" si="44"/>
        <v>2019</v>
      </c>
      <c r="I739" t="str">
        <f t="shared" si="45"/>
        <v>2019-Aug</v>
      </c>
      <c r="J739">
        <f t="shared" si="47"/>
        <v>-125</v>
      </c>
    </row>
    <row r="740" spans="1:10" ht="13.2" x14ac:dyDescent="0.25">
      <c r="A740" s="2" t="s">
        <v>487</v>
      </c>
      <c r="B740" s="1">
        <f t="shared" si="46"/>
        <v>43685</v>
      </c>
      <c r="C740" t="s">
        <v>41</v>
      </c>
      <c r="D740">
        <v>11.72</v>
      </c>
      <c r="E740" t="s">
        <v>8</v>
      </c>
      <c r="F740" t="s">
        <v>42</v>
      </c>
      <c r="G740" t="s">
        <v>17</v>
      </c>
      <c r="H740" t="str">
        <f t="shared" si="44"/>
        <v>2019</v>
      </c>
      <c r="I740" t="str">
        <f t="shared" si="45"/>
        <v>2019-Aug</v>
      </c>
      <c r="J740">
        <f t="shared" si="47"/>
        <v>-11.72</v>
      </c>
    </row>
    <row r="741" spans="1:10" ht="13.2" x14ac:dyDescent="0.25">
      <c r="A741" s="2" t="s">
        <v>488</v>
      </c>
      <c r="B741" s="1">
        <f t="shared" si="46"/>
        <v>43686</v>
      </c>
      <c r="C741" t="s">
        <v>33</v>
      </c>
      <c r="D741">
        <v>10.69</v>
      </c>
      <c r="E741" t="s">
        <v>8</v>
      </c>
      <c r="F741" t="s">
        <v>34</v>
      </c>
      <c r="G741" t="s">
        <v>10</v>
      </c>
      <c r="H741" t="str">
        <f t="shared" si="44"/>
        <v>2019</v>
      </c>
      <c r="I741" t="str">
        <f t="shared" si="45"/>
        <v>2019-Aug</v>
      </c>
      <c r="J741">
        <f t="shared" si="47"/>
        <v>-10.69</v>
      </c>
    </row>
    <row r="742" spans="1:10" ht="13.2" x14ac:dyDescent="0.25">
      <c r="A742" s="2" t="s">
        <v>488</v>
      </c>
      <c r="B742" s="1">
        <f t="shared" si="46"/>
        <v>43686</v>
      </c>
      <c r="C742" t="s">
        <v>30</v>
      </c>
      <c r="D742">
        <v>30</v>
      </c>
      <c r="E742" t="s">
        <v>8</v>
      </c>
      <c r="F742" t="s">
        <v>31</v>
      </c>
      <c r="G742" t="s">
        <v>14</v>
      </c>
      <c r="H742" t="str">
        <f t="shared" si="44"/>
        <v>2019</v>
      </c>
      <c r="I742" t="str">
        <f t="shared" si="45"/>
        <v>2019-Aug</v>
      </c>
      <c r="J742">
        <f t="shared" si="47"/>
        <v>-30</v>
      </c>
    </row>
    <row r="743" spans="1:10" ht="13.2" x14ac:dyDescent="0.25">
      <c r="A743" s="2" t="s">
        <v>489</v>
      </c>
      <c r="B743" s="1">
        <f t="shared" si="46"/>
        <v>43689</v>
      </c>
      <c r="C743" t="s">
        <v>36</v>
      </c>
      <c r="D743">
        <v>65</v>
      </c>
      <c r="E743" t="s">
        <v>8</v>
      </c>
      <c r="F743" t="s">
        <v>37</v>
      </c>
      <c r="G743" t="s">
        <v>14</v>
      </c>
      <c r="H743" t="str">
        <f t="shared" si="44"/>
        <v>2019</v>
      </c>
      <c r="I743" t="str">
        <f t="shared" si="45"/>
        <v>2019-Aug</v>
      </c>
      <c r="J743">
        <f t="shared" si="47"/>
        <v>-65</v>
      </c>
    </row>
    <row r="744" spans="1:10" ht="13.2" x14ac:dyDescent="0.25">
      <c r="A744" s="2" t="s">
        <v>489</v>
      </c>
      <c r="B744" s="1">
        <f t="shared" si="46"/>
        <v>43689</v>
      </c>
      <c r="C744" t="s">
        <v>15</v>
      </c>
      <c r="D744">
        <v>26.67</v>
      </c>
      <c r="E744" t="s">
        <v>8</v>
      </c>
      <c r="F744" t="s">
        <v>16</v>
      </c>
      <c r="G744" t="s">
        <v>17</v>
      </c>
      <c r="H744" t="str">
        <f t="shared" si="44"/>
        <v>2019</v>
      </c>
      <c r="I744" t="str">
        <f t="shared" si="45"/>
        <v>2019-Aug</v>
      </c>
      <c r="J744">
        <f t="shared" si="47"/>
        <v>-26.67</v>
      </c>
    </row>
    <row r="745" spans="1:10" ht="13.2" x14ac:dyDescent="0.25">
      <c r="A745" s="2" t="s">
        <v>490</v>
      </c>
      <c r="B745" s="1">
        <f t="shared" si="46"/>
        <v>43691</v>
      </c>
      <c r="C745" t="s">
        <v>57</v>
      </c>
      <c r="D745">
        <v>2.75</v>
      </c>
      <c r="E745" t="s">
        <v>8</v>
      </c>
      <c r="F745" t="s">
        <v>58</v>
      </c>
      <c r="G745" t="s">
        <v>10</v>
      </c>
      <c r="H745" t="str">
        <f t="shared" si="44"/>
        <v>2019</v>
      </c>
      <c r="I745" t="str">
        <f t="shared" si="45"/>
        <v>2019-Aug</v>
      </c>
      <c r="J745">
        <f t="shared" si="47"/>
        <v>-2.75</v>
      </c>
    </row>
    <row r="746" spans="1:10" ht="13.2" x14ac:dyDescent="0.25">
      <c r="A746" s="2" t="s">
        <v>491</v>
      </c>
      <c r="B746" s="1">
        <f t="shared" si="46"/>
        <v>43692</v>
      </c>
      <c r="C746" t="s">
        <v>19</v>
      </c>
      <c r="D746">
        <v>335.2</v>
      </c>
      <c r="E746" t="s">
        <v>8</v>
      </c>
      <c r="F746" t="s">
        <v>19</v>
      </c>
      <c r="G746" t="s">
        <v>14</v>
      </c>
      <c r="H746" t="str">
        <f t="shared" si="44"/>
        <v>2019</v>
      </c>
      <c r="I746" t="str">
        <f t="shared" si="45"/>
        <v>2019-Aug</v>
      </c>
      <c r="J746">
        <f t="shared" si="47"/>
        <v>-335.2</v>
      </c>
    </row>
    <row r="747" spans="1:10" ht="13.2" x14ac:dyDescent="0.25">
      <c r="A747" s="2" t="s">
        <v>491</v>
      </c>
      <c r="B747" s="1">
        <f t="shared" si="46"/>
        <v>43692</v>
      </c>
      <c r="C747" t="s">
        <v>51</v>
      </c>
      <c r="D747">
        <v>60</v>
      </c>
      <c r="E747" t="s">
        <v>8</v>
      </c>
      <c r="F747" t="s">
        <v>31</v>
      </c>
      <c r="G747" t="s">
        <v>14</v>
      </c>
      <c r="H747" t="str">
        <f t="shared" si="44"/>
        <v>2019</v>
      </c>
      <c r="I747" t="str">
        <f t="shared" si="45"/>
        <v>2019-Aug</v>
      </c>
      <c r="J747">
        <f t="shared" si="47"/>
        <v>-60</v>
      </c>
    </row>
    <row r="748" spans="1:10" ht="13.2" x14ac:dyDescent="0.25">
      <c r="A748" s="2" t="s">
        <v>492</v>
      </c>
      <c r="B748" s="1">
        <f t="shared" si="46"/>
        <v>43693</v>
      </c>
      <c r="C748" t="s">
        <v>44</v>
      </c>
      <c r="D748">
        <v>2250</v>
      </c>
      <c r="E748" t="s">
        <v>20</v>
      </c>
      <c r="F748" t="s">
        <v>45</v>
      </c>
      <c r="G748" t="s">
        <v>14</v>
      </c>
      <c r="H748" t="str">
        <f t="shared" si="44"/>
        <v>2019</v>
      </c>
      <c r="I748" t="str">
        <f t="shared" si="45"/>
        <v>2019-Aug</v>
      </c>
      <c r="J748">
        <f t="shared" si="47"/>
        <v>2250</v>
      </c>
    </row>
    <row r="749" spans="1:10" ht="13.2" x14ac:dyDescent="0.25">
      <c r="A749" s="2" t="s">
        <v>492</v>
      </c>
      <c r="B749" s="1">
        <f t="shared" si="46"/>
        <v>43693</v>
      </c>
      <c r="C749" t="s">
        <v>50</v>
      </c>
      <c r="D749">
        <v>35</v>
      </c>
      <c r="E749" t="s">
        <v>8</v>
      </c>
      <c r="F749" t="s">
        <v>31</v>
      </c>
      <c r="G749" t="s">
        <v>14</v>
      </c>
      <c r="H749" t="str">
        <f t="shared" si="44"/>
        <v>2019</v>
      </c>
      <c r="I749" t="str">
        <f t="shared" si="45"/>
        <v>2019-Aug</v>
      </c>
      <c r="J749">
        <f t="shared" si="47"/>
        <v>-35</v>
      </c>
    </row>
    <row r="750" spans="1:10" ht="13.2" x14ac:dyDescent="0.25">
      <c r="A750" s="2" t="s">
        <v>493</v>
      </c>
      <c r="B750" s="1">
        <f t="shared" si="46"/>
        <v>43694</v>
      </c>
      <c r="C750" t="s">
        <v>19</v>
      </c>
      <c r="D750">
        <v>87.17</v>
      </c>
      <c r="E750" t="s">
        <v>20</v>
      </c>
      <c r="F750" t="s">
        <v>19</v>
      </c>
      <c r="G750" t="s">
        <v>10</v>
      </c>
      <c r="H750" t="str">
        <f t="shared" si="44"/>
        <v>2019</v>
      </c>
      <c r="I750" t="str">
        <f t="shared" si="45"/>
        <v>2019-Aug</v>
      </c>
      <c r="J750">
        <f t="shared" si="47"/>
        <v>87.17</v>
      </c>
    </row>
    <row r="751" spans="1:10" ht="13.2" x14ac:dyDescent="0.25">
      <c r="A751" s="2" t="s">
        <v>493</v>
      </c>
      <c r="B751" s="1">
        <f t="shared" si="46"/>
        <v>43694</v>
      </c>
      <c r="C751" t="s">
        <v>41</v>
      </c>
      <c r="D751">
        <v>33.15</v>
      </c>
      <c r="E751" t="s">
        <v>8</v>
      </c>
      <c r="F751" t="s">
        <v>42</v>
      </c>
      <c r="G751" t="s">
        <v>10</v>
      </c>
      <c r="H751" t="str">
        <f t="shared" si="44"/>
        <v>2019</v>
      </c>
      <c r="I751" t="str">
        <f t="shared" si="45"/>
        <v>2019-Aug</v>
      </c>
      <c r="J751">
        <f t="shared" si="47"/>
        <v>-33.15</v>
      </c>
    </row>
    <row r="752" spans="1:10" ht="13.2" x14ac:dyDescent="0.25">
      <c r="A752" s="2" t="s">
        <v>493</v>
      </c>
      <c r="B752" s="1">
        <f t="shared" si="46"/>
        <v>43694</v>
      </c>
      <c r="C752" t="s">
        <v>73</v>
      </c>
      <c r="D752">
        <v>19</v>
      </c>
      <c r="E752" t="s">
        <v>8</v>
      </c>
      <c r="F752" t="s">
        <v>74</v>
      </c>
      <c r="G752" t="s">
        <v>10</v>
      </c>
      <c r="H752" t="str">
        <f t="shared" si="44"/>
        <v>2019</v>
      </c>
      <c r="I752" t="str">
        <f t="shared" si="45"/>
        <v>2019-Aug</v>
      </c>
      <c r="J752">
        <f t="shared" si="47"/>
        <v>-19</v>
      </c>
    </row>
    <row r="753" spans="1:10" ht="13.2" x14ac:dyDescent="0.25">
      <c r="A753" s="2" t="s">
        <v>493</v>
      </c>
      <c r="B753" s="1">
        <f t="shared" si="46"/>
        <v>43694</v>
      </c>
      <c r="C753" t="s">
        <v>25</v>
      </c>
      <c r="D753">
        <v>3.5</v>
      </c>
      <c r="E753" t="s">
        <v>8</v>
      </c>
      <c r="F753" t="s">
        <v>16</v>
      </c>
      <c r="G753" t="s">
        <v>10</v>
      </c>
      <c r="H753" t="str">
        <f t="shared" si="44"/>
        <v>2019</v>
      </c>
      <c r="I753" t="str">
        <f t="shared" si="45"/>
        <v>2019-Aug</v>
      </c>
      <c r="J753">
        <f t="shared" si="47"/>
        <v>-3.5</v>
      </c>
    </row>
    <row r="754" spans="1:10" ht="13.2" x14ac:dyDescent="0.25">
      <c r="A754" s="2" t="s">
        <v>494</v>
      </c>
      <c r="B754" s="1">
        <f t="shared" si="46"/>
        <v>43696</v>
      </c>
      <c r="C754" t="s">
        <v>19</v>
      </c>
      <c r="D754">
        <v>1248.95</v>
      </c>
      <c r="E754" t="s">
        <v>8</v>
      </c>
      <c r="F754" t="s">
        <v>19</v>
      </c>
      <c r="G754" t="s">
        <v>14</v>
      </c>
      <c r="H754" t="str">
        <f t="shared" si="44"/>
        <v>2019</v>
      </c>
      <c r="I754" t="str">
        <f t="shared" si="45"/>
        <v>2019-Aug</v>
      </c>
      <c r="J754">
        <f t="shared" si="47"/>
        <v>-1248.95</v>
      </c>
    </row>
    <row r="755" spans="1:10" ht="13.2" x14ac:dyDescent="0.25">
      <c r="A755" s="2" t="s">
        <v>495</v>
      </c>
      <c r="B755" s="1">
        <f t="shared" si="46"/>
        <v>43697</v>
      </c>
      <c r="C755" t="s">
        <v>139</v>
      </c>
      <c r="D755">
        <v>75</v>
      </c>
      <c r="E755" t="s">
        <v>8</v>
      </c>
      <c r="F755" t="s">
        <v>140</v>
      </c>
      <c r="G755" t="s">
        <v>14</v>
      </c>
      <c r="H755" t="str">
        <f t="shared" si="44"/>
        <v>2019</v>
      </c>
      <c r="I755" t="str">
        <f t="shared" si="45"/>
        <v>2019-Aug</v>
      </c>
      <c r="J755">
        <f t="shared" si="47"/>
        <v>-75</v>
      </c>
    </row>
    <row r="756" spans="1:10" ht="13.2" x14ac:dyDescent="0.25">
      <c r="A756" s="2" t="s">
        <v>495</v>
      </c>
      <c r="B756" s="1">
        <f t="shared" si="46"/>
        <v>43697</v>
      </c>
      <c r="C756" t="s">
        <v>57</v>
      </c>
      <c r="D756">
        <v>2.75</v>
      </c>
      <c r="E756" t="s">
        <v>8</v>
      </c>
      <c r="F756" t="s">
        <v>58</v>
      </c>
      <c r="G756" t="s">
        <v>10</v>
      </c>
      <c r="H756" t="str">
        <f t="shared" si="44"/>
        <v>2019</v>
      </c>
      <c r="I756" t="str">
        <f t="shared" si="45"/>
        <v>2019-Aug</v>
      </c>
      <c r="J756">
        <f t="shared" si="47"/>
        <v>-2.75</v>
      </c>
    </row>
    <row r="757" spans="1:10" ht="13.2" x14ac:dyDescent="0.25">
      <c r="A757" s="2" t="s">
        <v>496</v>
      </c>
      <c r="B757" s="1">
        <f t="shared" si="46"/>
        <v>43698</v>
      </c>
      <c r="C757" t="s">
        <v>39</v>
      </c>
      <c r="D757">
        <v>34.69</v>
      </c>
      <c r="E757" t="s">
        <v>8</v>
      </c>
      <c r="F757" t="s">
        <v>40</v>
      </c>
      <c r="G757" t="s">
        <v>10</v>
      </c>
      <c r="H757" t="str">
        <f t="shared" si="44"/>
        <v>2019</v>
      </c>
      <c r="I757" t="str">
        <f t="shared" si="45"/>
        <v>2019-Aug</v>
      </c>
      <c r="J757">
        <f t="shared" si="47"/>
        <v>-34.69</v>
      </c>
    </row>
    <row r="758" spans="1:10" ht="13.2" x14ac:dyDescent="0.25">
      <c r="A758" s="2" t="s">
        <v>497</v>
      </c>
      <c r="B758" s="1">
        <f t="shared" si="46"/>
        <v>43700</v>
      </c>
      <c r="C758" t="s">
        <v>57</v>
      </c>
      <c r="D758">
        <v>2.75</v>
      </c>
      <c r="E758" t="s">
        <v>8</v>
      </c>
      <c r="F758" t="s">
        <v>58</v>
      </c>
      <c r="G758" t="s">
        <v>10</v>
      </c>
      <c r="H758" t="str">
        <f t="shared" si="44"/>
        <v>2019</v>
      </c>
      <c r="I758" t="str">
        <f t="shared" si="45"/>
        <v>2019-Aug</v>
      </c>
      <c r="J758">
        <f t="shared" si="47"/>
        <v>-2.75</v>
      </c>
    </row>
    <row r="759" spans="1:10" ht="13.2" x14ac:dyDescent="0.25">
      <c r="A759" s="2" t="s">
        <v>498</v>
      </c>
      <c r="B759" s="1">
        <f t="shared" si="46"/>
        <v>43702</v>
      </c>
      <c r="C759" t="s">
        <v>63</v>
      </c>
      <c r="D759">
        <v>39.43</v>
      </c>
      <c r="E759" t="s">
        <v>8</v>
      </c>
      <c r="F759" t="s">
        <v>16</v>
      </c>
      <c r="G759" t="s">
        <v>10</v>
      </c>
      <c r="H759" t="str">
        <f t="shared" si="44"/>
        <v>2019</v>
      </c>
      <c r="I759" t="str">
        <f t="shared" si="45"/>
        <v>2019-Aug</v>
      </c>
      <c r="J759">
        <f t="shared" si="47"/>
        <v>-39.43</v>
      </c>
    </row>
    <row r="760" spans="1:10" ht="13.2" x14ac:dyDescent="0.25">
      <c r="A760" s="2" t="s">
        <v>499</v>
      </c>
      <c r="B760" s="1">
        <f t="shared" si="46"/>
        <v>43703</v>
      </c>
      <c r="C760" t="s">
        <v>27</v>
      </c>
      <c r="D760">
        <v>66.75</v>
      </c>
      <c r="E760" t="s">
        <v>8</v>
      </c>
      <c r="F760" t="s">
        <v>28</v>
      </c>
      <c r="G760" t="s">
        <v>17</v>
      </c>
      <c r="H760" t="str">
        <f t="shared" si="44"/>
        <v>2019</v>
      </c>
      <c r="I760" t="str">
        <f t="shared" si="45"/>
        <v>2019-Aug</v>
      </c>
      <c r="J760">
        <f t="shared" si="47"/>
        <v>-66.75</v>
      </c>
    </row>
    <row r="761" spans="1:10" ht="13.2" x14ac:dyDescent="0.25">
      <c r="A761" s="2" t="s">
        <v>500</v>
      </c>
      <c r="B761" s="1">
        <f t="shared" si="46"/>
        <v>43706</v>
      </c>
      <c r="C761" t="s">
        <v>57</v>
      </c>
      <c r="D761">
        <v>3</v>
      </c>
      <c r="E761" t="s">
        <v>8</v>
      </c>
      <c r="F761" t="s">
        <v>58</v>
      </c>
      <c r="G761" t="s">
        <v>10</v>
      </c>
      <c r="H761" t="str">
        <f t="shared" si="44"/>
        <v>2019</v>
      </c>
      <c r="I761" t="str">
        <f t="shared" si="45"/>
        <v>2019-Aug</v>
      </c>
      <c r="J761">
        <f t="shared" si="47"/>
        <v>-3</v>
      </c>
    </row>
    <row r="762" spans="1:10" ht="13.2" x14ac:dyDescent="0.25">
      <c r="A762" s="2" t="s">
        <v>501</v>
      </c>
      <c r="B762" s="1">
        <f t="shared" si="46"/>
        <v>43707</v>
      </c>
      <c r="C762" t="s">
        <v>57</v>
      </c>
      <c r="D762">
        <v>2.75</v>
      </c>
      <c r="E762" t="s">
        <v>8</v>
      </c>
      <c r="F762" t="s">
        <v>58</v>
      </c>
      <c r="G762" t="s">
        <v>10</v>
      </c>
      <c r="H762" t="str">
        <f t="shared" si="44"/>
        <v>2019</v>
      </c>
      <c r="I762" t="str">
        <f t="shared" si="45"/>
        <v>2019-Aug</v>
      </c>
      <c r="J762">
        <f t="shared" si="47"/>
        <v>-2.75</v>
      </c>
    </row>
    <row r="763" spans="1:10" ht="13.2" x14ac:dyDescent="0.25">
      <c r="A763" s="2" t="s">
        <v>501</v>
      </c>
      <c r="B763" s="1">
        <f t="shared" si="46"/>
        <v>43707</v>
      </c>
      <c r="C763" t="s">
        <v>60</v>
      </c>
      <c r="D763">
        <v>75</v>
      </c>
      <c r="E763" t="s">
        <v>8</v>
      </c>
      <c r="F763" t="s">
        <v>61</v>
      </c>
      <c r="G763" t="s">
        <v>14</v>
      </c>
      <c r="H763" t="str">
        <f t="shared" si="44"/>
        <v>2019</v>
      </c>
      <c r="I763" t="str">
        <f t="shared" si="45"/>
        <v>2019-Aug</v>
      </c>
      <c r="J763">
        <f t="shared" si="47"/>
        <v>-75</v>
      </c>
    </row>
    <row r="764" spans="1:10" ht="13.2" x14ac:dyDescent="0.25">
      <c r="A764" s="2" t="s">
        <v>501</v>
      </c>
      <c r="B764" s="1">
        <f t="shared" si="46"/>
        <v>43707</v>
      </c>
      <c r="C764" t="s">
        <v>44</v>
      </c>
      <c r="D764">
        <v>2250</v>
      </c>
      <c r="E764" t="s">
        <v>20</v>
      </c>
      <c r="F764" t="s">
        <v>45</v>
      </c>
      <c r="G764" t="s">
        <v>14</v>
      </c>
      <c r="H764" t="str">
        <f t="shared" si="44"/>
        <v>2019</v>
      </c>
      <c r="I764" t="str">
        <f t="shared" si="45"/>
        <v>2019-Aug</v>
      </c>
      <c r="J764">
        <f t="shared" si="47"/>
        <v>2250</v>
      </c>
    </row>
    <row r="765" spans="1:10" ht="13.2" x14ac:dyDescent="0.25">
      <c r="A765" s="2" t="s">
        <v>502</v>
      </c>
      <c r="B765" s="1">
        <f t="shared" si="46"/>
        <v>43708</v>
      </c>
      <c r="C765" t="s">
        <v>27</v>
      </c>
      <c r="D765">
        <v>68.040000000000006</v>
      </c>
      <c r="E765" t="s">
        <v>8</v>
      </c>
      <c r="F765" t="s">
        <v>28</v>
      </c>
      <c r="G765" t="s">
        <v>10</v>
      </c>
      <c r="H765" t="str">
        <f t="shared" si="44"/>
        <v>2019</v>
      </c>
      <c r="I765" t="str">
        <f t="shared" si="45"/>
        <v>2019-Aug</v>
      </c>
      <c r="J765">
        <f t="shared" si="47"/>
        <v>-68.040000000000006</v>
      </c>
    </row>
    <row r="766" spans="1:10" ht="13.2" x14ac:dyDescent="0.25">
      <c r="A766" s="2" t="s">
        <v>502</v>
      </c>
      <c r="B766" s="1">
        <f t="shared" si="46"/>
        <v>43708</v>
      </c>
      <c r="C766" t="s">
        <v>96</v>
      </c>
      <c r="D766">
        <v>41.78</v>
      </c>
      <c r="E766" t="s">
        <v>8</v>
      </c>
      <c r="F766" t="s">
        <v>16</v>
      </c>
      <c r="G766" t="s">
        <v>17</v>
      </c>
      <c r="H766" t="str">
        <f t="shared" si="44"/>
        <v>2019</v>
      </c>
      <c r="I766" t="str">
        <f t="shared" si="45"/>
        <v>2019-Aug</v>
      </c>
      <c r="J766">
        <f t="shared" si="47"/>
        <v>-41.78</v>
      </c>
    </row>
    <row r="767" spans="1:10" ht="13.2" x14ac:dyDescent="0.25">
      <c r="A767" s="2" t="s">
        <v>503</v>
      </c>
      <c r="B767" s="1">
        <f t="shared" si="46"/>
        <v>43709</v>
      </c>
      <c r="C767" t="s">
        <v>7</v>
      </c>
      <c r="D767">
        <v>13.09</v>
      </c>
      <c r="E767" t="s">
        <v>8</v>
      </c>
      <c r="F767" t="s">
        <v>9</v>
      </c>
      <c r="G767" t="s">
        <v>10</v>
      </c>
      <c r="H767" t="str">
        <f t="shared" si="44"/>
        <v>2019</v>
      </c>
      <c r="I767" t="str">
        <f t="shared" si="45"/>
        <v>2019-Sep</v>
      </c>
      <c r="J767">
        <f t="shared" si="47"/>
        <v>-13.09</v>
      </c>
    </row>
    <row r="768" spans="1:10" ht="13.2" x14ac:dyDescent="0.25">
      <c r="A768" s="2" t="s">
        <v>504</v>
      </c>
      <c r="B768" s="1">
        <f t="shared" si="46"/>
        <v>43711</v>
      </c>
      <c r="C768" t="s">
        <v>12</v>
      </c>
      <c r="D768">
        <v>1100</v>
      </c>
      <c r="E768" t="s">
        <v>8</v>
      </c>
      <c r="F768" t="s">
        <v>13</v>
      </c>
      <c r="G768" t="s">
        <v>14</v>
      </c>
      <c r="H768" t="str">
        <f t="shared" si="44"/>
        <v>2019</v>
      </c>
      <c r="I768" t="str">
        <f t="shared" si="45"/>
        <v>2019-Sep</v>
      </c>
      <c r="J768">
        <f t="shared" si="47"/>
        <v>-1100</v>
      </c>
    </row>
    <row r="769" spans="1:10" ht="13.2" x14ac:dyDescent="0.25">
      <c r="A769" s="2" t="s">
        <v>504</v>
      </c>
      <c r="B769" s="1">
        <f t="shared" si="46"/>
        <v>43711</v>
      </c>
      <c r="C769" t="s">
        <v>78</v>
      </c>
      <c r="D769">
        <v>41.24</v>
      </c>
      <c r="E769" t="s">
        <v>8</v>
      </c>
      <c r="F769" t="s">
        <v>16</v>
      </c>
      <c r="G769" t="s">
        <v>17</v>
      </c>
      <c r="H769" t="str">
        <f t="shared" si="44"/>
        <v>2019</v>
      </c>
      <c r="I769" t="str">
        <f t="shared" si="45"/>
        <v>2019-Sep</v>
      </c>
      <c r="J769">
        <f t="shared" si="47"/>
        <v>-41.24</v>
      </c>
    </row>
    <row r="770" spans="1:10" ht="13.2" x14ac:dyDescent="0.25">
      <c r="A770" s="2" t="s">
        <v>505</v>
      </c>
      <c r="B770" s="1">
        <f t="shared" si="46"/>
        <v>43712</v>
      </c>
      <c r="C770" t="s">
        <v>22</v>
      </c>
      <c r="D770">
        <v>13.9</v>
      </c>
      <c r="E770" t="s">
        <v>8</v>
      </c>
      <c r="F770" t="s">
        <v>360</v>
      </c>
      <c r="G770" t="s">
        <v>10</v>
      </c>
      <c r="H770" t="str">
        <f t="shared" ref="H770:H807" si="48">TEXT(B770,"yyyy")</f>
        <v>2019</v>
      </c>
      <c r="I770" t="str">
        <f t="shared" ref="I770:I807" si="49">TEXT(B770,"yyyy-mmm")</f>
        <v>2019-Sep</v>
      </c>
      <c r="J770">
        <f t="shared" si="47"/>
        <v>-13.9</v>
      </c>
    </row>
    <row r="771" spans="1:10" ht="13.2" x14ac:dyDescent="0.25">
      <c r="A771" s="2" t="s">
        <v>506</v>
      </c>
      <c r="B771" s="1">
        <f t="shared" ref="B771:B807" si="50">DATE(VALUE(RIGHT(A771,4)), VALUE(LEFT(A771,2)), VALUE(MID(A771,4,2)))</f>
        <v>43713</v>
      </c>
      <c r="C771" t="s">
        <v>57</v>
      </c>
      <c r="D771">
        <v>3.75</v>
      </c>
      <c r="E771" t="s">
        <v>8</v>
      </c>
      <c r="F771" t="s">
        <v>58</v>
      </c>
      <c r="G771" t="s">
        <v>10</v>
      </c>
      <c r="H771" t="str">
        <f t="shared" si="48"/>
        <v>2019</v>
      </c>
      <c r="I771" t="str">
        <f t="shared" si="49"/>
        <v>2019-Sep</v>
      </c>
      <c r="J771">
        <f t="shared" ref="J771:J807" si="51">IF(E771="Debit", -ABS(D771),ABS(D771))</f>
        <v>-3.75</v>
      </c>
    </row>
    <row r="772" spans="1:10" ht="13.2" x14ac:dyDescent="0.25">
      <c r="A772" s="2" t="s">
        <v>507</v>
      </c>
      <c r="B772" s="1">
        <f t="shared" si="50"/>
        <v>43714</v>
      </c>
      <c r="C772" t="s">
        <v>19</v>
      </c>
      <c r="D772">
        <v>1390.37</v>
      </c>
      <c r="E772" t="s">
        <v>20</v>
      </c>
      <c r="F772" t="s">
        <v>19</v>
      </c>
      <c r="G772" t="s">
        <v>10</v>
      </c>
      <c r="H772" t="str">
        <f t="shared" si="48"/>
        <v>2019</v>
      </c>
      <c r="I772" t="str">
        <f t="shared" si="49"/>
        <v>2019-Sep</v>
      </c>
      <c r="J772">
        <f t="shared" si="51"/>
        <v>1390.37</v>
      </c>
    </row>
    <row r="773" spans="1:10" ht="13.2" x14ac:dyDescent="0.25">
      <c r="A773" s="2" t="s">
        <v>507</v>
      </c>
      <c r="B773" s="1">
        <f t="shared" si="50"/>
        <v>43714</v>
      </c>
      <c r="C773" t="s">
        <v>19</v>
      </c>
      <c r="D773">
        <v>1390.37</v>
      </c>
      <c r="E773" t="s">
        <v>8</v>
      </c>
      <c r="F773" t="s">
        <v>19</v>
      </c>
      <c r="G773" t="s">
        <v>14</v>
      </c>
      <c r="H773" t="str">
        <f t="shared" si="48"/>
        <v>2019</v>
      </c>
      <c r="I773" t="str">
        <f t="shared" si="49"/>
        <v>2019-Sep</v>
      </c>
      <c r="J773">
        <f t="shared" si="51"/>
        <v>-1390.37</v>
      </c>
    </row>
    <row r="774" spans="1:10" ht="13.2" x14ac:dyDescent="0.25">
      <c r="A774" s="2" t="s">
        <v>507</v>
      </c>
      <c r="B774" s="1">
        <f t="shared" si="50"/>
        <v>43714</v>
      </c>
      <c r="C774" t="s">
        <v>19</v>
      </c>
      <c r="D774">
        <v>502.75</v>
      </c>
      <c r="E774" t="s">
        <v>8</v>
      </c>
      <c r="F774" t="s">
        <v>19</v>
      </c>
      <c r="G774" t="s">
        <v>14</v>
      </c>
      <c r="H774" t="str">
        <f t="shared" si="48"/>
        <v>2019</v>
      </c>
      <c r="I774" t="str">
        <f t="shared" si="49"/>
        <v>2019-Sep</v>
      </c>
      <c r="J774">
        <f t="shared" si="51"/>
        <v>-502.75</v>
      </c>
    </row>
    <row r="775" spans="1:10" ht="13.2" x14ac:dyDescent="0.25">
      <c r="A775" s="2" t="s">
        <v>508</v>
      </c>
      <c r="B775" s="1">
        <f t="shared" si="50"/>
        <v>43715</v>
      </c>
      <c r="C775" t="s">
        <v>81</v>
      </c>
      <c r="D775">
        <v>12.87</v>
      </c>
      <c r="E775" t="s">
        <v>8</v>
      </c>
      <c r="F775" t="s">
        <v>82</v>
      </c>
      <c r="G775" t="s">
        <v>10</v>
      </c>
      <c r="H775" t="str">
        <f t="shared" si="48"/>
        <v>2019</v>
      </c>
      <c r="I775" t="str">
        <f t="shared" si="49"/>
        <v>2019-Sep</v>
      </c>
      <c r="J775">
        <f t="shared" si="51"/>
        <v>-12.87</v>
      </c>
    </row>
    <row r="776" spans="1:10" ht="13.2" x14ac:dyDescent="0.25">
      <c r="A776" s="2" t="s">
        <v>509</v>
      </c>
      <c r="B776" s="1">
        <f t="shared" si="50"/>
        <v>43716</v>
      </c>
      <c r="C776" t="s">
        <v>81</v>
      </c>
      <c r="D776">
        <v>19.3</v>
      </c>
      <c r="E776" t="s">
        <v>8</v>
      </c>
      <c r="F776" t="s">
        <v>82</v>
      </c>
      <c r="G776" t="s">
        <v>10</v>
      </c>
      <c r="H776" t="str">
        <f t="shared" si="48"/>
        <v>2019</v>
      </c>
      <c r="I776" t="str">
        <f t="shared" si="49"/>
        <v>2019-Sep</v>
      </c>
      <c r="J776">
        <f t="shared" si="51"/>
        <v>-19.3</v>
      </c>
    </row>
    <row r="777" spans="1:10" ht="13.2" x14ac:dyDescent="0.25">
      <c r="A777" s="2" t="s">
        <v>510</v>
      </c>
      <c r="B777" s="1">
        <f t="shared" si="50"/>
        <v>43717</v>
      </c>
      <c r="C777" t="s">
        <v>39</v>
      </c>
      <c r="D777">
        <v>28.77</v>
      </c>
      <c r="E777" t="s">
        <v>8</v>
      </c>
      <c r="F777" t="s">
        <v>40</v>
      </c>
      <c r="G777" t="s">
        <v>10</v>
      </c>
      <c r="H777" t="str">
        <f t="shared" si="48"/>
        <v>2019</v>
      </c>
      <c r="I777" t="str">
        <f t="shared" si="49"/>
        <v>2019-Sep</v>
      </c>
      <c r="J777">
        <f t="shared" si="51"/>
        <v>-28.77</v>
      </c>
    </row>
    <row r="778" spans="1:10" ht="13.2" x14ac:dyDescent="0.25">
      <c r="A778" s="2" t="s">
        <v>510</v>
      </c>
      <c r="B778" s="1">
        <f t="shared" si="50"/>
        <v>43717</v>
      </c>
      <c r="C778" t="s">
        <v>41</v>
      </c>
      <c r="D778">
        <v>65.09</v>
      </c>
      <c r="E778" t="s">
        <v>8</v>
      </c>
      <c r="F778" t="s">
        <v>42</v>
      </c>
      <c r="G778" t="s">
        <v>17</v>
      </c>
      <c r="H778" t="str">
        <f t="shared" si="48"/>
        <v>2019</v>
      </c>
      <c r="I778" t="str">
        <f t="shared" si="49"/>
        <v>2019-Sep</v>
      </c>
      <c r="J778">
        <f t="shared" si="51"/>
        <v>-65.09</v>
      </c>
    </row>
    <row r="779" spans="1:10" ht="13.2" x14ac:dyDescent="0.25">
      <c r="A779" s="2" t="s">
        <v>510</v>
      </c>
      <c r="B779" s="1">
        <f t="shared" si="50"/>
        <v>43717</v>
      </c>
      <c r="C779" t="s">
        <v>27</v>
      </c>
      <c r="D779">
        <v>26.25</v>
      </c>
      <c r="E779" t="s">
        <v>8</v>
      </c>
      <c r="F779" t="s">
        <v>28</v>
      </c>
      <c r="G779" t="s">
        <v>17</v>
      </c>
      <c r="H779" t="str">
        <f t="shared" si="48"/>
        <v>2019</v>
      </c>
      <c r="I779" t="str">
        <f t="shared" si="49"/>
        <v>2019-Sep</v>
      </c>
      <c r="J779">
        <f t="shared" si="51"/>
        <v>-26.25</v>
      </c>
    </row>
    <row r="780" spans="1:10" ht="13.2" x14ac:dyDescent="0.25">
      <c r="A780" s="2" t="s">
        <v>510</v>
      </c>
      <c r="B780" s="1">
        <f t="shared" si="50"/>
        <v>43717</v>
      </c>
      <c r="C780" t="s">
        <v>33</v>
      </c>
      <c r="D780">
        <v>10.69</v>
      </c>
      <c r="E780" t="s">
        <v>8</v>
      </c>
      <c r="F780" t="s">
        <v>34</v>
      </c>
      <c r="G780" t="s">
        <v>10</v>
      </c>
      <c r="H780" t="str">
        <f t="shared" si="48"/>
        <v>2019</v>
      </c>
      <c r="I780" t="str">
        <f t="shared" si="49"/>
        <v>2019-Sep</v>
      </c>
      <c r="J780">
        <f t="shared" si="51"/>
        <v>-10.69</v>
      </c>
    </row>
    <row r="781" spans="1:10" ht="13.2" x14ac:dyDescent="0.25">
      <c r="A781" s="2" t="s">
        <v>510</v>
      </c>
      <c r="B781" s="1">
        <f t="shared" si="50"/>
        <v>43717</v>
      </c>
      <c r="C781" t="s">
        <v>30</v>
      </c>
      <c r="D781">
        <v>30</v>
      </c>
      <c r="E781" t="s">
        <v>8</v>
      </c>
      <c r="F781" t="s">
        <v>31</v>
      </c>
      <c r="G781" t="s">
        <v>14</v>
      </c>
      <c r="H781" t="str">
        <f t="shared" si="48"/>
        <v>2019</v>
      </c>
      <c r="I781" t="str">
        <f t="shared" si="49"/>
        <v>2019-Sep</v>
      </c>
      <c r="J781">
        <f t="shared" si="51"/>
        <v>-30</v>
      </c>
    </row>
    <row r="782" spans="1:10" ht="13.2" x14ac:dyDescent="0.25">
      <c r="A782" s="2" t="s">
        <v>511</v>
      </c>
      <c r="B782" s="1">
        <f t="shared" si="50"/>
        <v>43719</v>
      </c>
      <c r="C782" t="s">
        <v>19</v>
      </c>
      <c r="D782">
        <v>360.56</v>
      </c>
      <c r="E782" t="s">
        <v>20</v>
      </c>
      <c r="F782" t="s">
        <v>19</v>
      </c>
      <c r="G782" t="s">
        <v>17</v>
      </c>
      <c r="H782" t="str">
        <f t="shared" si="48"/>
        <v>2019</v>
      </c>
      <c r="I782" t="str">
        <f t="shared" si="49"/>
        <v>2019-Sep</v>
      </c>
      <c r="J782">
        <f t="shared" si="51"/>
        <v>360.56</v>
      </c>
    </row>
    <row r="783" spans="1:10" ht="13.2" x14ac:dyDescent="0.25">
      <c r="A783" s="2" t="s">
        <v>511</v>
      </c>
      <c r="B783" s="1">
        <f t="shared" si="50"/>
        <v>43719</v>
      </c>
      <c r="C783" t="s">
        <v>36</v>
      </c>
      <c r="D783">
        <v>65</v>
      </c>
      <c r="E783" t="s">
        <v>8</v>
      </c>
      <c r="F783" t="s">
        <v>37</v>
      </c>
      <c r="G783" t="s">
        <v>14</v>
      </c>
      <c r="H783" t="str">
        <f t="shared" si="48"/>
        <v>2019</v>
      </c>
      <c r="I783" t="str">
        <f t="shared" si="49"/>
        <v>2019-Sep</v>
      </c>
      <c r="J783">
        <f t="shared" si="51"/>
        <v>-65</v>
      </c>
    </row>
    <row r="784" spans="1:10" ht="13.2" x14ac:dyDescent="0.25">
      <c r="A784" s="2" t="s">
        <v>512</v>
      </c>
      <c r="B784" s="1">
        <f t="shared" si="50"/>
        <v>43720</v>
      </c>
      <c r="C784" t="s">
        <v>19</v>
      </c>
      <c r="D784">
        <v>360.56</v>
      </c>
      <c r="E784" t="s">
        <v>8</v>
      </c>
      <c r="F784" t="s">
        <v>19</v>
      </c>
      <c r="G784" t="s">
        <v>14</v>
      </c>
      <c r="H784" t="str">
        <f t="shared" si="48"/>
        <v>2019</v>
      </c>
      <c r="I784" t="str">
        <f t="shared" si="49"/>
        <v>2019-Sep</v>
      </c>
      <c r="J784">
        <f t="shared" si="51"/>
        <v>-360.56</v>
      </c>
    </row>
    <row r="785" spans="1:10" ht="13.2" x14ac:dyDescent="0.25">
      <c r="A785" s="2" t="s">
        <v>513</v>
      </c>
      <c r="B785" s="1">
        <f t="shared" si="50"/>
        <v>43721</v>
      </c>
      <c r="C785" t="s">
        <v>57</v>
      </c>
      <c r="D785">
        <v>2.75</v>
      </c>
      <c r="E785" t="s">
        <v>8</v>
      </c>
      <c r="F785" t="s">
        <v>58</v>
      </c>
      <c r="G785" t="s">
        <v>10</v>
      </c>
      <c r="H785" t="str">
        <f t="shared" si="48"/>
        <v>2019</v>
      </c>
      <c r="I785" t="str">
        <f t="shared" si="49"/>
        <v>2019-Sep</v>
      </c>
      <c r="J785">
        <f t="shared" si="51"/>
        <v>-2.75</v>
      </c>
    </row>
    <row r="786" spans="1:10" ht="13.2" x14ac:dyDescent="0.25">
      <c r="A786" s="2" t="s">
        <v>513</v>
      </c>
      <c r="B786" s="1">
        <f t="shared" si="50"/>
        <v>43721</v>
      </c>
      <c r="C786" t="s">
        <v>44</v>
      </c>
      <c r="D786">
        <v>2250</v>
      </c>
      <c r="E786" t="s">
        <v>20</v>
      </c>
      <c r="F786" t="s">
        <v>45</v>
      </c>
      <c r="G786" t="s">
        <v>14</v>
      </c>
      <c r="H786" t="str">
        <f t="shared" si="48"/>
        <v>2019</v>
      </c>
      <c r="I786" t="str">
        <f t="shared" si="49"/>
        <v>2019-Sep</v>
      </c>
      <c r="J786">
        <f t="shared" si="51"/>
        <v>2250</v>
      </c>
    </row>
    <row r="787" spans="1:10" ht="13.2" x14ac:dyDescent="0.25">
      <c r="A787" s="2" t="s">
        <v>514</v>
      </c>
      <c r="B787" s="1">
        <f t="shared" si="50"/>
        <v>43722</v>
      </c>
      <c r="C787" t="s">
        <v>41</v>
      </c>
      <c r="D787">
        <v>46.44</v>
      </c>
      <c r="E787" t="s">
        <v>8</v>
      </c>
      <c r="F787" t="s">
        <v>42</v>
      </c>
      <c r="G787" t="s">
        <v>10</v>
      </c>
      <c r="H787" t="str">
        <f t="shared" si="48"/>
        <v>2019</v>
      </c>
      <c r="I787" t="str">
        <f t="shared" si="49"/>
        <v>2019-Sep</v>
      </c>
      <c r="J787">
        <f t="shared" si="51"/>
        <v>-46.44</v>
      </c>
    </row>
    <row r="788" spans="1:10" ht="13.2" x14ac:dyDescent="0.25">
      <c r="A788" s="2" t="s">
        <v>515</v>
      </c>
      <c r="B788" s="1">
        <f t="shared" si="50"/>
        <v>43723</v>
      </c>
      <c r="C788" t="s">
        <v>7</v>
      </c>
      <c r="D788">
        <v>47.66</v>
      </c>
      <c r="E788" t="s">
        <v>8</v>
      </c>
      <c r="F788" t="s">
        <v>9</v>
      </c>
      <c r="G788" t="s">
        <v>10</v>
      </c>
      <c r="H788" t="str">
        <f t="shared" si="48"/>
        <v>2019</v>
      </c>
      <c r="I788" t="str">
        <f t="shared" si="49"/>
        <v>2019-Sep</v>
      </c>
      <c r="J788">
        <f t="shared" si="51"/>
        <v>-47.66</v>
      </c>
    </row>
    <row r="789" spans="1:10" ht="13.2" x14ac:dyDescent="0.25">
      <c r="A789" s="2" t="s">
        <v>516</v>
      </c>
      <c r="B789" s="1">
        <f t="shared" si="50"/>
        <v>43724</v>
      </c>
      <c r="C789" t="s">
        <v>19</v>
      </c>
      <c r="D789">
        <v>90.57</v>
      </c>
      <c r="E789" t="s">
        <v>8</v>
      </c>
      <c r="F789" t="s">
        <v>19</v>
      </c>
      <c r="G789" t="s">
        <v>14</v>
      </c>
      <c r="H789" t="str">
        <f t="shared" si="48"/>
        <v>2019</v>
      </c>
      <c r="I789" t="str">
        <f t="shared" si="49"/>
        <v>2019-Sep</v>
      </c>
      <c r="J789">
        <f t="shared" si="51"/>
        <v>-90.57</v>
      </c>
    </row>
    <row r="790" spans="1:10" ht="13.2" x14ac:dyDescent="0.25">
      <c r="A790" s="2" t="s">
        <v>516</v>
      </c>
      <c r="B790" s="1">
        <f t="shared" si="50"/>
        <v>43724</v>
      </c>
      <c r="C790" t="s">
        <v>19</v>
      </c>
      <c r="D790">
        <v>90.57</v>
      </c>
      <c r="E790" t="s">
        <v>20</v>
      </c>
      <c r="F790" t="s">
        <v>19</v>
      </c>
      <c r="G790" t="s">
        <v>17</v>
      </c>
      <c r="H790" t="str">
        <f t="shared" si="48"/>
        <v>2019</v>
      </c>
      <c r="I790" t="str">
        <f t="shared" si="49"/>
        <v>2019-Sep</v>
      </c>
      <c r="J790">
        <f t="shared" si="51"/>
        <v>90.57</v>
      </c>
    </row>
    <row r="791" spans="1:10" ht="13.2" x14ac:dyDescent="0.25">
      <c r="A791" s="2" t="s">
        <v>516</v>
      </c>
      <c r="B791" s="1">
        <f t="shared" si="50"/>
        <v>43724</v>
      </c>
      <c r="C791" t="s">
        <v>50</v>
      </c>
      <c r="D791">
        <v>35</v>
      </c>
      <c r="E791" t="s">
        <v>8</v>
      </c>
      <c r="F791" t="s">
        <v>31</v>
      </c>
      <c r="G791" t="s">
        <v>14</v>
      </c>
      <c r="H791" t="str">
        <f t="shared" si="48"/>
        <v>2019</v>
      </c>
      <c r="I791" t="str">
        <f t="shared" si="49"/>
        <v>2019-Sep</v>
      </c>
      <c r="J791">
        <f t="shared" si="51"/>
        <v>-35</v>
      </c>
    </row>
    <row r="792" spans="1:10" ht="13.2" x14ac:dyDescent="0.25">
      <c r="A792" s="2" t="s">
        <v>517</v>
      </c>
      <c r="B792" s="1">
        <f t="shared" si="50"/>
        <v>43725</v>
      </c>
      <c r="C792" t="s">
        <v>19</v>
      </c>
      <c r="D792">
        <v>186.13</v>
      </c>
      <c r="E792" t="s">
        <v>20</v>
      </c>
      <c r="F792" t="s">
        <v>19</v>
      </c>
      <c r="G792" t="s">
        <v>10</v>
      </c>
      <c r="H792" t="str">
        <f t="shared" si="48"/>
        <v>2019</v>
      </c>
      <c r="I792" t="str">
        <f t="shared" si="49"/>
        <v>2019-Sep</v>
      </c>
      <c r="J792">
        <f t="shared" si="51"/>
        <v>186.13</v>
      </c>
    </row>
    <row r="793" spans="1:10" ht="13.2" x14ac:dyDescent="0.25">
      <c r="A793" s="2" t="s">
        <v>517</v>
      </c>
      <c r="B793" s="1">
        <f t="shared" si="50"/>
        <v>43725</v>
      </c>
      <c r="C793" t="s">
        <v>51</v>
      </c>
      <c r="D793">
        <v>60</v>
      </c>
      <c r="E793" t="s">
        <v>8</v>
      </c>
      <c r="F793" t="s">
        <v>31</v>
      </c>
      <c r="G793" t="s">
        <v>14</v>
      </c>
      <c r="H793" t="str">
        <f t="shared" si="48"/>
        <v>2019</v>
      </c>
      <c r="I793" t="str">
        <f t="shared" si="49"/>
        <v>2019-Sep</v>
      </c>
      <c r="J793">
        <f t="shared" si="51"/>
        <v>-60</v>
      </c>
    </row>
    <row r="794" spans="1:10" ht="13.2" x14ac:dyDescent="0.25">
      <c r="A794" s="2" t="s">
        <v>518</v>
      </c>
      <c r="B794" s="1">
        <f t="shared" si="50"/>
        <v>43726</v>
      </c>
      <c r="C794" t="s">
        <v>139</v>
      </c>
      <c r="D794">
        <v>75</v>
      </c>
      <c r="E794" t="s">
        <v>8</v>
      </c>
      <c r="F794" t="s">
        <v>140</v>
      </c>
      <c r="G794" t="s">
        <v>14</v>
      </c>
      <c r="H794" t="str">
        <f t="shared" si="48"/>
        <v>2019</v>
      </c>
      <c r="I794" t="str">
        <f t="shared" si="49"/>
        <v>2019-Sep</v>
      </c>
      <c r="J794">
        <f t="shared" si="51"/>
        <v>-75</v>
      </c>
    </row>
    <row r="795" spans="1:10" ht="13.2" x14ac:dyDescent="0.25">
      <c r="A795" s="2" t="s">
        <v>518</v>
      </c>
      <c r="B795" s="1">
        <f t="shared" si="50"/>
        <v>43726</v>
      </c>
      <c r="C795" t="s">
        <v>19</v>
      </c>
      <c r="D795">
        <v>1606.46</v>
      </c>
      <c r="E795" t="s">
        <v>8</v>
      </c>
      <c r="F795" t="s">
        <v>19</v>
      </c>
      <c r="G795" t="s">
        <v>14</v>
      </c>
      <c r="H795" t="str">
        <f t="shared" si="48"/>
        <v>2019</v>
      </c>
      <c r="I795" t="str">
        <f t="shared" si="49"/>
        <v>2019-Sep</v>
      </c>
      <c r="J795">
        <f t="shared" si="51"/>
        <v>-1606.46</v>
      </c>
    </row>
    <row r="796" spans="1:10" ht="13.2" x14ac:dyDescent="0.25">
      <c r="A796" s="2" t="s">
        <v>519</v>
      </c>
      <c r="B796" s="1">
        <f t="shared" si="50"/>
        <v>43727</v>
      </c>
      <c r="C796" t="s">
        <v>81</v>
      </c>
      <c r="D796">
        <v>40.81</v>
      </c>
      <c r="E796" t="s">
        <v>8</v>
      </c>
      <c r="F796" t="s">
        <v>82</v>
      </c>
      <c r="G796" t="s">
        <v>10</v>
      </c>
      <c r="H796" t="str">
        <f t="shared" si="48"/>
        <v>2019</v>
      </c>
      <c r="I796" t="str">
        <f t="shared" si="49"/>
        <v>2019-Sep</v>
      </c>
      <c r="J796">
        <f t="shared" si="51"/>
        <v>-40.81</v>
      </c>
    </row>
    <row r="797" spans="1:10" ht="13.2" x14ac:dyDescent="0.25">
      <c r="A797" s="2" t="s">
        <v>519</v>
      </c>
      <c r="B797" s="1">
        <f t="shared" si="50"/>
        <v>43727</v>
      </c>
      <c r="C797" t="s">
        <v>57</v>
      </c>
      <c r="D797">
        <v>2.75</v>
      </c>
      <c r="E797" t="s">
        <v>8</v>
      </c>
      <c r="F797" t="s">
        <v>58</v>
      </c>
      <c r="G797" t="s">
        <v>10</v>
      </c>
      <c r="H797" t="str">
        <f t="shared" si="48"/>
        <v>2019</v>
      </c>
      <c r="I797" t="str">
        <f t="shared" si="49"/>
        <v>2019-Sep</v>
      </c>
      <c r="J797">
        <f t="shared" si="51"/>
        <v>-2.75</v>
      </c>
    </row>
    <row r="798" spans="1:10" ht="13.2" x14ac:dyDescent="0.25">
      <c r="A798" s="2" t="s">
        <v>520</v>
      </c>
      <c r="B798" s="1">
        <f t="shared" si="50"/>
        <v>43728</v>
      </c>
      <c r="C798" t="s">
        <v>19</v>
      </c>
      <c r="D798">
        <v>9.43</v>
      </c>
      <c r="E798" t="s">
        <v>20</v>
      </c>
      <c r="F798" t="s">
        <v>19</v>
      </c>
      <c r="G798" t="s">
        <v>17</v>
      </c>
      <c r="H798" t="str">
        <f t="shared" si="48"/>
        <v>2019</v>
      </c>
      <c r="I798" t="str">
        <f t="shared" si="49"/>
        <v>2019-Sep</v>
      </c>
      <c r="J798">
        <f t="shared" si="51"/>
        <v>9.43</v>
      </c>
    </row>
    <row r="799" spans="1:10" ht="13.2" x14ac:dyDescent="0.25">
      <c r="A799" s="2" t="s">
        <v>521</v>
      </c>
      <c r="B799" s="1">
        <f t="shared" si="50"/>
        <v>43730</v>
      </c>
      <c r="C799" t="s">
        <v>291</v>
      </c>
      <c r="D799">
        <v>131.1</v>
      </c>
      <c r="E799" t="s">
        <v>8</v>
      </c>
      <c r="F799" t="s">
        <v>16</v>
      </c>
      <c r="G799" t="s">
        <v>10</v>
      </c>
      <c r="H799" t="str">
        <f t="shared" si="48"/>
        <v>2019</v>
      </c>
      <c r="I799" t="str">
        <f t="shared" si="49"/>
        <v>2019-Sep</v>
      </c>
      <c r="J799">
        <f t="shared" si="51"/>
        <v>-131.1</v>
      </c>
    </row>
    <row r="800" spans="1:10" ht="13.2" x14ac:dyDescent="0.25">
      <c r="A800" s="2" t="s">
        <v>522</v>
      </c>
      <c r="B800" s="1">
        <f t="shared" si="50"/>
        <v>43731</v>
      </c>
      <c r="C800" t="s">
        <v>19</v>
      </c>
      <c r="D800">
        <v>9.43</v>
      </c>
      <c r="E800" t="s">
        <v>8</v>
      </c>
      <c r="F800" t="s">
        <v>19</v>
      </c>
      <c r="G800" t="s">
        <v>14</v>
      </c>
      <c r="H800" t="str">
        <f t="shared" si="48"/>
        <v>2019</v>
      </c>
      <c r="I800" t="str">
        <f t="shared" si="49"/>
        <v>2019-Sep</v>
      </c>
      <c r="J800">
        <f t="shared" si="51"/>
        <v>-9.43</v>
      </c>
    </row>
    <row r="801" spans="1:10" ht="13.2" x14ac:dyDescent="0.25">
      <c r="A801" s="2" t="s">
        <v>522</v>
      </c>
      <c r="B801" s="1">
        <f t="shared" si="50"/>
        <v>43731</v>
      </c>
      <c r="C801" t="s">
        <v>41</v>
      </c>
      <c r="D801">
        <v>27.71</v>
      </c>
      <c r="E801" t="s">
        <v>8</v>
      </c>
      <c r="F801" t="s">
        <v>42</v>
      </c>
      <c r="G801" t="s">
        <v>10</v>
      </c>
      <c r="H801" t="str">
        <f t="shared" si="48"/>
        <v>2019</v>
      </c>
      <c r="I801" t="str">
        <f t="shared" si="49"/>
        <v>2019-Sep</v>
      </c>
      <c r="J801">
        <f t="shared" si="51"/>
        <v>-27.71</v>
      </c>
    </row>
    <row r="802" spans="1:10" ht="13.2" x14ac:dyDescent="0.25">
      <c r="A802" s="2" t="s">
        <v>522</v>
      </c>
      <c r="B802" s="1">
        <f t="shared" si="50"/>
        <v>43731</v>
      </c>
      <c r="C802" t="s">
        <v>7</v>
      </c>
      <c r="D802">
        <v>24.63</v>
      </c>
      <c r="E802" t="s">
        <v>8</v>
      </c>
      <c r="F802" t="s">
        <v>9</v>
      </c>
      <c r="G802" t="s">
        <v>10</v>
      </c>
      <c r="H802" t="str">
        <f t="shared" si="48"/>
        <v>2019</v>
      </c>
      <c r="I802" t="str">
        <f t="shared" si="49"/>
        <v>2019-Sep</v>
      </c>
      <c r="J802">
        <f t="shared" si="51"/>
        <v>-24.63</v>
      </c>
    </row>
    <row r="803" spans="1:10" ht="13.2" x14ac:dyDescent="0.25">
      <c r="A803" s="2" t="s">
        <v>523</v>
      </c>
      <c r="B803" s="1">
        <f t="shared" si="50"/>
        <v>43735</v>
      </c>
      <c r="C803" t="s">
        <v>44</v>
      </c>
      <c r="D803">
        <v>2250</v>
      </c>
      <c r="E803" t="s">
        <v>20</v>
      </c>
      <c r="F803" t="s">
        <v>45</v>
      </c>
      <c r="G803" t="s">
        <v>14</v>
      </c>
      <c r="H803" t="str">
        <f t="shared" si="48"/>
        <v>2019</v>
      </c>
      <c r="I803" t="str">
        <f t="shared" si="49"/>
        <v>2019-Sep</v>
      </c>
      <c r="J803">
        <f t="shared" si="51"/>
        <v>2250</v>
      </c>
    </row>
    <row r="804" spans="1:10" ht="13.2" x14ac:dyDescent="0.25">
      <c r="A804" s="2" t="s">
        <v>524</v>
      </c>
      <c r="B804" s="1">
        <f t="shared" si="50"/>
        <v>43736</v>
      </c>
      <c r="C804" t="s">
        <v>100</v>
      </c>
      <c r="D804">
        <v>33.46</v>
      </c>
      <c r="E804" t="s">
        <v>8</v>
      </c>
      <c r="F804" t="s">
        <v>40</v>
      </c>
      <c r="G804" t="s">
        <v>10</v>
      </c>
      <c r="H804" t="str">
        <f t="shared" si="48"/>
        <v>2019</v>
      </c>
      <c r="I804" t="str">
        <f t="shared" si="49"/>
        <v>2019-Sep</v>
      </c>
      <c r="J804">
        <f t="shared" si="51"/>
        <v>-33.46</v>
      </c>
    </row>
    <row r="805" spans="1:10" ht="13.2" x14ac:dyDescent="0.25">
      <c r="A805" s="2" t="s">
        <v>524</v>
      </c>
      <c r="B805" s="1">
        <f t="shared" si="50"/>
        <v>43736</v>
      </c>
      <c r="C805" t="s">
        <v>525</v>
      </c>
      <c r="D805">
        <v>4.2699999999999996</v>
      </c>
      <c r="E805" t="s">
        <v>8</v>
      </c>
      <c r="F805" t="s">
        <v>40</v>
      </c>
      <c r="G805" t="s">
        <v>10</v>
      </c>
      <c r="H805" t="str">
        <f t="shared" si="48"/>
        <v>2019</v>
      </c>
      <c r="I805" t="str">
        <f t="shared" si="49"/>
        <v>2019-Sep</v>
      </c>
      <c r="J805">
        <f t="shared" si="51"/>
        <v>-4.2699999999999996</v>
      </c>
    </row>
    <row r="806" spans="1:10" ht="13.2" x14ac:dyDescent="0.25">
      <c r="A806" s="2" t="s">
        <v>526</v>
      </c>
      <c r="B806" s="1">
        <f t="shared" si="50"/>
        <v>43738</v>
      </c>
      <c r="C806" t="s">
        <v>57</v>
      </c>
      <c r="D806">
        <v>1.75</v>
      </c>
      <c r="E806" t="s">
        <v>8</v>
      </c>
      <c r="F806" t="s">
        <v>58</v>
      </c>
      <c r="G806" t="s">
        <v>10</v>
      </c>
      <c r="H806" t="str">
        <f t="shared" si="48"/>
        <v>2019</v>
      </c>
      <c r="I806" t="str">
        <f t="shared" si="49"/>
        <v>2019-Sep</v>
      </c>
      <c r="J806">
        <f t="shared" si="51"/>
        <v>-1.75</v>
      </c>
    </row>
    <row r="807" spans="1:10" ht="13.2" x14ac:dyDescent="0.25">
      <c r="A807" s="2" t="s">
        <v>526</v>
      </c>
      <c r="B807" s="1">
        <f t="shared" si="50"/>
        <v>43738</v>
      </c>
      <c r="C807" t="s">
        <v>60</v>
      </c>
      <c r="D807">
        <v>75</v>
      </c>
      <c r="E807" t="s">
        <v>8</v>
      </c>
      <c r="F807" t="s">
        <v>61</v>
      </c>
      <c r="G807" t="s">
        <v>14</v>
      </c>
      <c r="H807" t="str">
        <f t="shared" si="48"/>
        <v>2019</v>
      </c>
      <c r="I807" t="str">
        <f t="shared" si="49"/>
        <v>2019-Sep</v>
      </c>
      <c r="J807">
        <f t="shared" si="51"/>
        <v>-75</v>
      </c>
    </row>
    <row r="919841" ht="13.2" x14ac:dyDescent="0.25"/>
  </sheetData>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A0E25-E5A0-4A6B-9C93-C876F979834B}">
  <dimension ref="A1:B20"/>
  <sheetViews>
    <sheetView zoomScaleNormal="100" workbookViewId="0">
      <selection activeCell="B26" sqref="B26"/>
    </sheetView>
  </sheetViews>
  <sheetFormatPr defaultRowHeight="13.2" x14ac:dyDescent="0.25"/>
  <cols>
    <col min="1" max="1" width="19.6640625" style="5" bestFit="1" customWidth="1"/>
    <col min="2" max="2" width="9.21875" style="4" customWidth="1"/>
  </cols>
  <sheetData>
    <row r="1" spans="1:2" x14ac:dyDescent="0.25">
      <c r="A1" s="5" t="s">
        <v>4</v>
      </c>
      <c r="B1" s="4" t="s">
        <v>527</v>
      </c>
    </row>
    <row r="2" spans="1:2" x14ac:dyDescent="0.25">
      <c r="A2" s="5" t="s">
        <v>82</v>
      </c>
      <c r="B2" s="4">
        <v>50</v>
      </c>
    </row>
    <row r="3" spans="1:2" x14ac:dyDescent="0.25">
      <c r="A3" s="5" t="s">
        <v>140</v>
      </c>
      <c r="B3" s="4">
        <v>75</v>
      </c>
    </row>
    <row r="4" spans="1:2" x14ac:dyDescent="0.25">
      <c r="A4" s="5" t="s">
        <v>58</v>
      </c>
      <c r="B4" s="4">
        <v>15</v>
      </c>
    </row>
    <row r="5" spans="1:2" x14ac:dyDescent="0.25">
      <c r="A5" s="5" t="s">
        <v>389</v>
      </c>
      <c r="B5" s="4">
        <v>0</v>
      </c>
    </row>
    <row r="6" spans="1:2" x14ac:dyDescent="0.25">
      <c r="A6" s="5" t="s">
        <v>177</v>
      </c>
      <c r="B6" s="4">
        <v>25</v>
      </c>
    </row>
    <row r="7" spans="1:2" x14ac:dyDescent="0.25">
      <c r="A7" s="5" t="s">
        <v>557</v>
      </c>
      <c r="B7" s="4">
        <v>15</v>
      </c>
    </row>
    <row r="8" spans="1:2" x14ac:dyDescent="0.25">
      <c r="A8" s="5" t="s">
        <v>40</v>
      </c>
      <c r="B8" s="4">
        <v>75</v>
      </c>
    </row>
    <row r="9" spans="1:2" x14ac:dyDescent="0.25">
      <c r="A9" s="5" t="s">
        <v>42</v>
      </c>
      <c r="B9" s="4">
        <v>150</v>
      </c>
    </row>
    <row r="10" spans="1:2" x14ac:dyDescent="0.25">
      <c r="A10" s="5" t="s">
        <v>74</v>
      </c>
      <c r="B10" s="4">
        <v>30</v>
      </c>
    </row>
    <row r="11" spans="1:2" x14ac:dyDescent="0.25">
      <c r="A11" s="5" t="s">
        <v>28</v>
      </c>
      <c r="B11" s="4">
        <v>250</v>
      </c>
    </row>
    <row r="12" spans="1:2" x14ac:dyDescent="0.25">
      <c r="A12" s="5" t="s">
        <v>61</v>
      </c>
      <c r="B12" s="4">
        <v>75</v>
      </c>
    </row>
    <row r="13" spans="1:2" x14ac:dyDescent="0.25">
      <c r="A13" s="5" t="s">
        <v>37</v>
      </c>
      <c r="B13" s="4">
        <v>65</v>
      </c>
    </row>
    <row r="14" spans="1:2" x14ac:dyDescent="0.25">
      <c r="A14" s="5" t="s">
        <v>13</v>
      </c>
      <c r="B14" s="4">
        <v>1100</v>
      </c>
    </row>
    <row r="15" spans="1:2" x14ac:dyDescent="0.25">
      <c r="A15" s="5" t="s">
        <v>23</v>
      </c>
      <c r="B15" s="4">
        <v>0</v>
      </c>
    </row>
    <row r="16" spans="1:2" x14ac:dyDescent="0.25">
      <c r="A16" s="5" t="s">
        <v>34</v>
      </c>
      <c r="B16" s="4">
        <v>11</v>
      </c>
    </row>
    <row r="17" spans="1:2" x14ac:dyDescent="0.25">
      <c r="A17" s="5" t="s">
        <v>16</v>
      </c>
      <c r="B17" s="4">
        <v>150</v>
      </c>
    </row>
    <row r="18" spans="1:2" x14ac:dyDescent="0.25">
      <c r="A18" s="5" t="s">
        <v>9</v>
      </c>
      <c r="B18" s="4">
        <v>100</v>
      </c>
    </row>
    <row r="19" spans="1:2" x14ac:dyDescent="0.25">
      <c r="A19" s="5" t="s">
        <v>360</v>
      </c>
      <c r="B19" s="4">
        <v>15</v>
      </c>
    </row>
    <row r="20" spans="1:2" x14ac:dyDescent="0.25">
      <c r="A20" s="5" t="s">
        <v>31</v>
      </c>
      <c r="B20" s="4">
        <v>150</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m V s v W 7 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m V s v 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l b L 1 s o i k e 4 D g A A A B E A A A A T A B w A R m 9 y b X V s Y X M v U 2 V j d G l v b j E u b S C i G A A o o B Q A A A A A A A A A A A A A A A A A A A A A A A A A A A A r T k 0 u y c z P U w i G 0 I b W A F B L A Q I t A B Q A A g A I A J l b L 1 u 7 Z 9 K P p A A A A P Y A A A A S A A A A A A A A A A A A A A A A A A A A A A B D b 2 5 m a W c v U G F j a 2 F n Z S 5 4 b W x Q S w E C L Q A U A A I A C A C Z W y 9 b D 8 r p q 6 Q A A A D p A A A A E w A A A A A A A A A A A A A A A A D w A A A A W 0 N v b n R l b n R f V H l w Z X N d L n h t b F B L A Q I t A B Q A A g A I A J l b L 1 s 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C A 4 / X c q P M T Y 7 Y a P c T F Y i 4 A A A A A A I A A A A A A B B m A A A A A Q A A I A A A A B L A J u N F R H 4 X 8 b O r e T k Q j Z c U o D m S G Z U a i R G 9 i e V l Q b p C A A A A A A 6 A A A A A A g A A I A A A A K 0 q 3 b + I Y + H G N V B V y 1 G 5 i 5 n S L q v b Y Y 5 k S N t m d X z o H + s 1 U A A A A P W o D f y d B X t 1 3 L R y U w W p z h T 7 o h l I H w s U 8 N E r 3 Q L D W d g P 2 f v c G 0 g F c r J 0 g Z T m I C P / e D 0 D Q O U 1 P r E y L A 5 w U F Z u r 8 J w G a 6 J Y / J 9 u O 3 0 o 1 g 9 C H D k Q A A A A H e D O 2 l 8 M W + T P 8 G B N S a S K D k A h 6 i Q A k O P X f Q L J Y Z l d O A A 7 S g 7 W 5 b Q r u c 9 a w G M A 2 2 v m N T V p S G P h Z F T 8 0 6 / H G V D l f E = < / D a t a M a s h u p > 
</file>

<file path=customXml/itemProps1.xml><?xml version="1.0" encoding="utf-8"?>
<ds:datastoreItem xmlns:ds="http://schemas.openxmlformats.org/officeDocument/2006/customXml" ds:itemID="{41CB3C84-1943-4863-8929-75709DD175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PivotTables</vt:lpstr>
      <vt:lpstr>transactions</vt:lpstr>
      <vt:lpstr>Budget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Anushka Nagar</cp:lastModifiedBy>
  <cp:revision>0</cp:revision>
  <dcterms:modified xsi:type="dcterms:W3CDTF">2025-09-17T10:56:35Z</dcterms:modified>
  <dc:language>en-US</dc:language>
</cp:coreProperties>
</file>