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Lenovo\Desktop\Tiet\Project\Excel dashboard\"/>
    </mc:Choice>
  </mc:AlternateContent>
  <xr:revisionPtr revIDLastSave="0" documentId="8_{6DA5656E-6ECF-4E28-BF2E-FD67FE2B318F}" xr6:coauthVersionLast="47" xr6:coauthVersionMax="47" xr10:uidLastSave="{00000000-0000-0000-0000-000000000000}"/>
  <bookViews>
    <workbookView xWindow="-110" yWindow="-110" windowWidth="19420" windowHeight="10300" activeTab="8" xr2:uid="{00000000-000D-0000-FFFF-FFFF00000000}"/>
  </bookViews>
  <sheets>
    <sheet name="Combo Chart" sheetId="3" r:id="rId1"/>
    <sheet name="Waterfall" sheetId="4" r:id="rId2"/>
    <sheet name="Pie Chart" sheetId="5" r:id="rId3"/>
    <sheet name="Map Chart" sheetId="6" r:id="rId4"/>
    <sheet name="Top 5" sheetId="7" r:id="rId5"/>
    <sheet name="KPI" sheetId="8" r:id="rId6"/>
    <sheet name="KPI YOY" sheetId="10" r:id="rId7"/>
    <sheet name="Dashboard" sheetId="11" r:id="rId8"/>
    <sheet name="Data" sheetId="1" r:id="rId9"/>
    <sheet name="layout" sheetId="2" r:id="rId10"/>
  </sheets>
  <definedNames>
    <definedName name="_xlchart.v1.0" hidden="1">Waterfall!$D$4:$D$7</definedName>
    <definedName name="_xlchart.v1.1" hidden="1">Waterfall!$E$3</definedName>
    <definedName name="_xlchart.v1.17" hidden="1">Waterfall!$D$4:$D$7</definedName>
    <definedName name="_xlchart.v1.18" hidden="1">Waterfall!$E$3</definedName>
    <definedName name="_xlchart.v1.19" hidden="1">Waterfall!$E$4:$E$7</definedName>
    <definedName name="_xlchart.v1.2" hidden="1">Waterfall!$E$4:$E$7</definedName>
    <definedName name="_xlchart.v5.10" hidden="1">'Map Chart'!$E$2</definedName>
    <definedName name="_xlchart.v5.11" hidden="1">'Map Chart'!$E$3</definedName>
    <definedName name="_xlchart.v5.12" hidden="1">'Map Chart'!$E$4:$E$52</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 name="Slicer_Years__Order_Date">#N/A</definedName>
  </definedNames>
  <calcPr calcId="191029"/>
  <pivotCaches>
    <pivotCache cacheId="2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7" i="6" l="1"/>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6" i="6"/>
  <c r="D5" i="6"/>
  <c r="D4" i="6"/>
  <c r="D7" i="4"/>
  <c r="D6" i="4"/>
  <c r="D5"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N17" i="8"/>
  <c r="K17" i="8"/>
  <c r="H17" i="8"/>
  <c r="E17" i="8"/>
  <c r="B17" i="8"/>
  <c r="E5" i="6"/>
  <c r="E9" i="6"/>
  <c r="E13" i="6"/>
  <c r="E17" i="6"/>
  <c r="E21" i="6"/>
  <c r="E25" i="6"/>
  <c r="E29" i="6"/>
  <c r="E33" i="6"/>
  <c r="E37" i="6"/>
  <c r="E41" i="6"/>
  <c r="E45" i="6"/>
  <c r="E49" i="6"/>
  <c r="E6" i="6"/>
  <c r="E10" i="6"/>
  <c r="E14" i="6"/>
  <c r="E18" i="6"/>
  <c r="E22" i="6"/>
  <c r="E26" i="6"/>
  <c r="E30" i="6"/>
  <c r="E34" i="6"/>
  <c r="E38" i="6"/>
  <c r="E42" i="6"/>
  <c r="E46" i="6"/>
  <c r="E50" i="6"/>
  <c r="E12" i="6"/>
  <c r="E7" i="6"/>
  <c r="E11" i="6"/>
  <c r="E15" i="6"/>
  <c r="E19" i="6"/>
  <c r="E23" i="6"/>
  <c r="E27" i="6"/>
  <c r="E31" i="6"/>
  <c r="E35" i="6"/>
  <c r="E39" i="6"/>
  <c r="E43" i="6"/>
  <c r="E47" i="6"/>
  <c r="E51" i="6"/>
  <c r="E8" i="6"/>
  <c r="E16" i="6"/>
  <c r="E20" i="6"/>
  <c r="E24" i="6"/>
  <c r="E28" i="6"/>
  <c r="E32" i="6"/>
  <c r="E36" i="6"/>
  <c r="E40" i="6"/>
  <c r="E44" i="6"/>
  <c r="E48" i="6"/>
  <c r="E52" i="6"/>
  <c r="E4" i="6"/>
  <c r="E7" i="4"/>
  <c r="E6" i="4"/>
  <c r="E5" i="4"/>
  <c r="E4" i="4"/>
</calcChain>
</file>

<file path=xl/sharedStrings.xml><?xml version="1.0" encoding="utf-8"?>
<sst xmlns="http://schemas.openxmlformats.org/spreadsheetml/2006/main" count="130094" uniqueCount="10956">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</sst>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0" applyNumberFormat="1"/>
  </cellXfs>
  <cellStyles count="3">
    <cellStyle name="Currency" xfId="1" builtinId="4"/>
    <cellStyle name="Normal" xfId="0" builtinId="0"/>
    <cellStyle name="Percent" xfId="2" builtinId="5"/>
  </cellStyles>
  <dxfs count="186">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i val="0"/>
        <sz val="10"/>
        <color theme="0"/>
        <name val="Calibri"/>
        <family val="2"/>
        <scheme val="major"/>
      </font>
      <fill>
        <patternFill>
          <bgColor theme="1" tint="0.14996795556505021"/>
        </patternFill>
      </fill>
    </dxf>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dxf>
      <font>
        <b/>
        <i val="0"/>
        <sz val="10"/>
        <name val="Calibri"/>
        <family val="2"/>
        <scheme val="major"/>
      </font>
      <fill>
        <patternFill>
          <bgColor theme="1" tint="0.14996795556505021"/>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185"/>
      <tableStyleElement type="firstRowStripe" dxfId="184"/>
      <tableStyleElement type="secondRowStripe" dxfId="183"/>
    </tableStyle>
    <tableStyle name="Slicer Style 1" pivot="0" table="0" count="1" xr9:uid="{457555B4-B775-4A10-A8EF-D38F11872DD9}">
      <tableStyleElement type="wholeTable" dxfId="170"/>
    </tableStyle>
    <tableStyle name="Slicer Style 2" pivot="0" table="0" count="0" xr9:uid="{0E2C38CA-2F6B-478F-9EA0-056F37AC577D}"/>
    <tableStyle name="Slicer Style 3" pivot="0" table="0" count="2" xr9:uid="{E7920974-C6E8-4489-AA44-7D0F906F8A4C}">
      <tableStyleElement type="wholeTable" dxfId="169"/>
      <tableStyleElement type="headerRow" dxfId="168"/>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extLst>
            <c:ext xmlns:c16="http://schemas.microsoft.com/office/drawing/2014/chart" uri="{C3380CC4-5D6E-409C-BE32-E72D297353CC}">
              <c16:uniqueId val="{00000001-74C7-4586-874D-CC4C9D92008E}"/>
            </c:ext>
          </c:extLst>
        </c:ser>
        <c:dLbls>
          <c:showLegendKey val="0"/>
          <c:showVal val="0"/>
          <c:showCatName val="0"/>
          <c:showSerName val="0"/>
          <c:showPercent val="0"/>
          <c:showBubbleSize val="0"/>
        </c:dLbls>
        <c:axId val="421613871"/>
        <c:axId val="4216133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0-74C7-4586-874D-CC4C9D92008E}"/>
            </c:ext>
          </c:extLst>
        </c:ser>
        <c:dLbls>
          <c:showLegendKey val="0"/>
          <c:showVal val="0"/>
          <c:showCatName val="0"/>
          <c:showSerName val="0"/>
          <c:showPercent val="0"/>
          <c:showBubbleSize val="0"/>
        </c:dLbls>
        <c:gapWidth val="219"/>
        <c:overlap val="-27"/>
        <c:axId val="276152159"/>
        <c:axId val="172551663"/>
      </c:barChart>
      <c:catAx>
        <c:axId val="27615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51663"/>
        <c:crosses val="autoZero"/>
        <c:auto val="1"/>
        <c:lblAlgn val="ctr"/>
        <c:lblOffset val="100"/>
        <c:noMultiLvlLbl val="0"/>
      </c:catAx>
      <c:valAx>
        <c:axId val="17255166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52159"/>
        <c:crosses val="autoZero"/>
        <c:crossBetween val="between"/>
      </c:valAx>
      <c:valAx>
        <c:axId val="42161339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13871"/>
        <c:crosses val="max"/>
        <c:crossBetween val="between"/>
      </c:valAx>
      <c:catAx>
        <c:axId val="421613871"/>
        <c:scaling>
          <c:orientation val="minMax"/>
        </c:scaling>
        <c:delete val="1"/>
        <c:axPos val="b"/>
        <c:numFmt formatCode="General" sourceLinked="1"/>
        <c:majorTickMark val="out"/>
        <c:minorTickMark val="none"/>
        <c:tickLblPos val="nextTo"/>
        <c:crossAx val="42161339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0.33831967383233508</c:v>
                </c:pt>
                <c:pt idx="1">
                  <c:v>0.43669268156541124</c:v>
                </c:pt>
                <c:pt idx="2">
                  <c:v>0.22498764460225376</c:v>
                </c:pt>
              </c:numCache>
            </c:numRef>
          </c:val>
          <c:extLst>
            <c:ext xmlns:c16="http://schemas.microsoft.com/office/drawing/2014/chart" uri="{C3380CC4-5D6E-409C-BE32-E72D297353CC}">
              <c16:uniqueId val="{00000000-E8C1-4EC6-B039-DC106D6FC0A9}"/>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5168-4C41-9565-F8D4314FB336}"/>
            </c:ext>
          </c:extLst>
        </c:ser>
        <c:dLbls>
          <c:showLegendKey val="0"/>
          <c:showVal val="0"/>
          <c:showCatName val="0"/>
          <c:showSerName val="0"/>
          <c:showPercent val="0"/>
          <c:showBubbleSize val="0"/>
        </c:dLbls>
        <c:gapWidth val="182"/>
        <c:axId val="421612911"/>
        <c:axId val="421614351"/>
      </c:barChart>
      <c:catAx>
        <c:axId val="42161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14351"/>
        <c:crosses val="autoZero"/>
        <c:auto val="1"/>
        <c:lblAlgn val="ctr"/>
        <c:lblOffset val="100"/>
        <c:noMultiLvlLbl val="0"/>
      </c:catAx>
      <c:valAx>
        <c:axId val="42161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1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3FF8-4743-BEFE-837A3B572F80}"/>
            </c:ext>
          </c:extLst>
        </c:ser>
        <c:dLbls>
          <c:showLegendKey val="0"/>
          <c:showVal val="0"/>
          <c:showCatName val="0"/>
          <c:showSerName val="0"/>
          <c:showPercent val="0"/>
          <c:showBubbleSize val="0"/>
        </c:dLbls>
        <c:smooth val="0"/>
        <c:axId val="290635295"/>
        <c:axId val="290635775"/>
      </c:lineChart>
      <c:catAx>
        <c:axId val="290635295"/>
        <c:scaling>
          <c:orientation val="minMax"/>
        </c:scaling>
        <c:delete val="1"/>
        <c:axPos val="b"/>
        <c:numFmt formatCode="General" sourceLinked="1"/>
        <c:majorTickMark val="none"/>
        <c:minorTickMark val="none"/>
        <c:tickLblPos val="nextTo"/>
        <c:crossAx val="290635775"/>
        <c:crosses val="autoZero"/>
        <c:auto val="1"/>
        <c:lblAlgn val="ctr"/>
        <c:lblOffset val="100"/>
        <c:noMultiLvlLbl val="0"/>
      </c:catAx>
      <c:valAx>
        <c:axId val="290635775"/>
        <c:scaling>
          <c:orientation val="minMax"/>
        </c:scaling>
        <c:delete val="1"/>
        <c:axPos val="l"/>
        <c:numFmt formatCode="General" sourceLinked="1"/>
        <c:majorTickMark val="none"/>
        <c:minorTickMark val="none"/>
        <c:tickLblPos val="nextTo"/>
        <c:crossAx val="290635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smooth val="0"/>
          <c:extLst>
            <c:ext xmlns:c16="http://schemas.microsoft.com/office/drawing/2014/chart" uri="{C3380CC4-5D6E-409C-BE32-E72D297353CC}">
              <c16:uniqueId val="{00000000-3615-46AB-BF78-8D9F014231F6}"/>
            </c:ext>
          </c:extLst>
        </c:ser>
        <c:dLbls>
          <c:showLegendKey val="0"/>
          <c:showVal val="0"/>
          <c:showCatName val="0"/>
          <c:showSerName val="0"/>
          <c:showPercent val="0"/>
          <c:showBubbleSize val="0"/>
        </c:dLbls>
        <c:smooth val="0"/>
        <c:axId val="336434159"/>
        <c:axId val="336433199"/>
      </c:lineChart>
      <c:catAx>
        <c:axId val="336434159"/>
        <c:scaling>
          <c:orientation val="minMax"/>
        </c:scaling>
        <c:delete val="1"/>
        <c:axPos val="b"/>
        <c:numFmt formatCode="General" sourceLinked="1"/>
        <c:majorTickMark val="none"/>
        <c:minorTickMark val="none"/>
        <c:tickLblPos val="nextTo"/>
        <c:crossAx val="336433199"/>
        <c:crosses val="autoZero"/>
        <c:auto val="1"/>
        <c:lblAlgn val="ctr"/>
        <c:lblOffset val="100"/>
        <c:noMultiLvlLbl val="0"/>
      </c:catAx>
      <c:valAx>
        <c:axId val="336433199"/>
        <c:scaling>
          <c:orientation val="minMax"/>
        </c:scaling>
        <c:delete val="1"/>
        <c:axPos val="l"/>
        <c:numFmt formatCode="General" sourceLinked="1"/>
        <c:majorTickMark val="none"/>
        <c:minorTickMark val="none"/>
        <c:tickLblPos val="nextTo"/>
        <c:crossAx val="336434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9627-46EC-856F-3D87D1541759}"/>
            </c:ext>
          </c:extLst>
        </c:ser>
        <c:dLbls>
          <c:showLegendKey val="0"/>
          <c:showVal val="0"/>
          <c:showCatName val="0"/>
          <c:showSerName val="0"/>
          <c:showPercent val="0"/>
          <c:showBubbleSize val="0"/>
        </c:dLbls>
        <c:smooth val="0"/>
        <c:axId val="562283103"/>
        <c:axId val="336435119"/>
      </c:lineChart>
      <c:catAx>
        <c:axId val="562283103"/>
        <c:scaling>
          <c:orientation val="minMax"/>
        </c:scaling>
        <c:delete val="1"/>
        <c:axPos val="b"/>
        <c:numFmt formatCode="General" sourceLinked="1"/>
        <c:majorTickMark val="none"/>
        <c:minorTickMark val="none"/>
        <c:tickLblPos val="nextTo"/>
        <c:crossAx val="336435119"/>
        <c:crosses val="autoZero"/>
        <c:auto val="1"/>
        <c:lblAlgn val="ctr"/>
        <c:lblOffset val="100"/>
        <c:noMultiLvlLbl val="0"/>
      </c:catAx>
      <c:valAx>
        <c:axId val="336435119"/>
        <c:scaling>
          <c:orientation val="minMax"/>
        </c:scaling>
        <c:delete val="1"/>
        <c:axPos val="l"/>
        <c:numFmt formatCode="General" sourceLinked="1"/>
        <c:majorTickMark val="none"/>
        <c:minorTickMark val="none"/>
        <c:tickLblPos val="nextTo"/>
        <c:crossAx val="562283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C33E-4B51-8C78-14074F2FBAA7}"/>
            </c:ext>
          </c:extLst>
        </c:ser>
        <c:dLbls>
          <c:showLegendKey val="0"/>
          <c:showVal val="0"/>
          <c:showCatName val="0"/>
          <c:showSerName val="0"/>
          <c:showPercent val="0"/>
          <c:showBubbleSize val="0"/>
        </c:dLbls>
        <c:smooth val="0"/>
        <c:axId val="2129401695"/>
        <c:axId val="2129400255"/>
      </c:lineChart>
      <c:catAx>
        <c:axId val="2129401695"/>
        <c:scaling>
          <c:orientation val="minMax"/>
        </c:scaling>
        <c:delete val="1"/>
        <c:axPos val="b"/>
        <c:numFmt formatCode="General" sourceLinked="1"/>
        <c:majorTickMark val="none"/>
        <c:minorTickMark val="none"/>
        <c:tickLblPos val="nextTo"/>
        <c:crossAx val="2129400255"/>
        <c:crosses val="autoZero"/>
        <c:auto val="1"/>
        <c:lblAlgn val="ctr"/>
        <c:lblOffset val="100"/>
        <c:noMultiLvlLbl val="0"/>
      </c:catAx>
      <c:valAx>
        <c:axId val="2129400255"/>
        <c:scaling>
          <c:orientation val="minMax"/>
        </c:scaling>
        <c:delete val="1"/>
        <c:axPos val="l"/>
        <c:numFmt formatCode="General" sourceLinked="1"/>
        <c:majorTickMark val="none"/>
        <c:minorTickMark val="none"/>
        <c:tickLblPos val="nextTo"/>
        <c:crossAx val="2129401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-0.36231168461569879</c:v>
                </c:pt>
                <c:pt idx="1">
                  <c:v>0.11280850503993027</c:v>
                </c:pt>
                <c:pt idx="2">
                  <c:v>0.42381965846319142</c:v>
                </c:pt>
                <c:pt idx="3">
                  <c:v>0.10750328644849055</c:v>
                </c:pt>
                <c:pt idx="4">
                  <c:v>0.22443730724081862</c:v>
                </c:pt>
                <c:pt idx="5">
                  <c:v>0.21367783455308365</c:v>
                </c:pt>
                <c:pt idx="6">
                  <c:v>0.37404303875448025</c:v>
                </c:pt>
                <c:pt idx="7">
                  <c:v>0.40162655863275754</c:v>
                </c:pt>
                <c:pt idx="8">
                  <c:v>0.12524209963571767</c:v>
                </c:pt>
                <c:pt idx="9">
                  <c:v>-0.14688632112935873</c:v>
                </c:pt>
                <c:pt idx="10">
                  <c:v>2.6565742684411437E-2</c:v>
                </c:pt>
                <c:pt idx="11">
                  <c:v>-0.14479234364285778</c:v>
                </c:pt>
              </c:numCache>
            </c:numRef>
          </c:val>
          <c:smooth val="0"/>
          <c:extLst>
            <c:ext xmlns:c16="http://schemas.microsoft.com/office/drawing/2014/chart" uri="{C3380CC4-5D6E-409C-BE32-E72D297353CC}">
              <c16:uniqueId val="{00000000-B106-4059-ACD7-A17948C52877}"/>
            </c:ext>
          </c:extLst>
        </c:ser>
        <c:dLbls>
          <c:showLegendKey val="0"/>
          <c:showVal val="0"/>
          <c:showCatName val="0"/>
          <c:showSerName val="0"/>
          <c:showPercent val="0"/>
          <c:showBubbleSize val="0"/>
        </c:dLbls>
        <c:smooth val="0"/>
        <c:axId val="2129404207"/>
        <c:axId val="2129404687"/>
      </c:lineChart>
      <c:catAx>
        <c:axId val="2129404207"/>
        <c:scaling>
          <c:orientation val="minMax"/>
        </c:scaling>
        <c:delete val="1"/>
        <c:axPos val="b"/>
        <c:numFmt formatCode="General" sourceLinked="1"/>
        <c:majorTickMark val="none"/>
        <c:minorTickMark val="none"/>
        <c:tickLblPos val="nextTo"/>
        <c:crossAx val="2129404687"/>
        <c:crosses val="autoZero"/>
        <c:auto val="1"/>
        <c:lblAlgn val="ctr"/>
        <c:lblOffset val="100"/>
        <c:noMultiLvlLbl val="0"/>
      </c:catAx>
      <c:valAx>
        <c:axId val="2129404687"/>
        <c:scaling>
          <c:orientation val="minMax"/>
        </c:scaling>
        <c:delete val="1"/>
        <c:axPos val="l"/>
        <c:numFmt formatCode="General" sourceLinked="1"/>
        <c:majorTickMark val="none"/>
        <c:minorTickMark val="none"/>
        <c:tickLblPos val="nextTo"/>
        <c:crossAx val="2129404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smooth val="0"/>
          <c:extLst>
            <c:ext xmlns:c16="http://schemas.microsoft.com/office/drawing/2014/chart" uri="{C3380CC4-5D6E-409C-BE32-E72D297353CC}">
              <c16:uniqueId val="{00000000-4D0C-4BD0-8BA6-5F145AA81638}"/>
            </c:ext>
          </c:extLst>
        </c:ser>
        <c:dLbls>
          <c:showLegendKey val="0"/>
          <c:showVal val="0"/>
          <c:showCatName val="0"/>
          <c:showSerName val="0"/>
          <c:showPercent val="0"/>
          <c:showBubbleSize val="0"/>
        </c:dLbls>
        <c:smooth val="0"/>
        <c:axId val="290635295"/>
        <c:axId val="290635775"/>
      </c:lineChart>
      <c:catAx>
        <c:axId val="290635295"/>
        <c:scaling>
          <c:orientation val="minMax"/>
        </c:scaling>
        <c:delete val="1"/>
        <c:axPos val="b"/>
        <c:numFmt formatCode="General" sourceLinked="1"/>
        <c:majorTickMark val="none"/>
        <c:minorTickMark val="none"/>
        <c:tickLblPos val="nextTo"/>
        <c:crossAx val="290635775"/>
        <c:crosses val="autoZero"/>
        <c:auto val="1"/>
        <c:lblAlgn val="ctr"/>
        <c:lblOffset val="100"/>
        <c:noMultiLvlLbl val="0"/>
      </c:catAx>
      <c:valAx>
        <c:axId val="290635775"/>
        <c:scaling>
          <c:orientation val="minMax"/>
        </c:scaling>
        <c:delete val="1"/>
        <c:axPos val="l"/>
        <c:numFmt formatCode="General" sourceLinked="1"/>
        <c:majorTickMark val="none"/>
        <c:minorTickMark val="none"/>
        <c:tickLblPos val="nextTo"/>
        <c:crossAx val="290635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smooth val="0"/>
          <c:extLst>
            <c:ext xmlns:c16="http://schemas.microsoft.com/office/drawing/2014/chart" uri="{C3380CC4-5D6E-409C-BE32-E72D297353CC}">
              <c16:uniqueId val="{00000000-71AA-4C2F-BC84-FBDBC3A8EBC1}"/>
            </c:ext>
          </c:extLst>
        </c:ser>
        <c:dLbls>
          <c:showLegendKey val="0"/>
          <c:showVal val="0"/>
          <c:showCatName val="0"/>
          <c:showSerName val="0"/>
          <c:showPercent val="0"/>
          <c:showBubbleSize val="0"/>
        </c:dLbls>
        <c:smooth val="0"/>
        <c:axId val="336434159"/>
        <c:axId val="336433199"/>
      </c:lineChart>
      <c:catAx>
        <c:axId val="336434159"/>
        <c:scaling>
          <c:orientation val="minMax"/>
        </c:scaling>
        <c:delete val="1"/>
        <c:axPos val="b"/>
        <c:numFmt formatCode="General" sourceLinked="1"/>
        <c:majorTickMark val="none"/>
        <c:minorTickMark val="none"/>
        <c:tickLblPos val="nextTo"/>
        <c:crossAx val="336433199"/>
        <c:crosses val="autoZero"/>
        <c:auto val="1"/>
        <c:lblAlgn val="ctr"/>
        <c:lblOffset val="100"/>
        <c:noMultiLvlLbl val="0"/>
      </c:catAx>
      <c:valAx>
        <c:axId val="336433199"/>
        <c:scaling>
          <c:orientation val="minMax"/>
        </c:scaling>
        <c:delete val="1"/>
        <c:axPos val="l"/>
        <c:numFmt formatCode="General" sourceLinked="1"/>
        <c:majorTickMark val="none"/>
        <c:minorTickMark val="none"/>
        <c:tickLblPos val="nextTo"/>
        <c:crossAx val="336434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34</c:v>
                </c:pt>
                <c:pt idx="1">
                  <c:v>24</c:v>
                </c:pt>
                <c:pt idx="2">
                  <c:v>73</c:v>
                </c:pt>
                <c:pt idx="3">
                  <c:v>59</c:v>
                </c:pt>
                <c:pt idx="4">
                  <c:v>16</c:v>
                </c:pt>
                <c:pt idx="5">
                  <c:v>69</c:v>
                </c:pt>
                <c:pt idx="6">
                  <c:v>16</c:v>
                </c:pt>
                <c:pt idx="7">
                  <c:v>50</c:v>
                </c:pt>
                <c:pt idx="8">
                  <c:v>121</c:v>
                </c:pt>
                <c:pt idx="9">
                  <c:v>68</c:v>
                </c:pt>
                <c:pt idx="10">
                  <c:v>105</c:v>
                </c:pt>
                <c:pt idx="11">
                  <c:v>91</c:v>
                </c:pt>
              </c:numCache>
            </c:numRef>
          </c:val>
          <c:smooth val="0"/>
          <c:extLst>
            <c:ext xmlns:c16="http://schemas.microsoft.com/office/drawing/2014/chart" uri="{C3380CC4-5D6E-409C-BE32-E72D297353CC}">
              <c16:uniqueId val="{00000000-C0C7-4BD6-9584-1D124A316CA3}"/>
            </c:ext>
          </c:extLst>
        </c:ser>
        <c:dLbls>
          <c:showLegendKey val="0"/>
          <c:showVal val="0"/>
          <c:showCatName val="0"/>
          <c:showSerName val="0"/>
          <c:showPercent val="0"/>
          <c:showBubbleSize val="0"/>
        </c:dLbls>
        <c:smooth val="0"/>
        <c:axId val="562283103"/>
        <c:axId val="336435119"/>
      </c:lineChart>
      <c:catAx>
        <c:axId val="562283103"/>
        <c:scaling>
          <c:orientation val="minMax"/>
        </c:scaling>
        <c:delete val="1"/>
        <c:axPos val="b"/>
        <c:numFmt formatCode="General" sourceLinked="1"/>
        <c:majorTickMark val="none"/>
        <c:minorTickMark val="none"/>
        <c:tickLblPos val="nextTo"/>
        <c:crossAx val="336435119"/>
        <c:crosses val="autoZero"/>
        <c:auto val="1"/>
        <c:lblAlgn val="ctr"/>
        <c:lblOffset val="100"/>
        <c:noMultiLvlLbl val="0"/>
      </c:catAx>
      <c:valAx>
        <c:axId val="336435119"/>
        <c:scaling>
          <c:orientation val="minMax"/>
        </c:scaling>
        <c:delete val="1"/>
        <c:axPos val="l"/>
        <c:numFmt formatCode="General" sourceLinked="1"/>
        <c:majorTickMark val="none"/>
        <c:minorTickMark val="none"/>
        <c:tickLblPos val="nextTo"/>
        <c:crossAx val="562283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5</c:v>
                </c:pt>
                <c:pt idx="2">
                  <c:v>17</c:v>
                </c:pt>
                <c:pt idx="3">
                  <c:v>17</c:v>
                </c:pt>
                <c:pt idx="4">
                  <c:v>5</c:v>
                </c:pt>
                <c:pt idx="5">
                  <c:v>20</c:v>
                </c:pt>
                <c:pt idx="6">
                  <c:v>6</c:v>
                </c:pt>
                <c:pt idx="7">
                  <c:v>12</c:v>
                </c:pt>
                <c:pt idx="8">
                  <c:v>28</c:v>
                </c:pt>
                <c:pt idx="9">
                  <c:v>18</c:v>
                </c:pt>
                <c:pt idx="10">
                  <c:v>27</c:v>
                </c:pt>
                <c:pt idx="11">
                  <c:v>25</c:v>
                </c:pt>
              </c:numCache>
            </c:numRef>
          </c:val>
          <c:smooth val="0"/>
          <c:extLst>
            <c:ext xmlns:c16="http://schemas.microsoft.com/office/drawing/2014/chart" uri="{C3380CC4-5D6E-409C-BE32-E72D297353CC}">
              <c16:uniqueId val="{00000000-E5D5-4B90-B6B3-5371453465D3}"/>
            </c:ext>
          </c:extLst>
        </c:ser>
        <c:dLbls>
          <c:showLegendKey val="0"/>
          <c:showVal val="0"/>
          <c:showCatName val="0"/>
          <c:showSerName val="0"/>
          <c:showPercent val="0"/>
          <c:showBubbleSize val="0"/>
        </c:dLbls>
        <c:smooth val="0"/>
        <c:axId val="2129401695"/>
        <c:axId val="2129400255"/>
      </c:lineChart>
      <c:catAx>
        <c:axId val="2129401695"/>
        <c:scaling>
          <c:orientation val="minMax"/>
        </c:scaling>
        <c:delete val="1"/>
        <c:axPos val="b"/>
        <c:numFmt formatCode="General" sourceLinked="1"/>
        <c:majorTickMark val="none"/>
        <c:minorTickMark val="none"/>
        <c:tickLblPos val="nextTo"/>
        <c:crossAx val="2129400255"/>
        <c:crosses val="autoZero"/>
        <c:auto val="1"/>
        <c:lblAlgn val="ctr"/>
        <c:lblOffset val="100"/>
        <c:noMultiLvlLbl val="0"/>
      </c:catAx>
      <c:valAx>
        <c:axId val="2129400255"/>
        <c:scaling>
          <c:orientation val="minMax"/>
        </c:scaling>
        <c:delete val="1"/>
        <c:axPos val="l"/>
        <c:numFmt formatCode="General" sourceLinked="1"/>
        <c:majorTickMark val="none"/>
        <c:minorTickMark val="none"/>
        <c:tickLblPos val="nextTo"/>
        <c:crossAx val="2129401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-0.36231168461569879</c:v>
                </c:pt>
                <c:pt idx="1">
                  <c:v>0.11280850503993027</c:v>
                </c:pt>
                <c:pt idx="2">
                  <c:v>0.42381965846319142</c:v>
                </c:pt>
                <c:pt idx="3">
                  <c:v>0.10750328644849055</c:v>
                </c:pt>
                <c:pt idx="4">
                  <c:v>0.22443730724081862</c:v>
                </c:pt>
                <c:pt idx="5">
                  <c:v>0.21367783455308365</c:v>
                </c:pt>
                <c:pt idx="6">
                  <c:v>0.37404303875448025</c:v>
                </c:pt>
                <c:pt idx="7">
                  <c:v>0.40162655863275754</c:v>
                </c:pt>
                <c:pt idx="8">
                  <c:v>0.12524209963571767</c:v>
                </c:pt>
                <c:pt idx="9">
                  <c:v>-0.14688632112935873</c:v>
                </c:pt>
                <c:pt idx="10">
                  <c:v>2.6565742684411437E-2</c:v>
                </c:pt>
                <c:pt idx="11">
                  <c:v>-0.14479234364285778</c:v>
                </c:pt>
              </c:numCache>
            </c:numRef>
          </c:val>
          <c:smooth val="0"/>
          <c:extLst>
            <c:ext xmlns:c16="http://schemas.microsoft.com/office/drawing/2014/chart" uri="{C3380CC4-5D6E-409C-BE32-E72D297353CC}">
              <c16:uniqueId val="{00000000-5B26-45F0-97F1-9DC73F8CDCD8}"/>
            </c:ext>
          </c:extLst>
        </c:ser>
        <c:dLbls>
          <c:showLegendKey val="0"/>
          <c:showVal val="0"/>
          <c:showCatName val="0"/>
          <c:showSerName val="0"/>
          <c:showPercent val="0"/>
          <c:showBubbleSize val="0"/>
        </c:dLbls>
        <c:smooth val="0"/>
        <c:axId val="2129404207"/>
        <c:axId val="2129404687"/>
      </c:lineChart>
      <c:catAx>
        <c:axId val="2129404207"/>
        <c:scaling>
          <c:orientation val="minMax"/>
        </c:scaling>
        <c:delete val="1"/>
        <c:axPos val="b"/>
        <c:numFmt formatCode="General" sourceLinked="1"/>
        <c:majorTickMark val="none"/>
        <c:minorTickMark val="none"/>
        <c:tickLblPos val="nextTo"/>
        <c:crossAx val="2129404687"/>
        <c:crosses val="autoZero"/>
        <c:auto val="1"/>
        <c:lblAlgn val="ctr"/>
        <c:lblOffset val="100"/>
        <c:noMultiLvlLbl val="0"/>
      </c:catAx>
      <c:valAx>
        <c:axId val="2129404687"/>
        <c:scaling>
          <c:orientation val="minMax"/>
        </c:scaling>
        <c:delete val="1"/>
        <c:axPos val="l"/>
        <c:numFmt formatCode="General" sourceLinked="1"/>
        <c:majorTickMark val="none"/>
        <c:minorTickMark val="none"/>
        <c:tickLblPos val="nextTo"/>
        <c:crossAx val="2129404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-1721.2247000000002</c:v>
                </c:pt>
                <c:pt idx="1">
                  <c:v>80.600999999999942</c:v>
                </c:pt>
                <c:pt idx="2">
                  <c:v>3759.1171999999997</c:v>
                </c:pt>
                <c:pt idx="3">
                  <c:v>501.41999999999985</c:v>
                </c:pt>
                <c:pt idx="4">
                  <c:v>61.564499999999988</c:v>
                </c:pt>
                <c:pt idx="5">
                  <c:v>457.39920000000001</c:v>
                </c:pt>
                <c:pt idx="6">
                  <c:v>160.29390000000001</c:v>
                </c:pt>
                <c:pt idx="7">
                  <c:v>1984.8995</c:v>
                </c:pt>
                <c:pt idx="8">
                  <c:v>1423.4217999999996</c:v>
                </c:pt>
                <c:pt idx="9">
                  <c:v>-530.31360000000006</c:v>
                </c:pt>
                <c:pt idx="10">
                  <c:v>96.921299999999917</c:v>
                </c:pt>
                <c:pt idx="11">
                  <c:v>-549.85239999999999</c:v>
                </c:pt>
              </c:numCache>
            </c:numRef>
          </c:val>
          <c:extLst>
            <c:ext xmlns:c16="http://schemas.microsoft.com/office/drawing/2014/chart" uri="{C3380CC4-5D6E-409C-BE32-E72D297353CC}">
              <c16:uniqueId val="{00000000-6297-47CD-8457-58111CB16520}"/>
            </c:ext>
          </c:extLst>
        </c:ser>
        <c:dLbls>
          <c:showLegendKey val="0"/>
          <c:showVal val="0"/>
          <c:showCatName val="0"/>
          <c:showSerName val="0"/>
          <c:showPercent val="0"/>
          <c:showBubbleSize val="0"/>
        </c:dLbls>
        <c:axId val="421613871"/>
        <c:axId val="42161339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4750.674</c:v>
                </c:pt>
                <c:pt idx="1">
                  <c:v>714.49400000000003</c:v>
                </c:pt>
                <c:pt idx="2">
                  <c:v>8869.6149999999998</c:v>
                </c:pt>
                <c:pt idx="3">
                  <c:v>4664.2294999999995</c:v>
                </c:pt>
                <c:pt idx="4">
                  <c:v>274.30599999999998</c:v>
                </c:pt>
                <c:pt idx="5">
                  <c:v>2140.6020000000003</c:v>
                </c:pt>
                <c:pt idx="6">
                  <c:v>428.54400000000004</c:v>
                </c:pt>
                <c:pt idx="7">
                  <c:v>4942.152</c:v>
                </c:pt>
                <c:pt idx="8">
                  <c:v>11365.362000000001</c:v>
                </c:pt>
                <c:pt idx="9">
                  <c:v>3610.3675000000003</c:v>
                </c:pt>
                <c:pt idx="10">
                  <c:v>3648.3564999999999</c:v>
                </c:pt>
                <c:pt idx="11">
                  <c:v>3797.5240000000008</c:v>
                </c:pt>
              </c:numCache>
            </c:numRef>
          </c:val>
          <c:extLst>
            <c:ext xmlns:c16="http://schemas.microsoft.com/office/drawing/2014/chart" uri="{C3380CC4-5D6E-409C-BE32-E72D297353CC}">
              <c16:uniqueId val="{00000001-6297-47CD-8457-58111CB16520}"/>
            </c:ext>
          </c:extLst>
        </c:ser>
        <c:dLbls>
          <c:showLegendKey val="0"/>
          <c:showVal val="0"/>
          <c:showCatName val="0"/>
          <c:showSerName val="0"/>
          <c:showPercent val="0"/>
          <c:showBubbleSize val="0"/>
        </c:dLbls>
        <c:gapWidth val="150"/>
        <c:overlap val="-27"/>
        <c:axId val="276152159"/>
        <c:axId val="172551663"/>
      </c:barChart>
      <c:catAx>
        <c:axId val="27615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551663"/>
        <c:crosses val="autoZero"/>
        <c:auto val="1"/>
        <c:lblAlgn val="ctr"/>
        <c:lblOffset val="100"/>
        <c:noMultiLvlLbl val="0"/>
      </c:catAx>
      <c:valAx>
        <c:axId val="172551663"/>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6152159"/>
        <c:crosses val="autoZero"/>
        <c:crossBetween val="between"/>
      </c:valAx>
      <c:valAx>
        <c:axId val="421613391"/>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613871"/>
        <c:crosses val="max"/>
        <c:crossBetween val="between"/>
      </c:valAx>
      <c:catAx>
        <c:axId val="421613871"/>
        <c:scaling>
          <c:orientation val="minMax"/>
        </c:scaling>
        <c:delete val="1"/>
        <c:axPos val="b"/>
        <c:numFmt formatCode="General" sourceLinked="1"/>
        <c:majorTickMark val="out"/>
        <c:minorTickMark val="none"/>
        <c:tickLblPos val="nextTo"/>
        <c:crossAx val="421613391"/>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bg1"/>
              </a:gs>
              <a:gs pos="100000">
                <a:schemeClr val="accent6">
                  <a:lumMod val="75000"/>
                </a:schemeClr>
              </a:gs>
            </a:gsLst>
            <a:lin ang="72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bg1"/>
              </a:gs>
              <a:gs pos="100000">
                <a:schemeClr val="accent6">
                  <a:lumMod val="75000"/>
                </a:schemeClr>
              </a:gs>
            </a:gsLst>
            <a:lin ang="7200000" scaled="0"/>
          </a:gradFill>
          <a:ln w="19050">
            <a:solidFill>
              <a:schemeClr val="lt1"/>
            </a:solidFill>
          </a:ln>
          <a:effectLst/>
        </c:spPr>
      </c:pivotFmt>
      <c:pivotFmt>
        <c:idx val="7"/>
        <c:spPr>
          <a:gradFill>
            <a:gsLst>
              <a:gs pos="0">
                <a:schemeClr val="bg1"/>
              </a:gs>
              <a:gs pos="100000">
                <a:schemeClr val="accent6">
                  <a:lumMod val="75000"/>
                </a:schemeClr>
              </a:gs>
            </a:gsLst>
            <a:lin ang="7200000" scaled="0"/>
          </a:gradFill>
          <a:ln w="19050">
            <a:solidFill>
              <a:schemeClr val="lt1"/>
            </a:solidFill>
          </a:ln>
          <a:effectLst/>
        </c:spPr>
      </c:pivotFmt>
      <c:pivotFmt>
        <c:idx val="8"/>
        <c:spPr>
          <a:gradFill>
            <a:gsLst>
              <a:gs pos="0">
                <a:schemeClr val="bg1"/>
              </a:gs>
              <a:gs pos="100000">
                <a:schemeClr val="accent6">
                  <a:lumMod val="75000"/>
                </a:schemeClr>
              </a:gs>
            </a:gsLst>
            <a:lin ang="7200000" scaled="0"/>
          </a:gra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gradFill>
              <a:gsLst>
                <a:gs pos="0">
                  <a:schemeClr val="bg1"/>
                </a:gs>
                <a:gs pos="100000">
                  <a:schemeClr val="accent6">
                    <a:lumMod val="75000"/>
                  </a:schemeClr>
                </a:gs>
              </a:gsLst>
              <a:lin ang="7200000" scaled="0"/>
            </a:gradFill>
          </c:spPr>
          <c:dPt>
            <c:idx val="0"/>
            <c:bubble3D val="0"/>
            <c:spPr>
              <a:gradFill>
                <a:gsLst>
                  <a:gs pos="0">
                    <a:schemeClr val="bg1"/>
                  </a:gs>
                  <a:gs pos="100000">
                    <a:schemeClr val="accent6">
                      <a:lumMod val="75000"/>
                    </a:schemeClr>
                  </a:gs>
                </a:gsLst>
                <a:lin ang="7200000" scaled="0"/>
              </a:gradFill>
              <a:ln w="19050">
                <a:solidFill>
                  <a:schemeClr val="lt1"/>
                </a:solidFill>
              </a:ln>
              <a:effectLst/>
            </c:spPr>
            <c:extLst>
              <c:ext xmlns:c16="http://schemas.microsoft.com/office/drawing/2014/chart" uri="{C3380CC4-5D6E-409C-BE32-E72D297353CC}">
                <c16:uniqueId val="{00000001-57C2-40D1-A510-933504BE726C}"/>
              </c:ext>
            </c:extLst>
          </c:dPt>
          <c:dPt>
            <c:idx val="1"/>
            <c:bubble3D val="0"/>
            <c:spPr>
              <a:gradFill>
                <a:gsLst>
                  <a:gs pos="0">
                    <a:schemeClr val="bg1"/>
                  </a:gs>
                  <a:gs pos="100000">
                    <a:schemeClr val="accent6">
                      <a:lumMod val="75000"/>
                    </a:schemeClr>
                  </a:gs>
                </a:gsLst>
                <a:lin ang="7200000" scaled="0"/>
              </a:gradFill>
              <a:ln w="19050">
                <a:solidFill>
                  <a:schemeClr val="lt1"/>
                </a:solidFill>
              </a:ln>
              <a:effectLst/>
            </c:spPr>
            <c:extLst>
              <c:ext xmlns:c16="http://schemas.microsoft.com/office/drawing/2014/chart" uri="{C3380CC4-5D6E-409C-BE32-E72D297353CC}">
                <c16:uniqueId val="{00000003-57C2-40D1-A510-933504BE726C}"/>
              </c:ext>
            </c:extLst>
          </c:dPt>
          <c:dPt>
            <c:idx val="2"/>
            <c:bubble3D val="0"/>
            <c:spPr>
              <a:gradFill>
                <a:gsLst>
                  <a:gs pos="0">
                    <a:schemeClr val="bg1"/>
                  </a:gs>
                  <a:gs pos="100000">
                    <a:schemeClr val="accent6">
                      <a:lumMod val="75000"/>
                    </a:schemeClr>
                  </a:gs>
                </a:gsLst>
                <a:lin ang="7200000" scaled="0"/>
              </a:gradFill>
              <a:ln w="19050">
                <a:solidFill>
                  <a:schemeClr val="lt1"/>
                </a:solidFill>
              </a:ln>
              <a:effectLst/>
            </c:spPr>
            <c:extLst>
              <c:ext xmlns:c16="http://schemas.microsoft.com/office/drawing/2014/chart" uri="{C3380CC4-5D6E-409C-BE32-E72D297353CC}">
                <c16:uniqueId val="{00000005-57C2-40D1-A510-933504BE72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0.33831967383233508</c:v>
                </c:pt>
                <c:pt idx="1">
                  <c:v>0.43669268156541124</c:v>
                </c:pt>
                <c:pt idx="2">
                  <c:v>0.22498764460225376</c:v>
                </c:pt>
              </c:numCache>
            </c:numRef>
          </c:val>
          <c:extLst>
            <c:ext xmlns:c16="http://schemas.microsoft.com/office/drawing/2014/chart" uri="{C3380CC4-5D6E-409C-BE32-E72D297353CC}">
              <c16:uniqueId val="{00000006-57C2-40D1-A510-933504BE726C}"/>
            </c:ext>
          </c:extLst>
        </c:ser>
        <c:dLbls>
          <c:showLegendKey val="0"/>
          <c:showVal val="1"/>
          <c:showCatName val="0"/>
          <c:showSerName val="0"/>
          <c:showPercent val="0"/>
          <c:showBubbleSize val="0"/>
          <c:showLeaderLines val="1"/>
        </c:dLbls>
        <c:firstSliceAng val="0"/>
        <c:holeSize val="3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100000">
                <a:schemeClr val="accent5">
                  <a:lumMod val="75000"/>
                </a:schemeClr>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bg1"/>
                </a:gs>
                <a:gs pos="100000">
                  <a:schemeClr val="accent5">
                    <a:lumMod val="75000"/>
                  </a:schemeClr>
                </a:gs>
              </a:gsLst>
              <a:lin ang="7200000" scaled="0"/>
            </a:gradFill>
            <a:ln>
              <a:noFill/>
            </a:ln>
            <a:effectLst/>
          </c:spPr>
          <c:invertIfNegative val="0"/>
          <c:cat>
            <c:strRef>
              <c:f>'Top 5'!$A$4:$A$9</c:f>
              <c:strCache>
                <c:ptCount val="5"/>
                <c:pt idx="0">
                  <c:v>Storage</c:v>
                </c:pt>
                <c:pt idx="1">
                  <c:v>Chairs</c:v>
                </c:pt>
                <c:pt idx="2">
                  <c:v>Phones</c:v>
                </c:pt>
                <c:pt idx="3">
                  <c:v>Tables</c:v>
                </c:pt>
                <c:pt idx="4">
                  <c:v>Binders</c:v>
                </c:pt>
              </c:strCache>
            </c:strRef>
          </c:cat>
          <c:val>
            <c:numRef>
              <c:f>'Top 5'!$B$4:$B$9</c:f>
              <c:numCache>
                <c:formatCode>General</c:formatCode>
                <c:ptCount val="5"/>
                <c:pt idx="0">
                  <c:v>4368.7520000000004</c:v>
                </c:pt>
                <c:pt idx="1">
                  <c:v>5815.3399999999992</c:v>
                </c:pt>
                <c:pt idx="2">
                  <c:v>5847.6579999999994</c:v>
                </c:pt>
                <c:pt idx="3">
                  <c:v>7012.0945000000011</c:v>
                </c:pt>
                <c:pt idx="4">
                  <c:v>10395.143</c:v>
                </c:pt>
              </c:numCache>
            </c:numRef>
          </c:val>
          <c:extLst>
            <c:ext xmlns:c16="http://schemas.microsoft.com/office/drawing/2014/chart" uri="{C3380CC4-5D6E-409C-BE32-E72D297353CC}">
              <c16:uniqueId val="{00000000-B815-42BE-8D97-65AD0922028D}"/>
            </c:ext>
          </c:extLst>
        </c:ser>
        <c:dLbls>
          <c:showLegendKey val="0"/>
          <c:showVal val="0"/>
          <c:showCatName val="0"/>
          <c:showSerName val="0"/>
          <c:showPercent val="0"/>
          <c:showBubbleSize val="0"/>
        </c:dLbls>
        <c:gapWidth val="68"/>
        <c:axId val="421612911"/>
        <c:axId val="421614351"/>
      </c:barChart>
      <c:catAx>
        <c:axId val="42161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614351"/>
        <c:crosses val="autoZero"/>
        <c:auto val="1"/>
        <c:lblAlgn val="ctr"/>
        <c:lblOffset val="100"/>
        <c:noMultiLvlLbl val="0"/>
      </c:catAx>
      <c:valAx>
        <c:axId val="421614351"/>
        <c:scaling>
          <c:orientation val="minMax"/>
        </c:scaling>
        <c:delete val="0"/>
        <c:axPos val="b"/>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61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C34A9BC-22D5-45F5-AAB5-E0D5FF73C1F2}">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3E9839F2-3A66-4088-91A8-6693057A5719}">
          <cx:tx>
            <cx:txData>
              <cx:f>_xlchart.v5.11</cx:f>
              <cx:v>Sales</cx:v>
            </cx:txData>
          </cx:tx>
          <cx:dataId val="0"/>
          <cx:layoutPr>
            <cx:geography cultureLanguage="en-US" cultureRegion="IN" attribution="Powered by Bing">
              <cx:geoCache provider="{E9337A44-BEBE-4D9F-B70C-5C5E7DAFC167}">
                <cx:binary>1HvZctzGsu2vKPR8QNc87NjeEQfogc1ZHDS9ICiSRmEqFApDAfj6my3KstiWZe+4Pg9W2MFgA+hK
5LAyc2Xy3w/Tvx6qp3v/aqor2/3rYfr5tel796+ffuoezFN93x3V+YNvuuaX/uihqX9qfvklf3j6
6dHfh9xmPxGE2U8P5t73T9Pr//wbvi17as6ah/s+b+yb4cnP10/dUPXdD65999Kr+8c6t6u8633+
0OOfX/9vdf/pvr5//erJ9nk/387u6efXL256/eqnw6/63bGvKpCsHx7hWUqOpBCMECJfv6oam335
PFLiSDFEKUFEP//79dCL+xoe/AuSfJbj/vHRP3UdvMnnn988+EJs+Pzs9auHZrD9XlsZKO7n13c2
758eX9309/1T9/pV3jXJ8w1Js5f97ubzy/70Ut//+ffBB/D6B598Y5JDXf3Zpd9bxJf3trsH8f42
k7AjpbVCFPNnxauXltHkiFGNOecKff7Hfz37i2X+gkR/YJqvTx7a5vofaZtN1fj88W+MFqKOuOYc
M/qseYRfmkaBaZSkjKgvN9CXpvkLAn3fMl8fPDDM5p8ZNNunxmf532gYgDHBFFFM42fLHBqGHjHG
qGToS8wcGOYvCPR9w3x98MAw2//9R0bMTTP05lVy75sqt3+nfeiRRlQzgr/YB/T/ItsgwDwwDsb4
GfPEy8D563J930yHzx9Y6yb5R1rrFFLO8FDOv+rqbygH5BEnkijBv2T9g9yj+BFRUkqKvwDcQe75
KxJ930K/PXlgm9MP/0jbnDVD3uX3f2sQoSOtIH6E+BIk+mUQaQxBhBUhCj0HEfvVMZ4Lg78k0vet
882jB+Y5+2cA3cMPK8tvS7cXd/631bQ+4ohyCZnmOQ0dwJzWRwgrKgAJv2uhg4L3j8X6vpUOHn/x
Jv+Mavqi8f83+Ycfcaqp5PRLaBx0O1IfYcWpEkI8G+4g//x1ub5vmcPnD4Lo4p+Zf26frIXe7unp
V5z5GxIQh7YTcg9SXwo18hLjoC2ljBKBJfla6D2HyTPG/SWRvm+jbx49MM/txT8yBb3Noci2f2uZ
DeUBJkpTIb/bmkp1JKBz5Rp9uQ749611/opE3zfOb08e2ObtPyP/vJAaiJytv7ePr26b/r76VUV/
FDz/h+QF+v85+4/l+ko4re77+/VnpuobXuXHVz+bH+izg0d/xK48e9ju8efXmEkMLveVAdt/yQsH
3D3em+bXl/7miaf7rv/5dQTtxxFiADBs3+IDL4ZfvwpPXy7JI0KBkwF0EkpC3Wv3uern1wxyOkIa
ISIU50woKJm7fRsFl/CR1lwLRCgH3kAi+pUdvGqqOWvsV118+f2VHeqrJrd99/NrxSBJuef79qJy
tP+GffmnFcUMUwXmcw/310BBwu34f0qctgOXqbjghkW7LLVTe2rlPJN1pPDMZRZPpC6pPZmQFtXN
kjuuP2Ein0yz8BsmS8oT3NBbKDCnd6WM8lNO5dTHFVFVGjsrVB3rpdPNKqLL3F9HFcna2GQhtHfI
tmkU2zGvaH1a6rzbjmNVFBeSGN3Goa3UJu+M3dXpTBNZDG1Szzhb2bpiKwy5d2NyTMi60MOb0une
xwUK6VlFnTvrBtJvZzG2J0T78Ljg6iOre/XIdIc+VKGRW+Ry99HXJUoYr8VO0O6e+gLD+yozF7Ek
3pwus5mOkWvYBgwVXdgiSqeVlOPGQNvp08Rrko0+kW7A9bjhXdUPMclDcRkZQ96N83TGBupWOJ9c
0uUGXc+dba77obWrsUfvKp7ru4lP8+VkJ7p1RL+bJiXWI5qTlI71G1ZE7TEbPLnwde13g6Jpgoo8
P6vHJuy4MPm5jqp73bd8AF27NXeiPG3rUm+rJho/daVMd3PK6aa0uHqqq9yvl0LhJwqI3Caq882x
JvnTMBC/1iGf3nOsgo2zvMji1qksaetKfSRkKNdcFgZ007yr8/pdG8HRtnVLjEwYP6R9xNeU2mbN
ylwm3MnaxjLYsYureuQ4prmub+QyMRGnyLjd3iPv2rETG4XT3MTpUJXHkgxtHhspe5B+lCsbjSPd
opGKeeWqKQyxKHF2zUpcXs1zt1ymwaDELKw9M5REXZyjicMptFlrKdmWFZWf4zqi+U0QXXXGazef
mVnQc6JJsREmDVfBt35ju2566BWrbIwR7ZOhjNwvuuuKIc4Cw9taFuHML2l+PHHbnfWpWpp4EiF7
NKSKkso5fmxwb7N4Hpw8xU6bJs57iS6CnVEsvF6q2FuCbNKKUceZ6oa3dJqHELd0JpuSlu2cTEjm
K5KZcTMawpMyqqMibmqiT8e6noq4d2ywydg2fqPDdJa3IJRshTvplrm7y7y0dTyWxPzSDEuzVqrS
xzIvxZnn0aNYOIqpMUURR2kmYuqjQOJpyeqEOuo2skD6XT7OZTx6eepSm1/VSplNlXH0aRS42pAc
i4eyTZeTZapHk4jRiG3wEY897sN73TB6FZWpXCGp0s3QNzpLbBnm0yZErE+USpsTJcrgVnUamfU8
kOVKctasl1bbRIjJrvqJkl1HSn9dIc63qgrDW2548ybPrZnjIi2jWOosP40cnWNea1UnSsMriYYp
FJNKd0ktQxsvfpzXeBmL7dSn8zoParkbp3aKx9DijeFIrYyewSQ9S8+Nsv5KiHaFU+Vv8zIS15oO
x97S5TIMKCTNJE/4AGEdFxWZdnlah2MVRHNV1CRa44C7KVZOzTdlV7nzuhvJLSFt8TFHuF1Fokzj
IfiwU3Nu0p1FWt5MRUsS3XQJnRw6r2W0RrYJbzLW+rO5cEUC4IkuugHM3XBrElvnFECh1auMBrRb
WvyIAxcXjrV2R/BIdnU3iDjHXZ1M1pFyb+StJ6lZpbm7jaSb03gmtL9ZtJmfauRcskRyPp6Lmr2R
c1vnYEUzrmB0YxKc83Irh8mt8hSAHJGlP83NMN3ZCrFN62yWCDWKczTZKG4aACKdmbBKS60+0AaZ
49mFKommSq896+doVXRcfIAkuBxDBxs94aKN4ikYmsyCDb8UadRcMJ43110rcOJYHfdNi+6zpc7W
La6qFWnGcavGLvKJS1vzgSxZf+br6rprmuHEaGET6r07JVXWXy2WN5swqeUK4VxfdsaXbdwP6bJm
mfDbmjV5QuikVl2pxtUgDXvKZjuug5wehsqMSQmYWcVpGUziBY/OTMTauHE8vHOTzhOG3XItVNCr
njbiw6AMxAYVbrVwVe1wXk7n1gwRAFYW4sBz9rGsRhsr2eYXOLV2u6AG34c6Y6upX+7SASCdhJkc
81G4OkZRym/yHE8rhxa1q3V1vSC8g+oBxdpTLNYlmsHAlnC9kvn4JrgyexdNvE6Koe7iWVhzVVTd
bOOozcJblIn2RNNWnmTKOAUImupjwM0o6Xp01smIXi/LcDXADC9uK1SdDqCwhIPv3RYzqU/SJo8h
JPKt1dieiSUzO62i63LW4GrBNyqmNM0SZjN1nE9i2GSqr9YdHeoEqfSsKF25bUQ37FJUqNguKF8F
V7MdBJTZDHWTb7N+KGIyVe16Uml9lnEP8B3ScG9y5LbRiMTpMnbyAcuq+uQ7F13wzr/paM1vFsXu
0My6i1Kn7VkIVO58Hy1bNchh3XI53nW1GU64qO+Lpeh3ppDZpi3zZjsOc3k8LJUU8RRl3UlO0mHN
8oxdd5ltrpaWlysFmWuMi+INzhz5EAUbzjRkZRNTnI7vcJ5Hx9Uy8rPa5cUJyfmmoUWbIIIuS8He
TlFgMVJ1tc4tTWOZjdWtVpnbDr1qL53qcTJ1jm5Qmz6pMgMIzIzZqk67OJiuOu6aajkzjIVTx8vs
/ai7PJbd2KzcUrUrJvjyC2+rW1Nbm5CykDdlCiL0uOwTkG+ORUHPR0DVtTP4Y9qxKK4bZi4L15xV
IZrPJzGdzSlmd1Vb2pO2oGzNIj9uc2/0Jp/K9KMf5mnLptx/nCIr4kwPet2MZNzJUAybSnQfAwZc
0ajGmyyMccmyel0N5j4a+LzyM0WxVMVyovUcyzKrTqf+VDYwN45ZU48XrGqyxCjUJAbJ6q6IhL2B
oqo8ta2CVM9xKuM8lKq4bJoeb7XM3EWVsU0tqNuqCfnzQJld2YlHW1OweoMMyc5kYQF2SDEcZ2mR
c0D8Qly13E07wyq8mdTgV3NR8CSw8LHDgLWN9NxtQ8DLpQuySEru8UmzeLvhKkz3g0pVFXftAkVK
2Qkel1XW2ljMLVvxZpkebGncRzGPCYIy977OdLoCQX6ph7rdFLXVTTLbyO/mDqmkLsroOFt8KRLZ
lnURY1baczeRMqElE+sw1q1JIpY9pr0nK2aXAClN+D6G9ni6LsviEurepM9RtQlELBuUOsigIcUn
C+BAAknYrQzQIMcpjdAvSioe93M1xkMfmlUj+myN89rHUHr4dVeVb7hcShp3aJ5O07RDSWtJsUNg
6o8N7rJjMqXpWtrBdXE2d+WJ74YuyUzUrdpQDSxuZSrftwZ5vcGD5HG+oDfSQUKKw5wVFzj0+GFy
srpcpgkAYSRVQtOSbFK7VBbfqCkdinSVjso0D/lQj4LFta10fSsnU5bsJOUqL0/7SenmNswjaK3p
H6commNtoVKOCy/wQrO4wnJMbCj4iuu8lKvZZHYV9WnRx2M2T09OOPMYNEgINQJ/D880H6MspJuZ
jG6XzunkYzyqaYU6lZ8Mo2rPWwd3N51oPlCIPFrOfgMnRuel1u1qyGayzSV3TZy5yT76FOHzJp/U
ThC8QARDM3chB3G7GOPi1nPxyCrXpfEiF3each3WfNH+2tctjQtR+5OodvUbFIxZCdrMWdyYMByz
qld7NJhXUPWRVcOghCGhq+Msy8tj4Su2lhUnp8h27MQjDyUAUMlrVZlpxcVc01hGcB4qXXM35SN7
1+GST3GXu1rGHY5I3KKqTBBo7jpQxZO86ucPgaeXWaFArajS080UdLYaiyxPk35Y0PnsMpIUfdet
PK2mNu64EkOcZk5dKsjCRQyV1rArOgw1cudsfTLVRXGbqar/0EPpCT1TN17Mdsluar50G7VXdlqb
YhvpHrovTmpzEaVj8HFjp3EtBod2c9G1N2lao36VN3DrsGi+Kztvr/tM+zhrcfvWG4/fY6fa97bJ
3qa1RGeMuJDHi0XRMSXODbHVyMXDiE6lrt3NaKbOrtLUWXk+TIa9saa9l4uvytgtU2biyKAlUQFB
2s+XjAVQSCouy2qu3hXIFXeqCOlWEY2zZB4w2UIr1N+VfgiPY4Rp4gjLTrs6cyuQyG4KX0AQTt4u
sRc9n2NoPaDWafOWrFLDw6cFqj6o+CPexb6Z5qtWqtKsrK7ya59pqMTaxbfxWAxk3akIr4lc9C6U
LN+ZZSnOuBnzXU21vKg4dA5yEuBMKPpUqWa5MxlLeSywgJejM4AG4uX8rgSoIOD5ASVLIZfLaG6W
VTW4dNuTsbq2+zqJLuBXfmF9jFuUnaSkzBMHlW+S57o5tkWKkwLasgb6z30hi7k/4xSK69wivkew
bK3nNkgDblfU7fumD6q+xGXR0XU1C2jGWgxZIB6bzqhkMKJDIQZKZHmMZovCFdZRcSxMU8MXjtH8
rreTm26XEBWQX6MeGt7+akAdlWQ9DJJIF2vqp3AKKvFKbZqsNSKhHW6GMv6fmo2dYX00XSzZtE0j
2d5WVT29/Yb++Q6pgoGdecGpAFuJEFdcQlUG7A4H4v9bTsW1UygqisNFFnV8FWliYkxGsEi9i5Ra
pdlHUtPtWJATWvJNxPyGG7xWMj13w7Lumn4Nr7rVS7Eq23z7Y+GAVPq9bGK/XSak0JrAPO9b2Wo8
thalJFw45y+kg1oxPc5HIKu/EmDf0cD3DsGwHCEVYsDbHiqAF/0ETe8YLnKC4v3/Iqo2Vjabz8d8
IQG/nPNMZz00bvZ5Zr7su3399T+3TQ3/fd7G+u3D/brcb7+d/7pn98O7YOtiT/d3hzftpfn6XSDM
F+n2NOCLX37HSf4B6/i8tvcHF19Qkg/fzhe/JRgJA6t9tcfvCMmDkd1vVObn577QkkIcaUmpACel
QmOGwEmfaUkYg+wZeRiXaKAYn8nHL7ykxEeUMwnDRqIwAatDHtuTklgdaUo4jJCB+cMawuy/ISUp
0Kvf+Oj+REyATcSUgItSWMF56aMVLrzFoeRPQA71UHUSx1xUJciN+fKW88GV91Cr8m5j27mb2aon
EzdTEjUp+pRZz2yUNGQq5Yk2fB5WpY5sexx0XXXnFZBAUD405cTdJ172xQTEpBBVQZMMOCP8JKdm
Hq4hg8rqXinu0gda01ZcZCJvHY1rnHcgCnPc15cGoz7YVVZxX7q4CbyuzzC00yByVtd4PoUwt8Uv
EZTt8Mw3Jv1OiL3kbZnQCGJXc8E0cLegroM4lrjOASyNekpDY4v2uK9ZxY4rADgvj5cu6/OQAFlb
5b9UKIX25jn0ntcev3M8hpnZCxsBg0YlJYwqCpYCYV7aaCmo6gQS+WOBgb7Kk76hnJoYECdqiw0g
cOb7lTd9xiCPMihD7FVgdO5IgtkiAj3phbFdCQRCSz2+0Fy1cO3HOtrj7G/cNgPwpZQpcCGBYYkL
3PKljJPJI2I8BfoLOhtEVtkiM9luKsV6aE6s74X4WHKU9rsfn3tgm/25TDNJCIdFVwWp5+W5bpgb
2URUPWYz+JyIR+Sq7r1hKQGKMBT5kF/aFJaF+9iYhhAR//h4WNk4eG3JFIbVNc04bG7IvVq+ofQz
PuYRmgx9jGQlW5rwgAS/h0CK+l2z5LK6yCPc4PM96zgAa4UQNDedARYe/YkkL/MAGIATWKGDpVLB
BWiDHiiiFzkq5tKmD6kGXsZvm9YBl7+O0rrT83ZWfgKr/LcvD12NgP4XFlb222EH8wwjTVoVM/KP
TASI8s2MxYLLDfdh6Ng6VykT0NmC1qFyFVKKjw2aR6/XY94gF/7EEfaDopemgL4MRsv7QKUAp4fT
lQxyONeujz6Z3Ms6Op56KMRMXE+NgcXkIRRsYUledzNx8aQJBal4jsxwUztRzImNsLc3uja1t6uW
N55c12Nuu08/1tnLegXmW7B5xRhiHEvAcCoOsGQIwHxCcTl9mnzvwQnQUCJQFpoC5UDVeTpGN8Aq
tvuggUZy/yN32fDfKgtjIZmAGZlWMC0DaHvpt6olXT9Dx/XJQgELGF4Aei0hHmfUz/yUphxwv8sG
WDiuC24BUb2rPebHKiqisYxbA2i7R/7ZwFM2X6rxlE3Q+9R/Aiv4MMBgoRCm1URIRcDFhTjITxMN
1mm70E9dSkRUr6EbctVw1S597mwS2rkF4SJZj3CtAXa1mVeqXOboJjiX7jrtqyJL6mVB82ltWtun
+8ZEpDB44CiqrkWtgfwEllJPAIkkKmZsT9CiK/jWMk9D2/5JmGIYQb5wU9h9UFrAUBFTLmCqeIAY
4Jm2He3oPkrecCBHHFIcXDFNB619ghegCYH+mJ/RExp/uDZ8hhMHpDlcmkJPRbsZAv3zgGaHKE6g
2tAw/8eYwDLN79yinMquTk3jPjoPUdSuKTC37JxgQ+dT2g0zqEOnY7W8rc00zzIGBjMAiwKAH8R1
1i5pdOxrVixvfTR04kLlYl8gTGysK70tB743T9NRDS40j5KP184X5fJ2qWBaUULLV+2TVg7aBwM1
Vhv4kEKturxV9QTzhZjyYoYf3YKyXq0c72i3EcCfw1PllOVQYLSfjwf2L5pDrJqpgK9ooHgAyfPI
7muD3vG6vJ86ATO1jR49Hm8YbRaguX2Z+hiaFE/qJMrSejrOGCTXD1bZlL0d0YjByaTKoM6Ayr6B
EuXH2HAI4aB9iaSEDTMmBQeC+WVQ0nS2Gdau+rjguvP7aTCSQAeFpmiqHR3aAEDx4xMP0YhIwCKC
IW9Dj6J/d2LnUWdCTcMHugx7ZwwD28Mf6WQJyRtGulx8TAu6gBMGMvRddi4BWMBPfyzGvpx9ERQU
/oiFQO9COPy9CoMq+eWbL3Qc2kiL+m3NbN1TmEoMPHpqWtMCGpmys3jtU9nkV2OnMkAcB6OqbA38
Nxkb4PtlAN6th2H3aZUqcTNRX6k57gIW43WvIpQnLV+m5hScCBmYXDMY1cQsFXgf7AaBHzajgepi
lxZlv4/8kXF6uf+jGzcDH+XpNP5Ja3iIa4pCgoJyA956v08IPcHLNy5FamxoO3k3DhZBEcu9J1DE
jsvebxkUWQzGnGECt51KmCm0cdZ/rmwj4fYuTYcikPQmncTepUmbL7U/zh2he4hslw7hTVuNrsu3
C59LiLo01PuaGs+qhuiUuIUw+hMjHiCbggpIQdoEVAMLwqL4AVS31NZLU1hyp3pDIbZ6l+0F6CM6
7EP3cxzDVtgMsqVm2oc4YOUeUrxrIdFEBkMZjye+/6hpy668r3Qh2XEegPtq43YOjbhI2wnuyg3d
v+Kc1aLblJH0dOOUH2mXzJAv4HX/5NUOqkx4NY3hz0IwhArisFxy8Gr9VMJIZGjmO5qNe6TqPQyX
r5dqyZuHHqmS2HiGSdryVhKYpJcwCG8wGGQSdZXN66UWuM82mkZDuIMq1YM6gP6m4H10XABNbB5p
cDEWKrdHtwFg8zgHQg1grYeKBA7M+xTBb9BjYVAFTLRAFX0vTdQnvBoKCAkDc3b47Vk/eygs73+s
hIMYVVAuQHUlCVfQdqLflbo4LEzMoo1ux1o2gA7P5S0xahqBUlcEeOA/g4WDdLQ/klEo7BGkJSSg
anoZJKhooIR0k7ztBphW3Pdz34NDQe4H/bDCsYav0xA1UxeLis6g8GpMLZQsAHqgpeCnqr+SolNp
sUl7pgAMICDHaw9/2gAZoI4g8PvJQqL6YrasDTAGiKdKWYgViKK9ObJy2hsiKmDmC6PkudDjNWrq
BiThZQm5qRT9vk/9sbaZpi8xEV5+nwQAJDAsC/2+o4JysIsyNM23BvYoYL+nH0rqkjSgtLgQZGF+
XrfGCxg0akI0LIx4D/zmCaoGOvHYQbUTnfqsjtie8pU0aUMzZQ8or9BxSAcmVqW0TfUImxuLv64b
YMbvA+zuhEs2YjQtKwXjHe6SFurHbtiEwNV44VuTTk0sahhEnVHksV5Z6zXQklM/+DRuJtUuRWzs
6NmUZFM5QjCMiw9AUk4RL1ix0QQP7EYA+82yBE14CMPW6WBwCvVbmvW73kiozBK5VGFZoK0FV3S7
qZzTIW47V4jNCPMpuuJ1NC23sBtA8rcDq7J0RVlPcDJDf9rATC7rO73SOQllkvEqg40X2q/aBoXl
NNUWoS1sExiyAdpQGbR2ZVOzu5mPWRnd6QZN0+0EOxL9edT1NrqGjCGHR+6F8HeLHGFuGbumwaZ7
o6elKrdpDuzGZoHdiLqJddnsZ/vSL12rPuG6UBaWV1wzTitwlbl90jAiAhq4rEKHi+M+tS1XK+gD
eCW2aR2V4kJjGZXlFsbUpKvME+xN0B60PMFSmWfnMFIZwaUXDCNa84YK1Au0tpY5J3eDhh2f6szy
qWyzdTFmfRjPYMyQ5fkmZXUY+HVqCW13omAmUxvwFUGBhB8XBGm9gplMgKWZiIm2X5nUL8W8C1kH
K0jbkNeQbZJSBwYAO7p84O+baBC824FzhChNAoWyBV8MDqouDcMwqiZxWREJ9Phl//xhlOcVXEMa
unqfLE3H2k/L0GoynhTCw7jjGMPMScpkLng5yO1kC1xXQFIDHw0zAR7l8DoZ5ZBU7qd0FkgnBTea
Z5dzcMHJK1hxKEK1gV25iLhdOcxajZcwoIX1r7jVes9JSN9zU76VWZpGyyljVQeaiuYWIPscULs1
/DSiqZfVGc7bHFdXRREKla5DAUCQrZscU5AdIGsv0jxGFSJrlJk5b1fIlYVXK9ujiNv3JCMWzquL
Suu7IVNtC2sOUoJmiRpyyCAJFmb/JSA/lCxx2+p9Tc9gCrVvDAy2VGwKE/Yao1Vfwg9g7vvoxsKW
FOAUG/tMyUSHvgEHWCzUG9te+xruc8+vanq+gPraAv4mSEIu6VI4rTIYmkyL8715sGOwAfUOV9Ne
z5bpArikaIg8mCKypYKdjbaFhqbd+DyHSisJsKoo2yRXhg8RWJAN7fC2L+yQW9BXZJZma4aF4elc
FXIvcg6WdsuNAM+CEyhcaj+l0bR3MOGBsB9P+BzBZzCL3KtmHDHcCin2/7H3pU122uq6v4hTgMT0
FVhDT6snt2P3F8ptJyAJkJAQSPz689DtnJt4n0ru/X53pXZX7NULEBre95mSTyvuYRkNLlv9fB6t
CZneALh1+LPEKZk+i4Q2BanoWgAAKlXWRRiLn7OngRgSX5nxYH+4Zvbvg2Exa3T1s8Ytki3Z/42Y
RNyRkOng+edQBx8f/3OQPz4HpCAWd1msBtxANAbd8iZYqpg+QXrg8dBTDM1WX7YxaVn4jAa8lUWZ
fLwouS0zpho6b6vbqzEqIBcsI9EtPr0vBisxSks89PhIrICxaSiuSAMNG2Qoe9HbDgkEllWfteH0
VnyMoFRYQdjXPp6pixl6tErJMV2js4dgBr8Wfrzaj+mRNqLH+KSU4TegM+z3h3ep7zBP20jvl+lo
l+IPPYRBWfeyBYza+RpPSvbh/ZhIm/UWd4mH3L8lYtrg9+CrIZhdZu72W/8Y0GBbwb1WsieSZocg
TEbBr7Y4yZw6tTuiFR5WZiXWdMHbHfkwK94vW7J4eovSdsT0Aec57A+vFxS79wZY9v6F8bL/oEub
40c/hvtyGLZkv//RQt6xvti+7Vt2hFgG39tNJGrJWRifRfMN+ZgrjJtizk4/h7zgi8btOEYEvgQn
gMTFuWIC5/wSTVsavqBy4xAyqSmYR1aFpm1w8YR3Ei3T3Ctgmz0AA0A2eE2dvcpkuy9ni/MVfya8
TXl+FCgWnb8mhemdPM9UhsNQ9QWFdrNsTAvYMCoii89382TwA0Vj0l8GCIf7ix9WgGhJuEaAiiZg
+f1lEXMDUGDVHFePulYun9OxcegCGr/tc38tsJXzoyNTjB0m111v80MPxhYfgdakKcxVUuCocl/D
1HHsN20vpRDnn3Ayn/tO86PtevS736H/oYScFe8wHCfyvmYmmfcYMNOsotk+ky6X6/wykbVb0/P8
8eiuaMEf10S5TeCJRLua5JBCa4VdbtZ0H77IqX3WAK/ap/gHfpobsWIEIhvvzzszFuMHlDITPj8x
QKFByfoNuDJ8q2IsSkAWPh3uiIo0PpH6aO9hl8QazKsPkGWLkl5DMTlOuokhwJ42fMf2Ab01aMuB
Gk4JFcBLG7D36eswoHcaq7kHMJHcDCLd19NMVwYQvhX5jK2SpI3HmWc8dhp+RK+3D55lZIcKYpsL
YPG8H1v8uvY9nvLrivKsCa7XxmjNLgXhO0gpLY67u0w0JJ0fKWAs3xxcwwPfHdNVJb0BrR1EkGxk
AIHSV9pCVDyVOAwLvPwtoBueKh2H/dgYkmafbjrWESbfx0jyWQKJJixkZLlet2Roskex2TV41iim
gSpsairSV+y3mF/BqjaMAKfh/gxg7ANs/mgvd5SqZ6hXUVkXg1yhxCl8N0Vv1PVpf4GsE9LHI42l
mYM/VhZx1xxwopE+KU0P/DuocmhH9GcgkquYP4XtxNu2ahJPOvcESWBEph/FwpYp/moayKXDkxZ2
GYoqiDcjPm/UxlSWFqeDQ7MfRRI1ZZYlhY0sZvnAi7ha8IdBBvZ3BTPl6p9P8vEuJwVdWlIlIMz3
x3rfbvp+2fe/wrf7boLqf1+8zAz7J8Z39L7h8f5nSRQG+IRv/f7BhgCdGA7o3Hdug/WNwlJuUS02
l232kTpwLNR9VUL5gL/5OWVRU2Ings1g/6sPPHzfToO20s5rkoG31mH+YLusXWW5hiPQc+q3poiv
1mncV3kbbDscaMAT4QdFWTZfTVuI+U1D8A8X4Jb7nQsGpvH154USXeBImzBVguePjm1kfMtEyUdl
6aP42LDEB9A4wb6K2RD00w5CGp1qSuuhHSbZlN2U2uDZskThmecVLN4CKV+7l3EddbhGtvT7bdn3
BRdIgXOkbBK7L3IV7zRjPa5un5NZs0HYUCadGYfh0PEeq/H4MSDAgfdNT+SwYGJ7h26G33Qx6bP8
X4CvXxp6YDm72SMEsVpkUGL8Cit3MzgE4NXxcydlirvO2tZhNawS2+wElQBuol8AvHTlAvE37v1f
uru/93b75eFOSZNwT6PA9X9pbLV1MlhNBqjqY2vkwIBxF+gDsJL++VK/AOhYTSHMrLgWICv8f7q3
9X9hqNZcTHmDUvLPORIKJ2U1qYbS+6wAZ4UdOe32l2oZxxuWVFO8sp+b4z/fy98hBAg1MH/yaPdp
gg7HPI//fi/NQmLAt7x9LsCqpa8sifZ63Bhkchw2idL538b5Py8ILyKAgzQvYoCLxS+4ouh0GPVD
2DxNbsRB0Qqc+FeZF9jmfq7sf37AaIft/g8Nuj8hsFsYfeDpiCPQUb9c0PWctuPcp08/d4y123bQ
HkYInyRHR02+HLlqNv1oV+J5Pdhx38+JxtYQmI3iPPqXO/r7TMcdoZXabeUkKxIKiO4XoNEXYbBm
nkxP/ceiWlHXYY07Kxrs6yxfGF5BR63HyiwIDgeUFkG33whXZLIbXBDo7I/JQCR8DQ5bi6+w1U/4
ONZHE12YJ+gnq/WDz1If2+w/P8SvrxEvDllGYQLGBBav/FeWFefuNMcuWC6dEfvOtL0XQsoko330
QW4pYlb+R8Px8PG+/mrV+t+ul4R4kfv/dk/x3+dp5lCNQCBmLz+PPQjUJl6GEjurLLVh7f8TtJaE
gPwjyL+wMOAPo/+xHRCISiNYs/jl41hCkby/jUz0WBejmfYD458f8BcWCs0etAwFaGtcDxUz9qC/
P+EYzl3DnSq+hxyA7s8JGKdiL6o0GfbGa82XEULSgeo4KzPdgxMoexRtpprJ6LIXvobYLv7lvj7E
FH9ZQUD78gyLFoAf4l7y/NedOQzBrGSsMye9xWFnDnHidj2BDWls5R9mG0FJV9K0QEeLcmg29Hvl
nLRzNNzgvIWIBtJcoYDd3MYU6EH4MDRJ28ozhHFgdS+NYyJy8HzFII2+mmka0MhoHtNxOgy93eK5
CmWYmqHOdQKw7JY4WO7Sh+KDkROwYwTkvhmHaHJ3Ag6iAqIXu6QsAqrBIbY4o1XI2FD3AVfYz36W
GFmAX+tK8VEYoMbOsd2n7xvRR7Mg3kdz7YYYmy+au/0gX5cYxqSzjGEwuoyxxXCjSEptdiEGWlQU
gB/ViQK9ifcWqjzaYCEw8xBt5Wh0MbI6hSQY3qo/QYsJB19X/ixF3msgcGMrxneb8v0YzqYF2BC6
A5HGB5VLXHIQ6AuW6xB8A2ur3g0GHREQ+Z73LwSFa0EuqZ8Lqq54GgZ7O28WDaTUf3RSxeoNmepO
2AHAKTCUDDxBybs5l00VWNmu4QBrFvQ/8UMxFSpbD+2U0mT6lPhi2eQnMAY7J4UqDhbOi5wNaIBP
TAEvbuEPpBAEHDs9RRGvhghl4x8ezaPJ4URwa/wawfE35xcAX416HIuCC3gYRxOE6GWx9N1cwSQK
NvwwSo93W68u3mBkCwNgC0uF4ipK8spT36y3ojCzgZ605ytDP1zkGswmjIbmRMN+Xt/ScBAeLiCK
knksB1jE9JcR2Elgy/yDNPu5m0xgtNv0Nh+w8/Lj2PVpbFEHv1dKgK73Ss+P835sfEyN/r2eG7Ne
oOnSBTQtCtaxMB0i7EWtzHAbsRDQgYtgKT5hG5b5sxphVjwOLGkTGEDb9TnxLOG1Z1DRMrqQMwvJ
djVot5yBRcinTKdx5Yqku2Rs7iFOp4v+1GBSn2mbSFNi9XVvXKv+SxsyKGuLCMadvCfzCe0qQKF4
TG5yFb5KgeU4riq9TVem6ox2Hd5uGOgjzxw9cMns/cb7OTygrp4PuQ9JjxmbDt87ZZ/jiKobTYP2
ZljMfEgMQGRISdrzIm0BH9maQ/LeTWDmFfvBzNTUfafgBKTjWCdNMV3nWzwcfTOCxx1VQvHVuR8r
ysfsuOIrr3J0VG/aSXuCcqH5MRWiPwkX9VvpCw6PKw/ls6JA18seIIspAyLbl9Vt+bc+GBM043b4
tOYxO4TxHF7TsOgYRMQBuaUA2o56Nshb4FnzCPgPJp9uJsWPCGQNOpJIRU9LzDt2VPAoHCIzzE9m
oYAMsBXUxjt7TYyGKTAZ1rxqsqLp8i9siQt/BQ2B/W5iyqODtGpGo8IGePQWkuS/53OSDXXQBPp6
KCAoqGk080e3EBiLwLbfJGaOpqqB6P9byI26dYjYujFptM/QJtlZ0HZZrx0K0rswE8sV8OvgmgnS
xXWO3Q/et5WM5bblUYfGVwVfVzWtv09B4Cq4FLdvMG7KGJoABQHgthnM3K5XfQnNk7awz6zCXae2
naBvjxS7+CjDRoymqFpW0pNrWAl7da0dfKGxsvFNAoFwCaz2c7L676FtmguNsHwWY+ca4GDIyhaG
yKxOvCQHms3jRXVUf/XKoaoKQVC3prQCKgZRZaxNVBlYQr+BW5YlifvxJNHql3E4zI8uGsWj6fws
KjHP7cvU+emLdhBbl5OzrmqiXV7PcX/gTHOgZlh4rtsq6vL1oYhN11cjTI/f+ABfLmia4fMo2VQq
tUSP8GfmVyrWkFjrsLmmbKTfTA4PEAdiv4A4oBYXbWY4cYMJPaVtb+F4hvmrj0TxTQcoS+ocFRYv
E26mh3RNxREbfZpWBduy8xzJ7gFKG6gz1k6/xHJU8Fi56MTVkn7TpHlZ0em+bNOw5adJUbg5p6H9
3WNATt2cWXtAIeefZ10kTanpBM5VtFC8d8tylRZCnSZUklHZZqZ4Kca5eINzknziupFvy7Zsv1tM
8HrJZHxHIQ04hTgp6slN8zMqxKBM4ES+DbQRr1soxxPpYZCqRgDCl86HFGeZw44EX3UORCcR6TkD
tVIpM/KTSKx+gTqL4P6X+DoKR3LksIp/BbI2PRRjp8+R74tnuLO3m9ZwmNgybLloZAd2GWk4X2tL
14fRNPoT5Oj0OxELNod48jBA+QGLB6jUfURme+N0tl6x1REJ5CUfT0060BoNLjSSAC6Kqy3QzW3T
dPoRPoHuJQf48XXa8vkTDvz2jMWW3W1RMEOFlLJjXzTJLThquBBmeAjrfPMjwXyHq2lrA/kgAKI/
tE6qqYK2IzzqlU9f1Wxpi/Z42251Qe0NpEYC/f0gP7VkKwbs2YM7kEzk5wisXbWojd7nS0uArevg
R9DEUJHdevg8WVH5waFarTMLUDq/FQlZsvkQSi16RAMUqrldA9U+ACfpLwH14+d+1t/wOy2gWhZ9
NgMqGG4zfnEFh4AyURG7LqSKX23Q2LXquxVGlCWzLyxelukEGzahVdFF2Q1tpM6PMKWNxfXQ5aoG
E0u3cgFjXefFBuML3+ZiKQfSjBcZgLG/8cGUYazTcJ317QTZen+MnI7Wq5FOwz1xNHjMxoKpKnW6
k4euUPoJfphlOIC09d3NwIRkdaDHBJrGpomCU7YYsz15OIttd9pLj7AuJid7KTBqcm3FtUBXrfsq
ylC5VMlgm+UOeAeHJdhG7ac126SvZNintxDcNVG9RigRb2a00vPnhKF/09hHtJoRAVCG7Qhh0HmZ
U/iUYxeO/NNGfAPDgXdTWNjrGJtdeJVTYPqnqfejrrvFJPa5CFrBoaFpe3hoNCzD8AIFFJYfRqB7
KWM45h6lj2CoXNEq8irMpji8XQvuYDnUQOLvsh7baQ2J21ZLYFPXPJ5ZhZwdcT0H3hl+3/sgLTaC
4R9DN9RAWgax66xUnAz380x5Ptc+5WkfAyI3EushB0FZ2Qje0wONYMi9hb2Op7CFAaitttnBe0cG
D+oms1ycR0YTeWhB9d0JBqCz5o65M2lplNdpHnawOaVcR1ei1QqEok0yDwcV+Ot0judLkBQugymv
oabMqCAA04C6fY5UoH8sBUoTohWMXlI2ETm0cOXbuEIJ1wWyArsOMdlaZl365AMq4T+bLCzefYWd
dMYHZBgwx75jE5qQ6NCpXpUJfEquOIghi7LuoGInk+QuCpbUvoCOHZozn3L6rV2W123r2pcWvsK2
UAkv0SYMzyvUGYcmbzQSEewUYpNINQisbLvpfdxfNGEWwQG6qBRiGVSZQWipymFIhmc99mmtdepL
mzOK/XWZh+9z22zHTPYg4loH44nAuVJFzqxTveGwoQ+F6chzBgmQrtkCtAbzAROmhKJt/RFJJR7V
NJr8YLKsvTVylM92MvAXWtcuzRVw3zYrg8EVV4PkUx2PU39EekDyPIowOhRzJ29EkwR3sXD0Jlag
HWUL/6Eo0BbVcdws30aYeE+bi+O+hMOkH+qwWCZzUFEqL1AArvOV0ivsp2YNXTWJllc0NYsqiwgB
A5WEpNFemRQPd/CAqZ+3BrGuDZjr6cTBkNUai3ItNy/0Bac8Dn+Wir5mHPUFbqF5wqnDjjYr0sqO
qvvMWRu9AjtzR8huipMMi+GYqYw/BDzU1TKk3ZdwHF56Di1Xi8btmMUN/yrXeJZlQiRchGGjr21M
Glc22vEcXjsLg6OK8dBtCIyauaXKaUzuOdqS62WN2HfRkexVNG30RURkvV3AvdaJmuQVAej7GfB5
DJdysTlVEh5Od2nTENSt2Bz3SUi/UzEAQfPjsJ/aLjZvcskDduhTBioTcLBMr8ZkZLIymrkZbNEm
AffB3RtVcPaFMLkGjCd3MC7Gb13XzQIRC7gHxCBksGoJfG8FAAtzovMquRpSG2c1Wvil16i1RHs9
KDn/ptC1dZVQhISvOHhh6yuCfF3OwSzSelY8OLMpiV925v8YbYuwJfOBuk8Sx99gxFQ4HtB5HqVt
oGeSTUJuQb7pG+UhCyl1i5Lm1hmr3kQ8O1YZAIVLyZYeeR6zx1rBokSfZhVwyB8LeKelBKe2HEa+
kGvAzC1ETwwxGOdd+Pk7IpKX5jhk3XxDPfq3MkA5Mtd9MyHeJJgGqHZDOL4/z6bvv2ZqcZUwxNR9
GEzhxa5Z9Ax+LC+g60ENV6bz2vWnFUXVNXa/cT24CQEcKOUKlJ7QYSD2gHRrFFS22bV0fggTddBq
gUcAmhJMoop28EVSsRzbJQUZMgg47VCk6cPexi5V4ycG53BCxmb7Mho7ivtYRqup0VXAq4ysjFRu
qtKRbXt/CsKYj/Q+ReBAXopoYuRbD+FngEiRIHe8OYLyEi68E51MZVGh23YUZsmtQ7ZEleHAham7
AwMFN7SFHpv6elx8M4gbnzeAdCpj0YCph36B6YiUDkLtwh61VRP70raCyrZesVRAhMBPQ0ZdLm6C
IfnYolYbrywiE4Y/zGTckhxg/WXDeEgmsGXPTRiDPTkpSJ3mEa5yGoT8gVsl8B5oAMET0gMQlLGC
f3Eaj//7EBRZiHE0fPR1oTqXfEl0EnfPH3BroHbKYO6LHdyMo8apG8SS7eQ7GP+dycA63LIfsEuG
Lj1BGb1hvU2RKdhXq5Cb0JVjvvotQGfb8DXFEYHteP5sOwAK+e2MgtJdQl4glqCyrbGTOG3gp/C2
cORxyd9IbsdlqBNEBfnxhlg83lYiuTyOTQXZChmaZzIniqWHFFJTRq5DaycvoSRiM2oc9A7tdFQq
R2YChHayFtAR3cWQY6F0VwV2TF8wFFE5PSGAZvBeAUddgIWyCqIo26/00I6Osv6gVmhmCmAHo8xv
N5R++aEJ+rQBj7U0BcyyEZ0KGIz9RiiyRPTwWeW2fwmgj5nLWMI+VlKLtXOAXmT4EY4CVRb064iP
OMjUFF29aChNXLnFE+jDLbX+XSd/XbB2eUigbz0DyWW3MmxIJeLU3vHI++GgyAC51VKAylVB/8wL
t2ZXE0q4rCSj8rR04yrGk55D6BBdrpBWBBG0+KG2sBHYWunQlCnOUYt8js0/GRasDgVC0B9QgaJD
bLhKkpNO6TzUzZC7t2BrnFdl1CIb5ikXTCQ1AvrH7xpJLbo0fEFrMG7Bgm4E8VDdAeWENmfbJWL5
0QZuR1xQUcdjtYmuPcJptTTBcbBRDnlNvGfbNCGVCEbyoTlHRmZf+6WnACyzJm5lBUCRJehQM28u
Q56Gto7DxM5fIF6A8KHUCjq5CqqMaUGBFMVQBgHcurTovIeSTqjD7xwoM1euRGSHTKT9NeIsYLyG
dBr2CKjj1ADxReytqfMxQapWFswdMkg8Xkzm2qCExXc6T6qfeGUBmL1tkBxgbjTFow1Ciefc1DGN
lHvweNk1LZq8OHCoI34PID8CeMhVextgGzavaC7X7jHjg96rLhKzMyqY9FrTLGFv2CKJP5GF8ie5
kuYOQsf2R6sjjHy+bg6CM0RAlWLbmCsVC9eX3CX2YdVIZLkoGNHA72aDxG6aDbAbiKR4igAfZnXB
kT8TAbRArgjULb+thMIJmAhDzyPlHAJDnTxPTSuPczyGX1JtorLIoCTsdL9BY282X8LB5C9wRcaI
X7JmgS2rHyFxL9hSLFcIjYG+zIwbBJ1tsyLqZy36XdyAbriC5RnxTeB4wJTCCcxM3S5kwdYbwLHA
ylllEAiS1kwoCkZv7ohV9raNoyWvw6RV2RFSBvVpddkM3fA84inB52evVHd5Ww4owO+nYK94TU7z
sURN7dl7ggsEJXAGdzUOdA7tFOCSh20AAlBuqVKIiFkgkatJODCkKzn8TptAEAfhx6Dqhag/VoSq
HeLGuGqdE/81w26xIJ1j1KrupyV/MolGkBkyvZIJDQEDCjTE8o70TXyDuBuRQejT+KHUUVPcBEEX
v/meiWsXKPMAtR1HglAef4OvxY5gCrLCVywxHDFpK2W+tqvniAXT+dwcbMfyHvsvkgRueBR7BJik
a/I5aDrlLkCukE0BKcbgy14N0VdWQLNQDpBSXCQ0IuEhWxOPpqCI4UuYmjAZDkPEu0/IONBrhXMT
VR3q87ojenpPvknvV4KcD+Ausrnk/UC+TNBJtOVie6Q8DPKLnqUsO4aMtgyaSEid2gVTvtdf22AN
W9RWLqgCVB532sKgY4C7vI6tDa40x6KuNRPZ/Yzoq+s5meDW0Jm4BS6QnYMmzD8DMWYZpkGbvql4
IwdHQ/O0aB8jyEDOiFRYkDSAai0cIH4ZAfFkxuRnQ7oxrbciQOE0sMKdxmR35sPvymoNcKvWmOq0
mkiC/Br8Fx5uRi87qPvW6EvXePelaOaoVMaGMD8m4jAglO8PCIPDmiZ0fslR7p8i2kRvEhryLyF+
JSkDh4GDaP8LXDP5nQNNf1LLvGe/2W+QGM8PyobIfclnGUZYB9tD0QYCFU1EhxPOAz2izTCkRt7h
DVC04HadYv0bB9hR5w6NyoSowq10XSQ/B3lPn3lH6FBRoPpXSo0RyCxoJQUh370F+q8PQgEP0m84
oMSw1GCx4UP6go5WDupJUyNpcj/zbsIub/J8VxfpCQ5m0PwO6VYTuAZQhvKeeohh/GmN4baIa8RU
ubm7Cm038O0KUmw/vzTMrcn3ZKRSnLnMh5lWDdXhHNT5ktBVY/MS0KNkwwCFAy8iloY1pHPRhrIx
Dz2rkOqiQ3eF1BygmGUau+RI6bjmr+k4zthUJiV612MfSzokI6DOg9KgDnzaIuZqolBJQVCMMh66
KA83MxYNhOg0gZizU/L3cAp8ZmpQkpDaHYxavejAObJWQO+j2maXgWMOTqBBWt5u4fS4kHxGC8OI
S7X+LPO1WXgNKjVH3wfTD3P8wrk0VtZmTfM0OoSKWDO9WbEtkS/xLYr5apUUJVm5qQ47w7mB0ZEX
FRDr/Ulo2oZFf+pat2TTbzZotxgRME0u8HdQs2epuwlmg4b5hnvT9CkS7ooc4Yn/TM/9nUsGawit
RAjqcPe8gqrcrfF/1RIAKsvnEDr/3wepdhfQ8qEGIcmoQSkbBHxZiLeW0AWwKjAOiu5fbuDvxOx+
A6DUYXMtQJVCsL1ndf71Blji4SJqWfZDfNzA8KHRQAhjjxkXSPBi/8KU7o/0FzoSlwrh/IBWAc59
Cu/HL1dE+emYxnI+Z0gWEkmFOZmR11RDWvBvYoX/vBRIbjxWitZzH+pfRndo4sHbNm3PH6KtJYGO
HIx7PO2t5fuL/P9pDv9rCO9fUhmiLIdA5n+0AP+R53Anx/kvof97bmv88Tt/RsyG9L/CmOyCEuDw
ESbin1kOSJ9NkT5bhCEU9/syieP/q5BZ+l9wAUOGBMYb8SV7Zu2fgRU/lQr/FDJLyd9dWCjmkQQQ
EfxDYEhHrfLLLFLQ0cRN47v7TEFEXPXv0ZbrnnKZTKnw50wiYfZogWRzVjKi7tr3XE3kgfyA7A5B
Qlk7xKoCoDchyAssAqAAKJW+bzouDsPIclrSPdwTDi3d/8b2RFAJP+YPTlpXQKwpnIVOH9EM9fCe
KcqCVL5k8CohbxKA73LtCNPrnVbpeADO4eCcinsPeWwq7qABpVVkQY2gQbwNrVcIS9yjUSM+bmAZ
vH5dLOJT47jrr+jikN3q94hVgEUWuzewyGOBSjmGK2hMOoBUSE7tF1SttrcoDbTVV4scuCo1G93j
MgUnpJch7Ckuflv3VNgu6OehGlq535Xf+G8uMQowMZK+cNTcdjiJ9HlncSLAxIjznWsre45qNSM6
QWjPGINvkL02iHxsxIYs1pRilMPNRg8Mzcc1rLHmAScKT29WGMS/Y0T8DURJHJwF6sntCnJYE9Cb
TMM7s7c/paJrCrG0znEqHGIXr3eS057R/pz1Hia88Zhu+bBECFkDbETOnLlOTq4yQi02u9msgz9n
qyIDy687rMC7eAdgptUO6XLRAIBtuYG/gLN0Ll0Eu7i4anMYMFSNJpp+hWIrejKgJx/6CdjQj2LM
FP+j4JH5wwMuWMklHk0yRM/Z0ETHdGYZyGKU4tkXBFPuqWUg/W8Bwovr9D3aLIPHtqs84Pcr+AJG
AlhfPELLqQ/hHpbWdGK9N3uKWsgYR9yrE7L2e9wa8IPoOucCCHQbbscNuNpJyO4+Yso9zalFU4KW
Oq4ZpNdj1U9ze53ncwZgh2C0qxgd1Dkcw2U+wCkGBM2F+rjtKXIyVv33GMUFORYgopGxuufPze9R
dO3MNYGSooiuDZlhuCBtf80HxqMzHe0rAKNl3i0QyUOAEUSGGVXta6tBsbYcKXnDnpe37Ml5GS53
16dI04u2yD2Oe8oebH0I3KN79t7wHsMn4lDcxBFkqCAKzAIfO9CaBWDQBe4/jgjZuadgChHzBxAq
LDceekhPum+4RyiP4cg6QvN+STtjRQ1/1y0QJyRh7PGC3R40KIcN2A4n9CD2GEIbZeqFm+2SjFny
uM/se1Q2YZ2FZDykU3SHlCqPAl0hUJao5JjDXaoxAir8Q0Y+vJd7VCLqlu0GReB6KxeBIMU+VaVn
aXvifNldUYhhayZlfsCFZU4KOUXPLUWMbQq74G0uss+Q+NyPe5RjFjTpLaqh5FaxKThzbtbfkkmu
cOvCfncLVX78dUi8c6X1m0SyRx+SpzSm9hCNhvwRZHk3VDNG4yj29Ek7999xzBaVZo3J4WfxE2wU
S0qfFVldV8XZIr/T3Lef4ElrAfALnbzNe0TmiCxifIcKrvq8jysCZKSc7NJfIdhDXguHZiPnHOzA
AsMX2aM4YaACsqnGJS8tJPRHiJEi7Ah2ZjdR0dlP857yiZBl8cm4Cfm6XD7lsb+F5S1A84yI0CDb
00JzguBQIBzwKcENkP9we7po0efsvDRy/JGx/2bvzJYbN9Ju+yr/C8CBTMyXh+BMipKouW4QqlIV
5hlIDE9/FmS7u+yOHnzvsKMiXBYlkZgy97f32rqH+rnwSKtc122UdpMtDLzSwE6uXd64h8lYEmac
3Q9CK+GbigV16i3Q0wH6KbwzsZ5Gi1kBEaT4wjaKO3uvG1/KBZ8KvFNbj4Mwk/UIwuQNIKO3NhYA
a/mJYnWa4SXFsYvCnpQ3MqvYeSs4rtoI0BXRq/sRpoPmp1Y9b8oM+9aIvv4qizm/nRc4rFowsdMC
jBULOlY2QGQDdnoPjmjm1G9JABMpxdcFkwsirVsBjzTHvrwmKI8dsV4YthH+1BUGh/AHMrK+L1Th
vBmym7X1zKmFiR0WbtTBLly5ISPIYuHlunCTYWPC0JX1HPpckcbWDIV8CvEandzBio4l+aQ7yGhq
3dW64pP1APfGU9M9EAdEq6kXuC/cxgyWOr4NPxhreyUWFDBWoan3UTK/5ws2WIxkfQyL/fu4kIU1
A8bwvNCGM2htUFC9m1pJC7boJ57YsLX0JtIBF+PlT75kLTDjZMEaOwvgmJAHrGPNjrwrY8Jur9xu
PJRjEJso8+bgqyjWbxtVpS+5V9Yv4UJWLvoseK6Ak576hcAcLSxm0ZjTJtLLZDctpOZg6uqVbhdt
tDZ5t6U/dlLvDgV01YqRf/9EdFafyGxB69NiC1Tqwo2uCcnfEVYPDfAHwKWLT850ng7TCSADWnnc
CLlxS9Pgc+yGV3N0LEJPkb1jgwbAOllY1iKGai35/kyMFuh12DE8sRcY9jRb7V43Zx70LmF4EKBh
G2/tBajtxFX1GDgK1UEjfsmMPGCutoYWesbV0WzbagF1/704/vd1o/9cHAtWrv9pbfynytDP+oXP
l/y2NHaX4kuXdLyNR1ewPcZU+lv7guv+YuKJNjC6SmbSmF3/sTQ2LPoXHMtZGjNN28Zy/g/UmaH/
IiVKCgYnmyUckspfWhr/aSfHd1nM2QLCxGIu/fPeMRGVNFvD1PaeppnJKk6med97Zvv402fy373D
C37IdRAhaZkwdFf+Gag2C1xc+GS0PW5u8UisGHWw193bfABR8182p4tL9+fNKT8LVAsELPg07BeX
vcjP22GOBRE2ZQT7SZTerW436gavL76qWR/vKjuH9v+f3xxExX/5kc4CIbN0IAgCXMmy/fgpTjCm
rVWT4gFkODUBDpa67M54vWBSlrhXLHS8wXvWsZrLrd6j0DJ9gRG1sxnPFrvaCnvfUsocVqxL0boS
1tNeOWox/rtG/1qw18YV0no7ZGRvN8xNvMvtSfpE2ooj+mF+n6WQZDKt6Z5EZxdH+C3VFsZVfOHO
Fl/MEFrR2giLaDfVqHtx2JKS79r8XhKS+s4ibX6OUrN5dqrwhv1FvBmcrPB7fDn7WRrpjWmyPedB
Y/T3su3zH7Mxl7czS8gnqcfJCpxjtrVqVpiwfZXfl8Ww18sA7Mxcy52rdOzhcCo2ImJQnHVGe3JE
V17Yw5AbQ2l717MQlLW9TP6pBdjXExLTyhy9wEbpkeW31oVrZ8/5iItsjthJ1QPydOOaW72VzRvI
fG9I12PUOC3zhWkgSvfmWdKa2nNUVMnWKRzGIEPAee7rEZgttPK8+No3TvWWEEF+SbxUXj3EpMgf
9Nb7SFwy9Suydw6OQDmV8OzZQmwb5SLCknaIvqZRtuBqCzO71TOmxD7G2/LskNs/TQwDn91phpgS
xA1egsXTl8y48Eym2bek4K7RGOs8MZPpGhEx27RCb97gR6htOerdlucyy8ER+MBHk+fRLiqib1OT
VMD3XesUei5WVzFbUb5p+XCiIshu6iyfX+CAafcG3KmzPpMVW7WjSDFCKF1bp3ES6CutJBRlx9Yh
gCqBl71oN8YUp2c9CfuPsLW7r6mYkmwzhzP7UK2LvSMfQUvk3f5Wd5k/MD2/AOFn0ulkH7oxDgwD
TFYs3bhK0/DJa5Fq66DKdlrlIg5iv0CjHigRkKbuk8G3V07VnRKtMRnQdiGZCd1N3olnACbWnC8G
MPp1VNoTJja7vgZDJs+s3O+scRjEynUdk1Obq2dEggYeZ+JaFur7SH/B1mq07gbiyPy1g5/oc2St
rxWWx1s0ezIZc9dda6vTfCzEV/J38aa35letb9iqzWyN5TS3F82Z583g2cNDUXi9H7IL3E70ExRD
/uIYQSn3MbYPZa46rDjTt4JnsVwFqkfBtNnhJ9lqciuZrGZmdus0zFPynJIVDju72p7P7pBN4yHz
dKB8foQjSl8FGprlc9oOZHZXI7OfIeSDKOE7T6pNHk2StWGXrUgNump4dKYu2niCFQdez2X9zHaa
/ZVV6/bK61zQ/oPCZv86wu92twR6JFs6d2D7Emfa5G7bpI1rk8R0R6A1HebwqlJroR1UsWKLVOMV
o+6jKYa7EFOFa6wqu26jkxdoCh8mWVbrTVZY7Qh9FEuFxtCMnnxOSExaW0wFlvMBNZsDFXXE8Y8p
nOa+eUhzYgFo/F6bvmlWlT54Ko93jV5wGy5zx9orvcuenWCiXCEwJOD4obeNI/mGUl8NsxogsWuR
t7M6A8OEBLMvxtHay1zTHeZwEwOdfPbEo4zKMAGTvvw1bULBA4vQ4ZstC8wGhSiqLfYq41BmmNNX
vclkPu0z81C1enFEd/c2Xd7PhZ/XAUNc/CHlqTZNjGCOcsRW2G25zpBHNhYtP34BSZ1V6MTmSgsC
7wumvNyvO614mFs4JCur0HrmXGrI70fDrL6baLdnfpE43KakNbGOePm8JpCdRZsGfs8BQ613SxeP
/Z7lTNXAGihoQK2T32tD6mDGJexd+ECO+H+W1uU/MDpmz4beIUCkiQ2VZM7LhzBnX7pqCXsIbh6p
3XPdZuu/V4H/0yoQc+9Pi4J/UUj/3z9Kxn9aOX6+5vdloEeX86JCekTLKZv7aRnomb8QdvSA7DCI
BtrsIU7+hrs1bKo3SXczXWB9ZhoOCw+O30K8NQxaNwVfDe6AZeLCqP0LCikq6B+XMIhi/EuazBHw
ov+VfbhAwM1K9hRjZC4ebYtcWVN0ajdDpTrSOGDtuTFBhCyHYfog/OCcrdTER+QKMVypQSEp2Vba
e+ZkOHgs07vMpHMf7QTf2spG1lyHrelcoky11ylR8WPeWqQM+oUYHtriS1kFJPATJzmyVt5AYay/
cgdM9qPmNiiyyQAgH5fV/A2YCORvOO6SB2gqHwiepUfGlcUpcIxs1xstjoKuuCktGfteFjDhSvLo
KFSLnTbO4Qrkmm2spRY6RwAC2PKDbLwtKzfbVZnrnac2VLDL7VHej1rvkfxI9Rsxxdh9yUgrMOFG
vZWOyHailOGr8GLvIrT0Tow4SAIpHrE2lGthM3cvapxjLFYq44cxTYzs84kFjVCF9Ju86UhPCZN7
O3E2YJTopU0W9zsr06sP8gX11mhA0NRxk+2KvkyfajOx4Z5lZrKraGPaE7wBZGAO+BKdSfidkP1L
6cYBA+BouO/KeP7mTcP0iunGuA+JfOyx0DYX20jGe8vmwyG0Hm9xRPYnjEb119zoxzXeL2dbqUzt
HIHIKEK0JRoisr0qqGuqU7P/0DxjFTfW5BtIBfBkDybckk0PQQkkR1msWyu4ydNqIY0jF3H7WjMq
ZXGimnpX18r6EWKZwNaCEtTZ5rCDOxIcYO7nd2AeZ7kFt54eI+Z12saYk/6EVz95DqfYe3NqG44b
YBFcizykK8qUHr3AjG9m3dZveM5hweKJHr+AtWrPSa9nDybiI5U7kGpXA5ijvTVmTkKDhmHcz5MT
34ShOW8nh2aXFUsW5wpWVGB06Wp3HbeGWvI6+p3XcK6UYWcHfjKb2beeJOQlgNm8J6BinOyOBU9e
2fizXCd+rUHUXIqwsu6Zdc/7MZrwY2nKOMnBWmLvZXgL4KJ9TGbD88mNZYdc6w9VESxe0sJyL7Ku
5BttN/ZNHZrpAdZOhfSX4bfJ8VZukbSt26waTjICQK/KutlreoeTIezeo55BMK7rFDZ/FTjvePu/
WzXU93CqcJxPuXUo68DcOm7lrienkM+GmX6bBqNCSw5N+ea4xWOpjPm5basJl06h35eRbReMy8Ez
AN/CXbpQZi+REhbyOhSEd6IFyZ0TpjUDWcPwvjGAjXaF4kXhHGdPbqznvjI0xGyV5qck5CAOhhEf
7B5XsAvj48Ex2g5fGtuWVZeKx64sDqEc7GOJOaAgCuyzqmHiEmdJem8IkV2tINvb09Ad7WAuDszl
mSFX8PV7bpZvNH/FBwecwxaXYr12WlantAomVx725vcZ1x9dJ0nkzxHBIsxY6SvJvvHJKSrtvpJ5
6XNAHVgRUcpwBefRndaM2yGz61PNBiDxPW9rdUm+C1oyAEz8Mzzt9yoI1KsGChualSHuEx2wSgE3
r/WzQVcXNPbmm9FhemLpvcYw7OwwSo4blYle2wAic187uN3VitKlLGZEP5WwFqbwdm7LdKdR1MRm
cLIcv1Gjvcy/gSGEgIz7Ym4x3ZR97649Tz2F88QuPks9jDRNiO1Za+NsRV4A8b2qq5upCEDTCO01
oeXMpcYDH0iceayk7JoVelPYzMbiF5a5+iHTcbiUelKvJBOGrxmcj1NQRt69hU/s0LbWmK/IcnT3
caelhA4L38K19G4nzrhLdMu900mwdVQ1GPpFuaXu065EDR2AFntDKsZ79nhqXGYmNC9s5agUnNUX
D4rdnifizAiLlo42NBGfqdA5twklW3R5eee8N5u7Lgnqm0Qfaqw6cYYdO682S2HMVnj4PGcZ0UTY
1sZLOuRyb3e8yyZwy200JvI7DO7+ZoCK/G6iRfJwIYfzGlFN+AQpTWUrlvXe1ki8kJaPCC/hFA6+
JoLoTgjWX1h4KfUJ6/FB7/noi8ia19PUVZt2lO4JdR3X/pgxgzHo7ONEEwPBVdMiBaX3824KjX5X
YHY+pN5cPWU9wUM6gDaA3Oa7lKnIplLAuuEm6jN+OK0wMe2PW7su1UWoUB6p+ki/YGhJ1wN78pUS
PG5jLvETJOBqj8YEiC6tG+8tte14nReD/poFCBPcmaJD0Mn1JG3rbu4T7VtlOvqxggS6xSrfMjMq
soNlajBTgGjcZ9PgPoUDVXpCr/UHqj3wWyoHZ/tEpGJrRE5zaab6a4GB7RuzPG7/fdPNGKtGM9xB
KBbrmWT3SrbaySp0iX2xwOUNCqMcoNQxFuxJruVprN8jGTU8+5MkfOwtFiKrpCcl4heG193XYZ3t
y4hLekWPT5qyuWpwXDqBW/9AoU4PKovocxoH7RyT2CDxkt8pVaT7zurfsN2iI5SL+81lZ/417ew3
wivvetD/cLL5DRLutRAYqSAyVfy8Oj80GOo2IAMfZR1WxypynEfkZPmcJkPxDQ1ofGkCXqgKW+NU
j6euSY9VyLvoj1Xd1ormSHskAXXDUgunFeZTCHabWJadiZ82js4jnCcsaGPv3tVdPdmvrR386MEF
uHAaBw4c+wqJeoNa5gelvgMqVc27HAvOTVzVWvlWcQNl7eUp8EBBuq1TeJ9HV0sbbDSJXLPIS0+C
Rrlj38TOmzVZ9RfdCcLkLhij7ORElmgeMVVGwS6b04x9BZELLLWgVK3kw6WRRnuy6mC0kGvgRiJg
ES461E5srAtNn0j8lcVW2e0L29Bh1YxhtgZeitUwNF9wuAx7O64A1eVdf+Erx60HpsQnRnOMG/Pc
exLhRtdKWqyIdD1jrNb2rEWeiplBbgQX9sgTBDKVFoekMjPhh4WYLord8qXhaB5n5o1dFA/vC4/o
2Hi2tmpNrd+JYpzwpy7LLbi8Pew4oznF8SENtmAtAPOVQbcnmWv6gD/iHRNN3Z8C8z6fo3ZNHWB4
mE0oi4Qrg2OTy/jY6eQP6f4jcySqMwIIMSGwHF96w858rKHTLq5VjH2y9TYkHYNNE2flZgjMaoSs
nPIgCypyVRzmfa9XEp1L5jtI//oPs8ft5VdpRTpnhZtMfNguJbUvrd4XTvutNynmsp6CGsN658d1
FkMY+3sT9z9t4uDosrf69z4XGlgoFwdT8dMm7tfX/L6L0ylyx9/CnVEi9eKr+6eYb/3CStWUzI9t
w/6TmP/PXZtOfwmMeQg3rkNKXv6VTZur/xFjwy4KQZ1/2COCPl4Yw3/UnT1irkye3GxvuOHbkEbj
CstqubEd/RVA1QP8lD2jo/rVzcXrNAzMwp1pS8Th2E3Ag2atlgeDXcmhzfDh03hiHbye8Hcz6aTU
tZonrvJgBwTKXpeR465Lt9UxW2fVl8Vxc9Uk4bRZ6/q1AZbUr9wFp6kV7AZC58omz70b5nidul1+
KgbqQDp8riuD1Mum1SSPosFsjjrR7VrltzDO4bN2Zke6Zzw0rTPfW21grUtngCk4Df2jjD2opdMY
HKKYUjNTE/fDbFg7Ql8vtkmDqByGjMBEFt10eixOCdwWX0doukO/aTYWa9U7gDAbsgfPPbcLkGMk
3Gvb2ueOekc1oTnMUMO64Rr+GhdeeEoHIgWGh/0He7pNjnIg12E2zm7AS423JBvxTRgfUE4Zn/Yy
WDOcM1dAUd+lmlg0dPA7vRTLQ1wP62RG25/p6KUbmN1I5BTXvG63XTaBSNVug0V4Jfo87ivDGxBY
S3H1Kpm9dsqqXiyVbHNvuJ9Fl1+JwLjnOHObniw2z0Qf5zrWISMcNhK1nQ69On2lgje+J7JuHgyI
WIzsC9TaKlTNQ21owYM0hXUy04lUg5ZbzZ7dTX3G9RxfmjIbXuFrtR/LoOV5zI2Up0DZD2u7dNwz
bA905yE1D3WfQR4YiOhiFsZ/m0ll7TvDrd6cOHFsP4F99VykMBCsDAFPl5m4UMeFPkdyqkwJ3lQN
/cGEdCs0cT48T6JcRT1RpFZWxbFpA8S0uUShq7W5JxnmAg5lF8BIfSVKphs6bmnSP4bYSrKJXxyp
NHs9BiE6nYyD50Rm5QN2XZh+eVw+sKEVF8OGeG4OiXdma5t8oQ6BMYsnCMZvY7xJGJfZzHZI23cT
LSaXvqMZc9VDvN+0MdbWecibPaYXOA8WbcVYfQlM1uAanhEi9a9N7xgHzYBD7odtx6faAIVtIjXe
8QFqvsIKP6/wyolHRa/ucVzAzQ4Scb/WcZbfyZBT0+oDqkGtFpjtqiZmd0VR4XfMcQxfEfXKU1ta
NmxpRERYJBRUrEQ3RvXmU5+cFJO1scurt4jrbxfT4sPanqfQGsQLOWaSZdlzJQqoA7XZfsQ17hfA
itV3HOvjXQBt8/bzN0tIqbhb1Qu+fQbx/T6cMWbEPILpMgPCcE/k3z2bixaZ5ZF5JMbXP7YJI3jU
ezL58fLGO3Ky16m3uidnzPnCDL/OwVLcRNYuHYMb3WvVjha1BCwbZ1pidfy0OfQU0Z9JWqdPXZYV
dXk7VB5m4yhMGJTNdfZseoPEnKbFJbqt6dyzzjMPZRqMVzGyBWsa7Owy7B1zD8KXux6C71HLZ46a
DIZqmw159wEnnIS8Xtq3jG2nUx0IeV06Yq9DDWUm4oxksUn87gvufsIfFurq6nPipimXn+hMRUo7
dbQA5GpkMjspH1iskszMOiyBy9HKB1TZmN5KF+NZUHS+6JTrlwmf3OSY1lmQKiIrRFuiWkPnjFck
E0Lfyajanmf+iF33DbLx5Ess636bzJe2iC6qnu56rX1UNeNFZZVfcB+i6QOg8twb2fW3+hDeRUqH
S9RF+zxpfliDd/KMMiNQ4fmFdK5ja2wNFe06e34Om9ZeW/ronm2orKsqsDZpq61kNZW+KwkidDzH
KJUHarNbzApXk95BCM3iYivu4alww7XtVAZJ8mJpkpku8ehBjEnWLZ4Io3CCO0Hs6VaMNJ67ZUiz
/eDaEbNPot9s+c0NTracuRA6hlJZ5Xew2SLC7OKjCMlP1PJ7XSjkeMTtUzL37aaQuTgY0vrWiG5f
uNY9j8mlnaA3blm0B29aKF9bzcW+T2ffXLT5Fl96h/qBJ0fLjYk6aOjUK9lIMnG2TW4YmzvWkWT+
yJXlMw/Cz8O6cFt140NB0u/oOenOSLoIesjMAY5telzrPiAnMKXn1BZP9qTLlePVh3Sc8gMDcGM/
cBNe64zqNmNBA/cSg69CokwaUdxaxwQ4FiWwglR3jrgk410CtnltqeBNF8RatZyNkpjQDatrBer3
eyydeG8Otf7FsTWEuTR97ESbvLMZM6AFKrrnjdr1WUO2EFO97khQitpoNc/cDwyV7UP0JrFi1Gbi
zVtLL3io8/aD1F5A97c7XZieDtUGkn/MgAP7C8vpuek3s5LFuRT2JeOef89phYxjB+KOaJu5GWRf
lH7eU5CYFmm1xqWpVq2Q1ffWkulmzuVhyhmeGlX13mcUiNYu+HFmdq96wPZGL3nae7K2dprdf9NN
/a2OQGdMNbAOUdExQcYUZxWscsyE2k1jsiwmnuIvLNdVEhfhq4uvn3GMse5A7J0Htw83LBLcD4R2
dSX1JZ7SqV7WEHgT/BZI25E07MD+XQYuJHaVPCUOspHZmvTyBU7yvWuajJknkIYibAPiTZra8kwf
tmnLa8Pc2Exzp1+cICnv0evHNQw0VlbgaDG7Ne6lUhWJHFxRXwYpQECh9PkWK6xVY8cUW3IVcSfv
4t7xo4JsU5DmrrfCHxee1Yj0dWxlIPAotbN9kV7db92wznUuifC5s0ft1hbwU1JDjjUHEUUlaEJt
o9KkP5OTNzljCtwHZW2x4TDngccgXrFL6QrnaKKHbYKahFIAIejZq+PuOqRznGzmtoZ703mFdgGc
bR1YKaQ7oZf1Jh6zAPnKKs1N1Iw/ilzKW5GH3dPQxMOevXH9YtfEyzPuhaR7luG5Q/hXMyvEZWc+
pDmrsFwp7aiX3MCgx9V7AtStXzVd4ie03m6J0JH6rMnET2b21WkzF8BmMFBgrek3TVA0WyDJhKgl
veg9gVefNcPNWCZbU9N2oaTNNXPnt6RpymqdFCrzx6GGoC5SsYKWBusJAooP9MPczeV8w+yPDSzd
ICtJ5HkLQVbdzUtsNKX8kyeXcgGm19lDjdFy7xqp9mZ0qPuoWt8HB12iBum19So7xFMawL8wlhw1
BPB138xc4jRFrHAIXHmClrckT/sVeVgaV3QSZUY17sZhDNetMT9MVN5cxlgKHLUuHrRC7BCakQpF
Q8F1GX4nM7czOh551O6SGwVBuRnBkx1jRW4TSEcA/DQ4x2F9pVTVgh3qJodpJucSJG7kdWsAA0jA
tjFfQdekuTg5PRXqapPglxbVDuBaEt4bNlwELuFl6MwbXkbQmICYR4efs+n010G18zm1Hj8n2Nbn
NDv5nGxPy5Cb+CvzbuvX4TfPbSbh+edUnCEKE/IIHZFxuf05O+dp+DIyTdfAKGyBozBgN/vhIViG
7mIZv+NSKbekXc0bsFGv9WwQHqzsKyWvNHEtA/xoGeVnCGy39TLeb5dBf7KM/PFxdzfDYgOI8QM0
dCNvhsUi4C5mATpSzSMCEYNp4Kp33mIqGBZ7QbgYDahdN9bgcb9AXQowZvfJ+7AYE+JPj0KBHJBr
2BbCRAeTULdk1VVMhnexN1SL0WHsUCgpsnyk225cMRI7zYstAnvPhyPpJDfrnJmLWLyu5rcok+06
WGwVoMtxWCSfbosQU+VX3Ry6Dye1ElrksWVIl/yosVg1msR70FXv6auatQxODtWlh/nT3zHP5nQ2
gbPfV4v9I2v07KaN8m9sQClCLyXTrRUmV+uE6luuY1wk9WIn6QAJfDifHpMh6DrAz7HaNosFheWL
TYzAwDtOX57PGuhqLJYV49O9IhYjC1EPJPXF3DIuNhd7Mbww4CrOlJ3hgqmnLrtNi9qx/AXx+bWo
WxwzFKGP21xEPArIueOpYWtYsg7IPPfD/XTdqNAS13ix4nSLKWde7Dnzp1NHfbp27E8HT68PxWPB
on9jidlFjO7KbcuNcQPi7xBDOFtVA5ssRl/pJQ774U10s1jbtcMgzSoiEnKUFpQo0CWnENHpW2J2
ERvf2Oseccc1YbChr4ZeNSKAPAfnCZQdFoR0zXyix8PUqh9Rm+d7x+jifVMPFePJ4ns6Is63E451
qnbOtC/n7LMa90ofiLoLo666IibP63SoWd1i3EXRLV30aCNeJwQzjvxiT2z8grXjReWWaaV7yPBf
NH+rPr/KNP8t3WQIg2H3v1d9Lt+H/7v5Dgqn/Fn4kb++7DfhB9UUQ6ZJ9YxnwD41fxrfC937RbdI
N5m/cpOX7rrfx/cOL4Lp67nEpUjLLdHA38f3FNnSy40dkhKbTzHpryhBFt/oZ8+jDiCCDbvL4N7C
SgDD+Y9CUE36ZR6oYDs3Ei35nbEnHd4FMDhKFKHmwIE3BhBb0z42yjbXDiUTEgvGt+UU+5IZ5w45
e/pojLBHDNcry8ebpubTWNjO97rJnHVML08z1/uiC20CIYxQh8kEzgsJql/yy1ISaMicApw+vQxE
bzdE6ZMI/2Wsdc49qEIFwqiyO4BGD9A36LmyB9Xpb5kxZPG0mk0N3iN0KyA2Rzhogz+6DtsQRb5h
xuBM2HCMzrains59iCgeLwd4UEwO5EbkZjc3C7o7bx9bGEw0WSemkekvce10M/OWSrmU17UgufRT
LOKUZa1ef4u0tgHtWU13Fhg8x58nwDMb1560+UtV6EyH/5Zd/xfZlVzgQtr9DxdgCU70//x3lKW4
+IP6+ttLf7sIHesX0wJ2brqURlPbslxpv1upyQvKxV2NAxc31acw+/tFiIeGPmeskXipJS/jVb9f
hAZyriFILRpoqJ+xxb/goXH0f7EBCzzHmI6xT8D0Bgrxx6vQWYIwIIFxrXQuCqXw0shZU4WM+icV
qMRNpyrMsC4VIvYhkBOiRSELz/XtGXiOz8h7ic9QlcLUkSq/eq9lTImbFVHtnFLUyGg/gJeiHgTI
erCNxAUyu3nozF5IAoNJ/ZZVtnFQ8cIhpQGehS6J76UDxHPPXhSUbwCzqjdmzCB8FG5A1gcMqc8i
kuZ70ShxyT2wVZRMhrbNoE661U7CWmo2EKaXl6Cl5X6axEhVdec99wzjIaxWiz7Vte54DUfLe2bV
P16BB1McmObAUFj6Os0trT9peSwtOKxH23Paj9ZFBsuKHOVQRPRhiiLM2CSYpOoIdxvQIGltAkjr
mQ0oOBk2ezLJ4nG5D747pOiR1LR+j4xhPM2DO94VbBT2raEzyrLzVlxCSQkqqbsQIdDO+NZ1HQPV
cOD5kboi5PaRsHSvuEuW8jEmYvJmBCRdVqPR8GUmgOMT1m3rfQp5HRIgv4BFJ/iSsuKn6UZIMIVW
0BwiDpPxle2NvGsz5We6VJK9AeLivXuZNWNKGXT2gmaMDE498IWNRXJ2VQCpdojHmySI1YF5eIo/
icAggJTl87RpugDBAabEXnNe8ze/HtBMJ3G/DuPAe5b9coTV1GNr1/EBvNpTSSBzqIJJrPFGJViD
2iyN7zUmWtSDTwnfpVIM11YuAKnZpySPz2VINH7HaNSoU+OmrhHn1pwQI2+Xw8hh+xDpL43dmsaW
VaaG5jTMP6KArOxKV4X3PGXDlbmvtZ2KyDb9LEB5nWWb3DuKjmrGwXRcVCKXjwVkxLfFIMpZm3Oi
g3fq8WgwPcX0Gkj+pDqZ3y1aTqJPCTayB/7b6RRng2xajqxndNilvMkyDvj8e/Mmc5yObp+w5eTT
ZAZpWPFoo+uiYjmNTBhu9K4Sl4ihw8ACa+QA4/VCrQGtsTzGkqqYjgUqfQz6jZbTDZs3zjfBZXku
KwjseycJ0HSBbxrkrTBPbeO5R6fMF7XRAH1Id+6Qc8YEom8/xtHkR0Lr4dip5TyZvLF6Q+AdGT10
xiGnO/7NhZUAFhNy6w6XurdxTBatk1LepjJF9QZjNXj+PIVjzeHzTdvyVC4X+5KDegtsNV4H0rc9
fGE04xEd+y6fJap2lCBJ0oftPbP04IPrKGM1fFxtnDC9o5enjKk1Z8BySfRZFe+W+TWs1ajnYOvc
OHg21m+z0zR7JIQ8wtVsi0dzKINnIHNKW4G0ilga1yHlPI3DxWmXEwkzyUQ1iyx2O7Sh8Xb02DzE
7cgBreF0cD3oQMvYLXORt6ni8wGShAIOqnE36TN3EKZqxsFhyH8eysw7z7XNIeziie9QViJBgsYF
yBTZgQh4l9QqdNAHid9uOlSHtZ5Vzt62Gn2rZ+j6mCG0NRBYrVlcsLxfY2zCYTu3U497mosiQPrD
a7LCnoBGK4lTXqd2JPKd0DgagzTbGUQqr5AAzYNbkC0A6oIpBtpEbh7SFHQOzTHyUdcDrEpW1fMJ
5uZ4rTjRmUFFaf2W6kG9x6gd7oIuko8OZogLcL8h2LpR0swPLeEecz8C4zsYM28YnzpnFK1fHKhM
auIx0Oe5OkKxtuCdFky0jjl7KFw1c7yj/Dilf2DgKGVxAEQX4lOzASjLORUwvYS6ac8c1gYa+rsO
Kyj2x0KIx7qfxGNiYQlcpw1F1asct166FS1yNYN6Ong8xRWRk3K9xCWO6jwX/D5JDtxjo5i0cyUy
t5nIMjR8exkG7UcId3QXRxZnN5GcR4Ld3nMTWyI5mUQV96RpdZrelnPelCTrfL3jPSNnL+d/D1bj
0oM4emZN6/A+9eW2p/4/e2e2HTdybdsvggeaiABw3k72yb4TSekFg+rQ9z2+/s6gqo7FlCxe+9kP
pSqXi8xMJBCxY++15hqtusOETrm3M2NAMaumJdQ4I2iL+9HXvfSq9vxHw1n4In8saUmL72QDI51b
SZIk3h/xb9Q4VLHUgJKyDOtGKJ6uDF0UopqRywtecPf6xOWDJx7HopvIEaxlE+1eV9aScGS1HyOv
frRipygexzCc0ycJ5CpeZwge45U1jPFeRJ188XGKQ6Sq81srgs/phcXXIoI72VTww1ZeTd7KigxH
VmA/W6wrCCgsZBn1Q7/2Sq9CrB1FhRVd23M0w/SWTj4ivOwpIVYhWEtrDUTPP88LMsRWthuAqEXz
6me3EMO/JeCo0VdknRE+spU21Ocy5yvS2V+rFP7xFdV9Dm+VJaZcGSMIuDWiJ/W1LPLHMrSaMz+Y
OFbjXBgn6hCnebDhNJe+3ogIg84e4jmsztljvBurcNE5BM3g7JraiVe1ZXVXGNSYSGGxXg/YSz/E
bi2xQRTBJ7Iptnh36gvCySCBdS4twYRnYNXnVo7JBzrisY366txN6LcGN2ZEq9T3u6eCtmdVtfXO
wBZ3UwFMTHL3LrCFNJ+I/KzAPbplroIjBvmcVRWUgLbQoTYyoRZUZpVvbFjlxRrhH/IfhW6W7Dc7
P1hWHUaYOCsPplTq7NLCJkbOjRc8WdN4RmQZo1TDHedhZUPcnHezwoh08LktoYu3vZy4/JF/3jli
ufamzj1rE59tDlHTIYY9xYhhtD4IaygvDcyk13QhvDMonNy9FnxXRQjYNvRowZFJMNlYuN0ePtFg
XrpOaDqr1pDTSybK5MPs5h9E4tbZBTgdcVunwLLg2EBAJ9LKxx7kDN/bufE/Rx7mkHb07dXCTbat
pRsT0DA3u9lI/IM51APe5g4olVdh7xYiQSHptMml10TJjEKpV18TfCM7Qq8C9vHY3MJW/UAeQLVL
Y7fZu8H4iYC5tWSe+xnJG3YlSavXymp7B+4NAmAnm1s6PBHlT6FoN+fTF9gRDwY0bJzWbXvpwQpG
ZTPLden2+Y4kKrEP/MG9qPwYEmDdPtQ+8wP641RG25ZQpctuCVii0pz6ZETHF1I3nPV5Y53ZbWMc
pF+2iOdINymdxVxz0Qo64LW8J4azXGnY7dbwOTEmWhvEHZLeiDrZuFSdxpJa12wCTDbEUOwAOqhj
1jjzbVg6a6dwigNqyWbv6R2CuQvdzdDvDzLlC2tBgpK/NdWbpGp8IADyto9zgsSKwrxLcelckLvV
fbAn27iA5I4n2vBg8q8QOKjP3ZABIwxsezkjVxf6a9yVzwnlO+Vdnw8x97edPtgIFA8uk4QrU0sx
2XldlBMCxYacd0mZ5njtXffFSPPnyahTTEFuhq62adodKVdkgM3uiPV96fo9HEJGVYzR0L/HqCEB
NO4DGlHHoZBfqygUW7tDlmhVJlImBFZHdOHOS9CYVb0JynZ6piLeUl03VIKxWWwYUqXbrhbqQeco
X7HyN/k2Lq2YrDXbPZgtkJA8yuZNa88zXxqQ1QuM8y6cDibhfs9C4gHi2nSS3viYZtaW7Nlmphav
GXPexYw8mPgmucZ3LO0QfmXxD4kdsPEDelYFwmIoqnUYERC0KkMnYG4ZGSxMTawOXtqPj0ba2h7b
XmAr1JxWtGmqjhMIQ3GaFujmWp6LmKn9Y8Ww9bgQ7LjySRXYLUu3IJzWmubExVttZ+aHMZw8bnEn
LwXMf6kLPxZSyGdfiGcJL5jHoH3u2ic8Sf05gIFLlRZAs6kG7vPeNp/9sVXNqufs0p2ldT3HT62q
evMIV4+pnAGuy+6ZLSRITAlOqEeawAaVU8jBLbgOOn+kmh1KjiEyLr2PjEZY1APalszDjHFGK0/s
WrM4exd21sK0MoNHuiL0jKkvkb5m73wE+sCua/dMFNceTOpw546BzM9rs+HfpyUlF/C/vPO4e2wf
YUxPDRohdw6pZFsKETUI9qYYJuN8ZlrLdDfbo/VALZrhjxqnGxpK1Gc/nfh/YxDWxKg3pl1L0Jb2
bA7QmCfEqUG4x6oEVCNODkHpZ80mL0tneloE895n4t6Weidyn2qkLCSBH6sxZfP98xuw6AmevgOa
ccK3BOHzvAvdYvvJwztGyioJugnxCPiIFIOiDRnsEOlh4+9oo5BiM6j2sRNH4XlHWFVBN6sNrgi2
sh5IRULbUoLq+PcvC3J6nfZNMBrALf2mf3pThdOjuAbGcSgMSr96YvcnjLOkJh04HK87+Dn5ps8X
iiNjCKuP71yTX6zUXA/HU/ovSnDrtK1YzG4KLBY6sZwzjkKJVc8YZtray5nAEbdBvg42YM95SBEG
Hy1dfuOIFcn5IDAxXDNwHdJlZaZdGB06fYKuapqU39F1cYYpQM2+c7l+8yVKFz0Cbmx0ey7IzLfX
a/DD2HCg+h2KYICc42PQaNeRSok8aKTPxJUmISCXqa1fctRPd3VHr6KOOMvH5dTc5UX9A5vwZfqf
8Fv5m/va0j2ftze2NukLR+Gydyy24bfvyJBau0TdcGgSg7JRGYrpCi2pR2Q81IEeCHxaCjZyK2Eh
HkL+TVLyWOL6sRq25DVGDH0G48r++bt1fvfGlCBETHmE/9I2fvvGXGTmuJDq6MA8kwo1LDl7IZwd
xwZmLnLftrhnWuiJ41xStiIiKNv0bBD2cNeLwW9X0aA97ebMaVm81sUW+a97I+YQhamG8h2bOTV3
oMetje71FL7Jk63BpJSmbjP1lzONwa8/DqVxPk53BE3pRYjkkrsItyR6vGSZbnQd9xIXKffW0npI
wKVbcQL68+Ww31L8kFJaysVnpyz6BugzT5F2kWXUMYEOxt6JJGugXS5FdOYhaeeemXj3LPyYw9DX
ERJtLzRPpjzibc24B+4nX3G1QsfidCIXYtpx6/CPXCz+RMY8h9vX9pBjA22CWJnQpWFwFsaHMqQD
to7daiA4eEACswDpXFaoJ2jeACZD1+FxIPj6+mH/C7p7bxTE7sJk5F93oq+j+O0Q6McP/FP9K1kQ
TRORr9TdYrra/+w/o6LAOsneAX3idT70V/9ZWP+gI2yziFqu4m+aR/F3/9n7B91ik1vO+RsA8m/0
n3+hULi+D0lESpdmt8Ux7WQHC0aDqXsh5REGXBVs7GRJ7yJyYs6kEAOCQdk+kay77KqGMw/uo+DM
y7rqIyDb6YMsaAwLlbRPkK7apxBI6fanK/mblfB0h+fd2Th3wC5I2vrqdCH0e68JLNwzx2QQ5YuM
xHQDQae4KKQmXdQxhHi/Mod1W5WpeGdfYP8+WYY9Tf7jwUaWTBTe63zg540U/B2tceLlj0EYPOPy
pv8w9rF/mfpNqTaqku6FbaLD5zIp93wSfvzBoj/8aVqK5avb4+wguGl2zojPbrfIMLN9lzV9ilWk
VLekEVTMiinVjwHSwgurcvCbm5VYIaFCJjblMAfF0ObXkY20eu1ag8XwiupwNTI43PT9gkTI6yOj
XjnMs1n3lP0xpPkEZTABpNB65bkLgnzLCKW/i4q24CQlCppq6G1R0tY+4hvCsTjcx8J8MprG2EIS
e+ih4WacGkmnwNJaFVeNoIAwIl1xNqUzHAjUC9apsTg6lAatyuKOQ42zjMSECuzEOieW+7lIvBwq
L8C3CzkmwUY1c/cEztVFdGZibyPWJ8J6yRdAPe6k847YAbWHDRBz0LZHctKUXd/pY96t2caxtUkQ
mHzMShNVOT2FZoPrxN+OvdPEu8GZPEhLPEp3U+CF+OXqWmWMB6PuwerLaFt07tgfcUVn4YbhSXc3
xSS6r4mnAKuGMs9EaJBqz3/Q0YZfSUX/ZyvwuZ0XU0OjIwxje1ylVO8rWnGCrzUxxEGiZTRWmaB0
H6V8dpPZ20ZSFTdpgfmPCY5NTS/ZuATSJYyN5mTtzCRpdk03SuYVtrGnDRp+rSMbwZgZ7/xuGDY8
qf4RU0t+t9jz4NCQ7ZOzJfGSjSc79yVyu+qw5Oay9bOqO8yIZpddRwm6rNzEpnqngUUW30DMyd7r
EgvQhjed+Z4VPDqJPkWM0QhQxZXRN4HJ8NoqrQn+beHm39jpUoQOS+2sahkTLYhvrMZCOCzSWSm3
UcmGZ+8+Co3EuerTuJfVKglyXLVWk8dTRQpHQdRfwEgkXJNZXYDfqLr0a5GwMXurrkn2tlmOX2mH
Erg3pBFAq1XFoNW8hN7YxC9DnGFb9Qv2wOsWSdfZ0i8OlkInGZ7VFIfspdIuXxaD5Kl14PcTdG6r
NrovRdAnkKz9ro7WqitFvO36hmy4MvDmy2G2iplBrttZ236gJL6fERLPhxmZaA+MgQybVVk0ebiB
ZRFWnxgAMJBOSakrqAUB8q7DMQVqQyOIraArLppIB/LVNLFe2pLyS9dcGkBtlkf67ukdOEq9GNKf
Aw0fF9cIUN0rIjdrHcDt82qN/myk5sl7fGHWSA+mDXRtJNqnLlaJAKo58O6n0F0OdTkth7gcK1oJ
svw4DjZllC8HWg3RyIO8bWlEGavenPrPZtL05iUkIGle+QH9fuIbqvKFpq4PutnIlt3rUu7zyens
0HPZdonHOppiOtDSsuUxax300et0dBYwg1NgB9myYSew5hfZ9xz2z0i5NflbGsIs4D6arRDvaGkt
4/CM9DaLocgbsnjp5y7n1mmW9rxsECbWrcU75oxaGrux58yGFaOp9rVnZ9fMgIaJsUAMCh6R8ESb
JOQcQJx0s8IXnF03MgMWyHyRVD6PDuxxKt3OZpLURflFDrEcWRDvgHs3r5iOQkAgp6wmr4aDhgz6
DQGe7if6ASMBbnGT+ussXAoLYwoS3BW9Ha8hk9sdP5bQ/q4ihUh+4yHNXgUIXzEVT/Y2HdvyM4Kx
D+i01HGg2yX3Fufu215lTrYxUhEMe4/WL958D56RjpoI1kISUGL1JnA6Zwjo7xhzcRFlI/1S2qxa
WN/D7sYWqE0kVrQrR0ildmksiPrkdCGypDwPoiG66N2laVddTSNiqr1Kbr2psc4dGKtHnxaRu+IG
Mh5S9hnUQo4/g3+vs3Jl1blrw51rW4CKpY3qbu7cYt4XozOz+g2ETG1Yx8M12ZZihzGQILPcaZ/+
Wzj+/0gYcHwx6//XdeP/UjGVb6ULP37k/+RDaIQAZTtI0TlGvzLJ/qocLQtAHIWJyWbwygXhgPi3
ckHLh/gpD1eSJobYvIe/K0ctHyIcmV9HdDhl37+jHrLtEx8Z1HOOzJamiEABERxW354F89ptmdep
8QJwLANbUJFjl2cFZw9VmuflD/1M8kNNk9o54eFPRLEitElfRTf2DwWOpqPb+FCSBpYv5JxXrU6s
kM+qDtVqEVusYuNENpVwRo49UJbmQ2KMo0HCiLTtfDgSEJO3HHooRoquuiyyOSkg6cTQrHyvKi4k
+cxnMNUG8wgIYr6cRRA8JE5dkT2rno22HPZjObjEJGFCQClaXSQ5HhvGzViLpEzthwghdrGOI6hF
Kz/X83yvYTY0OnpAnDULHgiFhfduId/nBecmLpCia4fLmGwCGMtRB5CoGfQEmHagCZtjGlCBDk3m
bWhNQzXIw9q9YpAxJOsWY+yeWFAa06qauz1mYbwtBlP7dUT74VAFzbhLlsZlwzcKfjGJIbTb8yEY
rm0ZFB+7cbbuRhUVw77skm4TtbRH6RXO5IW14bysML4zopP18Nw1Yn4MlhLjFcb/amJh9SadRyP5
oGQJ9fZzkCX1xShBl7S2arbCSoetAgtgsVQ3jF5Leq2uIGqYWTANvjgd5VGBIXr09YHV7ka/3ceJ
qLtd1KI11Qud2BgOIem3QLRpKhtFvnc6ROOs7hORh0nnrmIoLiBdBxJKVxTmTbnB/IDTTw05GyIM
UeLaem9nj+O4HbsEO0FoD+FutjuTCx1WaNGsNhu/u0FsvizSgqEk9flFs9VwLoj5Jbc4eewYIsl9
X07VvVU00XmquuwZeIFaBeZAs5uxUYfBOgrNjd2413k+MxO3I3y7UenSckUXzU1jTdYASjmrGQ6G
E1yGxr+eZM3mFjT9uick4SxiYOauSidP79kvKJtk1MNCS4zyqHnExy4nehb9UvBJ29phiSSW/zmA
Rc0W2nbwf8Outh/odvbHEZ/Bzs6ICAH8EbT3hKB8QStubIbZWzYMMok44QmIjyX+mnw9h9Pgr0Pa
ORe5ysRZGkn8Qcqx90MbQduV7QKBm0qWpR88loMBp34g7re5qj1z+QzEO9j0dTg/9nGVH4KFamlt
oMZOVhUHgO1QGe31DOT7qpb0mylWYfcgwIuDtSTubmOhH/qgwrpbjYZfHMmjDJ86uHME0nRBdpdC
D1q3S0rsapfvOzZkIGyBgN4lUvNWRnW/nrvJgbhccCZgZQms4LzSMVK97KprRoD+rlVm9q2w0vkI
7hAKq86XxzPn62L+C6NOsXFwsa4lsNNDkvk+vhD7ZRrnJ8YJcl1QyEwbf7DBaW/II+F7xPFYR1Wv
bsaWdEld90vVz/9V1v5lgH6nnaKBUexW/3pb3GUlmYZvFH1//cw/Oyr8CpqPsC/xL7veTx0V9x/c
ukrS07CR2L6ir/7eFy32RfZXOioQq2x0tf+3L9riH7q7wE5mIkjV3ZZ/Z2M8bVn4ypHCQVCG7Fc5
v/Ruw3EyF68q+4Nt95jxkQ8gfyPz278QvUPtjummwP/Vx8XGj+jb/nStftMwOVET0vNnHuIhXjaR
yyr7dCRS14hbhmXq9mNvD8Sg5WprxXYGtyfOD//BS1EE0DMXGB2UvhA/jRlApQ+WlctuLyzgoplt
jSunZfZK8VH/B5+KS+m/euRpxJyUGoDeU0LUBJyMaYrhhCz1pukInO4mtz/++VOdVDWvF5DRCSWU
w01BGfX2U01Dh5ldcgF91HLo5OxbWFjq+4SbHdkWFUrpIBIB+LeuTMQHf35x3Wz7qe//14vT9Nd3
Mc3Ck8+JJZcwzKrryF8R6MmSidYFgXbvdPF/vUckJZvteh5UOWJSTl6lDT2nHeqg3zdg5xruTVQi
KznVrvb65Czwf/5QJ01yPpS0wRSbiONtbpPTqBvqDNuJLEbM4UwyQpQ231zH/u6FGC2tLD9XuIbf
6dz9ehkp/GzfJmPGEhYcr7ffIdEHCfMlvKcJOSEQb5lBVqZfbv/8ufRlevtl8SrC9kn/geEgHX2Z
f7r/0SGSfF6n/d7B1L1yDOMi1JuhZdtEBtH7+vOr/e4q/vxqJ18aKmay39FegsbFlBRgCQyHvFtV
SYpIk8px1aTp5z+/pM1C+ssn9Oh8Sj3O44Zk3f75E85Rqrxx5LGzIiU4kIvsMSRL/oi2yDvAJCMc
ob5zKTzWNbOLr6ozvbNKOoceC/t+6P2BXF32z2Z0qy/T5BjHGa0Xbuquvof3ThMqIo8krZd3Fibr
N9+/Y4LbsBTADIag+v//6Zvx2lDBzuExisde4NTUQEwM7RIrr0EAUNxaFG9eOW4crt7WBj70yVzc
6aa3SG5F/e+swyr0rzmahO88C6eeC/0wOCbrs37CJX+dvLXEz1SKtqLDAxbhI4vkJm6I/iNtudu2
ddh+IJ8Bj8KoiD9nhIbdv0iai5ZaMN3kUwdKkITbVLTa5l+YK8eiZx8UnrkiMGU+D3u7ubLVYhyX
FEt7PWjanyuxWHUNyusxNh5xkwdr34nR+gnD3TmOjX7OabwtZfBZl9JmIHWyX3eB9OEGyvNIpB/6
0WuvUjE7BMMs6a5xenILje4axRcNqpiTCEZM4LxBFlyYZInSS8bdjrDUWAdy/p7Ozl1HrBcRhiGM
JRV11/zmYvfnu/XXB8STDE1tnnrhq1+m3kS3yl6O+ktvoyuD/Ip17JlHK54e+iWotj0Ssn/7keQV
JYu15Byu15u3t5mPDosc47TbNwHCMmK7OA588Qtx0Ti42olde/7zJ/x13ebEzWpj+RxOKH1OlrUW
yEHBd9Nh+yaX20aoeGQA62w9u5k3f36pX58gnA8o3pi9+JiR1MltGvawQ8ahZBckRu68RIFyLMfe
fecC/vZVhNJod4dRy+ngPTcDI+9GLqChGrOhfewbBw4b3s2fP4z16zrGp4EpypxLj/flyReVxsZi
qYqD6IRAfwPyLdmpiX4vA9iSY27rUlJw45to6s4a76mxw30p0vi9ZelknMSz75GpCfGd7gsmh1Nh
RF2XYokHt90LgJLbsfazXTAm3Q4XZ+ytEQiKI0gqf9uY5besHN27tEvGPfqc4TJfFvDGafme9uF0
xPXjPeEyI26AUABSs97ewyGWaHIrnXZPImRxNBu59c2ehHFollcBeMR15CLEzSSPckaY33Wv4/VU
TBqh7xXlxi2yb5k1DVepN22WZfwEI85e4xOv7ueiRzbexfIgiRA5K+bsCuTke8XF7z8AOmEccwBP
0Zu8/QCB1fg5OlQuajTfhfhAd/0owg8RqxiiXzfZBIDS17mrOnasJqftvrx4sfvQNso/9lUQ4Blr
hi25Hv5tubjlgwfdfqGPcubgit6NVTgTUJWgDif1dNcgcHpnS7D0Y/u2juC2+OkTnNydY0e8cVjO
7R4BZngWLH5BEudU4Mc2N13csMj3isZ1YuL3mPWoU7wXfnAq6/hxF/hI6klcsBmTnTzu9NTFOMu+
1SHzHb4VMPWfKatuXMJLVsDHv5bZMD25thV9aYkl7AfmO7gBN6CC8OWG7c42gV03iJFQ81sjZA67
r9YRL7if6AswawitbzjWLZZK99510q00EwDohv/EYb45WIMEEUWT6QCh4AWVyb2aeaEQtwbNP7+V
71zzX0s3QolxfQkqBBLm9IH05wJB2hCQgoQFoU6ypyLYuwPjI2NB04c8znmnTvzNsq3Y9jl5Cpdf
bJ6cKDDTqKJh0dlXYfHdjz2Eoha0YDEt/juvpH/TyZ3EK+FM84UA13Va2JP00BMYJrmTmvAhtZzw
Kck0vyafOU3IOQVYayrDOwuU9V6cxW92X8ys+Owch42JwvvtFe1CUNBBYrZ7YGEfg867mdz6zhTB
98ztPnPkVZt31nT9Ff3yWaXN4NLmwK1O13SC0NspjrllOYYXd4yBr+w5wJXPLGntDMs3M8gfyjgD
tjFXFDfCi9dDGzZwj5fVn9/Kb28mqVBa2Y4r0Hm8/ehxD2wrGnh+R6/sNmblom2KCJlmkMZkJUq+
//nlfrNpQgSnkU8DX6IpOVmxlZ+QEtBPfMlzM+3DygrWC8Psd86Ir7X96fW16GRwJ3F5f9GFYI8I
S0tU7Z4zcrP2holodCxPaxVAaB5bh6dzIK7cmOsMgiHmHroB2XYajPOF+L13ntdfD+Ue0mWqZURx
Ltqlk+d1nAleiFomks7QmdsodMNd2yyX8wD6KMwtvGJtXuwZjdvkj/XmO4/VqUZGL4+si4hAJHW7
h5307TdMckNgO4XZ7GdLRJ8rt9HklibsrtvYkvlqVCX0qrLnFwD41yaqQdWZ3JgJENAVc5IoBXo8
j5fYDkOMRF3XW3rk1n79853xm4XGQ5mnWGPQM7qn4rzI8GLG1areYwNsdr1Yhi1pBKQUBDJ+55L8
5qV81k8XEhhtOK7O2ytCbF8Le8mt9+ju8+/Cmd1bpG+IJw1l/gcfixoUe7rSLbVfVjUEAktXeaLe
w2drbn1EiehY3OAcR9HLny/gbxYxXom2CCUi+bin50Z7gXha9rxSjEcP5kZR3TOYIejDbBGkwiGB
C4sT4M8v+ttLyfkaFSFARqSVby8lGYxF50cSmI1tDeuc2BLI9dgEGpNx+J9f6lU2drpqUmng/Ccc
CuHyacXtpSRWh4vFLSK0rlsBIW6Ya4mRKT+ZG9laNa29UdTk2bp2htHYcXLsp+0yuU5+m3uShyt2
6DEeg3bOHm2o7wjni9TrN1WWKeyDQR29AOs1LlPM1e0ujDIkmW2hKcgFH8lZu6r04E4PErLk6JgO
wWc6qgNlvkveHSHyySpMI+tB9TYK0kxM0t4lVj6pLez4yEYrj3Hrm0poloSrihNMdA6Gygk2BJk3
0YcW9/N8zAq6a/soxua/BU1gneXLNBl78hyH9krmRe9dCqRLwa1qrazY8b+NcZePTZsSiyj8tNgU
6SDCS88tNHlXOtCDegnlZzB8Be21MMqD1aT4OOewQebjR/Fj3iLnXU09bpwjmNuQ5Ne+BFk4p9ih
tgS9Fs1FMnCcjNfKJ2Bv3+LCIYFoIIwRaBQhoOe50QYmfYe8wpSUS11cwXOzX1xw6TP84m6CkCLK
5r6S2DwZ77XJfIOmargvYkRG29mofffOLHMv3JIGE/ZHithpV3sED+4EAgoImADFFgTCib8viEgs
Edvq9p+JMoXggFZ6H7BAAGrJcgwurQDZDu68Anfp9bf0eXe9JksGmjGJv9K86wo1rgJGpQdDsyid
2r/ugVOCcNlNmlYZgK0cBEL4VJMsbZGOm1TTLcN+OHMGeJc29O9EEzBxFDBqSqBi5uAxhWOM20ET
M1vNzlSaoumLWO2FJmtSMS+wG6Bttpq76XaMYUUPJa4AyrnU0DmRhDFLBNgpoSOahDyioa5vpJ/j
etR0z1RzPoFJW+eeZn86mgLKaQEmC07kSRNCJajQWDNDYfEHx8AXKXyLtKeoaF0AUkJuWs0bxSt/
rDuYZDF+Jf5Ir1O6S9MoGiIuJ3uzmGm9nToURaighjXRBvn56ESbmG/2BuvlXW5E09YavQhnSQPC
XJNRsfnDSKV0vQs0N7XQBFVc4OD3uxpYpdk135UmraLbqTaepq+6ZQn2RxNZXUBnR8eMCQnWvFaa
FGe2hbBaVhZT0Pk512zXIg4OrhT3cT8/S5Ra29GEH4ru8Dl/pciEMMaOQ+9CbdaQmUWiLtHYmVYD
aED+eVtTQ2kyjacRGlQTaWQNVKHhptYYm7aH8z5Ctuk04ibTsJsZ6k2r8TeeBuHEGolT5N7wXbRg
cuYfyJz0B0AHqdQrT4dKU+N1So3aSV+pOzY3z1OO7WDauK+EHjIrtTQQbA/5qelVrVE+iYb6eKl1
NPtw3pJ5We6URv/wD+V24oHYBj9yvrwfqV/EIukMsNkmDTIFvWA3Hw0ybAm4wtJh2LznvasTxSaX
SeXBSTO73+Re42KaLS3XuzAM1ZEP4XpEK2bzII0z2rMm5u6yhvjTcKVIKCgyfEn58BDR1b+xs4Rx
bl6k8ZFIXdw0flxfWaPtwTbDKY8jjWZcFLfmZ2UG1JP0d6utu5jZecUm+wVsQqi2KMTLdTLK2LmY
plbdiyENvvs09+FdFiTWwZoazM0ye9MH5kz596ZqiFeYwRx8KiaXjLG+ktfQsaqPxF2NmzZq531H
xfLgEQfwcWj5PbMBrbbs7PoM2my2jqdCHG2BQoguHGOQBJLLrht67oTI8evnKPTqL3Ul0l2K3ezZ
re34kEBtyY6kq6Q7YKftkyxrJtQuiTAbhcGI3Oel5eFADCnXqSkI/lBKwnnD5txj6N24tJARn3Z+
s0s5N+WHvMLngNE7HB7rYAyXrQeyzyOHeQzidWkKVHY5o0HCMaJM34PGeEZ4SHRv4jZblW7T2ztQ
h5XxWPjasYQtwI/OQ3vhrap0eBzsqR8vwyAIr2OPRA+C35bLEuTahYgEv5Xcq70wY3U/dLZcMBO7
9Zmqoug6GdvqE607MGL4ca9DTABqWxAVjFNySndjOYl8D/AnvEbkOLjrSkbymoeo5qHi26UJX5+l
uS+u3SiqPjdD2Nzi3LQeWlwVT3GSkqwxo93yIi4qnLH53ODWvAXIU32W+oS5LtSCxC6t8XxzZeMD
xkp+rQFFwGpEfYYnHpf80Fafu7lqnoeI67q4bv2ltEJYpUsfcVlrxJBnId2Ife93wHzHVl6jBDZG
MkP88HqKJY7kUaGE+LqQf0yiVWWPjtCAZszkFxbbcrUZ/YRkEMRwiIIL+AKsUD36RqJUrIfKmkmz
k2XwoVJReKVkX35S0IE2ncbLr2xjgXABD6/9KnvH3oadV5NWaAab0OiHc01ZPyCXmj54RsK6GAbx
wan4aWgi4XXvk5i2ijxJBV6YHhMLp86OxGQjuUSrlyaglsfgLMo7/oNg8HWUxZgBvluqsl8tPOe0
sdCxk5kxf/fcof3qhkKuiYDP0Hh2+i7vEQYwc7HlfZxHw6MoO6iMY8mbzKSZ3nldU704SaTusZMS
bVIVY3Q9qxwlaCuK5jnDu3jjqbZ/xM2b3gE+ENfaw3khEyu4q8XAC6XGvPNd8E8riozoWrRcNS+J
5hszNObvJoRmoj0E2lSa9sGdnSdAlbUkXsG8vItL5PuU7NMH2E/tV1SZGBKXhpY4FNNo/u4Sr1aA
fkaWsaLf0jYr6A5k7YEHhbAmkiUH2Guo4E4gTVxWFRr2+ZgPgwKk23MnQf9uWHqV4E5jzYquiRLD
bJ5bS3ljOAlN3GHO+K7N1ouGo3JKr1j7bfe99FCFMrvIyQDOx/o7qVDWowircTOMLanzQ9L3ax69
+pbVYvle2lhm1+SwkYPXJLL/Znv9IvnO4JkaVcVlUezk7d4cU6tZ6WTPh8XOjDu/M1nNXEW+X+XV
t11Q0Piv7eqqG+bq40T+x60FF/M6UAAbOtwFmxj205F1DEvjjOPiWCD5earjmAybxvBa1nhctATg
zCUXD8ndJWfiYFf1uFkRx9sufdPO6RkIO94nFPfdVQD6YD9k2XB4RT/UbJsXDogXNC3wUW6UaKtd
VYj2Q1MNKIGX6HsXlvyrtqowrQ6V81n6odyJCrdQJUiFsp2JkJTBUXuL67Vioik2adfwHL6ikq0c
BvMrsEfrwB7tLASnYpT3nS8uSd6A42CaBLrDKN2MvZ9c1fR/zD4CMp5XDS+bKti/ObATl4Q94I+M
16FvXU7KqK6LWQb3GGTLo49gPmTRzQFHFwwba2JNjzLuzoZ5zjYxz+alGY7NBUlQxVkYFfOKUp8S
0Gf8Rwv1xUfLc0zdAkIGSUFfB5RIdWxaLGkefzhtvS2UVRGhLM4hbIsn6m0dyT2Vn/1Rz5lK5GN0
lo91ULpMyyIK0iEp5ydvGsM7s4jGnTtVB1Vm9cYH/xKu4rpE6r680P/LP6a5i0bWLTlaEV4astBz
wlm78ywIVE5TrOGG6ayGwDCv01xUu7bvGXxZOo8P6dCN8FITlG/S3ve1oVjq/PCub3mRXgbuTW/6
oH85x2CmhqxBtJd6VO3/Y+9MliM3siz6K229hwwz4IveBGIOBoNjMskNjMwBM+CYAf/6PgiV2iSq
SzLta5NmZSrGgHA4/L1377ldvk8S78sE0GdHuzTmHMhRblUkM/GuyRifExT5QWWYh9BSxkesh+N2
8DV9R5wM0XwJgMlx4GZsZYx2KqNVGM2ze+JwYb+ktrPDAFNtuZ3YgCvQxKvIhSItkDf9HLLefJmA
wtyKQihUC4X9JMmwCSbOsFuHvetUhG3+BVuSd4/BoN06QzvVW49z4arpGjxlRFX9UIyaTBg5RMHW
KcuAoJcI7/ZU4uWUEjO0XaRtMMm0QUKPFk1Bz+49lwM9ybHvaP+yYzSW+46EJ2CftobZHWW30s2X
LtGKLbfiNiGqa5GLwisBf39b2E74nGcVxwwbPwRbICIzv0sefL2BhFhY/qmdE3YvPcZmAYw5sxrn
UkinqoJ4FAZDi1wd5rkaiO7VeOwUBJxww5FtK6MpveSpBYimThXIoqYpKUtzAlrJ6q7G4YzzOv1a
mDbAfoMGPK01fJa1krQ0+kSb7kRo1TdkvqdUdd6QwERoSBwTUPAesCgfm9Sb9uGA78JvszNsOvgW
5eix61eQLRjwLC5pPD5DOq9cWF/GpImvgpkpdQ6Is7IPMAaqoEbhCAK/jEnNGTrj6zTbzaEyvQ9D
uT/CpqrfOLHmBJwXFZsWoSte7mhbawBh3EFKuJ9dTiz53BgMvUWngmiCzs9xaNoPCGWTo2ZVo70e
PL319l62cLhK260u2rj4STHuVhfaN0Romn6KpLXPF95TZTjpW1Gk5b2Jhfce/A8cgSvxJsWA8D1v
TdKGMRx9rwHQyMDUeMEaFcDRaaCbz7i2x68NJx5+t4Qip4jdnKcEcXqHXMI6UgvriKclvTOVE0dH
05//VIWJ+cT5mMoUlJR9jLIJjFlWdd/bfuHAwOUpfmbwScAsqC5809vUIF4XQeCqWmBgLa7nN8g4
FOF2mEAwlwryDFGiBEebahDeRmVO+ZjXExtDG8N/33pRN1RbG9RrvO6nmOURmz0HnKokECAmq9Xh
jFmFb47h8DdCTvhSwZBkzhpwCsuotOYuW+PXIksjdZBLrUtUWt7KNifeNE3ssj0lyumoG/VyMOAe
y5EAAQ6vvLLCpFMdbBCzPtgVMWs7bV6OAB0T0nBFMSVu0li3y7ULhaeHl4XEeoWVBeFuPvXh29AM
gH8jzGmYnyKHsM++51372oLqNdqWePv1YjqDFvWYriwjCVSro0zz8OpDl8NbsYN3FwF6cdssoBfE
pUeqWz466MfKXZ6ktHtQFgD0KbMJGbJBF+hi1g6mJtC78GKbrnrE6pVBXbCZtxKdXC/hpZ5DP6SR
epaeWlQMw64AkBKfxdANPweX3uiqNx0Zn13NiJ8wr5okF5blCwJd7z4Djx4GCD71J6ge7byfaMOH
F7vnS+/NQeczcirnUydYt6ny5qnUmP8BuAv4Tbh36f3H85q+DFdxAIfSsUngmk6oXpIVH3aJbhza
H0napvlO9E3NAEMUSbrTswS5dK5z/8BQc3S1L+n/HQEuQ05gHXKiw40o0wNR4TRRGmYrGEZqwg64
1W0Kbh7CPL/gnAPWWJV+j6zKVJPKL/FgkbaxHCEhX5od/jEzxjaICB7Lhn5kJt3sx6K37ovIn0jX
yJIvSsXj82jix7z2A/9j6f07DSrzDKY0/16DegIS23/L5t+zXQFFLn/0mwh1MehSzDkC+cfVZPGb
qVf8gsgACYq5tFjZDOjn/iZBFb8AqRCGrut4WReB6v9JUMlstZdQVrrXzCT15a/+ian304wICSja
p6vaAA0qgrNPIym4AnHj080+DgYwscCiE3w/csNusVAgkEFocRz0D1wU00HWtj2uYBoLEORDt2+8
YthZNS1ivcPp9TeDHAZ0tLN/N1fio/HlHB05ING1BpOVP7a7p5ZwsYx5y8GjkVhdhMj0i69cNAep
FjrZCr/mY2LYmr1JGsq2yBKEbA5tUEyiD7+TV23ctygsahhdII+8F4VI/3aO67EL7Lg1Xgs6UXRU
8kFSeMOr5nnImUe/EB3rt9radjvN3wOFV2tbz8ouBkw02hkNWNvLmueYpum+YsMmhk/gOnvwOSph
p/Jaq1hpWSmOftMbm8qc083UiKca/y2BB2L0rTv2vP5ZVJyPxqbGAiZyDuNgHFNiUudCh7rOqZZm
aCNTWu4VYQl+tuyeDJfi/NiRtUGLhPKJTmFvESBet+CfgdDBvf1CPo22w8HQHOsoNXY9RKZvmEua
i2BgsMaBTXpbdZSV2z55ZULFL4DBe23fnUIMZMdJG7Q1Oq26YZqf4sZjYsNZPd5qNBbocPZG9aDZ
4hWnJf69pK2qNTFv8VczDKW30tFVnbWo0u5Vn4kp8Aha3YzJMN1gUHykyYZDb0bswUC75Gk6uvgt
/EyzP5q2SHlSxi1gGsem30pb0n3Q/Uw+DElp8ZTxiztnUN4ys+XQcrZKDIjPadTEq8nQkgsMl409
h+YWrcz4NOv6RHaiVR4mVzo7wIvlVnod0zWjcfugBcK8UaVn7CcLwZenCHaD9kT3VZc8W0mBC4B5
ufdc9frku1mzTUnJOUaGRWI90OVjbOj4g8NSz79KcjKeKq9Kf9aYrelM9Zp8rOHc3FqlOd1Yg+59
jwCybm3EjBsigZNVQ1phQPsPv09SdVhI8HNuaSqQXkhuW/yesexXltlMQcdKw54djQ+6N4y3go39
5Ixtv8ntROzsmlS7TlPlyhwTiy/UWQ9xVzDQ0xXEjSaJWdKYQMLtOBAwEajadr86vEigTbmGZ1H0
9BNH492MyCst0nn+sSScnGvOUWt/mpq9DR+NXK00dV+BLyki1L3YOJhXOyB6MqyB6moTHK6WQe9q
HzSvVkLnaivUF4dhfjUbArPRnoghXs45VzfihC9RcCR3SDDR88NwNS6CQoxvIppUTGpGrh7SWYW1
Pd2k7RBv8xnAHI/I0P5WEE0MjWlxSKpRljdLQcPlw4p+dhYvJcDTMIAcudxdV7NlBFdv2A1XE6ZJ
j+fe47nv7Lyscg8Uyc8iHtWHhyB+E46tfRCLqxMLGAZPHN7VLTvh+EroAAZQ6S9m0OJqDM2uJlHK
FwyjVYt3tGSM0a+dq6W0utpLrcVpOl1NpwWSvXRlXM2o89WYisF2OFRXu2rLJsJsfHGxUqdgaB0W
b2ub2+O92wwGprWr+XUu2/xCnSl3NIGZgOFHwyjbXE2zcvHPumwHpyKGzbXqw7z4wnCyfqBK7Oho
kxByDuuxvtEI1mjXnlXr9C7T6smrTC1fGz0eGHzX9Y3LGkVeZszxEU93cx7NOL7D2Z49y8Ion/CX
k53IyXpdSJyobM9svth4sm9phE0LCh5AFZCcjXsH2yzXvpIepmBu17V4MK3RTzaeXkQ2VrPGbUAZ
FOIH0Cn6d4UxAiaI8wAr9vBgdEO9n8jeUJqrNRxaq3ivm+mgY3CN7VMsiC2DKNA8MnVTKYhUN743
HNN8qYYiefDmqTD2bdNGdwxwpaTh1GV5ACynfatmQOArm+wNZ9cs46iQY/t7XIua0xoqtXNHB54M
XDLrYqSsPoVMNnfxhahcwmgpg3m7nDKA/tMsHgBWjdvac9s3dEq8RSR0dYNr2tqms8WRNjOnTT06
9Ya9YTqkKIq+crw1+IdFxz7PTZ6RRkMbgxJiRSysFgi9MMsA6513Y0T0eVbeDPuTbplRH8U0JuFh
6Or+1PmgCZefba/58anQGy1e9RZfcjC8Dbatb6mlj+vRtyXxEpP1JTE6eUil590JlPa8a/ENXCaE
P+Fk1gXK4A3lNluOk99Esx9+m1o6OtSLK+pkEm2MQlv7Oq0yKe30dnYqb2dXmuQP1GReICzzm46J
P94yotMD04SYSC/RpATmH0S22ls6ZvV9Q6fqZDu1nS9di/KVWffwbbDy9pSh/Vw3RTXByWn8j1zL
qm+sUscKbHwpbB2kvvkbDPHxDWZMoAA8TpuT5dfkmzuExpIT1SrPZqSpzfaaNDVhbedleLmeVK9/
cdOuKze1W2cfdofEeDOL0ppWkR0xUUxbDctjh5ENz1nsje/QrHO1k1kyaEFPNNErzdHsC0c4fq74
XbPT4aIxh3iYdfcxm0Jnl6YFyRgWY0hFbFBsndtkxMjANN+8hBkTEY5Y1dtMWOi2o+haV53O70Uq
GK0eeqLlm+XUBa+ZDN9NHAMYJUN7eYg2xdmvW+OmZTvjLmpn6nWSkwbabLqJtR6HHAvEM7N3SqHX
VjOI3JoN0kgpW+Qx9UPNoxflazbgQep88lJD0nu0qi4exljvbrHizfeoDpLHKR90C7UrirBVw6Rl
27ftQySW/oTjO+fYqXBUVtxixOEiX12LqW2XqEIopiunsAkfXNLGSCD1vo3pVH/4opawQJQmjigE
x+WA6ZjNpkgrsZkN1QEwGBt18FPXq1YENrs3HcAKeyWTvDdXk6a8GlhFOtwAtsMMObKPpEFDK8IJ
OJ40L2bqzdr9QNVm73oe+vfctYrWJ2sg3Igqd49D2iz+evq09T4jnHxaT2MYhzxaaZyuqtzyH9H6
2uuq9jS43FDtTj4+WlKShCV3fuXm6bmJ52zCHeIVt2npT18awpMeQIJ4bzXROLvKZYSzypJM+0bN
qR19LJ/lrm6bCQdkVNAwjA3FIwN5T79LCmncmUkUk6orE3GJek/+FKVuQ37VI/2AyjHXA+gYRM9a
CIXWU09sVXdy/dms3P+UddRjSTf/XVlHELD1V2XdTdWTt/j+2XN//avf6jofY72LqQfaD1IMSrv/
wzUJGzu+56P1R4yG/m6RzP1W2RH0YVJ0CRfmnYf+EmXRv0z3Ji8IGAzTPQ4BCj9h/JPKbnEp/r58
MhA62+biLvSoFD3ns38ElczYk3/VHBwWLlDpVDMe9LhWxBYlclvVqY+ViyT6j1bzwifIsw1pamV4
1JqE6T3Pf6ICPeMGjE65I8RqWJ4pjEl9zutPPlkYa4/eekKCeycCI06ni1Fq/Y+0MY0bemKEKJp1
t5EFakrWenhm3hpPIHW8YQ3etwmMSG/GXVdoas8+5D72ZT/d/u4nu/u1VPyvsi/uqgSP/P/896KH
+l0ByRVAkgi4l8vANUWb+McCEshOQ6Eq5YGj5nSH1VxgLOtFYHbd8r343H/9fp/0Wdf3I7/FshGg
4b34LN+FrK1PUZbJw6g1eFyi/INDzxAAJkn+5p0+yc+Wd0LjiGIAYSethT+5HHtUCjzd8wOdsxYS
F71i+DPazrfC5HEwc3s3x2n48I+/Hkj7q1cK6ygK8E+XE5XZCCY6P/Qu++FKo69N+JjpOTRBHURH
//zdHDoc8PIwH+JA/OO7RcIfAQuljDn10cnOUHfUdnIbY0Q1JJ7++r0+C+uX6wlEjTfxLAx6xmdN
Miz5PC7gKh3qeMqh9cbU8uu6Lip4xwaD4jmeLj3l/M0IYX6vUCrLDXmnf6e6+/MCwk7qoyfU6QiB
Qvi0YHOjxYbbc2Kse3rZax70LRIaEBTClXRx//pL/3kNOdA4eFQvjhfb/tz5aSiUrQ5S00EaSt1X
ftOuO407WMYyiw9zmzhwjUviDv/mff+/Lwl7HX2D69IS05d963eWuyxKaWa79EPLsR44lPNrwh8a
R3Ky+vSfvZeNL1a3cUzobKq4wD/LNO1EG40hFgnRA3W0hjDtZSupN9jfyFp4/uvr+Wm/vb6XY5hc
SlS19p+Al2nRUaNwdjuoWY0ggzgtHPPEGoz1X7/P57bY8p0cy130u9flav7x+oERwpBSTckh1LFe
cZqhnljZc2ky9LacxzhJMHtOtNgT8HBkPWyotOJfs4b+LXb009pZvis4Fza6hWqJkeBT15DiLEtq
p+MzoJSnQIaPRYaSFp1Day6OFTmPaySO89/s51dZ8u829OVtIYvxxWHW8gz9TCAcIpfTXeglh9gP
rZcmdYsjDfv5VqZlvGssSThpp4GYIGcEIlYQjigbD6NbTt8NN6+bb5Jw6SNRueE+0rXiSJQI/6hU
u//rX+j/+5yOzrOdvi8YAewvf/yJMscKR+Vp2p4QH/djnnu7CYY6p8wKc3d0oe1Sgq3IS/E8TuFj
dtYHc0YZQx7goc8q+yQ6ER4m4Mq3QnNbb+sOcZWSkS68YffXn/XPq5bYIlAhGM04kbifPyoTaRoB
+ZgcCqEjociYJGTULm23+ev3+XTX89NBwFpQAxhb+PfzszHRkIGFWgtsZKzUvUiW8RCJPc4pb23n
8a/f6/N2fn0zz6N/zESYXvnSjP/9FjP7rdPaU8p2TjbnOvLDYUnxYBjGrbINTRkFEqzHyegn71Ur
ymhHSdP9zYU19KvY/4/LFbOijuUbIy+Ipc8N7LyRmsmdgX6yH5v54OUmm2knJksesN+oe43Utw8H
4l2APeU6goqRQyWIk/0V6X7OiZjL8Cj6fr7rBtLLISMvYpc67/okMCHYn/O4RaWEoeZB5Vb4c5j6
/Is/5+qs8gYJg6gb99GrGbCbCLJPQ6Oz4bbFaD6Qqek+EoOi7zsD4EsM6IaQcJlocLhHdT9HIVKV
nIbTpWj07j0PSR9XDBjPrSYpksVUhj8ZmjuAkYoaqUc5yHCvWoIIaJWifVpZHgT0lQZrE8NxTf4T
YBvjG4c563m0LFljAb6KFqbQ/pkPnT2uC/AtIPoRMJ0jizvbdthajGZIPvqYzbvCtfuTzrJvBmXB
sZFyTPejYExE1G91XOe70dY5DBGM2n73PYh1JUSpV78eEZlWRsp64+6PEBxWgreXklxL32zZO/W2
914VSaeEGono7C1/21LonqPZsexNnYztCLE4155EZc1nnjP5F9ia4+V6eUN37DZmGev30qrj7Igz
MI8PoRG51tFESXgGG1P0m1rFKZ3m627VG/Op6RQ7lM90/62s4EejR5xwH+a5ofYAdLh2MxyaNmh0
PX6yp8R+gamXa+Si6OWdlZkerj9Ye6cxThiIdpLk19pLPhrEuSVUpmaOdkIRCLJacASPaWRZz34J
kB2VKte2wMv9kUeFuTWayn6nzQRFmZuGeXuIcuceqBNkSDze0x0xD9Mlme0hBt5kJG+527E1KQNZ
yKzb6LiXdVgQ4gPNOAUSP5MakazVZHCAMQqIk8Tmspa8olPnaETytQopveZV1w4kNzgagyPopO26
j1sgpylfoF0xU1Fh0LLANjqckPd4jHRmLT6rlwjU6a4J46na9zEVg+tU2pMbZ1wwPbLnc6Tl6THz
841QNOomgKQX9Kj1tkvp9kejqjY1dETkqlVzH3VxctD9pjwxPFnCxXMUy2arnw2rVMeezKI93Jjw
Keo87Ab0B2u3zM4z74bSz/EuhfJ2JOvgmUdIvdOTFDg+MqMVtsudXs0dYyDEObo2KZqOsB4MtJdb
MZHpZTdlngVcVfOLSIZLEpESlRpiG8e1BfQwro6Cm2QVa71E1TCKVV3wtfIMfxUpIjBaBpTQ5hLv
3jn2a8PM6RwVyaUhGA45CJJnSAuIuwim2zp18uyGbrGZW2mecubdOgKFQHbluAM4Q+yswuIXK2ip
QqKVT0T80Mbzh5DmuyQIfpMSar4Gx8CUgZ7TQdP9rwz+0U0PlsyDefJ5qvXSfCss+0jmEZpMMwGN
mCDft92nYQhPUFijr5001SZGcXFEbMsGbC9npMKcb93EsgjlaBHcJXl71AakvBjDbjKvnn1cCEXq
tYLBeG1G7Y9aR1c9G1UKzCxcQIlzZKVHo7IrSBda5N30Ts4HqnIbegNIFvXsKJLFpjEPe+LxTOJV
yGm5cFCy4/XoLoMzT89R2M3RMy3L8XEGLVbSypcIuuWg5nPmAa8CXept7azzv6dF0hwmCG4HmsVw
AiCGWOcm0h98ZxwfvHGeN5bq+83y/HFIiCIPLUhkXdy1HU1BjzstPzCy5Chg4tEOmpmzCI5onoWl
2wb4whK2ohKOrB3yRPAi4e1lSunTs/7WBce8LQIYel3INWXQSLO4tHr3xcvh3BgM2oBZKj8NoryC
Atu5mZ0uOq7ipCHf25Zp5tzBAG23rtdHL10ajSern7AOh+MxHXu9Q84zijdSyIDdOsgfcEKyTwLj
auKjVXNuZ9Lkt3s1FCzMlLMDJUKu3aMj8jYgz76Wle+gNeuG194u/Z+dPWWomErDfDILx3uZRiXU
TseREsz9iP6k6jmPlQTcSKXELUpw956AwzmwqkpiWai9PRW02IvJQP4gjb75IcEWbuD/zce6s84e
AdwIspoRCjH4YPrIJUeY0sNbmov7PKzRmwGZtSj+09imTYFKWiN7OTC6XBz5UcXj5PQ4msiHQI2h
Dfa3SentvddpdA0A4679qjZBfLIEXBJAVwQtObvR0/Kt63fDhkmG/ZzNbXUXda21KkIjPYRpbZ65
gsnaKgYYu6GxGxyHhS3KMxRvUtULYd5F2P72dPetGxFF7aqRynkMndpAijZWuxx91DZHJfrek5we
sNHUwdAy5Av8DibWKgsdfxcPpZmjFmM0FLUhAU36BGxX96sLAYwc+4VVuSvZom/bzBmYIMxisATz
rPRekYHTxKnq6DRpjl+tw9DOD7Mm5h8d5fhNZ439PSrmyV9ZktiugHk2z3QUT2jHq8G5pWJfYr49
jwLAqI65MXfcXRAVx7TI76TrdBe/naa9VaOXDRLh7wtQ0YfRL7UVQgMMFqiuzmlf+js7GoqPJdLZ
3WRS1C925OA2c9Psp3AK4HDSYySrgWvcyDRvvnhI5wteegMZm/GBcFDzBm2ohnd42GDlOGNqh0j2
nGV9g3D2GmL5GrVyf0J1Tm58xTTe6ZNNVpjfAM3JdYKzH+a/sNpNSQrXmfFd9eEZ5XAkPIZph+AZ
SANW7ZB6h2sGb92doQ/tR9pk7Nl1zlODTaDJAHgNtldnznOn96XXfgPL4dsrlFhT/DPG/EqaRpuj
vLK7kjKp034SQ1eeJ0eat8no9M9aFA4fdpP4r1EvmnIFvpKR3IIIWyiAc5F7kPzLotxrrj0fQbQK
rGLu8DJ3RnKrZ0W91vwhx4NVL5NL5M4BpygED+bsrbu8pqth1uHBqQi/5FN1094uU/1sj0m+zqH4
omsgXofkvb7HosrmFC+hOfW0N8KxO4Jtlv26s82K7WxW0SMRMyZMcsfsD46YeIwYdIdYl3TlCbNS
5OcAA9gK9E8byUNhZ+myO0qV9N8ktdEyHcnXpVZwFRo/eQvNZSnTUdLPsSfNEipAM+1d3SI3CvbW
u2ZK7aeJ9OMGTHP05JQqDYyKl53sSTwbJIyvzN5p3kJpJxwndREwgX/mYEzidujqoKTqB9cieZ5Z
+azYXuHPsKiKL7oDGkf3tQdvgGaJnlIFuudvbQaOq6bs5gC6YIFTL6bdidsCSTPOHZ8aGxHfEig2
JR+YfGL8VdTJAIK7ikdltEfIZ257d/wBIUjsqOXtoGZosM0M3wuywiVrqgA8mWCZI75u60cC/7dv
amsvZDnr6WScZgc5sDLeleSF46r3d+ZcZyv8FPnO7pLpsXbNOEB3GJ3TcvipScYMtSpK4nUG85jQ
2N20dLOOCchpQsZoD5jTAp+STb9DKax/ZJ0hVtT4PHU4CB3tvrI3LUp9zI1de6N3U3qTGdMuc4nf
sjhwBRTV7robp8uILGkFYN/dOwR8BHox+JQmcp1jLucBUYV3k9Eyo80J+vK79kfXaNVGapXaGS4x
cUUt3poZZW8zS5esG3oHisEHrpj7Ho1r4tpbwJ0z5xRxWxbtsdDq17FQlz4Lj13lPssmPLPl0jDK
E+YijfpJZOQXQDgPHvJD8P4yKNP8XejJuFOkZ628TnygQm8D1UT9WmiG80xUMHjPyvyYhMHBSovY
5GPzkLtNtyZnYJuSHIcrkTi5yP1WDAKITkFXe+VoVATR2PcvylLfpgEga4pNqPbyZAxmMUcvumwj
hWrYz47odzB+zfDmq8TaGWoz1MnXaZjafd/FBEk+6/7QIwzCeB23CbALYmw8jJ4BTKT+q2aCWppG
hFYDNcxN35NOBqh6uc1n/ehYifeV1NSSgVKNFLSNx+aQ1C7t0TFdygnS3qddNUKn19EoEBVguOqm
Gxyt2cbF9LAkSnwHcjhrR03mNHRWmSAyd2cOuHROTL/xfa7qeJjucrNZXs+ss/R9pulMmB8WlO4Q
FR0r2hszxr90Ne0Ua2iaG1tyKRFPZ5yH9p7Ve9pt13cEZLUYOeBaE2WyctuRkjMTSdDg5Hz1I9xo
behyA/KujBgIWaQQAZCBvtb0K8qiiGXfryu2F/pMy0xjrvrwtY8oEEKtpsao0KqniZpQoA+UwHU4
nzXboUpOPG3TzbWr36aakwybTsyUHb3HtjS2qRWUxlKdwH4afqTKHC+pOxs3upGRYBE12THGBvQa
FRpN7sj2jAejdboNYaBUIkxg9Y+qGl3n3MXDUvKKrpqD2JHtS10OHB1yLO47aVjNgbM9L625oNrj
igKd8SwSO5z51FdMiN/cHBt30ixYADuWdw7uzswYoKBKxp2KR/7BzFoepK0VHgmQoSnQUuT7JEKc
rpOa6/sN0tY2M8qRQ+hazGyyfNgBZCy+Xv8vwi/MB92l7K88HL2e46i9aWXyvS06arCpMekS+NZ4
GRXHHo1ik1mPKt1HkXExQY85JER39fbaKIbizBgFBPC6z+gb50UigaUlmLM1wUcs4jE7khJa7tzC
aV+qpOMLIAsukDpNClUe/iDctsZXNK/86mWm85nHqTk0TolFZVqccFoMSD/r1XmSWM/xpvC90OaG
T9Kh7KuHWFaBM6dwBTRJbd/3OUZFfI1jhrWWrgjNSzaDHuF6qDcC0d7g4CsJETKz/nWl3Ygqku80
/xIUvCkdRV+dRIOnHdSg6GjJ1AzrV2Wkqm2XgbYjLLHTbx0EIacqVUzIlEPzKlTZ8brutKRU2wGT
Hsf/Lv+SN7m6jzsiLrEWL8FM2MHCnxrDY5oilFn3wLm4JnnPlM3gf/JbTbeVN3DZaFIG5PSqs1ka
5a5aWnGkd6uzN4fjReUjRsMKQLFrswI6m/TIlRiWF8xT9zEimHdzZYXKHH1P50l/PZGB8bXQF6Zx
iUfAKwd/TTogV8twJxYsBLr5PPBCGwRe0P/rUdO/xoZjp5iHMuz2Les+1jheGx591vW18WRoZvhT
ASk4DSmryVK8aDpp1TutxNJa8zgfnjtzMm6EgY9uwET2HsY6ecVo3eRKi7mFbatnNjl24TGURvWe
eS2I+nrSQMe1Q66jGshD44HigG9YIhHtkatHGSdgtAs7USbmDXVL89KJ5fIWep4d+4rLNLSV+QCV
ADbAcsOabRZ/J8BMvtd+wlsT2DUcc7zGh46WK7p3X2vf1QIHwb1539X8HfkS2YnN96N32iGIjYTS
o5Pf8AmKANSnv2sHQhn0jl+n60Ju9olZadjPgo5FKXZdM3SbqHLns0UL/CzBbb82I1rWQLnKOOWR
aVxKCzSAky/S8o7Kx1mXbIc73XJofjAWhfW9rIJR0ppz5MJ5gL6CI9xH3LcaRc8qweL7EYENeWcU
qVVoRCT3dNU44bqiOkUByP4obK5U5Ebak6IgAHEt+cKiW9Zgo8OHAvcXHhGZoXj3rVntNQ+bm+d7
lH2+Gw8/fJc6OaDAmL62VTK9AbFjCtVyIG9opcoIFBae4JUp0/rGaIeSGOyuf0r00f8uB4A+ZJ6h
HnaIblxFI08mOxkhXzveHAGkZgUMSPZfU9fBodg2VhMSo0mDe53LpJp/bT//R7/+N0IHfBdLd/zf
69cfK84a/xXgHMqTP6od/vWn/1I7eP4vTGNBqjAiYFRg0t//TcZu/bJQlQAN/aqC4L/8pnVwfjF1
dO2+acEFhKjHDPdfWgfLRCGxCCTgyDGDZDP+J1oHNKp09P/QavcgK6K54DVdyyAO848d/z4xSdJJ
k2o/DR4xKSKG2kAAACLZmJiArVuadk8sSOozemCzWplJmdyO7H9rsCRARhqrN57SMLFeXJpfdxWG
0sehdcM3psXTnSSFUHI0U85eNkusIMQb55RoA1i7rKw4GpNuUDA+nRBFx5YnrBse/vFtZlRahm0D
i1OPybfe1FDNORzO82ggFHYRRKghLX+2BS3flSdme5tprX25Ov+zOESoW8FJ2ui1Zh2bcEayiBCl
TKHix2ZMDlfL/LSa3bOpNaEMOpMoeTrs1nFUeFUpTvQSzWc9vOoFH2pdF2H3g3cx2FvtksyosC/p
Wviyxhzlufm8QURgHYA8wPrNSMfJNgxQnX3CzufxXNOLnwk/+N4JHeQUpUPUuqGS8LtyHQzcmTG2
L1KRyxqEfLIXW/LoL0e8zgj3p7twSuLL2IflkyRu6tK1zTCfpnqKKM/pvNGngVpBcHWR43bUDSzg
KxVL/37K+Fy1K7mQHDvDYqVbSTgh1JoACdF8fTMiHzwGFETieVWjG+tQkHi/RgaOU4tz7AoT1mGS
hVxwG+LOaemY36TMkPYt1287ELZzA4+m3qk4HgmWBfY/xQN+p8Qpq0e6hf69hn3sNiWFKBCzD+DE
AGJVhPSSQuYbB8J7raOWk0pPRFd1yTi9a4/KLuaN66XGEdnbyMwm6+114pgO3TNQlnxnuBFWmdQf
oyrq16avzBepz7YVYAd33F+hT4ZW+Jumw6aw8sdZ3E+SWgwvqng0myS6h25N3JaYGlxr2H7fzBA1
3oqV5xAdTAjXu09EdJC1hriR0oKERZRCdKQxWSb70Ks7dWC0ZM67JOy1G/N/2Tuz5caNrOu+0A8H
MgEkgFvOIimKmlW6QaiqVJjnGU//L1D217bK7Qrfd3REh7sd4gAikSfP2XttYnD7ZS9tBIw6GbXY
5Qw3aq4CK7ZoR/ZFi1sclegxMAZysx24FwvE9OoxE6N5HXwkxBqXuFjnIztWXYJk/eGSKqv9njF7
CZwdL+Gz5ZxDqyHFLpdBMcfTxmIODoOO15Jb66DW2PioL2RLaGulNftGFa1+lTB6CZ9hwRB3C3PV
wpfO7fNiY3u4H8Hy0Lrw6Aum3SHsmvo5IFDXI0rjmFxCdqOPxF1ppHP+Lto85ij2nMvLCC/cAGYh
PXtO7QWiE2/0Ocm3MRCnl5PfP4WNDFeaG+TXeBjLdV00d9GcBhwm8xGdSC3YEjH30JNSnq92LG/t
IZvzhBGMEi0MGigtlgxi6TnN2cMqJoVYa2RNIHHGZ9iR5kFQcdfCDCHKYDgAzYmu8la3VqhU7wAp
H5uo9si3E/XSdcB+9GHUru0hTNZmQ28CEsi210ztu4UXokw8JoXetB0cEW3HUAocbo19qsfhnma7
v4I7NKd+WU+CYRE+khauwdjmNz2oHgHrd9FVkzensgWcfEofnYZX8KhQ/gbD37KOrOyAELh+R+p5
wm7gfSmruN8NPeSjTHXOTdTl9XJEOLYwk7o7i9YzNuUc1tmHwbg11YSk3hm3iUmTLgjqZIOmgKx6
jb8ioYHhSFUh/I6d6QtKCgY2iX0zFdU1EFh6ghIbSGzkFcEZjFQipenXVUV5rOrEWWBK+Yr7oNyS
COOsQ2/0NgSBRgwMrXr2UZczOhK1ZddpWNvh+ox4MRat7b/OuVIrXwQh8B2CyCWtwEXC6esZZ06/
Q0fRPEZEdnJj9NrWr4YfbaWSWWo1rpuKDONOSO/ViC38lMhsTXoDTC/I6pY6minm/DsD5/IhK9Hf
uS6q5EXhw2go2tjco9EFpaRp9m1bzIwrrJarS7YMA56Uu0JN9mmsy4zzBElh0dqBnHrn1qX35JYW
SxYm15q9NzhNrlN+ZaSYx4tpCOOXghzvjWi7ebIHNSatG3ebT13xpeg9/dmtfM7HHaSHvM+mU+bI
/DDSbtilRurcYhfOrms1aDdgZJ5sv5z7fG7ZbujwqVMlSdZetPBaxN4aIv8IrclxAXmQg5s0IbiL
WBqoUEoicVZmTwSh1dAz66QwTgZmowWxwgMcuAIQj03+2tYu7Bj5oU8+G/CJRam1QKgLvX7mjstK
OrV9cdCN6o5mfn47TBzHoHLDDGm40m3CbWD2G32QeM1FYO4kuIxFV5vaFSTR6N2ozfSdKTvpKYFB
+HvXeL3FPqjGfWazYy+jsbRWCpPtI63P7i5A+fR9cPBL05V2jqUnXzW3/YGO2H9RUg3w+zJ9iXjh
MTNhmLGm4iXnabDboiDocCy9R78ywQVHr3gLvjn4X7dTDv1polm9NMLxBSahS2c2l7QWqzcmfDEj
Nf0qDgZyH4Us3n1wXQuAspAdaLdizG6zHGvoaK4n5YlzUuNei+s+vs2EOkGXyI7phMWMvgyOMelD
SFr2QdUX61qk08kfGw89Zv29jYIHaBGUUtQX4WSIRW90ZKOLiEGIp8ty4c4PV7xPczFTOsvGrPBl
scutg8wL32QcPzBFzldGX+qvgYS0kYeO/V6J6q7txA8vLQk9AhvuavaXLBH6apYKbYdYt/fu6E3H
Qm/NBar+L7nPmGNy232fxR7PzqIA5FXGK8fvjF00jOmV0RVX1oi9OVLiMezH+JhwzyMVUzSaKgSd
MsK1WOjRtuqSYp83w70J/3EjJohoSWct2yCavjfUn0vgG/m95wwIMuuJa+2lBt6kMevWlsqbBb6a
dDO0RA1A8/hGmssLkjHvi4734AZ5KdnkjnVbiob7yvqWylRchVNbr4sgLA5F1uUH6CHvdtovqQu+
105c4g3nIy1FVvc7p/DQSuKmWkNCwdnH8Wp74TYLbfRX5LxFG53q8UZmtsd0O9/TMQXqXm3DQD/h
oTOXll1wiwrHX6FFBPknInEyiuhxiAt15w0Iy/GIW8zZZZbfMRmH91RrC7tTfDsM+iZbOqafWqHL
mp4awD9zsVmK7AYbkr80e/dA/t8PK/R3JQFcTJ71G3xQ9BvCRUIfY1nVNnS39LVKYFhM9fCAC+1c
iOYGu8811RpJ0moaWfcETCF4YkIOamA5Rixzy5k9ATQsLW8x2KZ1JPDTOaoUKlmAzYn5hIWVEBnB
WVZZfLicZv538PvFwU8isEQ++t8PftfhtyD037I/G5d//6M/BO7yN1MgUP+Pd/n/znyu/ptJpeJa
lMkKhq9CpPj7oc90fiNeXJcus0wGNBcd5O+HPqKKSczRkUKZwkYAb/+r9BzxSYTIM486xERBNz+p
TIzSfz3z0SoaCIiqxSHDpUiOdocEYthVVhdu6TXBNVuA4EzzYzTXlY8XIhm9xIB2dY3v8M0OmZ+K
1ahHBm4PK+L2pZa8xMv7ctbDuB6RT3CucJD9Qhs2f7I/nVaZ+/GBHS6tPucp/yTfduoWPQI14YGI
t+FOBBkJZlh1jiO8jRP8V0DMf/pp/0YJjzryp7c0UfuyugAuz7LbT6pbLUyMQiOI44Ao90j3T4so
gIRQ28g0/RJQQamVO1Hp5DWDmy+HZWt2trlzVdt5G7DsIr9CeEnJMnX2TABRXjttZaOGs5OFtrEG
TDKcA+wID8T7NNPW9LL8ENWCUDuf1mi3IDW3UosSv/O0tIY2I1a4h0N00FQ33CFfcFbgbKw3SKrg
VKJyDht1wSD6a2K+CCvvCfSSi15pRJ4rfpFymTbAdzYepi0kOTBAKmFwE/RGYr1xRg+3o6mBapqa
QpwqJ4/DJVAl6JoIxuZz6/zJ9YD0slUZ+PJB4CFG+2LXfLe6isovGizHs0+dh1lZhs5AhSWLL7ID
sEP8nIRnNQQpn+hyYh6R0AyPVUmCL+WOJsWDjAJRHyRWcXkiYMPWkFyMqniRRkvue1PV3H8+PXxi
Xm2ru5uqTD5oRiKHZ3p+aMIM2XDlQlITfZI4c4gfVeFwJu3AR0xLDwKGXEBK4d9SPfLpMEWCjRim
kr6pRnJwcGYwX6tFXmXosMze4PtTK1lvSLS8p3ZU7lPXMrReYP+lJCpDdQu4hJfWwXj5a5RJ/ArK
bJr6JegR9+1MTv/pmus4MwPDuXEZIqvqV4PVlNP9OEGvo7KzpDgA+0iC/TT/JPbcTnDLMOb3K4z8
4JILIDgvNZq9nLquvw5QZN1yzgkGUqxZvIaP/ADhPTbFdc2MENqfK/iUlbJ7G/Kp5Kjj2T5G/VJE
jBqH8UE1sjlpzKBtHMyeiU0WUNybHzXW9Tj66kmjIXTquyI547D03yRetR3HENNZAiux3zI/7p4L
g5ErNQO3bNDTq+iYujnLIOq54mniMeiXg4I9hN/RfYIOWje3EgUrLjswYxg4K5vL24epqm6Ym1rG
prZ8DURuClUF+8BoOsFkrCLuSEQHKWKWRWgggPoxRiORCfxjGv1AkTqAeQPhFqkkgU/oc4/UNNIJ
Vshd8TDK+ZdPYjQyC42tWS3ifkrSNUEExReuDIuL9jyLMi7y3tvUOpKfF6Ruwx3NGxYCVjoucCg5
q27jRM8PlqS/sqBlUO18CFkxoCU5nE0siCjrJhIZjazl0ts5mZlrhnMRQC9Wm7sGuzXTYNy5EcbQ
PT/QvJbVQzxNmvaktbADjo2stOo8Di6fJBkBKz5OKQ2MR9LD0/jOw5O3G0jjLakSDONqYn7RUTKn
XMuKsK6ZREZuMixLnwtR6Gm18xInGTYmT5VgX5SYfcBZciMDj+SHyzWXday6eVGQU8mrDL3BMzQz
c/kQtnQq0II4gXoZEqeVN5FH+vPS8cXFW9oDNFNAjOibMMWiDvEh1NJNqKJXClrYvAuLcLbvhuc0
8XPFEwIez+Dhib7J0yxTzmLwNc9d24mv4eePBa9Eqly0R47Jb94klThFqACGZ6f1yvjdguRChW2O
FJfrFN23vEnZf6YSAUPkqysvkwzqFhjAdf0qkAaNA0tAE12AKtNfw2EiFD30nVOGkeXF6lrIYJO4
tzt/gFmQ5u3jmI/aOm5q5Jp5US+N1g+ujMT1Vhy5QiasUEMXwhCjtYLjZu00IAz9MTcjxizPfmC2
NUA5kslJai5mOGqC+qaAqvNUI1RZGqn+qmUdUwv0i4t4zIDZ4tN3diKW/tek9uz3gY7Hgu5+dtMk
6tj2VTmuY9TItyrnhG0ZXbZOZzBdTuvxjkFt9gopPd3ITPe9pT2ljBmZTZ1dnx4AxM3SQHYYJ9dh
4SePMqIKdWH5MB5sOIF1A67MCrBnl/bFTZdM6dEyu3bd9nZyy2O9eI3cNrjvzOTc2/rAIaGsqXrH
cmBUnWfbjsH8vV+r5LFPzdrfVE02kwSoChKyppAFuPEGhQTKYWix9CZtm8deZ+QPbDrFS2alRQAS
ss42Tqjnz4FiNi7YepBVQKsElWgzqSwUehs/7NIVx7n6R1gxeEtak/PpFPmbPpHyZPm1ba4CtCgj
xyzKgdU8sT2UsLu2TlKOyTJKjPzKpvDf+Ja4jby82OrU/KuK7/gSxRW0P4ZQ6iobPRJGxxRGWtmY
3j1EDbXViM3cWEzel1qkTc4GOpw6wUktDzywx52eZSOONeFeTQw6kYlW5HbM7fISTPIuyGr10IXd
9F3Xk+iA2n46VFlF5tQ/Vyg/FXOmbRv8B4OyC9zms92rzIG2RQnzqKEpqh24bGQwvcEmZGoVo0Wd
AxZSy2r3z+/6yf1AIWYzgZjzi6h0cZZ88tKY3hTYQW+5e4BK4CDNkAdDQUvO+YVf75P74fI+s1OG
clmC8vrsecK9odra9b29Seo7z1S94pmdgTODqMwD45+/1N+9mU1mCZdTkNbz2cwmWMOaTxG4d5Le
Xec5jajZK8hZv/1VjMjPhSx2VYfrhoME6dJnh2WJPLUgzV7tDWQTp6yl9LZ6MvTAW4K1s9EH/PNX
+5v3m4dPgttEVyaWkr+W/MLJWbZJaqHNC7ynjy0I6T07hpVBjF7VIOd+dTlno+Ffi/XZHoNnhSkV
P97nY8YIpwKkcGPuYSJTXdnaPHLngcoOnA3z7NRU/NWS0Gj+WafPPfzrm9SZ52vYWDDPSByCf/3S
BNqW+kA0zL5tQ4BfvcaIRvT5x0H5v1q6fl4KvItN2LeaB3I/GXQST/Y0d2q1RwxW7aAn0pSDev2L
e/Pv3oUDJb4c4sJYePPF/vZ2R9MM/674f6pBhGhpfBe3rJ2VCumrSACs//42sbBlY2zitMNx89MV
i8uUFmuYW3vpkTeKdoWboht7e1iPXiNOTTF00y+OdD8/v3im8zThaxE6ytv+9YuhQPTGPlHmXss9
9SKQ5e0nvaMUaRNQBxmSLYnuaeIW+ecV8fNin0N8DMzeuuHKn1YE1NQQrbAl93HL6vaAwRwa2u+r
KVLOL4Je/uYrcnPYzHlZ6hz5Pz0sbVg7vFUq90PFJAxUS36Y6obIL5MbJp5PcMN81/z774cH2CED
zQLnbXx6005HThJALtsnqqx2WQp4N9GdYMtB55cr/bNvj8c0oR7A7E3zQmT7aaUFTgXdJNDhINcw
nyMya5FeYBC4wwpQgclI6Cp6I2Xy0FPX9dRa9akru8HbmMxtOVzk1hsCj/q7CGqDqhPOaHB2YlUk
v7gsPz8IoTIbNkmChgRa/Nncn4VWz9jR4w5n3GtgMQ+LL7P+piYVneAhtPmU9f/8S3zOyrxcHZtV
xfaM9/OnMFg/oV/iscftNUej1h0cg/MDg6rmOyZptkwUTvP9HoXiVLZJ+aXrLIj7BqDJu7KWJakJ
PlNwtN09ROUR0NO/XvWuzjOMe4U0Iv0nUyrmrwAZEqs+nRyKbh0YqfAZzdYJc9YFvepftXF+Wntq
zm2e7eKSWxR341/XfImem6J/nPaIXcy3mhSAaDGWQBnZ2X+Zjft3b0bfCDIZ8dNsB5/ezJlgRvil
O+4HoLtnEjPdo147nHIsveCU9M+/9U+Pab6Zgytc6Ez6eJx9WnVprImCfJFxDx6eg6UfYhJF8Rxw
SvznN5KfAhfB9/G4nIsHiy9HNO38Sf60ISRGEA6qsHsqiCqozzpnuHYJTruJHz0Uw/WhiDo6IaZv
OsegR7nKicQ2SIBM5m0QG8FdEMb0CbSew9KyFlPxZbKraqdrilYWXS/SGZK5+9GTvztte7JPz00G
JvpXyXg//z5gNoAy4vplVvxTKRRmmJVs9Kt7BjTOqs/a/JBiztv6+vivqy4FWZgLZ5s0bAlk/HQr
NL4um44km32FGObKkRHfv0TGsNaQZB4wHPyyfzjvXn+qgRD2QKiULH2IE8hsPv9K2ZQaoqwsc6/K
wXyHWNntK9Nzny4NEWXXdHXKKUFWPQzyF086+fkWAaQiFRRMg3eeIR6W8ddbxEy8JsSmgM1L0Ema
CMsCyUeomZrg/iO98ZyvSsQxtOK8FvUJ9C4r0Kj8cCebkdwdrBLjnd6mdBGneO7XlJU9HyxaKIkL
bNrGVZVCWt62vP7Zbkgf4ZUYpuxczY/BtcUERN9aoLOfUCOw3QGZxA3SVKLYd0jY64VUNXrWfqA1
Vnsxfb+YxpG3CMvOt5ll9RImna7FJMqJOL3t6TacKuCSmBdCdc5HoU1bmPqY+LsmIz2KMAz9SFta
z5a1bbUuUvuqODYxckaQLMXUr/KxnDhAT+EeA5KAj5dYLdwwgSUtg+QbWg29b73r87eZm52zZgTx
fsu2EIn4jh82pimuRawXiMpzM3QkRuncjRDS1zZy6pzYZlqUWxdyUrBTXcypKCsn/u2EYemj+ERp
S+fFTea6pixYa0GWkIVAtxwhfDznRKDjrAY3vkKkPdwVA8PeM6qLJD/Gftk1t7VR84NIUgirdS7S
IkbhoLNfVG0jyo3Q1XAX69I5+krlBBUUov4OPJBv0RuRNb0bKmvN66oUcyuqT/iZgdHzh3x1683q
+bj3hcCcv45lZB47riZ8/gINxiZE1TpsVDHy9vRB6Fw1U0Aj3ElHbF6d4fGKaDc88XXqAUiWQ9Rq
9wMBgUC344ldy9XB9paLIDFqmGd9ZzV3ItRwiMTcLsGZ8yr6SDHaPRY2DVVQ1zE8IwC7ASM2kVFG
nInkEW5NPndQhlJcLaTdh/bRxCvWXwWDhkm2GUQXnsgvoaflFG2NkCPhDItwzaXL6KObrh5EZlXJ
1kFVBB8lcJQ8aWHF3nCpA+jZc/dNvqLVEKicvhksByK0PBohDiEeYz78APztnZ0Jkf9HC47QcD6M
EQziwQQ7/BZ6QYCsoK1Rv30sKyV5tujzmultI3LeMmTcxAVAG3sQTN3DHd1eevMSp1C7rBDKE5zp
KE5mQWJxXWU998xBh7ZfxxCY+mYI6cN/jGbAwLx5ljEXEr5JbQdFy3xLRTR3Yiva84si4viDSZoO
/GX7s1VLkzGgd2UfLZt5xAKCyxChUI/1+pC6Pss0LTQmDclocmHhP2IFjVzph7foCfggQqd3sikS
Wd9lkyiHV4AAhtbR6LFiIjpyd2ivrSERDyqKyGluKy8c30HFc8tGTinN21EUdIGDkdrYYP31dsp+
zBgAA0RAu4J7xWSaE7OCG8N+pjCPGzwksDkKY5EgR9aAFnpTSm9egz27T6qabv2YGASe0UGbHFoS
kYmeXtcHWm10yDFmgABviVz+2PH/Nyf9xZwUQINkK//vc9KH9yx7r+v39z8PSn//qz8Gpcw1LRud
PrEfzDT/EMYyJGXPYj4JAIxdmv/+vyEpEGeF/ZCqUeoUWfQ0/qOMNX+juuYYSX63RdIykJN/wXcG
C/Vp62bMyPHIZfrHOJbC/dPB1B4rAzqllV1pMGBFsSXpw486bDN9T7c8ZcoLn9CWPT37cVymjH9W
oh6MrU27clemND89y6vTNfJecaohyD4g5IjXBDtnK99XBO72lbFOfTW8pAOAz9UIM/7N9TM4sYWe
LFvXQv7Ikl7bnv29zYrmiiQJf2vRE1gpdBJL4cVwZKem3Y6driODxVm3APZP3ATqvWWSzfRNEIkv
ZlHyxGGNXLUD9hkIwZu2tu2V3nT6sotC/0aQkLPLxjB5kIFBmxr5DwuOI1SOo6EtcTdp0x53wSxq
k0p99Ry7ACCcFkm5SCvfv86rsXmMeeYch2jS72hfy1WW2LddK9xrJsXlykl9/xXuBkEWqH12k92S
pIRZZEGmbbVlWJnt+pBM98oYb/Mit68Y7WUbpWGEZt0i/Yeo7WcwRPMhPmvIvhZ4/oBZj72zTvya
LIW4tO4r3SBprTT1JTRE8+jiJ75iE9B2HgHldBEDbZ/UcDhjWU7LQEO5U0d6fo2l1A7WDE95sPR9
+yBCJCdSWPbR91JraxaCTnuJqF+f6um26GR9zVAX6U0rH9SQDt9GVMnruo+Q49pxfTuxywPTUdid
23xYQS8d78wwsr+2yDyKbHzV07DeigJ1EtElcmtI13vqnDDfRJGnvjuhisdrNKbRtW+lKKGdYmB6
MjRMEtOkW4VIr3eomKoNZsaQUTyRWLSO8Hg5TYJMunK/Qmfof/jMjjaTng0OksY0W7NuzFtz7Ovk
OEbFY9CK6NHBy/KmKU40i2yy9GvQI92BmBRmKanOjwzXAGypj8SYPYzoBKSxew+23Y0huvw66cUj
G28Bs8Ewyx1xjPEtpwtYjpnR3ci0cg8mQ1IyVBKTHJMQZa69a7U2HDckQTK9clszjpdTO/R75G6b
CAOMiwCvMjaBWThLiZhoVmjKdDe2GPQzTB+Y6c2WIo+QOCqRfurkCiOjvUKtNQ+dp/RMEtLOtXB9
Bm1WXldKvhFbY3vH0kiG4EA196yYJ9ylubX1NEdoV3XYmp7cJg3COBveSZ+53yZmTeHa98bphp2+
PtctE6ZvcE9RYpkZHAWnaR+tYjDOlXNBlCex/UDUfbR2KwDmfgLKvM9tiXUEKtq4YqRQUM9dwOfh
DEEvLjx0+QFHJ9tqRqVn8DztfQY0FJJ6esGq86DkuqczbX320qNdy31P/zJdgOz6zGYvxxnTrtOu
h9leU1PcknEPyh0kbc3QeXIXPOFgac7Idx0xF3cuGHgHvAqom8oUxC52CTM8yH7RV1vzRm0H80TP
Z9Nzry1yp4Wh8DH2nhVT5nXvp+5TOiIGiWk5c6foo/CvBO7YDt5EP5wzKKHfEWU38RZxNWNweyxR
DHdaCJGiQY5Oa8+Kecsp8TknpwPjW0jHED5iegPRQu/JgPsoZ5rYo3SS7rzDpz6sEPjObpbf0GSd
uZ7jB+UzTnpLx+AF/dO3B9tfk9elboZODRvLpABnCEMgODY5VG8KR/sDfjB5qJBFwKTNq3KGqbg9
og5DXZNah+MtJN2UZFRvZcWJ2WAYNqAjCBlsCcB0tnlQxWe818fJd4W9qISVQ2+0goNXFPYm7xsz
wL/g2CwqqJHlCkqjWDSRknvHrraWxpyQtRrx/PJVuK783NA2MCz0ew4q0VrJesKG3lvaQmlZdoIM
lN85na1OjcKVAKdbIlQ03AOEZQqishKreDB9LFTIKWEKtwmc7XoavzGy+8oeVZ1ox6hNb3tkj3XY
EhZSL/V7Ymq9zcCx8NEy/frWNDWPzSFLrhLfrm9I5NM2c8TGvst079sklXVmTLaqbeVf8ej0duTd
6C+xLTCpQuj+0lEJ5uSpyGIHrmM4kAg1XZuWJASuHAiQ68cI1aOB6LXMAW74wwYNHHGujY4rvQGr
DBqjwyZMuOR0JoQ7Ws/mrjrJikeG9c3VqLp2O5d3W6tLrZI2IwaBqda6ZZ+QV8aYCvJeNUjnAFW3
WNMCtFbYTqCa8f73g2taCzmH5MIsDs6AS/plNwXxmnBNH7+l68xRXV2yEL0Z8GiczBfDKGFGdJZb
vHWObK6ZJ4t3dOY5pyXgJrHwxE7VpfE8ZzatJcbIFcctf0PkUbHGBZ+cYr0vn1rW4TXy5+ps0Z84
OkASlsgssYkHQ7gtjaA7AfRC3SMTtUum7rV0zPBIclbwDOhDP3mecHmRWlEJpBPnVdxkS+Z++qlG
S9MsQ1b+2SIeaetKVb0RqIuLn8Q+A6nvLYoZckLNlDiIFHnqbayC6SCiOP/a1z44JxAE63jMmZnr
/rNXZQrhJWrlBG3vQtNGY41DCKyWLrQX2FX62iTw59oKQ/1gQCUjbqvyyxXmw2JlIh6OFoNoHjXZ
Njhcax9XhcnwwNXwmNTdoMALkLe+RGo94k30JZiJ1JGkb+oxiQa8GhY4UDgs6qprIAGG1psc0DwO
JmpUpn8RT4Kqgr7DqsJjYN8bVeT4bHko2PzgoVZjEX4w6f5X3/+qvrewnv1Tff8U0gnKwre/lPcf
f/SH9Q0bm0nbCdOb6cxlPN3Q/3jf1AzqnOmh8K9dg+r6D/Ob+9ssthM6JN+fI1x4Nfp2NlxTKSk0
/02Jb4ufSnze3mB8rjh90Bj+jEV0OpXn+eiLneOMWTIHcDpLOFoYTrOxPIa9QcKC9zpmjjUvOj94
1Fsc/fSa80MY+O0JTgxiu6oDFmV7wkNxx0IMRr9gY8mShzybu2icfq6wRD9AXaIMY7t6040irsJV
xQV+rCste7rIAYu05+7upFZ9t2YNYB747hHsk/WW6SU9FPT51ptRqHkzZF7+1Khce48HgjoxdKTD
+6wPsKN9WJv9KcjtdZXWaHWG6MBZvXC2qsNBRo6oPxt8tdY8tQ1N0pUMwIDh+KeA45HUraFoM2bH
krKo07A0Vwx3h5OoBqwFceC8JjGUqEPddA6XheyKnaD3dYwK0S7bWJWYgHAurD2n762NKHVz4dUQ
49MpO/izMMlyJnNlEdX4UkU15ajwzJWGM4+0LaN/uvQbqckoJcy6Dbc53rOzN+eWbS+uEH3otC9N
DWysBWTzGIA44wQRJSb8jq60n4oa59LSxnbhrsl5ZshCHCUR7N5FDmVPZiNvSlyM5UbDXPlQ8Zh9
awszmBYq6Ysvl1Y5MyPx8KGC+tAkXTRkRJBRD48Sq8pHSz8prHmGY1zs1jmjUaZWNG7spqatCU8T
5Zdj4WoBeeIy0UCxRTfl0tsW0OGN5eUfP5qLXqGogEoCuZgNXqSRljHG9rGYZQ7Snej+0JvzniLT
mcf1LePJhsjRWV7O/r3yB8t9+pAXZg2dZdFqnNwqZ/aIzbXdA6cYftJ0lhj0aNLohzVE9xpBY70R
sEYal9lgOlhUQ42PPxv5zJcJpUTmRb/InPhCDKZ5nbJCddrMnTwGWSMfoGe/p/HpR4xRMGvT4b20
b8HxoFu0OD9HhKHYCZEoNr7Qk9cls76u8XT/qinmEa+fR813PG8UJXhzMDzhlQhhtpR055Ioonua
I5qqO4qgWTtgOkTnLgY1f3lnatgRpou2r+oH/p9Li9VUKW7CIaAOvYxYld9qS1Mr+BIebrczVnZ1
vLwjGiO6mZeQvD7huLcoO8n1vajj+iqmeWaQemYjAZW0w6pKmG/6ONJko27JD2oWopQIb7tFaQ0I
AcPIMm/9iFFyDM0wvwqNsKrncAyGjGQ08/q+AdtgO6ZsZ0Cz1LPZRKP2dPmUpCW0/o5mG9GLdEb4
sFah6LRrFEsnt0pocSdxTSFTq55eeZx2dGkxdDFVoi8864n1+fo40ajXp2Z0EYyqGj9SlfO/3TGk
oHZcnw4lg6FwG+caN4TLqH/70QC2IybEJgrKcROWRfJjQqSnMI5ovBcIsoQ4D0tz0m3e0hk/2CId
kFYWgP0HO276VePKaYevqb9j90YDGpEDa3CnGUCjWqx9zH7hvdFSphfvtMu8sBwcTVIru0Uta3fd
AhI1liO93hMcD+8QuaP7RL9cBSsD3dMdwbzNtKDFV3xpzLb2NjgGh/uOu3gb9U66wYgjl3rnW7dt
2NTfIg11DydmlkXiJsO9ozQ63RJj0EJWfcWX4QIcwR9rfDuSBI3FlCOCWTZ9lRgrQGi0Yblk3bQb
XMve9QivvpVFhFRbQGkz0NH2jI3AI5hXvk8yMDPSeXw562oq2KpH1VLd8oZpf9MDg1ibnO/9tdYY
JKOWVHJUTGZBWjdkmzxxgmBZsWPgRCqyu6TLZ+5FPOfc2XEgibqa7I0GA/XdtFNj71XEukedI74n
lj09OT5t1w0inuhYVip8N8qhf2gta7wq0gxuYZQgcgy1xyrSqqdAmjA+y7jBmec6qLwFrQ5Jy/wo
BrhOCWTSjU4rH5iXPr0j+MYBa/Qki8CjsXHekBdhLtLJM76MMVlYTY8RdklCm7hqpyq+Ti1prSD5
QXnyhkYqJusT3WW/ZGJTpe+W5Qa4r+DKJyj1SqxjzeCcOFzekYxCyItuQXuB09AR1pHQFihvoQ9i
1NbBQsxnuKkzOkCdMaA0vFyLWGu9M1ROniajjalJK9o7kWUvhk8E27Jx64mA4JbU9iLOdPnooaF+
6oOkuuesfQ6srrxDFexzLqjFnceo8D6zYZYkWPKcmxLXxA59TbHW/UB/8WVP5IrnPEw0vp7bepTb
fLBwUDIryV3WR5EUu46BDQsfG2fhMgQp5LmuMQ8pdI7WOtED/Qi8F+ajBwrltg5yEoVQEq2TqCK1
OjIqQjPINirWSa9n+oqQlh4i15AmSzRpFhantG3pf5RJwohXwA7tjDJfOoPePMgsptnNiJspSmjo
N21ktkA9oPB1sGxIGMFGN7C9H3r4ZCcMbq+MscrrgsMh+Sr9UKilnXnNERNStOoQrN2PrmYexiES
t7FQzY/OHKrXkSFG+cZBLeluQ1V5/qGpJiZUMPGWRVm9EHHl3QaB8FaxwpBGKTgcuwb5cFJT0tiq
2re1od1UVUOTTBr+HOSbvicwsY7lbMr0rFHeRiH4QzpfBJGTYHp2C9e6ISjetxdxFmCNA4pQnOhO
QH32SpmtglbXbk1OTivbbPs1l4vOjamGfQFO5DVsG8xfefEIY1PfA8p5atgS1wHjmbnl90VI/yrq
o/qojZb50vc+6XN2PDKA8mpBlzcIoAib/o3h5O11a1e0toiYjW14ioGOKRd9dzGYxz4giqVj+ruU
gWkkK7/g7MPmp52AzUnYpsEx7Z18JxPx7EWmvfAT/DUVBgf4IISZqiEhPqqAZ1ZLWo4BZyR2Cpfs
PN9EsE63xxSbWbI1MI4tjP/P3nl0162ja/qv3NVz3sUcBj3onZRlyQrH9oRLtmxGMIBgAH99P5BO
dVnb1dI68zuo45K1vUkCIPCFN9zGmR/eoK2n7lrp4xctYdDxPLlCjnQ5WJGaKMXidtqN2UNo93B8
oMvuHG/BMhSv6UOihLgrynZqSJ/LGvgw2fvi1iWMPHuxNqNCkwAhmTy/EaYIV3m2vrelnC704Nl/
WZJ/OEGMu2IHmk4L1BpRyxHJrUfp56RD7JAfXb+7gCnaf84DipVbDZFvj8QMmXc+t875iMHTbVHg
0CLT8IwiSHzZVpl+sAc8VzHDGR/zMf9SYim/JV+O0022TNnDBJt0Ew2L4sQdvPOwE8vpYmcutPc8
psoaMg9KlnibCWEn6xYlYxyydJUHvAlCVShXo4/oA+VsL+o8gZ9Ezwnunx8/dgkPPnWLvIMfGx2G
pU9LIOYO9MMSNUr0xymWpWAUF4mgTxqCaJaoYu5Qvxku8ML10QXM9XiBaG57mF13gbDNfgqZfslj
FGaC6bnsx/AXdL55X1QhAlJ5ouofXRT1p6ZXvK9NaAXFFO/ASdNj9EGkb2tRhuhI9N0enTqUZcZ4
vJo7x92lulZbPfXUzwE+XlSlmK7XIe68B8636gqIOSWFrUBd8KZUSF8OVQC1USxZ+LlOLI9CAwSf
zYQ73SZuZv975bh2dkjCBmvByTYqmcACPmUcstlUL5dYBA97mInYEpYAZ24HwoArt6bOtWm0l32J
xNRgZkhzcpNicJgZp8M1RUxtg37+AfSIvgyGILjumxyHrKTvrd3YBuM5bozqYnF6fQITCj/FQA33
+SzOsVm76OJ12fWJ22Mq2SIJyW55AlVNnjtTkJ7ILH4kUMORfEC6KpL+bTkZU8dgqiroGIvI6nMw
TTQDi2Rd9WYGB1Bu27rBHFK44fp5RFXx+1IJzCPZ8uppA+zIyMiPDIgp71Zoxokf2lR90fZcP1n5
KikFdxBFv8equ+9G3VAnlq9VY2GxuZ2lS3iC3mWEZnYNMcYUmpuXorPX2E9qTjokKwnkcI3rx7MK
IzLmudTVPqb3HX3GXDCw/yoE/0/OGwmO+wYWAm15iiIShnvQzX+tOSxw35NxFt2AX++RxtVnSnCC
zh9A1o5QcgbNZ1po0BnAd/t+eNT7wreK3kNGXBtJ6Z/NHploUOTu/aqj4TmRzodgxSMQEBf0PaBM
Ln1ALCCgO72FqsBz1UC3hhagokwuEe7ocOPSlJctRdnXbccfeW37/nU2xSOwE4nqhQa0ZOXiqgxK
GC4vGO2wR6gL4fXJuRZWuHbn0qVyNuUq2U8VAgYbf21SwjZQK89YRnkJCb2v1js3tOhMU6OUp8UI
sUh1ZfDUBtOs7tAACYbDivjxPGwbwDb+t5V8AppuvJCwZTTeifUzcpHKUJBE5HVf51pjhJ2vzS8g
As2dl2RE9Kof+HzoQhS0hb9g7EluZJm90ybBcqz0drUADBwSmvXDSWywOJoPyk9+2wGykCAtFvjo
cfv1JRcWYe984BJxhF1jDgBf+VRqAP+CmD5G4lZEyGk42O0pGntkdEFRUr0YHcy1zn6rE/0HUqVZ
Pb+Dol4ulBgZV2ofHhDAt5MdSzK4HibVaQ244YniBAQ5vBaZH9498IB4mBvL+IUk5IWk9U+vHoNv
prcLbg5E5jH0voNJF9kaGXRZdjTvZkTDir7QxI+wJNrF4qqhikgCrNnwmt6/uHME22OQ4dy6Nthj
WtuUY4+efUZHJW2xmT+lpcy3T3NGOyWqeve+KQfSZt/BXIAwRgNHzjpiVFvi1b0ZmiyqTzMfgMnL
Df1PefOD8qYDGO+3qds9qaf/enVAu34SP//3//o/9dNQvaltvv6Lv0uboBUxpwaEifGoZ7NBMo+v
pU0ngv0NaAAbE5yZDZv7/1U2I+e/PRa8Tdkzxjzgd/BCwK9gKvBbUlpwxpiS/QPwgvd2lZnbcSjr
sFYcVpsNKuLoDYsmLZCI9H/mAM/LX7XJ2+wdwAXsS3dKoUD8WNZUsg6D9mqxHQYdBD9AP3bNpdMG
be8eOsv4uVd0xNFDaZIUl3aIfjQsHqQtrFJvSWLDFSPZdMmAZ5Ge9QjtefWoIe8hrwPCy4nQJcF8
lBbl/JCrkS22LqEExjtfJwVAMIwlUeMG01D0KL5TQUmQx6OWE6d4H5RDV2yJQ1M43r9N5H/YfhwD
8/z3/gMAn/fexSCL/wW+gem+HZ12CJ1WIUP5sxvmKaGFgc0wrDzpQ3S9SjAN5ZKLUzTiV4/zvL73
gZNza24+wkGDojdny8P7t+T+cUsopYAmgJkTUN/G4entLZmKhmgHmT2z3WLahRpzVp2v/tgPtEEt
PAEgIEYF8mZG7CMeETdZOgKQ0ka196ldBo2OWDSi0XRORXKw8z3O5Ou4W2tAeMNeAdRbH3MZptay
D9eqD6/XtXL4mEj8gXjfzoYxSj7Y696eJ35kM8joHEC/oauF39/RmZ7m1VJYVd38tGHmh3cBaXr7
GVZwu968P3pvjZ3MhTC/xA4edG/M4B3DelGj7JM1XNJnRA9cx9t3MI99mxYnb/jiRaX/aR5aTE43
xBi1pbadk0XT5wqZsvLX+3fyNox5uRMj2gcuCfZMyBH3dhox/0SzaynD52nglLsOwEoqtZHCgnJ2
TgFuDcJ/Osg0RGK2EgphdsQomIX1GwzcAqgftXXk/ajHXrZ61+sOvBJCKSu0mg+uZRbhb+8N48zG
5TvAiNj5jDPg22sh/VdXhMDu8+JkQ+H/RAcUae+zFLeL8pwCgRniWoeGT/P+sP6xkqDnGLkMDLOI
EePjQ9OTOHclZTX8WOxkjFfkxut4+py6VsHovn8p588pJOzlgAa7z4rCTvLtQ5Zt61Tz5IpnDKQD
sCoFahYPtavYo7Y436ZZ92lJVuRwL9tCNqG9D6a8Wh9L1D3BJuKEki5kimSvyW1ZhvjWbF/sBi6r
KZOxPh1n34eW/f5N/zExAejyBLw3s2M7YL7f3rOD4pK7uHbzowFdzV2ga1eVvyZHW8GXthVh6+1S
/F3VRxyqI2YL6z1ImBWiGABGPu2iowunxrixk4H1fQ0sx123dPuKcdhGcZdLFK/QZRjQUA/9KnrS
eU3hfNdLKZNuKyxot/c45swI9ucxjervAN/KBGW/0NUXgdA+NLcPRik+nltuMKK/zGuSmHbk8dwG
2dxJMcr2ex4XLq9iGVNZvkGnS7KoMJrN9HSS0MGB5YsfJG/T0CCGjGNSqDWbZVL5mf7BAkR1gECZ
keH486uVxqHj42P/ugH7acfuglJHFn4ZsiRJ8TcQFMoVSnC0hwCEUAXjGG7ATzEjWHyaLdqi4sIF
XQ3V/jbNO7V8XbUJITb9sqaMBV6VHpu8vRZhXx5cvw94v/t8JnPuQr8UP8N5dApn46Gsu4JNTpPg
S1M0LE25orsMwbrDdwTFboAoX6qhxfptP1J9Wh9XILbT/ST7cPo8lPzNvAGcwA6yycE/M2dujjod
OD8oJxVOQ+ih8KKnMd/hgfxBMyM7aNA2TbABAOfyydApUj5SQHAQIWCNJVe3aobkQdkZWDhb8EDB
I9P7Eh7shLHIjKn2Bq1QczUrQ93+2kvABn5FejiYTlMf/ferGmMUfTKDsWwucvQwxvNxGRfW0hIT
T+sduBZHX1BBRkN7Y0N94I8+ToGgnXZxrwZ32/pNV1Wnfz9AgAAWj4rIcxKWO9tOLQY0QJhXXwxL
ZjaxWkS43e3xPaKFsC+iTosS3+0KEYa/v6Pveghd6GqSHW9Zci3eLF6+BozBiFIZl146kDLn2mt5
pux1VMG7IepBL7Qb+cA8q7w6J/cYyfKdPDFX9KyIqE13yJHnm05HPY/HRm+WS5soTi2vQjYGhyHw
YOJzo2CTRIfSo3WEbwmYMd6pqUkSVk3mypo58xabL4Sa5qTRQWUKZsa55S8FACGxTIwhaqmlqTKw
MTrpXVxDpip3QDRhQiOK3kx0xrCAMLFb6Swev9P0oc1D4JMdLle9l05Ntm9RU+WOI3diF9hjTD/x
MK2bmvUrvd7npyz2em9Chp1KLcZ8uvV5FcbSi/nJyhRC3qY4qrglzdPzl/NYmnuhygeCCWWAiFdQ
x33FSvHWMPRPpzB+EWkRBSYpKExMNESuBz9m/VOeMRTnxNMRt4V0qRnjfhKMIHjDkeFcaU3yTRgr
odlTqgWRlENmh2aJmtB6uu/ihv/2TlzzAkelYm8gdFyJMmDW8J5raGxm88hpxj2VvSfNK+0n5ksl
CGZmAt3UkT9U53jTfVRULqNAf74b9Om02HA5riYICnxhLwED1NuVWMysaq8o8FToqmR1gtMlrmkz
Que/T/KgSKYdoP/I7Ex5DTLmENrWIaioM3horuvMt5ExNYyLbLK79SbQemH5xwN8IX+fCOoTDYHC
3Ia4gFEzk1S0MTqxt+gDesWnFjpCimhDOZoZhqALvPTg8i5P1lkBk6RAbEH2ENu2Sz0M1nxRpUPE
PeIgw9zQPoFA/NQMuBrXSEeWOmvvaDamfnPdDjADkCGyoSXVezZitpu9onqCyUvWjW2SUG8IUZrb
pG6o8tPUK8cgg9FQsc2GP1bwcMDq2Gw1zwy0l6ZxvpH5kufZpfFdcaJrtQByYvEUpdlSIjVrVIwr
nZp1aY/LwBpKvaKvsot2bVd+17vTCCV1DTy2SnQiGaWdqJiPBmKM5Yz9NUIfLltu2fQjs9Q4pPf5
vtVi5ruS3ja74Mjgs3LtokvVhCJdN/NJUpie3ymZmn2psiex3CYUXVlIOaV7tqcOKxDGT+UWu8PE
KPIuOK4aWFBTDw66PWP2ex1cxAjy+KdxjSBFdgHcduTSvlMv3D/bJcfRpLuIU16kAZSXfYw8E4Og
1NizHBe0GWmxR7HU7A86zi3/02JrpCI3bFGBf9r1quGRYN+0Em1J14RYtjVX+oeIe7KRv/MQdn0z
OHPbe21ygnaG8d/IEPuh+DmWK56pmzj2cItFZz7d+wip93dpv/DwRcvhr/eGSc4dR+VsMUqtyCNe
7HJcCadPYwrzjODfy1oUs/kdYkpQhbYr6i3cOXgXs90PFu3yRwdcImPsRdLUS4lEM0y4IisreHP9
OAVzv5lzh4YRjvHoPmOEJhWI8dXRIUIsM61AWyz1feK6CZhtKfuiPw8bhKEOYTuN3Y9OcMZcSBws
/KuUO/W2bdMV/beCPRdDgKhp62cfbpgERBwK+TRj7IfLAM5D9ob+MCoOnRfMXUNTvkkCnO58D0zL
AVxMPF3LPk9BSmJVKZxLr+ZYBTKjJmfbM0eIb+LY168lp/Ak/WWbLdVkQvpV4gIInk7XbrLBXUyr
r1SZRv8uRJbfz7Zl7yPrs0GGRaftpkt4/pR1mmbqTOWcZDUqMfW8rjvYnast8fNcaedjNJaOVLyq
qxlpDGSdkyijDU6Att5nJfAgDj7qYecD4oS4WoGhcbYaQmeLP1mmhmRntW5UYv5Di32bBXV2CmRI
7ZChnleURxrbPnFmJ3cPNDQduDgKy7Vim6deYN10VSv8h3HoZdme2F2ku36f4Oe43C9q8dSVNajG
+gxqGQqhaljVUIDCUIIGnTK6wLUKI9mdxEuQrQjTTFGHFd+CROVJWihIdqiGxqLd4KXk4fgTyXXo
4++OKOPmOUe0cVroVird/0zKwBsBMKHPH21cbwiUfaLSpg+MS4cd1OFJKpBeuAboa1XVyRR2hLX5
z5xegUIMHNoUkNAd/Qu9hvvQUx6QbOnyMOXN39G3jX1j6HwGNt0C65jbwhyoHVKxXfAw66Dr/B3u
TjKFamfbOKGfImiHuhlM4pkXRqIEzfpvLEBTxYn0lskcK2hMm5e7j034KDnAeR1yPzQ7nEB0nq2k
gEIFwLfU9ZyBWPCGbo4v1h7ZJbWFITJx9AS5KDllVBNkLtzMKOI7D2PQmugvHCqTOSDFvXK3GFmK
OjkZe1GEX8BLwFeEv2BFIHQzS1Fr6MY+YJsMhoHIHq97RukEbXui4NkmdrOQAJ879rISd042PXg0
6cwZLobA3k9OE67eaeK7NSFR45LxW2diFBQ/N8QlAFtoBQppNkRRu5zRM0QGQhPoDYoB6prInJxY
li7cqcyMFRZOdhSP17vJNx6d2zZF7rsx6kWgkza4lEruf0hKs09CEK35iGvMZtpdk3aDI5/oy5l4
NQG1tALQG2X4fZ77pj2Ebhk1l0CXJo5F1XUmlmq6yIQsdPXMGKm2CZXza7QGXSU70EUTJFPOQ+oG
m6gDBYgPrC0Dhp89XJsQ6aXcEw7CnFJ/n2C+0zKOVWubikWYYPLSbBycgBnILgOy3KJNLUg66pEO
1cw2U5o7GAcLn8vTf43E2vMKbcYOzBv1oSbnG1vstoW/qxx416AardosxcImDvgciCUNviC8Re3p
dRo5MB3nkfRvVPdIToHSP3hl4zBHuIFEjkQ8t5rm/GadSztNvk5VFJTVKaLkmZjPfMLR6X6NICnj
/7V2pvgkJTi0/KyzGxNU2OipEoLPrjaJfBz2LBZBvc5ZtsVsywi19wqM/zWAbRPNT20nZXBqd9kw
xTeryt22uAzhZXI/eqWrPOw9T9o86lQRZN7jkGxeEURNTMELV1s+AJXRBGoOWu9fit4xC8xLx6J3
T3o3qomzs9fTNZ+mjENzhGvJC4WnKFFg6NG5OJ0UPGS9TQGoEVnbjED5C6xLww/8vfk0UYlcb+Ya
Q5B45+Tcl4tSd2RCwyocMxPMo0DLzby+HpUKmJd6nCHXn0goZEpceos3Zd+meM6gbqJjVkW81T1r
od4WmpigPPjSN2u3blzsEQWwFwDTWT3EDo1VevweQe3cauZ2tDCdxKNvlTyCbXB3FCvgvJW7BLjR
9DmLkkI+TRK4jNgM1YjB6Ybc0vcu/dlRFbodgcs6E7ZrksCyo+9/bzuLmZDBTwgvSTyZZ6WDVV94
tL/1RYhXwjKdLK7XV09T7iwMSvoa+QyZPRFrDLgh8bQFPGcCg78zYlQ/EgKDJctwMAOH1Hv8lJGz
yL22LGv5gax2v97YFmy3rZdjxhbvplxmA3SVsPPG+xAzZ/B+eNcz/hZC1CZmD2MThcnFMUk+gn4m
kM+6lvWRYv7IrClBQbfdLbG14hQlp6AhRkmCdn1k1M2Ouzo9Oe9ZH3UNTUDyB5ZTGHB5SntoUvO1
HXtyeNpFwaLyPUbKLP1TJ3ZyUpUqJo56ffUw9DWhVW0JMKEIXrRIMu/UNAGJBOIym/qRlXraLElk
hubmk02fsOkZkNVk3EFiKQZydiLzipMtA8QPcSoleNVzmaHd2izjbbhE63AWj4tTn8aDS07BwWah
VUoSqCa2zrCuWr4m8ZVkryr7xkSiyCWyiwNLfckaEc+seEt7FPPZpAj4x3CL9Cq78x5ysMkCXxML
XJzMTbfrMmMExFumaWmpeCXj9ae4ZKGTJNms/jlvGqa0cEZz62MDaFjsYRKlSu3hTvjVVdRRHOGD
q2ZFAc4yG5ZiGi1ob9WAeDgYUOSn6QzkXlM9ee1iMnRMGMzOAeXRBLrCqcyqfL9q9B9qRvQLkVaj
oROhVHFUD4QdF88wkufvS6pMnjnlVp0HOwtyWJ1shlHyvB9c8rjcSZkqJj2lEwsx3Ri/vy3n6a5p
YluF6nsQzqZ787o0asiJHF3vP92fl4ockPTg72kYGbmut5dy86xbJ6oT3wsfcCGRZ+h7KCEtbNbs
Xe9f60glyI9QVqZM7SGSBYvqz67UYDtDPdeV933xBAqZF2Mu4A+AbvZzXsNcCsiBKLS3bBoj2vAD
RZSp7uN62ymXvJsqhOlsJKS8Zu953Zn/7n0YMUMTIkUBhkuXUdjP/PT+7f8xVCC4bQJbiJCk49CP
3w7VIlOhsjlCabdwFu6DA8qkhRyupFDvX+qPNedRGIbFHNIJcpEdPpoVwigkVgmgnoA2eaM+TXVc
zo/OCrzcJUnPIMl88HDHLRQ07xz41ogq001wXffoihJIVZxRv38CDm/2KLXwst2MBTv758wF/adx
hyHeJ5jQ/PyzBpAjP7HbieADcMDxMNM1BdVFkZY2aeA4xytyBhg6zUnmfaMmQeqo85wqVQz5lx3w
n42yi9wMT4vmDFejOHZUvK4IDGMPOfhvIEojYFNdbVLzAgogh3zumqjx/Qu+1QGjaYJG3CvmIaDD
R/no7QoC6LaymWj5TTb0ifK9BO7ANsemqJnXVPb1gj1okek82UZVkHMyvn8DmEO97eAQasEkBtwD
EDni0d23d0CWmNdOFzXf+tzWWbOnl7VWe6oeeVKevIYtk8xNaAxQxOzffxfFLfhupBciVKD4zlAM
MoMjsDLhD0r/mre4xX6GbGGt44YjYajmNsbJ0VNWPG8Kp1Ls1tEcmMNywi0F0GKe2oYk6bE7EYso
jLX1D2eWywzjrqJEt8durXAV6Jqpj1FtqTCZ5hiaBhN2WdKNyGKGojfHedgVxDaYuZsjvutkx21F
rwX6gdCeXbOqXBM0lbF6ifhcxwTLyGOX7CT2kM2Mf5yVksqkOy0IpF3kTUVZ9v3hP36t2fdctJqC
CPQHwnPHS3sks8AeYNVf27z3iFmzDiuNdpesykQAf5es37+keW9/b9mZrTZ56dHEYAHA97ydcBpl
GuBRPH9NstDUGMciCRHVQbOxsq7tweYOsJlJRpKoxUlNUGjVOJ181Cg6fnIPLpnNzmnYM7xzL+3v
37qUDcCsmbnMv1Yt5c/zQkglHtxqduWlO6h/hGPyYXSBy/eoFIVeTL/yGEsGkz0r8m4Yvk3A9tdH
iJFmWZRlZyKr94fXPXql+fY4CgGEh9GL5Jd9FB1k82LXdTO5D82g7HiXUr5U2SGjjEqmW5QzpwNm
7bgoehSntGJdLoGXPJKsBZAqO8q6lGBIeUz/vkOCnTjUWbEsvLeLjAwFUQLeirwtc1PWWixTBogh
fvESYoVhysSVoDtyj4Kzx8NZVcBZlKHdZraVCdsdsioHnkt/ZlnsozV+r3bmX70/CEebCmMAjgk1
EJcOJPobx2MQBJlKRDguDyhFmZM5bWlVoLs8t2TO71/K0AJ/X89mTtm8kNUAvkVd/3g9zy2YyM7x
0/vYb1+uNcKUua4meA0cTWz1bEGvvfcakA6j0CwYYWIJ//qTnEZTIbBmm8ENfHzTTEMDqWY6b2JI
qShYFapF6+XAqxrSwepENZ9obyRh2oPJJD0ucIgjLfm78Ue3yDSRrLp0eXfW2F753dQKM+FrgHPu
F6gJhMPRa2liQumGwowV5GYmS4eoZcZrhI2/3SmJRxyZ0WsLjTeStVvS8+DcS1OqHMhCOWiBtx+c
t/Hb6Ysiw8F0bRfAUsBZ+Ic+Xs8TTLHdpT/qyYu+lLIJ3INLe/Q0rOLOp8afqwPAs+RCx0Wd7jqk
xE8FvKvHKSugWTXxiKvokHmbxNJGJAJ95IeU/HW4qZdhyrd5PLmnRVLeClptP6bOx3svlNgEbOnl
hJ/A8yIebxfDFSdSjsaYyKdqZ8GK+GuljzxBegE0h3wEENIdVcPq0VotRXIAwHbeDom88TmVqoOP
rh1Wr3LaqU73e3ri9SPuWP55Xbt0CcpOUc5rERiDau7U30BNBLAcMmhT49pjfud1Mrp3OZ+furx1
gg2mCzklDCjMWOU0UCcjb3wsPA+/sNjG124HPLX7Wo3J8IywmbwLfbRwqE2N+O+M5YE2gcZOm34R
NKk5KUDW+wID1abdgwVGSjzOy/KvMQ5DquYp8grQj9r7tRwpifngWqn2Wf7WDu1bX2n7u6vV8A36
uQ8xPYB9tYTiAuPXYu8XuvhA0PbtZs2CoK1MkBsQKvgugcLRntZS/on6IGuema/lJnFx89iHdQtv
NEQ37+H9N/rtC/16sQignDnmieGOIxLwnoR2MmmeoX4JMEKLjToX9VVQ/BXmut5I/pe14pYWYVR9
EI/9sfJfHhOsDi0bNvFj2MQYDAk2hFI84w5G4urVcNoOCPYBfHv/IV++6d/H8MtT+q4L8CBJHA7k
4yRycUXlTmBlnpEf5p3xXI4LLCaE4V7kdfS5QQ75czGkFhocdZB0O2/qihqZ9SDcLbUC9gVYL/wk
Q5mcN1YfPXDeDsRJY60ehSB4cVUjMJRVjn9rTxhjitGLLxvKs7eTq92/EuO+tnFwBIcGUkFqEQnr
2IpESPWmohfnzNg62jLRz2WbKVoJo8THO7Cf7EV5WyQ0vQ9ioSMQHkNiwgDCIMYFIqV7HBI4FlwO
P9brsz+awc8LLz/xEIo9XdblqXGS+qtnJctuRHcSkUZphac+/JVm9/7MBGYxv5mZyIA1DR4EZUiO
8aMACXMVQfsgj56RWK0rymkwn5c4wPQTcYNVQYmCZxIJhcEgLDNBt6cVuHYtydXUhZNC8SyzPq1O
5p96q6ZwJtPkmyiop29lZV0VuokutadPGk9499RA60+txaRtQhpjeruqhbZL2Q4I+HeJIQGQfB8w
2vilw7K49iJEUGAuYSSatd0nEajaiCIYDbg6Hx/swK1uccbmgAgXZz54rprHjYfB5f2MUFO5zXub
B0CULoHskdECgOhZ0gjhTLzDei2+xFDQ/8uhqg3HpqqC5YNlb8bueGyReCUGDclmo2Ot3ZGSMPMe
pc994QfXVu+Vj13hab2r+sa+dmbDCHp/Oo/g1awqNAUM6hY8EsonwNXexruO7dZScHT+LLvSP6ds
hqMgDtPWBYXK8kAjQrHTB5l87jy7fiyyRV0WRWLfWlPiHd6/l/DPpUWoyfbpomABEvcYDChnLNzj
DJG0bKHBQN7ept9aaOkTfrI62PS2W1HhEC2EfhVQK9yVeRic5sBhd9RJkgS7HAvyg2zD6Euh6smU
fimhN9aQX1VhMZz2Htz8cMyzsyyIMn+DyYo7b9AUddE4wf1j3Ej4AttYrEF3YjEsh7JS1hWqZxMf
mCNYsMazF/lKjrMywFwxg84G6Rq50EtBm5eI0hNThsBMbfwTZ+waJ5qej8FEakosMtwpd2nOclF7
ciPRILJZibSLtoicDTdeUjS0XEHULXQ06Ssp/Fmy7QD24WruErRB2gLu+5bxa50zwCmzPLHDzP1L
ybb4MkKP++UXbkGpZyqRAnx/dv7cf1gpCaA5oGuwh/6o63kundBqmSvMuqkPYOeD9BEoD03XkCkj
p4qe12FMz8LG+q6RDWxAj07dR+K3/2nBQoEgbPaM4wB8iLcLFqTUgFBPVP9MRajH3cuEoM+a15dF
HWKYuU7JfQ8F4KBR1sRRMV2+IraNoFKOQtD9B2PyH17Y2DBwQFu6YC2PEbsrelAT6mrlzyyyw7s+
dIbPbm1Zu4jC7gXn4niNPLU67/xGnNWL50A1izjIolqhRRnlMYBkZD0vC2v0foGc74MNbpvV3Qd3
+UfIEIXgXQNecTDTJJVHQ4ZbgBZJ748/qXr32QORBfakVBL1Zhzs6dpFLJKe0rCG8S6WQfsrR0AC
T09kieYTeOnDY5DU2aUdzdWDC4eSDgmnwEGWsma4szLa+j3t3tf19j88i3vdQZd4ehZFsysGkpQf
6ndFGIjd1Br//yqR26e6+IWZ1lsdmdd/9S+uheP/N34c8N9eCpQQ9//FtQBT6uOnR85CeQEuhuND
hPiXnR5G6U5EkmiDWAYHYRga//ZQJ7gFIIU5BYcERdZ/QrY4eoUDMLAhxXPyUWqWHhUeE0//VtxA
Cart+hHHmmb2IJrNoDc3rVcSrlbRPN2GVqDPy2UiirbtSn1VrT89VD4s082QNP1fv43ezevp+l/N
KG7aguQB64e3FYmXu6HUQtwOjcToqxtqyG93Q5AEZAwf1mu3b5zrrILxtsFdOySOnlRLJDD749do
6kh8pIjZ7fvS2Jml6xD5WxyvmudEKfsT34FNjlvXzgMFvtg5ATuf/gRR7CwfnJMvYcC/w4TXOybw
MnYMWAL8URzyzc4RJlpde0RiSFuC4HiAiR6DZYt0G1AvXJxyV0RpDB2MnWijK9s7EZNEPFuCan7O
l2FwtoRnMLtVge4JnEGi7EgGVbanUZ/fkKadCxyZh11k28njkPcXRjBu2QNFCK/wuZjEyfvz8Oc0
UHmzOXCpqoPIPo59Im1ls9XVw/WLKEub0X/Z0MxmaUCSXm5o5yd3XerUX96/7NvcDWwzpBrqfDDL
WIv8x9zWb7Mf2Evmd0PWYEi8OtdOlY/X2DBuizjNH9+/0ttd+PVKuFXaxFiopEJwf3ulrvH12su8
vY4723/qZxSXT1KFJt+m6vK9jZHBuoU7TvxRAoQSHy2at8GVubxJHwxh1Md3hfbV28sj6oQCUyOK
66ivgicBTvCpqs09BKsY9qFs2422mfqTue7Ra+2rNvqp6mQ4m/FvvVxo5dNCJvSutqA5xIMnO9fb
5bHWPztr6na2tYpoGyStT/vd40D+KPz4c6IoHLJtcPK7uJ/47Gm/T5QdjkETBKl1hZSAeALpOWQb
x6oUenhEyE12jgR+9T2LEU1Z1j4HleYvxdZ1puiXita1RSoo46QChfKzkF70PNGPjj7I0Shmche/
v5rQEwhOjDcLe6upqr69y1DizyVz5V2Vft+lSYzWS24EhBYvOagJzJRcevt2IpwdAYvn0VY6zQlN
5+6k9nE9q+pefO4QsF6IEeYMN3DRnumBUl0X9N0DACNKpmQfwCzKEocw1Ddn5GCH5nrurOFTbyGy
l2VOghX4msKedadcnAahqj+7ZXaT6cZbEO2I+muV9vfKhWazCyeXgSw0VmSc7StAxjkuL+nYxl9T
yL7nOfLCaDYCet7O2FgKWOG6OLPA3YnNrOkzOIBMMYFZflBpVHdITET5ZhYqwjAT3jYioe59nzsz
GLPIclAdyqv0O81jOW2Kpre+jSISu64b3DMg2t2Z0yf1M3rVVHk6T1R3sEkWSPa9n53LVI5bzTic
kCMnn/pZLGCKJRLuzoIXGfoKSJnAD40xaHWJ/QTtjd3YJZ/y1MrsnQOH7ZSjxp23jV2asnBUf0HM
L79wwYXcBZ4KTsaktNzDEIr1KQ5bpEFtxHkPUxVnB2tZ7CdgbPOvIes6FM9cZSNpmrlTdlhU2fJy
zHiaZdMYH2Sb5jukUcVpw0c3SejLloEWE/HeUJZAS9M5Qg8jWJBwUojO0PVpxIkMq33mj9q+nSkD
EDxIGzliVpI6eNTAhpPFi5bLEPvDOr0d5x7UygYFYt3IZxRQXHf9OszWEgkEg4H94DnognRVZBqj
gqRtX6tKiWo5T4p+PZkS0NxnQhqhpRLFojvbSK2X2kPCaGQOUuAWMLOYLvSXgHilnIeqruZ+H1Zz
Zm9BhTjpJxJm5FdPKx3NqIkvdaLIkJTHiprT1hnm7chZeAitvEw/Tbw6IaCHuItZcF6FCXZTFzIh
WeLwSvfLVOAblxLBBhud2qigk+YLAUZsRAVrriMkwgZQ8zjMNdn/Ze9MtuM2tiz6K/UD0AIQ6KKG
aLIjkz0pShMsqiH6vsfX1wYlP8vys1Wee2DZkpxMJDIiEHHvOfuQAeqsJitmqWcEyBUxcjYYzPAl
brpEKVCIRYnzqgwjhFBfrfR+nxjwIK4wE5ONVgq7R3jllcgg1uXQqaxuMcje2C6CsBvhncm2K5Pd
AnqE2LquK2rPRDJLsutsLvm+xf+MPM8y9PeUOLboGWFhReYfVbnOU1XpuOVl+T4tCkmyeAu7Isji
3rpbh56YEHLWSS8lY6SzS9eO9bjfh5xQynsexuKURkC66JJzBUHV52QOOtqM0AatVD2dC2dhaCtM
ldYHxDOcWmGaUFRCEQ2+vaFTv2fLlmsq1q+IB6TlO1wA4N8Fie5RQ0sOfcvOLI949QbvaZWE/jqE
MFAAJ9XyJgVFYZAb3+DRLyiqKxdqmBs7rQ4jk8sliC3QKOJXxzjB2Rlk0ognkPmr4moS0CzDJxIN
NdxEeWuLK3RvF6IiyTPEdXVF9mlCdq0zGop4QGipD1dWLUmJL2XTnwkz5JEUkWLAC+SWOLQLcXGW
H1ALEyzQLAXogm4y1+RCw5bxLTyAaDsqkI7G4N0hlbFFgHEQOloBrbnwczRVgP2mEDUNDpl8mthZ
EKAz3nfIRT7VbSwOo03GJ2AJE2hd6YT8HDOvEMSWGxlhnWth3HaUHB60fsM8f8sGptkOqRPjW5oc
YKjq07EkaFe/ThSiW78RCMs0BRdn5x15M/NigEhTm4m9YzyVXFgFGkm74AkmnyA4MroLVsnWJwyb
EF6EwqF+k7YD8QC6A2D3OBt0x8793G+bzy0z2EQyOgfVVPDWVbVCVqNsSiCy+hY98gZ1mFifuK66
0K4Ms+RTIDnlVm3eC7xn2cjUqXOkS7dlazPl24FdQcTfsaZSII2vG4rym7qqjmEbx/Sah3Oh0Cp0
E3Vo5t2MUkAEgFUg+fH7jQPGA3zwZqlt+2RKrE8h0N2TMyaJQwHfhME+o8x/mSjvIcVtiUsR/UyG
QsQ2N72o6jJL7x2eFvuuVAl3klHzAfO3RQaGESf6qXIiOVyEcRWN/tLSI2KDu4h9rXNbPdVuls9Z
npk387BRGRp1GbP3k1VE3aEIleJ1IS+YNYQWOIQMur8bqnWJu10Ny/a9oobFrphqEK+2wTK3tFN8
l2B7vpBFloLq0ls9YtmjCeYidpBPbaqQGZ3r5YbVQ4Ymj0ZZac3XggV5OQHqZ25M24odpKbCHSUJ
bgx4yABr0doB4BciqX7kSStGUPRtQwqspHahYJDRTqvsW+1L35ULhX14W+MxmXR+1Fxo8erBZ4Yo
XPO1TJ6SSYsSzDj255l0iPt0RAbk2N2BOuxoHla8GADwUBKt+xohW3UuLShMSq8aVRA3ZTFeRMiM
MWOZXRE/sBOB9CG3AjNLJyDBLO6mjmLP6DQ8BZbmPo8aLXnWqlU4IAPZgS2PNQJuyQ/r0B3GKL6j
kxLW06c4Qnjo5TZk3SMlQ+127pQQMuCARztI1oEZSos7FTczecPmVUF2GYXrelQtZL4xOv6F3U0X
THHNtzaBvAHetNoFa0fXUYCfBf6eMdeddr+i/udSjRn84BIuauchSbaa929pISk6KaRubSKfGOtF
d1PKUmOB1WuZ7hzAWSSaDh90aFUEFGTZaD+aOkhuokai3jgb5AGPd01I34yHOyM6oCLLt8nBgeDi
BF53dWm3dSxudDrbpOrOleRzzbMSnbNWIYKFNilrBruxoT/necj1t2g4d13sZLFPO1w9LvgQWgxi
FqGvRhjb39rN/1ZSflFJIT+Qet3fVFJAPbYvX6ofqy/fXvNbHUWlJGJQZiRniyMTSqTf6yiqfEfH
2cBBjzGORAoOAr/VUTTqKDqdK055VElh+f5eR7HecS7QSdQCn4uATJX/pI7y1gT78bCBIsmBUfsW
mIVD9+dSqFrENSZMns8O23mswJR1nGV4bkdplO0pVQEgNG5GUEec7ik7Wol5KVgBpyCCYmDavWtW
i1FHJ3ZfTibOpcIZ2VpcpWfmAqNy8pbIhYGMijncZxhLkwQ+4TQCrV35Uxq3IdNOGo8q4J9mjdxo
KIY5vkRHYS7kSE+OrWBVVlijsByWxYn2Aw8HqH+bI64JMR5+0MsWVVJl4cJe7tNm3SQ3jkGp/daJ
5yGW10nSB1MvmYYu4GvAlOwQKLPnA0rXxaVqEGaYaCp2lf/WH7/hWn4xayitb7WXv542REH18f/4
L1nVv/w4db6/8PvckdY7AtRAEFDLAdNBs/CHuWMwrShfUY5gCJOv+/vcYVZRm0SZQDWdMuU2rb7X
IA3znRR02W1eRgNABeHyD4AvtC7+cFJn0jLYmO26DXMD2fDPfXTKZTwiZlu/XFVY/us+wYvZh36l
EwSwdGeU4zKoCyr17uiYKY9UQ6wfFIDzgAsT7dBRELwMufZgaZRiFyFO93DPdOcqKg9xK4YTlhJg
uLm0LqqhVO7JK8M1XEbKRZ/woKmNwrofSSl5TNmdk6VWpcpeq5vKLbq08SwIMxwQV3ykTYOWW44h
8NZGhh7XDfzSjA4Izs8WqrgTMiPawU14O63N9dxVPlov1TWKWjs0HSoYSr4EnOfWCRkQgiscNnHU
fBlMbcJHXNMJGNvUg/q/nEOCaZhtqj+P6ueNouI2eacEYZpqu0VdiRGommg78+6V0izfS9o8Afbu
BBGjEeRze91mixGQZde/tHovdrldOF5t1u1BFBbvX2idy50ysE858rCArL6zo7jy2eGshzrTKTFg
v3MR9o8HsNvX7SJVyPzZGsDe1dwBkZNrqDW2LdUUPtZFk0rDMONzybtTltjnWJPww0VxJ1WWuT60
97IYiA3ZRFbs1FxIv61nCKoBeqjulSTV8HUtT2Y/Lt7Ybx+izjB3DSL082Vgu2cqVpA7wydqob6Y
5+JUg3+8qIHceAIKa7XRZpO83plrU+J9szjlICV1G9M6yFCeenICPCfTOZStofK0iKRyhTqY2Dlq
vIHDPO90I5LkyxfLUa/i9MFO6/XYac7o2/bU7LpZM3c6ZDe/m5Hz4IwE+OhE+3mwgHgjagikln6s
59q4aBTnCD6doo9JeNDQtRMCjWgfi4FmHb57P8+VIEubB3A+TwAkLlOdIkQ0WsZOKRM10NQ13tt1
8YIM62NKqPse61frTXTyApW6yKlBxmxgVcCBIU2fMYFfaHatiSHhtNGtJDF7N2z+ED0iUz1DFQF4
l81qh8NT681jg1/s42KQ05G13cWsZJ/WxWBLGzsAG5N0OWzneuKZSgd5GGMhwYDk21FNqhyG2sDg
zOORDN9gxWqfsWkV0Bzn0IcuOdIjXZo93UgjqFCT7HD5Y9cU6WOrW9EZr26xE86nSHYqoaZgeNHA
KQ+YyCG+E8AHtD1PkruC86lHCL3qplm87OtEtg9bEpCv2TK7Q1tl+F23nmnp5DsnJcCeVAy23hmZ
OmAA7KCE8uL2uqLeQHxdA3XNikDrnNjD7Kz7FAVTGs6pddT0NvSSyBkPOkjV3hzhwyvq4CsUux/J
DeQucgT1ddLmPAuyIJTgN5hrlXidmaqPSwirp1c0DE5grXdgcG1PDqvG7jgr7zNFLDcQZtST1nNQ
pvhkxWSSKlkcWLUz+XNfWN4AITsQS5ftuNTh0lZK1GiWclkSPrivcG4qRvYpGan5pKWTH8fGjtzB
GWlsrtzPeu3MAwSo1AWg+wpdjzzmiTRc0io5WVv9veokx4HAiZOzblva1rzDKN9gAAB1H0v6OOuU
W75hzD2EZ/l5oD6ZcKANteEmH7C8qiT74tZTvhbGuuzydr1oe5t4Af5/Sib7CbqIWxpluUNL0npF
29Vs+8fOjW3huJqRvDRVNLmRs953lY4aZQtwJmtIYUsywClQnSXQk0r327JhSEVWe150ezcU+ovE
uOQ6ZOaAIOnM+xC/h1fYILcpR6DXTfez0XwdqQLijF7CK7NNxV7NNe0Uwvrapbk+kg3C+Xjps9qf
ZOEcYhjDVa5/tKzuMsWHeCRe5MmZOup/idV7+SKs40CGzIOU4/sc7R7FUPurFZPUMuLK9XCiPuja
cGFjP7qqHf2UIINi51bl55wckFJtb3KYXyj9QKeGTfOKY1D1E3ZMrrkO1d6gYeuDC06DZupJsSJb
ew+h2HFNEcpDnoLKE/FHuTjyYTGWA8xP7WK10mGHDqrZ9Q7hWbPDO5br+kChLrnB5HqZajyEZiWc
3WzC0EsKZ75rB9N01cK8rzNEGFbfJBdL0x2jtuEsOQpihvpBh23O4wU4sfUhz+bnKRyGg73YX6pB
H904ymPOZf20R4Oq7KIyND27GOU1Wo4bFeaY20Bj5MKnc81h0+tNHTBOeAetpQomK9nNTQJaxjJy
kpWU96h9U7dR5i8iqSElgnM+OnjCWWsSznJUNA+sv8kpHo0JRy6r3OQoJtGLTsHWVxf7ZBUmbrpJ
7GC3Cm82am0f2en7CZXZcVWcBySGF10GorVWoleh1DZqxTyEKZxT1q0tbQdmxAk0QPEnej6EPoGr
B2Fa0Tun3+JPiLlE+Sm3urJ/NBIwNBljViFZ9TBPxHmCtOgbCClPfQgPh6nYWF3KCZnRVzjXxCXL
qd7Kh9k2yaoU8Yw4NDg8R8Jba6LHHsVAncXK3GVp0dUEOH1YvWG8rPWESISIbfNOGIVttR+wdpdr
SS1x7GzppRXnDtMtiSlQ4tyl1Li27b+H0v/X9hpsHXvav95dswUsv37uExa9HzfX3172fW8NFnHb
NsNmYs+9HUv1/+ytbfEO1ww9Wbr0Bs+lH2CKBodZLHK6gyONi+A/ft9bqyRBSgsGm0mTRP+H/X3j
J9cMb4I9SNJtNKhymeqf8tEplYN6YyAe2O9uiSlJHgB3lRjX+ufFyj45SC7dulr7gNau9LLU6tx5
XjKqZlntqb3z4IxOdoIKkZ3nIb8cHQPkq2LRom9JKlAVyuYpDallMGYXOfW6M0Sh+g04Fw6cjdzV
UoFig97fo+F8W3PS9FUWSYg2ThZojT27kcZ70hYavRT5rKeqjeoDTHsmsfFhAP9BIarCOmamnyyl
Vv0cAq6baevoVaPdHuuxfdaAruLlGYWb0uQIitB+QiZ/lwrt0whCnNfWz3mFliPqhTtXNs0DS7/V
QIJgHuXzWPXcB2rbPFtgvICe0AuYFD5eSRHZmwuw9qNCpmPrHKMS1yerQ+2N9EmivkAqn2avOFLY
flncSrzBna82/NB85BaQafvIR+A2qM6R2MTOp71AIgFxaR5yciWIQ/TCA27wQwromUiMKPetxuJv
M+N2e0YG2yvJg3UIMxxSUkNIWYgWbkGdiz4we229jar8Vi45fbftjEGbwrwwjYbLn4QeDA0XJGoi
tRAIPWYdjaQQNpIvq/J1KRtqs6LVPTNcMh9qCu0iBEafw1wh8a2VDzgm+kCUOegSYFkexAW+4N5x
YD2MutemsnsInTC7bKQVeliX1l1NoPNhcrh7Ysvxmkz76GgKm2kGSdKQkr4YTefXNuOALsFtMTpQ
D1T5QMlvpA3CL4Vq3o4JFxWl5FQIpaWckg6dX0XFfLJlrwcjlUkfi93oEV5+lXRaBrOj0wN7RDlq
hSQ2rlRo3SGnWVRA72Y8v+LWFi7mQTI9puQTmEC++5XfpSHa0VEj/3vqHfBvGPU9ekUz0IMacpld
r2e16aSHGfn57fsuIgc9Yc6w6ic+LxAZuVmz+eobyjGD5eQnVYtemeSMaootFNsZnQ4ZGACweFXU
9MtjHvNbvPifhMaFMPMcd+T0djVwuxD/PSy0p4KpYZ5w9ghPRIWs59hmdki7eyZeo4YmxTfsDAwm
h9n4djPKmkkxKfyvPPc/FdWkByGV+BMkO5PoDwYtSSzhaSmldsfRtvZQlZH02S7AT4FB7MDn6EEL
tsEn5oNbqo5cQxQTo9Ep8z5CLHIpmjChm7DqQWYzKZdJsBdk40LyPaOs5C/nqczOjs5EFSoLgTPG
NNyAMgdEOb2SwZDcjrF59Ta9BOCdg6oNejAbObySykFsOZAfgvyz8w088CdSLMr9rIpsw2wwDTM0
GW/fLZLQzXFeXpINtS0hDIGybiStX+7N2yhf7WzdQV0ghY9o6YB2ldxhSMl9EDc1ATnc922EM8Vv
E9jae7EwQuXI/DZWuR7evuZ+IOK5bxlGc6b3wZhq4QsUSeVgxnxUDN7YJAaNgFYpWL3M5FOy8B+T
lr1G9PNceuusKxzevUL00iOvIDyp7VBe0gqdr8zZ3DtT+gnwD5U+eyovw0zPgtxmRgAWUg6RyTyt
VlO7XOj17dgdpG5ZiPJS6STvDu6JtbcAV8XiQC+PUrexx2HcAUCa+WHaNHLiE4Rk9KrwaUN3bqN3
7XGycA7Rn+SokBTqQQUvGigQdT070ljcJr66NzQKoUO3MeJoGAIlZzB6yQEkidEzGz52OHIJ00AV
gSlSHSgI8oudi29rky5nPXibtHSSR0+JlAd+dnxjtgyJ1jRu9SVd9iBd2UIi7OKxMzGYmrmm4Z/w
/VU5O9NGLRG7GPPVYGevVEm5NQsz4O1eW9LM/KzgRwL5ljujpF/PGabzFcdkCcQei2pDCW90baUZ
XDUkpofNa2Pzx8WQAp8zoXQnrCeGkic7rW0/Y4wx0SejW6iI4yoqejKZEt8o03BFfmPqismJTksy
k5ejkAyi+RbqgAAfYKVi1FKsDVi7fszMvCDyiR2BFUhH6xQCLdv0k54SpKsBMTTBlegPZpTlPs7G
Oj3TJh9OAEP4CoVKQ9wNI3JTglRtYChVSX9DkCiuabCE5FruIGyMqbdkvRrMC43xYDXiWvMscglO
dTi8KH1Vfenk+NlIyC8ijGPOXp1GKMCOIUSsHZ6jeTr0ZVvtaKVBpAK32QivTlvmfGpwqox4FPko
EsMzPJmVDE0BN+IK8ZdjH2l9dsUBUlCvPANqG714IGThMoylgCbR5hyDmyVrkitzBIQZRHoZKnfl
wPYBWtYv9L7skH5U92z7GpT5+F5QOFO//LlmSBaEvhpVy5ElWZY9yvRX+I4OS5DzAJsNuB81ds9I
fgkCoCD65/c14Odt4FBbqD8ZjBBg6XB76uGgTW+LHXNQJNmXklO9C9b49YcN5823BsKPisiflFbf
PiVaK+rAGuTnn+1M6xQpRrKWA/laDJBtJyCzUAkipVP9t3f6tzP1ixo7WmydPftfnwKevrZFVf7h
BPD9Nb8fAfCOot0AgaSz7mxA8284dYUjABo/JPgkUViQ4Cze6bfWlElrCuvQ5q/A6Cu2CPnfyus6
Bwe0NaiGsXdxULD/UXn9jwMWXSoEa4mmEE3P5hcy+PsfVJXsqoY1qRwodQ5y9yKO2fJAp/nWovk8
/2/0tfovA/VP05GmHJ9xU7bSRPgTiyMcEB4Iop0PA35Djf0tGxpnDquPZT/ONwXy42O+NrRWOWnU
H374Pv7Le2/f1x/nJG9Of8NBOgzGjJv9x48YY82YRUYZOwLtlu3stpv8cdZ4X4Kp71JNr14iWdQQ
T8pE+KRHJV9nBVEQUktL+DCjVncZ0mTfj/A6RKM0pwEi43UH/k7xCCIDngxxMOiiaD0PnR3eFWQu
fpt/f3kD/+uHoDkDSR3LOwNpu8M/fE9qayCy61d5aFaenbNRrbtCIRAwsaflsRGcjkItQ0+jFGzX
NNDFHybJ9sCsooXrS+R8Y5X6fFN17GnVkag8idxxx9ktP84SNKAzTkR8kCy1W0ryB12lKH+ZhPJf
vgeUoRK9OgJ1S/9pbexoKQ7Iz+QhETTbW5W4X3Bvy94GwfT3X/mfVmG+cQe0DedbqPOcoP94s8xR
Qwem8U4jDYQDmAC+PMtpTm0vmlvVpHb99++3jaAf2rubTJhxzVMbryWD7Oenja51JFwqOe8H0+qW
FYWg6oFgmb9/lz+t9hZNas2gSQcKHmfhT/dPtiwXxMo5h1afkr3DXavxIR2yznn4+zd6Q6L89HlM
HYY0bnTWhT8tCmlEZ3xiDB50xFzH1ebsFEvGzIKuzV8KoOWuFnN+qao+u1tG07mscw5zBvvfu5hD
/gWnqua2XSyU+NbIxrLWNj/1qIn1EOV1eKJ2uewTxubjGNklHZpVNSg7ptPaukbEm9AmYYfo6Mmh
060OadCaHP7+QyLM+vlbc6A+sjTYOl4KlAM/CcpDPcwHwo/mw0QlwC2iajoCQe+OChGxuyrrdNcS
1euct8qWk442c7HTA8lVFFy1ut9ldUuZFyxT4val8BurVN9r5GxemewCPtrkhb43GytotUm/16DE
EnYEL88jqYAysZrJXbziO+kxMT4i99b9kn3+HrmJloJHYznLDlZvmtfRgF99TKrqgqdLfCjqUA8E
weoHpZSLV5kJyF22B/tOVM5DG5rpMVWQrJVaE/duE4WfYx48XtFlJM9yALyuc1yREDdt4xIEKkbc
0DKDetQNzzLqwSNtrMqxkUdoRdsqe0LY5OVNSW2xWJRr/LvLl4WsUOqucR/QPhR7MzTSjmZCDM00
A1OpYOW+NSmmP9RDV7ynbZi91lqMUy5T5bJ4so3xbbAv5sBbxvOz7ZSZbxc6anQpc4St6Xy5UjC4
huaFKttJSukKqKnXCDWbT5Q6zRdO3AHAVAoOYfZVyRTnrJS54htRQhql3Z6KwuKqLa0J6FQe51GB
zxvWhPcRBwkhrW0VDlQlWM70cruffpVz2uUoo2zopc7VCvHB3NRGBmmrxygrikvI58ujkme9zt+q
65U2KOgcFuRlgcrzxUuLSez1SjpERhrihfS37iblPpVHtMdEg9udeMgMCF81I2IkkWPA4fhCGmy1
IwxToQIzU8yuEFk8IiQjSRT/Hl/NnLrdXEWHaRl2cSxu9bAYAta28dgD9HPxTPYOlGD9C2Hhhd9a
Wn27tPkZaHcMCQLYwBjlg49iFA5y0aNpV9VTjcCcVAzDcFM5R/dlGp3DyPoYQ+I8wH1TSY1cwZe3
1ntaIy96UVL6aLvUU1JLPvVm6OxE22qXNvmFpxI4sFuN60xVRtB4ShvF7UeVBEGpxCxRw+Rp8G48
gDvzhYIkcJ/BOPcWclA+KHW8cDFzuKMwTpQAUc+VC+JwZHCNNOR5DNH0ihwLA+eUEIxMhQGGYKdc
mGtVXfYKDdsWke8L0jOVfNTOdghtI8PCVfW0vl4rtLCu1mnNxbJoxhGCXH7QRKIe7IrpYik0fDPa
rTptwUCf8JVCJKHf1cehN6tp+bkdjYioPm34Ah96eRZjO51QWI/HbJRIDeh2XraqUu+bPiPNL1TH
40DV8VpZsprS0rKAjVBTu9OOZSLttfG1xkI4qkYF7Zh1fjRGtdyBHomPahbVgZFXhpcuhC9KMYAf
BStzmcwQVUu12OQ//DYtB1pViTU3J1mr5CtWw7KnhMS5vVOzXUhQ3OvYt1N1BW4i98OaTQEENNVt
Kz3za70gDYqo6r22cljQ1YEU0JEaEJ+4PdkWdTNKPRk1YHW5WHu1e7/KybjWmahXS4Lpxc/CHm6I
Cl32q5bS/ZI5pbwlTdvPsT1H2DgS+ynGH35ZUrp+UFT2F3lVx9cw4dmdjGz5qmrCRhvJlKuD8IxF
WFPZzKhWdpdHRvNMDgDHdnWd4LuyL1TMetnnmSaOk9FkuxpF6RMyz/zYJGb3hfKKSleMUmra8iGb
mu0XLIcQRabBdS2ivoJXH54I0uPJNSHy8hDAZH6KIjuQ7cgnR5hxvekPfHOgevFWtzKQmFyvoEwp
Ihsrr9Fl3r2PLIK8h1ZwJfityOsbez6SYm1tZGGv5LIiPA0EAPNr4s4AR20I2bonPBj/Qk5VbghP
7FVMD+49PjX0WqeRKgACiHh5ZQ88PiVjy7pe6c0Jpi1Jsuxt9L2mFs2elCCTTNJKuVt4gxiKEU/e
lYhaLnuJzY8T/SV0xsBJ7lQb8HWYRcNdq+qN39qx9qw6Jq0v+qGwWKp9l0JGRo6gigtzBgXcsCig
cRVXo2iMXR038xGeg+WNeRrvKhFCAy+HBy1U4Bf2feKa2WQGlKdu2rCUm+Y0GvdtPS7xnttvZ59b
w2niy7YrGgpeiwkTeS6HBdcaFYRW0E6/lGFBcYU4bFxBpaMb8dU8kRC0Ht8e7/8eWH9xYMX1yQHz
r8+r/tf8ZXppv/7Ysvr2mt/Oq5w8UShyRoNqaH3rS/12XjXpZtk0nzY7qmptcsnvx1Uh31FroZ1F
gA49LVKp/3NcFQ6ZYZqGw9Uyv8nB/slxFaziT7u2jfilQcBSNeKQOEz+tAvOUor42iqbw2It8XOf
9mXtW7UADzGvJIvOdlv0u7pZbvKKoe4Rv0jLiFZpGapAAkakKqRxrNpzmAzYb8oSdwWS5+nr3FvK
Vo5OPSQdhJJH/U0JlhKlff7RUFpqRwMUgRJlCtAkNQraWaLA5CYmB0a0eZ/2VGjnuV+v8tTsgeAM
rI42zW9jg7G1J4AKGTVsqtF0nUEhx23jUjVoL2YQ4fDSRe4qs5nuJy6OHnhr1Ud7TcIjwRP9XSkj
4wS77mNqN8pzkhcUTJsSiVUzl1ihCOGut45a7XQ8+GaqWsXc3Y5O9MVETeIiNYJSHOu3FKeynZSo
mReTNn9Ku2oPk/u1bgXteFX2eDvAPAVmnazI2XoiBFbePR71W0vMKn6V/twDT0DfRVVccx7CcThr
kNDdGO4GylLtcqZqiYKjHF3dmbZfCBNa2D859TOQSbaIWj+fKPh/pCN0tIgTd3MhbrMl+9iYNCvs
qronRWX9QLiW6tcgiXxQTcNuwCHggUr1GIIPswiDEH2Om4XWdgmkspj8aNnMYg8ZW70WmaJg4suq
+6iT+VNF9/EJFTpF/K1VxaZY7DAVzC7dOvwKavHarfUNRuyVPBbl1MM/fWGP0D7UMHvBt+CM8ESd
ozrQ6xu8tYfQWalfmH1zzQ6wfTYy58HqkmpPriOPV7xNoJszO1gx+R9kYzlBmzuP+VorjWuI6TEy
QqS8hKLZ1NS74laX4fBZUWEheHajittez8VVkeDF89mXzDw342YNyJq/F3iUA3BoLbaIStx1eS93
5NaW2JpiywuZOW5KWIwfQwZEFzM3ct+ikyHOutY0KtpL5aaILAHZjlZ1pWvzcBEBxwXe3yrmI26K
5AK1o/rR4IP73dLTmUhSPfFJ0qiqneZg7HMFG8ULsifM/lilqumapM0sr8gMV2XvYE4NXxdpT+dc
b6G3RABwaVkkWNuoUMOFT7VvzIR/F/pfLPSEOOmsjX+90t98LcuOvcLLTwCC7y/8bbk33mHTpftv
IVDfpAa/lycd9R21Qci2OjFYW+Hyh/Kk/o4/osStgjmC77FxC76XJ3kU2FQuLVzMFEUsipf/ZL3X
39bzP9QiqEoSHMlGkOeRRrLpH2s5eSE6GIMqmsONQ+6TwJxovplP4krfHByBRKsoaMkmbbGbSJ+S
Lk2s9mg4EKF22LgnTonoEDiDdX1u+jG6TI557JH8Vn6uyR26nixruSgWTfWJ0AZTuhak0rkkH5NC
pC1kYVs5slBFkMkboCWrkcLFoUYrNMUwDMehemq7pT0taRNfbQ+uwKaX8hjqikBRR4xc0EpOmgTj
FM19lLVzeVAb2SBWxJT1gvePs2qmoSh1K2wSLMO1zHy0sqE/xOUh4SHwVdG06PO0KskZa6v9bC5V
OvhSkcYlfJowdWkS43DFOk8kPakyOmlFk3kjnSi/GIVMrwkp6c/j1KFbDtPVI/GSvImK0muA2Q4x
nI3HzjO5Kd5MdpCrtOww87cut6xDlW62KR6dltsM2irjLTgjnEorGuCBQ43X9SYKdMmdNxJDO02r
LG56RVhAcdbiljJfdZMOTou5lwIatd+sPFGTqT2YsaGXTbG9A9ei9h5yrnOJM1gNFtuaSC7JABt5
pUlZxbb7y6EynjucPvda15UOSw2uLF9X0ogwbppI+5Jt7NOcZ/ouhRC2L+oonb1xDcMzWPzE56Gd
eZTy17Npjt2dbVVOGlhWaJ4EYpBXYAllYBTanT3eFDIv/Y4zx96I1BtjGJIK2aourjRijD9oSx09
toWYr+G1mp4srACgNLETRQYSKO4LnjJzfpL5ttkliuzWBAZ7zgz9fUKsjk//PMNBNCy7kgfR/TKY
GHUVszhMauGplUbafZamd+HQqNeD0tl+OBvTMbKqfZYKJygM5IbxoFZ+uFY4lADdh4dUhuZusAr6
oNP0mQeysqsMg6SUuM+1OwZ5RBkBUma3aoW75lJQWjMnP4PtgCjXvK0YbR4apQvOzDHujYYqTtw9
r0ViuutsK5zQebKYi8NVdrHpRQOdSI1MtlMOM/zZgHZ4rPO4uTOJTj8vUDVP8CcbPwWFSAFsxltm
tPGVGBvGDcMWH5e16Psag6w7lHHipyr6A6+20Fs7mjnfLVMPHCNKjCraW0axRNqjw4kx2XVSm9B9
mpBEaammUxzFzt1E1ptFMJIineFe1zNzujcRB5uGazZZrD1pWGfSQDXT5ALMn33bO5iw38/Gyska
42kudqWsKFXmVrLw/mNyhTsHspyoad7moCxHbwv/agOCK8BezlKU6XGqNuJFXq0pnyZVgf3tOaO1
4z0OSmO677Nk2JrIkZKKq4z6fPohy/p2Lf11zEqbADoT8dBSW3L1x06fWdmGJIo+wM2LKCfFWsL3
o1QFwxOl/dbPhcTGLi6ZN9nrtNiRjyLUcYIG7UAWUeR2jA9DRX3rs51JLbM+cI/kwPZq6KsTp3KB
jqUMKdjxL3Ynx5TGPuqsWMVd/lBmg0XgQyM4+ul9q4dMLHYa/x7Jyj7pl189qWFO8uj86yf1GWFX
NbTJj2cyvC7bi74/pZ3/Y++8ttw21iz8KvMC0EIopFvm0IFkSx10g9VBQs6pgKefr2hrLGvm2ON7
39ha57ipJgkUqva/97dJ2yiil2uS1FHnrt9PZD4nMnxxPInVgPDH7FD/xAmJiSK69jV+89NhzCG1
I0yEfWDFzOL+2cPZvjJXfno4Y58ilAOlyFawIeaevwxaGsMBp1iH0WEmZVkvYKA5gANFEpjTgurG
4QW5y73TbLu8xNVU3M2jry1qjzr5ZYFdbW0gJXByShEcG1Om95HXYXt1NA5pvttspU/KvsNCs8iJ
y9cr25MeqnFAjh2ZY3Q36B/RcQA0fKOHzP4QULMb+jnTk1uqR4DuR7AsyJaINBPdksarYNWS/bjy
wPcplAMGdhOZ+rmNtKXVUzG6yNnlH11Zjl9TsGXpSroB/RJRP2wBTnS7oSixMeNuBv2tjRJD+Fua
zuUrz0Xvdk6tQPVxeJiESP6ux8GRmzSQzv0YSHy9hoNmhmhd6nuDbAAKu6m9g5epv4ND9O/pn/H2
ZZA3YPXMoMZOVxkneM/9FhZBcxGtGA9JyvEbTFAy5UsrMb9xG+vLxCbZXGF9rhcaoe27kOqWY1vN
2jtPaUXHxCF5R7K52E9x/Tzg67/gqHG2KQDbLxRydg++38l8kWlz80ZPYPjc0AblE4eAPOY4YdIv
MIXOBAuKfaZC68iHcbOPbD91l6ZJpVANaa9fmmJ8Yi9p8iEX2VtGf8WOsVG3wegfv886/tBYb+61
ObQPadNVcELm+VgF2cBT3m03rvRarP6swsiMU282fJ9h+gyqAOccn1LPq7EtI2VjZcfJcINlQwMs
b5RRAH68oL8xlPkqsfVoK2vGLGUhoqe0i6OU+o/KMheTLEtQ73ZirLTA1gljmeAtCDfLdF8DVbnt
hY8Npmc4gRnbGNCm2XUhBqik8tgWsEJmC9HPxifznZNR3ywrzpXxoqC/blslUUGihIVW1JN7Ezbl
vLLnqV+YamtTdVpyw6bQmCBbj4y7SjG5E9JuFT4GLsbNhd+H4q2WIyGxtLIdcAQMKkpoh7u5mglM
D64IV6UH+2rObf8cBlO0xAm/rqIcs800rJzGvosz/D2Fa6V7vSHmPybgsXnCIBULpi3Hee6cdpMQ
ZPtCDCh41nIn1A5BTd/D2mf39VGPegvxRh/7yzCPZbAeptR46eCMFMuQnsCz0Rf1VxRXDtzVaLym
jcXzcZi66dKOlBfvhJUyQ2k8v9wR2ieRzlZJLIKOtoNFHxjWo0VLzrGGUPPWO5i4iIFw0S7pMMt2
VVh4aBy6ewuyc9IZTaf+Zx6Y1BVNiRvkCxEhjq5oSSo3XlTkr/BN/S9NLN40fVQ6UGNBHXKmbyTZ
JiBkkGQK+ueC4jkJAV0vsybpXL6sonnpXAEvgZFetfeCslvl2tDn0Cpt/yYyJe2UXXMmE+QT3oq5
nxvdhpngNWLtZdUMk49ExzzgQyRsECszYr+ex64+pKXhHmydo/1sRQnDGU8k27LvWdEaujqXGtL9
llbM+GIOmr0tYz2VK83vArEWbkPMNo18bFsspoOpV0zLAEGh3dLgsA8nq75LRUDjll9a3QWCEUOc
wM2TpzROaoK6RmeNLGZBvw9CWXhLEr3V18GdiPUJzWvhLPhs3Gx9au9F22jvpe3mDZ9SMpymetJY
XOaIeY6W+M3CF2LYaF5Uf3XGafwGiWF8mURh3FptHOTrbmy9CZWaTr+lH1j1fTT5QbpCIcFQF43B
nqkWpj1DrzjzkPrxUn88EqZAUcjSml2nexDVBMO1KHAnQ7NmVIXaRViLrlWDrbfU889hYfdb4nEB
8SVhDAuU/MYFBT8VSwQKZ13rcv6gilXm64GJyaq0+nytl+hVWM+9hCpIIxv6o8gYzgKZb8Yqfpq1
MCt2kyuKVH/2ptRJzQUpUKPrnrEntMk9JdfagupE595IwNkwAW8uTp7pF8dwwxPLoty6Xjrvh3B8
tIk2XWrO1ResjgGTJzoUH8fGKZ7xJdNlX7jFeIimMH30KH9mkRq5rby4Kk56L/OT7+oEB8NcOTRS
cefDPMC1jns2QdJn2eZph798wvdr+v2m9tw6WVltnt8lvs6v66Taht6ZiA8GTje3OjyuhdG0zk1t
8OvPsjM57BTBTN6sCx6E1zj7JE7Hz2GveQhfQxB9swhn3xcagfBtp9XlzaQTlvLLqnrA7uvuQ974
O+WQM310jQ0eq+43kjD511QkEq8tHKtdSNPbJhHg0aTR9YxRgn6ddjbrUR8b89HsZhcATVQu8zE5
1eTB2Zab1n1AFFSwyKbBZZzROZ3EvG0YdpbLYhYu91pfnpgpxFv1eX5uSmnc+Mnc7FguXAK2jcZg
ibTS2jRH+5z5c/QRdCLexVIbUW0xi/L36N10mACPnM20Gbf+5Pv7wejbxyYo89NgUMDM/YSMiz8Z
YatyfWrCxnCAfUUr9qpLCrAdveXX5xG3cryA3A7dx3eNNU21+i6pM3HfU1Nwi9In9y0PxngBtequ
8L13vYz9d6O1zHJht3ZNYW8WfdU5bu/bkqlhYUW4W+OBpYbLL+IhLTLLBiunu5t4SNJT4LMFqbB3
r9LOcF5IC3n35gTVolPO18VIFyb1XZRuzjTPmWb5UEz+M9060HGGiMDDsW7r3qDEzaMgcshH/yUm
gf+A4tPWJwctud0RPmFeO1O0ZdN4YtT6jel0Mc8xHzN1TTIuwmzLg59PHi19emjqcMXhx5s2qI0u
0Q3HXdJ+hbU/CcczsnWZMKjKMIH2nRY925Vlx68wSwsmviZtk+sGf0eIbMsIc3ZugYHBbdyWUG30
/sAlazbpwR0KR2tf62B+Ydsrn9JUK96TQZqPfte7nw2SIwdy1p/rwoXTa9X5Ho29Wrr9kJPqlhcn
m19YAMHrRq9J57y4/di/WWXLDkI0NudgG0SkryU7xm/ZqTZQdUWu3fDlmGRjUUqLtKu/W7M9qF7j
OgWOUFseALc+znZ0cXdnkH8kZ/teMC3GPh6Gnz2nb9b5bM7nCGs4dpBypGR08e/p6f9zevINixHP
fz48/SCz/lf5/b8g2vX52595q7/9/A+1E6yHTtSK8pTf4lh/HKVc9xN0Hm5eHQTYdb71PwcqRli+
L0BygDW4Wtfwm/1QO71P+AopHoIUgmhlOs4/UTvVCe9PRjLyMjYcE/RTAcjEUu/8Z5ffZBQptGyp
7+gAX+bh9wwCu5x4LCqy20g5RawfWj1YMzB4NpCbEqv9G6Ohyrj9r18B27RhUa6j/Ia/HOlKm9oG
z8M2V7LHuwvE8wSnsR3SdQE7QeXjdZ4BK5+dGitWcFshrWzho5PJNF8EoZ85ImkBUkeHMoaxdNP5
lEG7EKIihz4ee+AwQhPPgJahV++CQwfipBKBeKx/TTCaqT9O7Gtof/jSzvQo5u0CssFk+ztRdtzG
IanWWh+KaTHrHS52rWkta6WnEAet4nHyaFnnmthJx1vkeFKEaR3Dnvx8nMwUTrSKlsLC62k8Gtmf
WZ3Vrtv0Rmj9mQlLv5ZFuDDZkJ0d/8WwNGydiLS4TtaskCSvraVg1csRO/UoWvcl+xaZL4F/XQjZ
fk7qsVnDy1sPXfWVuZy+jbP+FLbukeza2xz2S863y9oZsy2Fjt6CmTqj/qJ4z6XQEfjYUk36+F6w
zw+dvr0pVC48o9mgclr+snkTp9Z9mCfhbwbGf4cofyPNwCi1uZn/8+qyY1ge/0mY+f1Hfl9QDFuw
ALBmoH5YlIsoC/fv2gwCzCc6/gCfI/rb/CdMVn5XaEzGJyS3MF/DmBUUp/0xPjFYa5B6CBCA2DX+
acDzF8qp8lt7NnRTDt3woIlcs979vKAAcMnmhInAQ9tWVb+oIMhO+DD5PZdzlvs3lQibM6nP5r1y
U/NzFKXaBSmfVgcOZQTCYs9ewo4gVIibalzheFl2vlatbTlUL62u8zqOFhIL1IYyBoJHxmEBrNja
l5GE3EVDxroiNMm5l76VyC9w9tBxti0ZRF8U9nDnhwStIkPrvxUz6gP0OExHmsSYI2FOZouo7cZX
P6ymVxevTEwAhY9tie2EY3mTNvPGzfT6YE9a9cZYInmlx3A6cUIgzAqG8WUiEM05ldqXpUUw5dvQ
hMbCrDKxD004Z2HknCEFsm1jM2p+6S05p3+zoF7Nv39oZNevwFHDNZ3FnUyPGrD9/BXkM3VzWtA6
D3MDec620LhxvTUc90vIGguLOTuLk5n7p9KtzJtiNHlrleOVhIFSfdjOEd0ENNuUe3/uh9sZb9+d
2YvygyoD7Ykq7/YSqfIEO06S257EZ0SksMseIZh52zAiNdrjDb33vOZLxxZzZ1fjjRuO5mczMrcE
xz5Iq9dvP90kp9/e3c/BFP/PjGjetFDpF2aAjAgFnqlfniIVJJsQwwVlHGUevBjq2w/L0niGeo6v
y9WbPa03zZ6SOqQyDvIm87Zu3rRk/sgRS/2tSg0+Bt8e5b2aIR/G0gLyMPEnRGrzGx3nxjHUzPE+
6h1yh2ENZdELHkMhza0fx9kjrbPD0kkzfRfz5NxGWqNt08FyVhPUpPWsYxFl8deHoz5bH4XT34yN
aey6PrB3HPPJQgjIHjHR0LW0cckxlYs2dvySwaI7CFGO75xoiJJx4n6vmA7s3Slrdg2hU5CPeE6q
od90cDAu3JTpnTtwPsvaFLe29cFJImmoSWHKtkpJJB/BaOXLOPBkv4rjtlbsEX+rz0RczRgPv1sU
8kJZLmxFOgqT2zyy6hsark0MmkX1zYNE3BDm5dzHLB5jjMS2htO0bXe+rOIjLYL67RVDiXI03EJ2
5M2ZFunXdR3NyW5qiKguZxGaFy3u5H3bGXygZhxu6AMjq2ure1NLZ7K4Y/skorZ+88M0vBGi8UFy
SPk3HXe/rFmk0D129gbbMObHfJdXB9BPUQczHIIgHFztAoBiPnc+JVwax9xHJEYPTxt2WvoYuXaQ
195H05uXLU/1CdTiFH0kVSnvKpAKh7rT6ye3FtUqY/67BTvG4EbFVpmTfclrXiUdGhtq74AvJOO7
vykDhl96B8aVMaMkEVqaF6k3qQBexludem26FSrYyXI1bShfN9WCWqaHxq46g6y1Zq4VbZPXlIO8
Iyk7n6+XbQUOCvOKM902NWlN1Njge5l5yA9a3lJgZLRPBeosSeUYK1COnBdh6Cjit0JPt3XZwFIj
AtxHYIh6ZwucHG9J6kXevafX5d8VaV5jGH+sV+rjZ9LvQat3mDSA/frFFj/WxBLDuQkuECaxRHWG
ayymptYektnnHXBM00kUttrnZIopW7Fl5Ve3VLhHcuvRdYYoxD2I5pnVwcFLh+o1HZxmwmkLsXNZ
GU3w0oiJN0OfjYGTs9c2f732/F9vgE0dvxYREwvGgnKQ/XT9FHPaNgYI8Uvm4GWitEXeYQ4NNzXO
e9SugnUmoLPuhImBJaaIQAKQw65e9UC3j8boBN+598inm1P5aknXuHFGSUbRrPpgU2de8Dlza4Vm
LUJ2cH/9u1+fx798+IIANyW8NICoQ8Cff/cR+GUzi9G+lDBaOOW3bfCdqzkg9NE2GT258XybyFbe
ZxyUt13u8Q5MjuB7r4qHQ5mTDR59s9ln9tjsS8xinzuQqVucvHh5UNCL+9lraRE2ef8jc25zAXqo
/Y6LqeIrQkdtg7HfAxDzhmVaz/LUQ+Qq8I66KN2JPS+kiW+t6/vgyYyMZKd5mndo6ZhHZXWdTdZa
4YZJsHxBswEgOg7BHjW/Wc8oYd6yM035jd451iszF1iU2so01rNV+RurTN8MikPbyCowxqVVtc/E
ELygZGPmGHlqXG89RtvhRxNo0QDdmv+xL1IMv7IxL6TYKZnJEwLWvllHH3rVzpsElsQLV97wTWS5
WkHUR4OQfOhjjACCMwoWjZyVr4obfTHRZfZZr0wAiQLGwjPK6rtVwnVnwiX3VHq2S6QW8soiM28i
ObYr283kHXZEniV/fSGwSeSb/tOVgJWSPQODePu6Hfxl28BaTco9HeoLtbYdcpjODba4rs3ZKOvt
FNTUXcFLjxfRHIUbtmLVq4PWhg7DmgQ4st1H1KlhBUuyQx1n7biYcj1Ol4OWxDmD6WLTgVvmdjVc
/W2iP+oLy3/3Zo5i+NbHrtBWcEhydwX+tIy3FGtlt0PR2evc1SeuA1HgWMysLMg2mcFEa8Fspt95
oSZX01y5eynyL7CmMI24ETalpYZchRdOO1OUN41MiPT+o7Z5rHB9qSYoUBPSmNut4K7dQflSW071
vULA6Z5ame6wMg7TSprxvPat6cmoKmxvJfNAfp8I3S7hhsAmycWamC1pFsg470QeiUUMQ3oojUTf
QRWGDuVYc72dazMqb0kfCH9Z9Wn0yHMgfmy1BLIt1B3oVGWMsN56DITwM9ZOuIvYtxB0sFgNFm1U
RR8aSuBFoxWFDQ7K5UH3cGNqbe6sGmYW4YKpYbfuZESonakjS15WtnxQ7djw56DruQ2myMQE4zmt
EIyWjOJzGHbtPtAFT53ZSKy3yAog2IWGU6VHrevU9sefziFdINp6Dmv9Lcdjj/+8xt0/sbLrS63A
hhkiUqF8lqlHGxbZITrdEWBtTv0KCBx7XE/9fE4KhATcQ4m8NOwtd7DtfSSydp6/m07q7b1+1tZI
Lin5cCdg7qU387gm5I8KShI/WjpN4C7wDnIVxjW7zIUMm1VH+F5b2DiHVgB4s+9omBdcozDZbbat
RH9Sl3TOmOZ3LgT8k5m745KHgc8n40/z+Xoj/Xuy/buTLe1fbLr/88l2n2UxkLj2Z9MBUWP1Qz9M
B+4n1Z9KAQmd3hjBVYzyh+/A+GTjw+Z0iSimmLqsTr+fbYEX4fX2sY/jHuf1BPuHH2IZ6pvjgsLF
OsjJFgf5PxHLHPG/AnzUZFmcoXWMEXgTroeQnx70sRPT2Ga00UHWGAkWY0Wjjp1MzrGqXQ2ym6Sa
QfSJD+esZlfWBXYcLHUgoXIVtlyRu8bIA+6+EuLmPLsiWGdDOY+LTtfluQe4JbZGArj2nPpJ81QX
ghDIUFkhiIUAwxETuhYqOIgvnA+BDTKtJxrGRK7sHUYV1C2oW33esyB3AkYXZsU543HGrCqR0RJf
T3Dg+V4NCwFL7M1PJvedWB0tr55Puc+sQ8+FqN21zEJoll8Z4SjMG9/solWL6+x25AyGMaLHBmxq
G5JGqF34QYF54AOOH6okmc4E2Lq7JjRpd0ygfqwxNmjwyTwZQg2z9dBbOEl1yexq2PLydMvO5bQL
R8c/mKAzjzCQtjI2GUMDmyipcyBKaLYRHsBuBMazknZQA/xxzafMZ46GzTd7MEwJ3CISX8Nhqu4B
F/tEuSzr1JtJsx/gGK8iwzxFzszjs3DctTbFDmwELTtZrpbdAZS42PrYLu0sI2daSTd6dyg42wq3
tJawl9KjkefZNQd1GRo2gPCR4vC27VtxN0bqqdT1c3+jj+vaLMu7oGry78ng+JSDiGnT2ix+YeO2
Fwyu73YQ0EodGAEqBnI+FXWMxez5yRcAjmj9K5ZUvByGsWS4QGHCQ4LWeLGkL48Mi8ZT3Or1uUqj
t8S0ole7dJi+hvKY6fZEpEjZ+s1ALLDya2fK5/KHrEnzZZFSnYTtgJYOPhF4Jem5yZLuTpNImFQ8
tF9SOSOVYgojeNVSuSJtsrB0Ca80OYYrfQjCzzPEZvwaXg0yPilKn5cliMUptTKOFgOiA+v7R8Z/
T35UZGc2i5D0Jxn4Fze2qzO5G5DwTZAEC3I78x0NDzSjVgNHZF2W21nri4tuckW7Tt/dEM8Tx4m9
IuN12iW47G9LCWN3aFw7XvNUig4Cxxr9ybTiLCxrECsGJ+O2TwLaWOr+6OBMPeiRczuAvHeZOJEn
rfFf0pQhtR2mfDq1W67BldSnHJMAjeBs3R81LdvQBcjAdNI3gXsUOFcWbV08T2OfnCILKwk6h8Hh
jCyauDDAytaFV723jM2QFkoorhEAarP9mruQQNPY7CYM7Sb4qzFbFuqbmj60MKDTzOgqItv6k+h9
TKOMsnfVOGi3I8TxddBXoXIovrAYtvcMuOVGa5sSWlJoQ4RvxaNwQGdLwn6rPGAfqeE0cRLt4AYR
Zcux+TK4Qb3umbVvOTqY+6Q9zF1808GnWRA6W0xFfFcElN4KwmFaw5YllwkgfcbVm3TExSrSpL0Q
S8nOlWeH+yHhY+YUaO19RmTnXGbztuggl1ZVBWI/lWD5m+EwNda4byaclavRaMczZ4DHnpqznVZP
9t0IuZ8Gj0WJq0gnBcqm1l/VRmMmpykYrfwGTuhd3nhv7MxsjLKz/zmxpmojzCIF3RYHp4m52L0d
ta+FqMTerkGfzrHx6lQDua+o0buvbcNbVvDzVVNl5pHBe77RTZtLWsfkOOQig9kTZaeJZZcIiaKF
lyQIlkTCv869Hy9QAoLl0HMNQh2dvvqTpFqAIUj9UDfyodCRRMBt5fdlHglydX7WV6fQDqjcrOhs
2VZ4yvFo2gNbC2iO+yodMMXSPpetKLDwL13ifsfjOS5DUxqbMfKyHmYv3SOQuQjWVk5BhSmYmLyX
cH96Gx9UFTsM3WeyjZ7Z5RjQaraQgBfHTPaPUTa1hthN7JMPYOGinmeLVr+nWkJYNxJJj48zwnh1
nzZkYxdJKb1d2nvJfCNF45wlD+wHqwm4RdKRS2/fdIP93Bpxc4hmUNcL+vjst46rP14aynaHHztw
xWJ0KvdSZ5pnUjSjN4fS1L1DPQVkYPykCIG/dxi/rPA+yvrswcOR6i4akHVbCp64cP15jF4qwH1r
UuD5DgNq9ArCQfdxAjdQ3aBti5vQaqiEckWlfC8j5aFDxQhltIaBzmc5a+eKpf17kQodmLEwx9tu
aFv6V01ofa4zyYbtbEE6MbERWYn/zf2Tjm3ktW70+IVnMuOkMe9vW2vO74PB9r/rMupnTi+BxRY7
HZ40qifuch3+meFk3/Lccj5sIMtsPJHDemzvQ7YOfRHv7XLY56y2y9YzzGmFLOflCz/gU6ShKfIe
+2Gyb8hQZh9aoifBISfMpBh/8XgOauE88hyBJy7ncNNPk6ktS5c06NJgMBfuG+oi3tMYZiuLURg8
+gSdTpLQDlflFGmnGD4iXdVW3rwkU5DeWRnCA1dxh6HB9Ak5+n2dfggOXpxrioeszfDIQPAJ9qlB
LRGldtysFWOu+7mGpbbkbM5IyLw6biaqgW85W48vtjLkBMqag+Q/bIqrX0cLffDUUtl40GiGE446
zheWsvkIZfihHQbvj6VsQP3VEeQqc5B/9QlNyjJUXd1D4J1xEvnKVFRf/UWeshoBGMR1pEkMSI6y
InHP4Urqrw4lyND1gt/cX1vKwBRcvUxgqvE1Gcri1CuzU6BsT7UyQBVXL1StbFEsz0zgbFoIllZq
0iatDFQG7UsYuYS+mpS9KlNGK1dZrmDbChw/2LBwipBRi+BNLYy2wpDWdquWY/QNqSc8XK6yc0ll
7GqvHq9c2b3Sq/MrvrrAetDrz8AMq2INOx6fGALd/M1hA3UbKBsZLug3oYxlLsr0a6nMZoDh8J2x
xONBo6sGP9qorGnJ1aUWK8Oaj2nl62A3mNiiCj+bGdow1yZrst7csYmOnbK++VcXnHd1xNUNSfei
BIwWepI/plQ1eLuEKcfFSwPysxKF5XXwmalWhV19JTXWnW2/o7cpkab+0l/deaEy6lVXz56n7HsE
2nHy0biLqw9ESPAcK6sfow9cfxYSwrFXVsDh6gqclUEwV1bBJExPOj0vz9gq7kKcO6WyFA54C2FM
Rsti6nxmp74Oa02NJn36Kla2X5kwGtgbekbobhFM8LvbpObfiLvjZhTK2EiVIh5H6Aj4HY2r99Fo
Y30LRDK8a8lHMzXG+2MmGXMOYXerubIywn46Vk4NDHbf5N+iq80y7h1Yy0ncRItB+TBTp2u+hLYb
vDmcKTfD1bHJt4l7s1JGzkhZOsOruzO4Oj3jJkwEw2ORfFS6PxRMiflHBTaXpcUab0sEFajOMvsc
K/+orpykjfKUNpWyl+Ko945pk/vLEGtMlI/hwbuaUQtUtZ13tagWyq3aeq7BGCsY0Uaj2O5oNq5M
rGrK6ppqRnUYGRne8A6zG1PZYgNlkM2VVTav6mETEi7Y11kIVTydn6qrrdZQDluautyTVdfaN3rB
mv2/p+T/j7mEA6/HxPYvTsnFR/xavP5ySFY/8+OQLD7RtY37nXIr6zdO1+9nZM/7pLM9xBIA4Vcd
dn9y6BufXBunic7YzmBErEJtP87ILo5+TrT82O9H639yRhbqtP2zjAjXF88Kr0Z+z3Q8CEF/FpR7
TmvxHEltH1izXFl1lr3aCfOVRQ9pEP/zPIDzntqJKUqPlLVMQyYhTtTkt7MT0OxkYEkBExoPH25v
5PdzIIuvvp4QJA3pRsIS12v5SpYB1zBc6q+5zShMdwzzvolHp2O6giMXCyVTmjTJw3xNHtfZxo73
4DZpdqGmbLjXh9e8bLhnOFg+Qg8Bcp3Ggwa7IkNDTvVKvhJ0zeWCRluUR80KyadIXzVkWp0bpuvK
qdO3iLsYya3JITBOgAbWzJjjfSopO6NRwu9vQ44/tM7pwSxWdmN6VEiUYATp02ACs0g8+PA1TKxo
IUkH3VByPHhrHlgxhtMiw/eRavQ0VozRX0rmUncEB3S8gRmNaH47vnv5ULwgstvsa71wOsZjWp+n
KglfGbNyMk7wATJ12vCAAs7Kk3MpY2+8m21Znmxror149EiCo9GO7pakU3rnWbk8YwqEmYtPdmrL
PUJaH9L32i+HAhelI6btaMbuyahbH5y/lb9LyJNsx3LvRB1StQ+Ixz9YE0I1CZR2zYTM2gVzZUDz
0VQKr8NUnsCSPXpyxHw7A0s5DHMWpfBhbJTA2K7dG0/PzWLZaFP2aOVV/9BTgbVIemMkD5AOxjMF
hcFzp1VyX41k2YrC127GGbMrw0pnUdIcsRxlMNNMavRPGcx9Sh38vLkZg6Y+RgBVvvuNPyeQQTst
XbWZiO4HUWRrcK1FguvJr7GIG+5wy3G2URacPiVukLDba2Vtb8F0lvnCBALzNUG8zZYjaH0M9LUV
EuCnQAxQ/hRfoiq1nswwj8/+bPO3MbxuHgxYOJu+jsTRMBMOCVFfRjuOwiHiUVmtzG6oQe8YwyUk
Z7l08kS+aEXYHDCD+t/GZnSbjaPnIdsQa/RigLy1f0H4ATvQdmGpYTq3nFMESz6F+RGQtvLbOX0X
Fc0XCuqMSq/DH/WZ2S/rHPGX7zH9wlktOrkyaW9byhsPLhMHf22UY30DF1tgwZjCfMXlWn72LDKC
5Dtg62o1/79RhuIW8n9Pd0OZV3dJ4SInsK/mLn+WhZEIovkhti8+Hml6enXwh1jnX2VhhDTXAoKb
EufSlj4FaTcFKhgND1SadOBux5762mHWA7J5gzUdCN4ku3p0TgYFG5z8XSqRLQ5nE1PhB8mMZVi3
AMFfgsCfiH4H7J5cwhXtMq1MHL55az9QYdhXiykm8qgi91hJY/1OcLy+6Wwn2oo6seExtRSUwAvA
8oYHzbN6LkXul0vQStSveBiyL/J6XEWo0JMTTXjkG1eQrnr9QcwtA7UMEaOwCbvX2m7sm0fBFvqs
wQMk26NOyMQXDkNYOLeYnpttrs7RmTpRV30+nVEpTKwKnLdhJIZ7b2qz80ji4ZL9fi6PKS/xszUc
aGo7Ob7n6hwPe+sOFDZ6ICd8naP+kByYY/BKllZve6UG+MgCjtIHbISCJEHEqhkN4B6Bk3xVE5Su
EIGP3AdKazCU6kCAu72PESJ8pUiMM5XspVIpktkIdqFarSckjEJpGaBi+ZKnj6Ydjt3MZxh0+jG5
CiCGn+obvY2+yKs6gkzi0euwzxFObL6xNXrfRVeaSoC4wrHv3hmT5NQhu4iAaIs5HV2lx+R6+TDE
Vr7IpUv3hRJu9DEdVuZVzell5e3Az6TLSYk9/W+6DwoQ7UDtobHaY6fEocn3hq2pBCOjBQ2LWc/l
uAig4tCEroh5e9X8ojrQbwncUBYzYt7hMjo6SpbSwwbH/VWqkqBtNLvQ1HCcq2kq5zuCCahbbYkh
w1OSVz1N/sWaG+AXYdxl51SJY47ffLglaeY0DinTyP16rbXQtJeVLQ21zNaobB6X32csK+EKA1i5
qpUcNythjmrH6S5TYt00GM2XmVD5UrMF6p4fn23QudwSyHzMn1qUFKS/Js/yhyELgrOthEGhJEK7
1CdM/cPR5+yxSpWQmMngNVLSoqlERlPJjbESHh0lQfZKjOws59AqeVL2XDqJpj/ZSrq0lYgZJYR5
Gd3B6U3d95GjxcVjUrWce4lxm2bNDW7I7LvTBiqPt26VWDp2At20URIqa4x2k3QxumpN+weRXpjY
tZJdLSXA2kqK9WUbvYurPuuXLVT0tL9wEWYEB/TslNiBvXCUtBsrkdcw9JNLdm2l5M59rqTgjGji
SuuVPDwaX+2hYX9MP+VDrkRkW8nJXSlIRlw1ZpZDpTcPurM0hFtspqsejX12ayiJmsY6/2C347Qr
vFjunY5HpExnZ68BHDZ+M3P9O03622mS77Gz/It9cjn+skm+/sDvm2Rf/2TY7h8k2x9TJOcTxcsO
Pg3XYNB0tWL+mCJZaopkeK4qdVQb5D92yEL/ZMElwiLJREqAI/pHlmth4bX8eYeMexuWFvAiNW5n
nmT9YrmY8q4bCjf2DnqdA6lLCCuNgNYvEljYR14MRF+u+o2b2Wg56VXWuQo8V60ncFvtxPkXBYhj
/3ASVhc8pjO397FWYlHUxUm4L69qTlCw/i/rq7RESH/NYdN9nIAFnfumssjMAaEPDmgi2cegRKqh
7r3HSJa4xearitVdFa1CiVv4zvaRkrsGJXz9N3tnthw3kmXbL0IbBoc78BozIziFOIjSC4ykJMzz
5MDX3wVmVl2JymZ2dr/WQ6nM0iQ6AwE4jp+z99rJWw9MvvXDQMDLb97SJCvoloUZbTNAf8PnLq7F
Jxp+dNX6oQp+dEurLTSGqxQMJp0KpGU4J2jJQacZPuuwJp9saqMfhuPQt/NDF15bo9VtJQefkn9y
IByik8L7AuKSHHMx/VC5YZzLIgH8o4Y8vB4MG8jPW88wpBvHiK50xCUyzTRZm2wY9KvGPnqeEZMf
Mhm0WxdLEoAFJ9Rrx8u9fbvM/XAQyuxusqLohoqB/l4PETEeSUwLZ987oqUf9mapK2czA368y6MQ
VOlcRJkiT4c+AN19u6e/nFLlbApR+t8mC0Du4uZTuHEXhxjvgW5tBylo3yCF/95acl4xPZKwL7V/
Wsb5b5NFNAl+5V0L6nVe/IPqPw0qrw8hw/VDapgtp5AAFIQfM5Vfi1lWd3U2dkd8B/QRbc3F8TNy
Co2qyG7wrypz5YUzfA45lT3hmGp4ynoTy20vOo/hW6noIcyTJpMjVD5lpwy6TYiNiiiPorkpIvyn
sSY2Y+VI7NFi1BHpCHHbHbskh74jIx3eel31o+Wn9Aezm+sYBD5U0xHEvFg540w+FvEG3WvRUHYc
EBplj0GvkwtUcfUWwVfiXFSFHJ4ry+dQMTa0huhG7XzDwYmXOLWzs0qfg5cmYfxm7toweaxNLM/D
eTa8uCT9d2ZAtFdQFT5BLYhuc9ufrOwb3y5KEyzOTcy1RU0SGe0luqupjK9NqfLgOmxrf5NbJcRN
0Q1fRndE5TRZ9kPosUaw4CWy+U60Gp91gaVi3VnWUByCwqp2Bi5qJq4JIDvfVkca2OmuzdOcx9tp
1ihA10iCSQYraNUAQyu3rVnlBFdYwS6J0iVuARxijOZu1YQOweSphY3Nt65KE5O5LsUnEGqHbDTd
y7kSAWKKhs6+WUwHnE1cd9Kqqnw1CKzlhYexfSWK2sQGX05y07Y9NCngJTsMCd3Rzpt8GzP6vWCs
OF72zhxvxjpH9+cy9liV+VyfJE6uo530+ScMIoIgh1K6e5kU3SfDb89zxIOZQgOePecBIfVKZl76
zWtKsUlIlEPHkrT3Rm9n1wiH1Lot8FDE2rXuCPFg1/Jy6jOfnvfKlIyayJiIVskYemuGAWAu+/TW
EcWjL5psHc482EbpHJIu/CRlEW1zZDVEmWHwSgD8uivOnyjVZpkTiCGXq12O9wg9o43JTO0C8Oa8
tTM57IkQtz/JaunvZjPhG1izLpQr8q1EDEVeh2j7K8zl5rbW0GCnnJGskwnxpHI32UQpNb2uIs5G
fafu6bH0p2qUmWaTatlTKFPo+MduYLyasy5pcqThfGOmKIriIkxu54G9MQ0pUEu02Yfe8JPL0TJ8
zYky1LvAnrFpgN1cj+hA12Gc1td5P8R7yHJLC9B+NiVnmj6MB6yQ+YwZvO62eQvYhsewiM4jB+ht
QGAYR8Yw42rbTsKDShHmv8bxxEvEcwZmTLHuNDAAA9AnU7SbhMSHb4OJGnEo0pmDiG1uTQ+RUyJU
vyMXLH/iNOLdRh1qeMJviu4p8YicdHvj2k11cQPKHcxNFpr38HSyH+0kui/gdMSdghJ3Jn0m3E7M
SHdZRX90mDtyg0xBkllGZ2MLNzVj043i/i4WTnn0otZ5dlpuacepx0vmOMWVZ1XtQRuuddO2brpk
nvU8VeN0F1r54rYxrPi6A456aXJYu2zdLDiYkZush6RNN6Xw2DKz8AYDYnKIEa4h0++Vt0oHTzFj
csKNkyAQXJzi89HMqmhHmnt+HdtZ8BAVzKhQxrrtV8o/ItFmY4gv7SFtDy2kBHiYln4BcJviuq7m
e2dwaJoHiWpAUsTQb/AIPtRo3i9nGrOXNM4HYgalCQDIraNPruytO2THNunsCQGFIxE8a4n98XNV
V+2tM0u8C225xGwsuz1vdP0cpXV270QC9wICdM2w1iHX3hbzOuGuPLpNd+7e7MRh8+YtNmu5FLcT
Rxh8x9ObCbkEVhh/Rkcc4E7uStnzJkoX3/L8ZmEuFjdzb+FrJjUGi3O1uJ29xfccLA7o5s0MHb0Z
o5vFIx1GU78fsU2PsH72+HzDLTdpcMFXmW36xWftLJ0kF+t1HxrVpl7c2P/pI/+P+sh0NJFA/ff1
8YmYnedftVZ//JN/Vcjiv1y8h2Sw4deBIf9LCPNbHJxNuUs3FzMFBeq/qmQUUf/qG6OtQnRlLcYh
SXWHnvQfhC7ThP6tKiZ9CH6MJV1g8/I9ZrMOyJNMQi1PuV15UHDhvY0baTF5rNd9a1RdvVKMbugK
pblTBtdlMfEKblyTPK7N3HFX3mVlbRo5EifpNHoL87gRwcELuKPpmy5UeFXDRLxOIxKo1S5v0AOM
150JlFfTwVVUBwIqVxfuQP7m8nIQdfuaYjTG5Q36w7INtRaLDznDuomwB3My0t3pzvBmBJBQjTEv
1/6bk5n9MJn3TFFa85Ls18xdJ63J4Eq92aCz2uvrWzw6KQ7nwP/Swvjg1M5LF1o7cWzVSQJcpKGM
wdpwGDexxCTnrX6zYKM1wY7tLM5sZ/Fop3A5v9S0ajfG4uCOB8EbhzPtDlozjp43q3fyZvsu3yzg
3eIGT+c8u0gWh7hcvOL2m20c0p3/ClL8NdPTtWc2CXqIlPRh/giuhl46NwS9mwfSPaxttzjT9ZtJ
fVj86uRsYF0331zsb4Z2inAfwPjic8/eLO/j4n7HdpDf9osjHpUqc7hmGvco4aaz39rTkRfj0pGG
jmKsAjbsQ5Ql8TfuB/ecvFnvh9I2bqIcGpt2JdrtxaPPYam4jxbf/rw4+HnFqvWgyY5eCw8egXAH
+7PxZv2XCwWgFJD4/IpyOVeodoaFGJC9wQPinqAjy8aSidrbJnEv0DsHOuohe0MPIICevxpTXu28
ODP29cIoEKhpX2lXwxtoLQgGC8ugX6gG5RvggEjk6Ub3sxwsa6cH0SFyJYLij/+n7yeG6MpwbYxy
69hkxFmv6sEXRXNMqjYciyO9vTEjtLsL6sTfoYqjsWJ5I4C8EXn1vEVsbpmv/9lR/yc7Kt4H+eGO
egMFqSx+Hsz9+U/+3FEBYP0XeimUq7avnMXt/W/1KiYzIu8dNCx4I1Go/hy9KQFbYj/ioVlcndYy
tPtzhxUWOyxKU5KJpVDE3vv/ZIdl+vZuh6Xp4EqFcJMde/F7vvN6pzTe0hGR022S+g4OLIdDKSds
7M03flAJcRaybto9WWcFCdmBb/lkqJOXtk6DoRzxtDjg/lcqrdHOgQ/pnE/ol4xMf3aJf07x6DCt
XlXUkodwLszxtstq81tuohXg4EPUjbfGJeOZKxukJm7sknkEzdjSF+E2j+rkmCeF9cMJC46UICO8
F4NsizWu6vCoUlGvyjJEk9Gp7JPrjQFHcWBHdMJNqBxxCdDJkX2/qu0mp1jLqgaQoCOMB2UaL56W
0SZ3DdLqHPIZZTTEF/E8J5c6pZ+hBrf/Oiak/gk8d3LVFDL61EBcQfVa6umWvKLAZ6ens791Kj4x
pGVq2W1bZ9XGx5R9qkFawvBAFI+Q9SUeh+6hHWSUXLtsZJs2rtQNbg8AXsS1EbidSfblTkURmnyf
EciqpWM/3Sm364oN38T0FExlsTIQDfRoioPwjqZVQFpQSSuI9nY0XMR08k8zZdcTE32Ls5nQ5EYU
zrD1ZUqAhmklubVT4PMpRWOn+jw1ulmHYZ20JD8O+dFoC7NcGS6oY2KSZ5xd6ah6kpAXbU0yx0zT
lEYKuUnctm02MlPTF8rLWt7ySZgl2imwX0SQkd7gQHM4zjaSejyJfiB8FNuIQ8yhjQWcXyZSGxfX
FSjqSJ1rSENg2DkgbeypK88c2gCZliRSQ563zobrj9tiyOUxEOigCXFz5bcRPMgGBQ3Bd8Tncbqa
UN+Rh0wv39rVhVFdQs1Mpiuz6OHRHxGPjh7BlG7RQivkQpCWnA9RUd2KtI7Ki7mILbEyHQ5GyJ29
WBK0kreC9wj9GswtBR5TCALk4ohNzmvFOfdtyHc1W4O6y6sCTqIiC6R6zJpB0QIvyT6bIujSq8Zk
CrZ2tEaXKW1UPEcCnRv/UlZh9C2vEUGR3qRShYx2AgEyuHHYrnFhltctrYtLRHzRSQbF+GznEWrv
tB377VSRg3Khafi463aJ6yDtT5oRMQgZQh7fFMxfO2tioDfOgJUPZpMroOFxfIuV1JrXUQ1hHJZZ
kPNkY5lCkVVNcbdpkiUro0IMPlzOc9zXABiFs2Y00TubashJijYLo5np9WPRIMuJLg/jhD5XV3rO
x+usdc19k6p+E4VOCMoRSg4EfkVGaWao+NoghXzYIacEPe5apmw2eeaNT3bclvsOHhw8arP9BDEI
SILfG6/G7Bc8U4Ys9dpDU+9edyUgXixD5Ijswn4qn4jvMsXKw8p3j13MJr8cqXWx5z+SL+IbsLUP
7ETTnah9XV7YruzqdZxlYOcyM7LJ2kmQCjgkcP4YDfHg9tK7dMh1mO+G1B6qwwi5s7xogklvvMpA
1dy2JubnBIp5MfI8YtxBI5ugf1q5PRVYOtXJftaOd0wozyBRjYbWl9oay5PiHDvTt2rSvefRZcys
MDDWMd9VuQthzG7sWThno5rMYef0jDukn9inknbq1vESw98acYUlU0Tauq9mEW9MJ7P5nlMRJi9N
rZLnxOyMB8TvA554Mq22NF8Ez5rQw8ZIZmebW9LoLpowFOvM6ZN2K6M2bE78BYH/xkD8vsKNiGxs
Jb05R07dUofk60kotzJXJEIItNG9jBDfS3o2FFukixRDNaDlbZxyG3QIkugWuXkvrsi36MGTFwDw
LFJIHodx/iy4hTsEFBpbkl+Y9kF6ozpLF5Zy2AUTs5movlAA4MwtuSv2NjNcsIelxsCMMllcZ7nd
D6scSbx1NSLRvZo7ouf3Xl06T3Wnn0JQPkQjy3i2NlYcZLSPBrPjbDwkur/Kqxxm3WS1uBDoZq/J
AdHhGS5swAQvEdk0T4fcUZ2iWSAMZpdHpp8jfVYvtf5wh/5ngvN3E5zFkv/RCfXqOS6+/1xO0dBd
/sWf5ZTkfAksg1BNnlTPgUX673KKkHPC9ZTwXWQYjGx+0jnhIMJBjJuY0Yq3sEj/fzXlkHG+nHeV
abEtUqP9k2qKJX6e4RCESfIEgIWFtoB3XPLL/Wz5nfBSOt0Eiwxe4eRv3emKLspPV+P2D+flz0iD
35fgVO2i/l5KQ+Cs75bAFpsBuiD5dwDxmc4epE2ymyWX9N9dgf/FKstv8ZOlibaw1m7EKqr42hpf
S/29c9f/tyWWuvSnJVRciqIcWAIDoDLPMDXq+eXjJTDrv6tu0dUtIR1K2cBmBXbmd5drAdIl4VAT
6mUUzWupJH6c2ASkoEaWdgPEX5xWyTvOiMZxwJfvdOvoLS1oaz/pYdzHVdM82tHsWAik22TTdOqM
dWAA4T7o8dIHE7rjdU6OdKcHTClBcBdjWYlWigTf+yn1NOnHKjm1clDI8KuvCByQzXhs/2gCCKJs
kCHVEW4N34LKbajoCnj1hHCoL1cybkpY0X1yEZmZOpneLL8YOeMC3EFTROK3IU9EsU/r2TTabWS4
qCxCXALoavAWIOTtL3vk3g/IOrMNVlGbV3H9KrE6HoM4d7b4vchXUHO+F3Z7KVK7e9DFJM4j3ZG9
0atsW5LodSFyespZb4ldm3o0XHRlXXlmymsPjz1WbD18Ytfkh6Red6lmOCElb2IAL9gQrgIUf4cy
8Wlhl310Jh5qfPU7NC3D7PQtOegMAxSR1Xsjnr+PUNyeIM02yQZX+PwgR/pCSEys702jjWzttqL7
YdQEouFzybpH3469aKdlJ85s9Pyg5QK7ggnJ5NrkiHaLym1y5YZ8tQ61feDw9gFzsQ1oPzJ6I5Od
khBfc58lxnUSiu9da+BkmLr+WzLrBzHb333GmV+0TQ9e9Eb81KWMpcyJ6RKJZ7W1L0bxfe7Kxl9F
Yz0D4zP1KskqvgQ3wDzUm/y8XPN7JFqlx9x328fYQIBO8JQ65ciar6p8DLaO21j7vh2Xvr2dvFXt
G7+pmt2IQmpf2uSD8b6VIZTLKdh6UEkT0DmcgtxJ2IcZY+6aTCWijeuk2+MFTOHPJsMd8If+rqMH
vZ4bv+XGQIRyhiPLfC4L0iPOSvQfRtlvB86cN57P5SSWyQrIVq/sjc3eed2NfkKany1zLPX0NxD3
xzjV+iawPok+CM9TGENPJhVMr1AXuTcAFZJ9FIbm3hJN8BIwPGXCahvBtT36GFnSSHGoEFaB9SQI
xM0UNfZmCie5ZiQtjmBC68vawNNs5fNwIf1K3gaGY+zbKnJulZWHl6NwH4O8ns+cl1osTzhrDn1U
Sxt6LiSrvtcMEWjgBS8dUqKVX41lh+egN/blFHk/RJJ6PzBcdesWmc2pQRbwEvmmtQ37WiDtw3SC
/qbzsVD6y/UIGNpsrFl/y8jRSdbtoDPOMpV5sJDGHXKsqZcIycW9ieBjG0yg21nMtfaeKpq9O4rx
ybOD4WsBMufMgcYkR5HxE55QHa9jFQ/OKgfe9GqlTExriulrvCmEJ8HeuCrI77zBkO7cZ343ccRu
EcPjM3VPox1Ot85AenxYNd4tkvTimePAeG6mSd/qJOqudVvLS0ur6YoZpntKKxAjFvk2a/rv8q7C
OLXp5mlGP2fAWaBBwAI1Q2oc4jYi/2Y2VbFCa8fZpCBWaRMzsqV4J6ZAxLLLV1FWRjighuSbO8v2
gM2iJY2cIwW3hrvRiIHRjFbtHhAhWsG2isHUupHY9qaoTxlhmgl+zpq63c4ZahDSzc90g0huEp/O
qq2K+chvG97beMWPE5X1yU3saZ25QVyvEw4fyJbyxL8gE8rdlYxZN9gC/Au39UtCH3TJqCI09k2U
xkxhpcM94QH22VElkHc/Nc2F0ZgZH6MGJRkwAduqoA+arW1m/hqzDNdBlzNSs8LTt0XW1C9MZMB3
l0N6JibP20eJOa07doGvWHHmbTkodUBdNHynFUtwUUjkmV1YxX4sYxAdGJ6q5xYw70unSExZZX4c
/Gj9Hh5EiwbMt8z0+PbX7UK6yAdEczHpECTR7KrxZpwTTdbv1G0Jy4W2wj38psj1NsIKcdi8LRnP
FYZ92RJ63uPTIfQ76xYweNd+VprY+cFl0A2AEp7cGwcGJ1RCLR/an0Shgy+JiMrHIc5hsC60G9ed
gy2VNJW/sYwhwfauTd2nRxL/noEUdheekhyKwz5xN16QQiIdF1Dl1AzXfmdy+d6gJo3lx1cy1cOV
ZXR4gyar1IfS8CdIlxWheg3COyz9Hv0HBA86ZXCKeooU13kmA77iFzY1LAY/TuWdpVvzqWuH+RwL
uvGraiGNuJUHbWFcKCpz1bMsM6fgqCGMrMiUG3BOwR/BMDeOWIf46j2irS5LBdCjz5zoG1EOwTHN
EiQbjXRPAUKCfSjbdmPXIeaJOjC8PdVog5nPSB9HP/b3BRSku4UisXUX+pBHi2Yfpj5ok+VlRzhE
uzISBdpEKmPrWHAKSr91cGMwwXOwQj5b5LBui4obHHV7epy5o9fKFMxvhVl8T3iHX9it2d63qZwf
uZE4akdGeNMlvY9HEk+MFK2/j5uqIIDEkU8dBSkhErEdYAQvOHi3eeHv7cDQt8AagHEY5vB9IOj+
IV9cZHPXgR73DPnn95R2mrgkk19WC2fcmaKyrl3a2fchI75b1IPTkcYCHXBXx1+KvvXOfjlgPzV7
97PTT+Lz0Bjic+JW0zVvKrmL6sjYTHFsbIxKRAeFvfmKPkTzCT9PsbUbhhTI5PX121XvXA61SyD0
DXDWnVkUJS++Njm5TWlhz6VjX+AxWpfciDuNTPGk6qjYFn7SXeRT5yDQzq21ppPGQ6z86djbU3YT
YAa6sPJoSgHFcS/PnkVHwRAedYUnTjMavWu6j8E2z1SIoA+J9QrSTXpj1kl+gVFQPvlBMOw7GBgu
yk1ehnjq+frner5K23K+suoWE87oO8SlTGnEFmhZnyIjfmnSCepSVE8XdhUUNwDF501cuugBp7aa
HjE2u5jeZ9QzM5PZnbJSHGMoXJCxq4TMsMjYEQOZHkWfuyeiiPWtpUZjGzSVvqlVy6sbPxhSlro0
nCVsThGWCc4oxv+E+Y1303DhN2gkaE201dXYZQUpB6oo7/tSF7ueDYcaqFDtyRJ2d1OHM7EivRzW
YZTNV9OINagO5LhzbPBSqPwL4/4PwB7WAipmgUAsG9g2zLDl0excctbmNkYP4Q0kstV0evedVWSP
Zs/tlFckX5IObb2Q9Aq2Kq9b5EEjoBffA86kY9hlhmhRm9Ht3NKztI+zHuczLSR1lKMgB4VQc/Q2
tGIYbg1Vvcp9OWh0mCU7XYFP82xKzTNvOCTREikk9b0wapoQfhANlz2w+3XAX71NHBwk2ADq4ABo
XOxj05nhmQZyPxLLvXyiGxVpuKE+XDv4RkB2+ji/w77VbLGIF9u5iox955ZkM4Abt79OxeQlvBvq
O8b8U7ZKY+MUBsNtX00EQAiwODDvv3tQ9cgdAMTd05LLcGNe8jHSTWaW7Jxu2DY7iHjjtsxCex8E
8bDCHtmdkDg3PaIvU22pEKNjNbto7aLp1q4IAUpbmb+qwnhtZ/dGM6Xb2XrMl7qtZsqOYpawpvux
jOZ14xnhgd1qz4VY8thFsQkJdtj5qfdkFGiQGNgRdwvtLaBTtegKnabbmF5nXOD1w5qiKj5vUbkE
NfW2pM9WFVe6grdaRCHkspB0+jgr4RY6Q8/ILom+hv3gwo21siWuXg9b7c3lXSWkDb8mNNFI5HZ0
ihJZ3RJ6WD0ZYVqseKvnX5jm9q/VoOQdzjWhN5kHBhmX7Hy0Yz8FyBP1ByMCyL8pw1rcghGfb5NQ
NncVbeXtkGMnJTeqgfsOSnqLpiFYB00U7WFyJ7uhTjmSm1l8DBOLKASrg3TRzPnJQkJ2mNPM9ZvN
WIbOyCCv12l6aosXynvrC9BJ78rykfWvG9stz0OdMLK16ZPeBvNUXnR0ecnkiNpd5/U8ijmzjVVK
7nC49KmbfqMD90VEoh7XA/K3G2F1yblwu3LXx1PzRTbUVytNLOL15PkdgYOROjKAKD4HkyLBuEas
+Wgub0hp5VBvYWofdFH0pyj2xFWUt93nogOniApmPCINHU4j0b+vHeEniPYsvtyy74LbQVX5t7xF
aDhISzy3bVLaPCKVOloMHC+bDguANDhgoyEvBGfdlqnnZHTiwSlUvk0D10oXm0N0XRrT93RQ3pNd
qmJr+jMcizCbd26bJetkyKcVNd7MqxB8HH5o5O0bCbP9hCsmOcB2gKUhlcnXy9v2OHGqwOTpzKvR
8qChVDODkfzeyGKMIsz2yeiFP4/gYEPKOIdiq/rcOImD7TIj79wUCgawS2XMvEjm92WaE8g8Z/ZF
0wSUUtCnpiAElZtWXg/goR2N/MBxSRrfpy7D9DGi97Lo+D7CnF8gJ7235xQzrkBfBg+ZY3Rw6BVc
gKZJnrXllA9JndZPVQ8NZF8Z7mSt4qCO0/1QLlpz/CE2h6muOINWHgsa87H+mjYSZ1tP/ttxsPvv
4eiNmMQ9Eip9rzg5VLavRYWmfELBu5FGej2XQwaxxTGyfZcqkjP4qi7h1yE88uuquxa2F16Dz5dL
x5IWLtPF+gqcOS7tBjUbz/83VGOI/3inYe9RNnKwoJuPKOT729SkySDCLHrUTevw4mJmbxV5cG4r
p3xxjOorIerjVzHpuxnPntgp5koboxgtUPczO3tlOAATFvs+4YrdOorqBkwKrPU1UeM7GfWE3Q0M
qFzu+IPhlWIfoY0A3YFdaJU2PSNx1PUHnCbhizshvijYCVeuY4Q7L9TqnqMO7xOcvV8DAF8kbPif
aU6PJ7Oy7D0/xcb3UHd3JLx9I+SjuRnKbnoJ54ChQjrCR2+dKbnyQQnsoYJwxVCq7eswwfdvMJTj
SqjPaojEfTyUDQFtMQ9s40ersaCmmiLoLC5W8c6J7FvOII9syOmNrmZ5rGsJ92Ds5LbKiuC59NOZ
FI/Ro/HtJNcSY1mB7YFTjE1CwEGjnliHw1h8KuYWu75tnPM87y46JjznIDbkrarNcCMTaV9b0eD8
sEK0i2UyVtuG+K1jgKT2pnB1dJm5qXsnqsQvwjX2eKP/khSoIKK03edst9uhcip0Lto8B0Ev0YIy
uSu7tNxPg5Pddey4qECXoGl/YDCT9WQu4BPRypRHJyynfTc2X+HhqkPCMGs9UggCIlAGbXB/uKSU
U8cRMN11G9Yp9W9Z/Og7wms3WVe9OHUCe9frQAmswjpKX0ozScyTBZ/wxCg22dAtGbnZWvu+tw09
kTliuz7BMHCA1mVR1/gmm7JyGdZpktu9qPGvC2Lj74ucJNfcnfx9FLeoaWhh3Uu7/U6qbb8ykU1A
EHSaozmPr8rl1OBmzCgoqjgk1QM4bitNLvLYtxb99MGw7eTI8+8i2pSPeUhtTCJdeKAqzDa0O15b
4KYbzC8gmRLer9M4HnotnxVHEA0Rw23MMzWUpHNGm8joPetV+Nl4EqXrbGUNa4wgweYmDKzD4BvB
j0g67i3yI/vcav9HrYXxGPLoPQBaJC3VbcsanGxDqiJC9MXS6ZZ709dEv8d1sUFlhE2ooAPwcSP0
9y4oUAblSl94kPxAFfzaayWXzi4Gw2sOo6B/Nxg04+Kq5J6s95zH8/3Hq/3Wogacairg5rA7aUkt
nolfOrva1dRJqjlMJXgns+WPOFd6m4VVtvnnS1k2zC0PAYPL1vfrUmYrK9qPFh8s8sJ7nSAIIEPS
ujJJ3f0bFOJvDmY+FaAv/BnouFjx3TW0UtecMoeliqboL9OsSw+ySSg5uXlXdajzPWrO6Z82yVnU
tiDQ0odzofu/WxRQGPoyzJOHCcjPyhb8IYnyWXEmFX/z+d75TxYHus8DzQhDEaqN1u3XS5my+c9V
ZTQHCCJOAEmMcAqj9pKL1Kajicmqvq0miw5iNkdXfYYZ4OOvcrkrfgJN/rE+HnXh46dhRvPurplC
UUVmGrYHL4ciTdFFI6MeHz5eZPkQ7xdxbG5MaG3MipT964fUFq+LzrebQ9fRulVjRBURKie4zmxi
sucJjfwAemlbNhTJHy/9V/cP6hvXXujbvrXMtH5+KnxXaAsQRLM0SaZt5eB6pq9CI1gZ5oKrCqnA
pghOw8fLLnfIb59YmNTmfLOYnBh9/bys0/qyRK3QHFQNgNPKhwdU44TlSO5aX3H/frzcXz37DnsM
tO1FJvpGIf9pqhM2tWkx92a5tnPvgYDsOfxrsBPK/Jtdxlou2G+fzMdWwwmcjcZ8f0Hn+c/vUs79
+Nq+3ZtT0H9Dzk64OQ50rPbS3DPJNp8jsBeHjgH//+KmBZAglRSOTZjH+4dGOd08hmZzcFQozi5i
lqsqZIv95xeVr3AZX5kMPt+GXD9dVAHaqRc5W8/bLjDgWF3Di9EYUpLqb76/v3oKhQlBDFUYyRvL
EPXn2yXVfTFM2ciGOtbE2o7lVwjwXz/+OH+3xrtNLXYRPPKiJkLJ7sA7NHvh5eePl/jLm4P7D3Q3
t6Krfrs5/MQbG7trDhW161XYm/bRRhsMzGGMnyKDHaYuhsW17gwbUIom4WtwHD7+JX5/9BxyVBih
OAKALjfqr9dSuBU+uxISemjhFOnKTq5R3dfggZL6Iq38YvPxer9fV9aD8eFTR9mWev/s1RyrvKly
6kNeaAoUOZ1xPqu/KSV+f8AdZug4jGntLkzOdzuoH1od5uWsPuBn6NdtVcbrshouVcIs4+OP8xcr
8SE8F42j5To4LH+9fH4bx8RfeeWBra2gaGlPYDDuqyZ5/Hidv/iaLCWIWeC7Yud6Q5f89HTJKk8d
v1HlYY7NbZM9Gx7Bt2mxjgGHf7yS/fs7ForxT0u92y7oUUmQSCzVDz6Ne/JVyPlUfyAPSCwbivlh
wn60B9oSNJsa993GRAv+hVwNY9vN4KYSpr97u6WNljcODfBczOnR9ZLqSKKucRGO0XwVZJwDRV04
mIOYFnGu6raZDYPjqAY40WPZ08GeepmtabMlqxG1zN980PfUaF7mvMGZ65k8ABa+1nd7M24qw/FJ
MzuQaNp99oHQXVuD92mSMn7O5x7nR5YxP82AsCMF2ilwHMys5YWUuNBcJrNWXaVru3/IAw5GCBbX
RZnDl/KQXtFYysu0Ji1npN8YY8wMmsSxF8DwAE8On52RGP1ai1IcmG2Pm67z7DXrJBtaeOoyFWgZ
ELsGuNbLaOOH43pWod7Aw8h8rpZtcG6cW/NFBQQ2fHwH/MW9ZvvoEFCw4GSy1VIk/HSvBflQU31M
XJcEn+FApv0F37o+hAnKuxVgmPHw8YK/FzxwrAl3QWGM7AV3868L1iWU5LHK0QR6nbig30raAqiO
S+lU3T7wwu4yovV6L2I/PH288l88vlRzJvR+tDi/nzka8F1G1MviQJtrehowHH0l/MC6dwnr/f7x
Un/xIRF4sBvR6+B/70tH5qKcN6eeXKqhYSoyWAzxmASBI0mK5kKSd+GtWwbs0wp2uv/PtynqKozb
5ptj5r1+WkFboO1UFIc2gE9ej7CzdYjUI5mav3mf/H5FxbJJwUFfjlcuhvNfbh56QG2I0TE72J73
eZoIsbHJ6uApcpx/fJtSbiCYQhjF6cN877qp2rLsw6HP0BX0sGQljVcnufl/7J3JctxIlq5f5Vrv
kYZ5WNxNzEFSpIKkSJEbGCVKmAHH7I6nvx+YqrpiKJrR2euyMkuzyioJAcDdcc5//oGQP5fkJ/f1
47d36rYsbsw0sGqGznG0RKMkFyXRmNyWU1g76I9lxQyRmU6bz6G4H1/szw1o6wjt+XAZDgPt489X
DTckdvuCO9Ps+9jSHuvJf02ldQ9H+0wNMu/l9/Upl6Itdbk1znzn6L4QPieq1CBiWCJfW2ClQUXO
h5cPEynGwwUw5blq9PQVA0pRtDZsuuPPC+IajD65Ym0MF1kgXipl3FsNhiZ97JJh1JtXHz/NU6+O
wntWaKFwYNr7fkU6LX1HF3rZTuv7Czyfd7adoSLXz1zmz8KGbG8yNDBh8Kg+jgGFwdclYfZ2tkPI
r91rXmnvheSL+PHN/HmKcBU4xwYnM9JZ/+ibJTVTItU2sl1jgWiB9CzztP/ple4hrTsG6niHYZB1
5pSc5Xl/rJL54PAcnCE5LY+uinC3C2j7sl3gYCo25gEwXCky4ocCpvRTyRC7VXNAhlbZmLh4UyAY
e+netoMtvc+ZI2/Qs99Pyqlvgz7LVpEQFAdzWVBXpnMJLc79Epiju4u61jnz60++mNkYg2EgEcTH
LwZKQpwz2cBrcmQkmyoyiTQJzvnxizm5ymYZINoSE4/3441k13xGoirflcg8EHwMOz0z7n2vO1e1
nHoVONLAqnRdTD+OXgUhGlYp6pKDCBMHiCxhvJeuLjcf382pEwhZJDAcekbAjvmZ/lYCTKluyqjX
MshDbbrAu2EmxRDQ0Lb5tyG1/3kVTc8ITZRPBi74iDffX87vEneAcJXRO4av87NrEvdQNOHjx3d1
avMgHnLJnwO/Iebt/WVki0piqtg8eeL4nzNlMGILnVeGLdWmiRz/+5iLdA9a2J75VJ068950pgBH
J5oeoFMd7fGAuigyb7pSe5lSol/SB5FOd2zEM1c7teBpe0gNsOks/wDJcu7Rc0WbkRAusi0J7t5h
NFNt9fHDNE6tER4ioUG2gYz2uOEPelP2DpD7zu9H/SGJ9WqDXQZ8NGJlcmZz3vglNfyKgPhuuKlV
mV07OPpvYxxd15MSBHBFCMiNmgTkfPThY/R9eq67NU4+eW8OxyJjzaH+ef/Km7DVnbEo+NpImzFB
V78YXVCRfum3+8TzH7HvIBAXf4SrvCTTJBsHEkWC6jmG0YElSYcVWWHvQZGChUtu3iKIuY+PH+SJ
58hMmxIUtVww14fvf2Lu8RsQvFS7sZxexWR0G11Apgxz+Cvq5eNrnXgcxhvH2JmBWqru99cyDUUE
nd9R2ofGqw7ggLZMfyFyptwhaJgl/m53psI4selwrTJcKhq+WH/A+kOTY2hNnt1uTJ2vhA9oSxPW
DnMMBDqWqeovdTPWK9gYw+6f36thgGKCSFEgHp+UNorcpPHbakevdk2MKCaQTX4Ajcd9KIseyImI
/nndxgVnGMAkBoSj7OjpukwbW5twHk2P6iVeiLASSqs7jHVQ7AqXRvrjOzzxzeF61FCzbSnF4ryy
fjul8c+346Ti0cqBDLbcbsYVIWf1yoIR+7+5FBFLs55TB+c/+iAIDOa6Aof3nRFU5Wcnr8lJR6N3
mfSGceb4OrVGLTbUrEOYkf6jNTpAiSPUvKZXKfr7Pq5+OE59j2a4WSRRffB7/B/++WO0EF2YjmEy
PjnegIZk1ma2U7kjlRqOnzfeNn2zEuAAZy504mAGUtcdywJ5RsYxv8/f3pdA9QiRghYwj5xHVEBb
f6rvz9yLxd9xVNC/u8bRmiCtO0ttm2tA6DcWSCzFReu0zq3Zo/IjlrTlKc4ysLERq9ZNoy/V2HiQ
hZjV9n6TAf712ropEya9BA6vsaE28LVW+S6xuuYCD5j4YGKEjs01gWOh0Mtt0ULOortVS2iw4T52
CEKcdElmnNHA1cWux7idAhLF9NJos01VtOQcDJgH0EDJ6CbNdarDiljRMkuam5gMky3mA4pYNiia
gxUXnwatGXY+FuJJlbVLnnC2KcCKcMGFKLiDnIhYf5wE4ROxA1k4G68q2yLcLUn7zceP99TatA3c
2VgnSIaPz0+i/LA7cVmb0IRfatm9EB5/Y1vaxioQlmlj9b/YdtTcFHvA9wyEjvaCE6sSb1ZV7tAS
zpjTNS5/+7ErzxSvf0J+NlipaQH8gRG4wdFlbJnF2E4EGELp2UGQ7wZn0P9eZ18YQn+CkLLsHfM5
asozLdOxnRwI3HxdUFqeKM31cUEWiKIuMMIFE6nU9DXGFYpceVs7IHQhngTODD1O7RThusuGepWX
kASxsOQgr81h78Dyd9JR21s6uYhGZ5fLEGIoC05smXcywQ7Sbxjm06hLqICZN0WroDNwVB68aRUZ
4R1yWzTFk4MlVJfaGZERIlqn/J5Vl4sfaD6Mz/jL4W4qx3qDoot/X0zOkpjddO1pnvlQW865V3Hq
THdx/CDREJjBmr1Nfj8jEr11ijLDm0vvXhTj0AVpc9vM6IYzK+vUWfTbdY4LI+SQ2K4FxKT7Tq4v
S/CGZUFI98fb5VRp41oe3arJvM2drbt/vxm9Jnq2tptyx9CJGDVCGmnGH6sMWW/cqjOis5MXA6+k
Z8Hd5Y+y1204jMqcvaLFbkEnOm0HW2xggMKl7pIzj+/UQeAC+/O1QLL3R/GbK2WRWtOVuyZtDmbr
4bcZqscqb36QNndAQHrmSRqn1sU886aBhUJASPz7Rzm1Iuf5UqelMo9ReZkGnvrNuDfB4leVpcU7
W9TdkoBR6zbRQ1TWEaKGqEqwoor8bBNUtsJRQLGj2jCypzPP4+TP40AERgK/JYr2/c/DtLrViLUo
dmMtflhB9BCbw11uwSP5eEWdvI5HkCAVJc4Sx8VBO2gqFvDxdnSiAjSneymVNq6qvjnzIT1VtgJO
QdrQ5394R/vQGgMUHHAvdx2akbiF4jqWh6ZyLlLfuMGt577IgzNAxakF/NsljwvWdLKJVHP0YqeN
chv11Y/AziG3uxdNNZzpOaxT65eOlCEZ5SO98FFf1I0+ts/SKzhmTPXcxeLnmAQ4AOaGvwS+jZbo
rJNlwYm8TupZa6AZMzOzgfQXDO0jrjLxY1jP+SgmigVUbeiM4q65w2WyWvkl1uIYwPgb6Y3+g+9w
amJy20KY0lq5mrIZ2qzMn/poImep/JUU+jOi/muoOGLdUfIl/jCSEmMla4ylzTsB6ZqPvemcWU2n
nkIwK3WBOFi3xwPYPBct3pCCyk8QPddN6NR1+9ERziWYKSagajxzwVOveFZmvYXcO+g9328TkRqR
qimGdkkd4F0nehLHsZX0V1YU5jgwz5z0jzfMG3fiqCCEMYNNC/lNwGjH39gIL3qmpHmxc4spWMZj
797ZsTGbjijnMq7y/EGY5GGmNszJN7nAWyB60RMH3EHp22ojtqNnHsOJ506xMUugA4SBf7S8gat8
LPusfJcRQrqOG+V+KmPKRpVW7WPaGNMOXuS3Mw/iBIgJKwHUZz618a413z/7SDqTwJWdo2MKobJa
kb2BkGpt2hDnmMBzSTF2iZvPnXwdRE2MW0mbobywjdXHP8Q6cYbNunDoGERqMGg7+iHkKEVu0SUF
uuXUYjQy6xoSK58OcKtL55In4+27FDYyEqt2EeWAyIaGG/YCQ6zh82iN+kapUP8a2xTepNjqXymL
SW0fWVIopnDvlIGzhZL/A8enBUf2sLbdNF7DFbZXDWYTu9itPdK1em/lR5dmlVl3mVXKG7YtIjRc
wafH2O+Di1z3nvReZWca81P3zwQMDbo3T+iPgSPgtjRvO4v7zzN5F0NL20lXJo+JocWbj5/1qUtB
vIZrgBqdz8bRV5OhU10X82cpwEBsJWp/VvNJkV0EcR49fnytt/d2vNNm9Neie+UzeNz+l5qb92OR
0BwMTugvOgbGiL0m29iGohpWpZcbl0alh587aY7XpqlFB7PTSGgn+WorSv0/QTX/58f/xA7LQqfB
wftvK4HVS/fy609evxQ//u9/fele4t/dG379gX+ZYekBdgv6PKN9K1znRfPLhNsw7L/oUujcQexm
0g4H27/sBTEe/Lelw798Br2/4BYweWIc6swzAeef+Da8Vcu/rS8+GiB2Ojwd6nbO8+N9Q7ZgElfK
V5+CctKmbOmPQqlN4Y7BQ1HYFvktSHuXQxSJy9ax21dDqYREUuR8qi6bXVNj70JBLj+nfR+si8SQ
t7FSzudCGC2aiooklRC9D+dLj4gKe2g7HG81T8kSG8Ng4Cj7EocyKMSuLzBZcqNxwLAVibZ2ExQ2
HOeKYpjRNRyxyv9J6KdK+h3aeFxe9hGJONhrhp7U0ovA8+vhTgw85DutrDxzjQDPtNdRSgTsJc/S
tjB1CuVS57LxIkJ6sEBjGsGbtSfV3TaFXSz7MU+uw6KItzXmitZyVuXDyjZR6nbY7nJTFSnRvfZt
jIvk3k/tpl7iTJMekLZdd7Kp9xMmRpu4CvuXgJioRdMWYYosE6NP3E6tJepBPp3LQE6eWV5g0ED/
HS1AF6S5Rh021JcmpgS0pCnS2+s4ygZtT4j3qFZZpkV4KzJfmPSVHmWA/aEtHNPbmrho9dsh1Imt
2xk6hOwkXxQ0t5m8dXM9aT4J3KJK3kJB9VAMf/f5/zF0OWPoAlHXZ6v+9yfCp5dG5S/l6++nwq8/
9OtU8Jy/2O4zVUQHYAIu5IT5dSp4AdnPoHqwHZgxv9ng/ToUrOAvOB+cJIE9N/O/e7pY3l90FwAu
jF/sN/+8f3I2cPF3qF8wD81mtjAQLcDB8Xeu1LHowFgMK5TIcCbCZ+zyCoaH+lJgHIT0yTlnjDJ/
OH87i7hf5imeD2EA578/Z0wdI+BOm1y1k5IGWNcG1L7umGx/ewmf//77fveROcaluAoSnZnN7lAs
/VEud8zuh9qJ5U516B9HU9aHrGqoljxbrHVtzBdGC+hN+o12246e/PLx5Ynu/uM2GVyY6JJt3+Se
j4Gxvld+MiivIxfJzeVGwlzb5F6MOQLUKYye4+YC023qR5RRhbEQoRUSTSASeieOVOeOIByS4DEv
w91gxGR1ERmIFP1pzDbKzPj/ogct8F3LtWlYSIFdAN4C7eyx5yv1E6wxu7VSP1tNCBR3MX6gy9Bz
6wtmevVX/AXUNhwKFOUiMoiUmYMTyGXmVNrptTTuYemK62ZkDI35CRprC/eYkczNF78gFhbl16B+
kiM2bQg8Hh7yvlTbNpXlVWhgYoJWFyvbEds2opR0BmKJEk9GpPMHR5kEV23NMUiPHt4Gg1d0q6EV
erXnUZXFMjIw38UdzratLVbR3KbutbjZIFi9V3zBViRrxzcOWi2A2gDaKbpSFHde0hxwXsMgf5hl
W2mH4XXrwhWcLJkATRbjygrJd816sz60RRdeQNKTW7c28j3RwPwcqxseUr0YHup0cu94O4TPgDit
S5OosR6/+e+KEKBl5NH/JGOpvkBlr556feLN1FRgO76l7KGxQQ/clbjfGRi5Ygaufo4oZr/oDX8E
//r20UWydRXKyN6j4jXu+3yib+nG8kpWVXBVFLQ3KwxhyZCyC/R8C5cvAaKEXKxbERK7VQ7muqoJ
zhBujP7NiJDumFXz3Q75r1EGZRjTcqYRO03CrSjtviaujO3sa53aukmf78laEtfKEyNeZyl51a2F
5GOtE9W6F8jUwTKdDKcJTW41I8xuI0i9G5cY1GsbSuQyD6LhR6YrfYH13Iym6zqHhlE9J7IeHhiA
Tp+CeuCvImFzKwqqWUNyx8Goieswmze7Vjs3WqQPkLy5F9dOcTQL4mI5IDDEzj8uhx9Glqgtjrj2
TWTzJkLopJj7C7UqNIvcZuxneK54y794eeAsJWqsdNVJLSkRW4bhrauH9XfoKNOncozVF0wsk22J
IHmFyiPbkMnWveqpa9wnNgqueFZ3kvCbL9uI94g9MI96XqJ5KYcfquHuJ5SPJMJNvAnbRVVmG6z/
BsLaUx554UXeZk+j1vYXcdKQ9eH/pPjQh0WiFeQCtGFh4pPrPGM/guUwMraHCHs57Oq1LNma6KRX
tp0/26E3/OhsT1yL1GFRSpNk0pgXhcVCtyExV9yIwrJvgm50bnoVGvdl0oqn3nGrZ2SsrFYPw4zG
DKtnC23ZZYpDy530lS+wavDxcMDN7yXy8QSgYcRjkjC4bPV2c37MJiAATLuV2C4S6UpgwifmNu2j
AJi7VVVn+AvGM/nSILjhgtCxYumOerLrKgJnljKUyRbfhOY7MKPOayqy3kNr6NdfjQTpPx4iHkoy
k0zbDntI33xkHEPM59NQlWP3PWl6+ylBo5lFu8GaShvi9aSVa6i3Y/9J1WPoXOCm2du3uDSg17el
+mJgE7LEx504FcOREInryd2wDh19gbM94rpKdhxNfXndV4G5QCscXNha9rnTW6JB9PxWc/prG7e8
DWpS5zA1oMuOJ63rxonuQie8LlA9rnRQ/11kTvG+MLMvlMXGus9hHPS2+pb4Rb+2h/41i81iT1jd
d9Xb8T6emBCXRi+uqmIY1yRiyyWQafdqoEBfR0l7Kbs63KA/MPDvyIIVoeo4JXkOYa+ovK/tCRMB
LRCDWjYYC7ipf6FlJI4keV1OCxGE9R4mHroFTdpLFJYOId0ZU4oiz3/isEiWNlMFD5slWy1xVL5V
BO6szUILLlP8fD4xtBvRsLJhMYEwLhOFcqUP/Gg/MWij9h70Pe6Xw67wsBoQneWvq1HD4X/OeRjI
tdvGOtRlUyv0y9FJgl0fGXdWQcQGcGt7ZZSBla9Nnv33Voyju3QAquAyT7xDoIhu2CHu9zauMT6X
OIpd9a1JOryp97C6sTqlLsAm2glnH/6w/W5VY7+NnIhvHh9wf4O2fFjEJlTvtHTrWwgbBiL3rMWC
to8lY3l8bgNfPvvOAOXbyuRlKWexYZ5lT+gWK2/pSldtg2RIxiUcF39F9BF8s8G2qBAtpsOG6W/s
niCcPZMHE3dTDhHsUTJhtgvBvvpk5624HKcQJxxTN/ewqAiRi2N2VbuOIliIJRDsAlNS50K4jfwy
jVa6bGY3E8bSuzFfWYNWXRiNO72IXHfA34vpXqSiwqCjDXZycoJ90Yfqc5JZ02oI+/oiK4S9dM0c
/aebDYucPJl1i0XrwWsZOlXhzEOKGrwRdOFvam1g6oqt2GIkum9FS5h+9VzCQ31djRs7VOi0g0Hb
1PgaQZ0vDrmh8S3HLm6fJJa0FnCpVxEB1w/4bhnbPGHFu1YV7/1BhutgDPG8ZBaQkJqu3Rad9K+N
elIX5PsgeredAOcjsg6KH3ZUXyNI8q4CiRJmaY9jQwwETFJoe3H2SbSTsRfMX/Epjd3mMicN6alP
PWUvPGeEsG9i830Zqyjzl6mR6j8E2uJ8RSaZK1d6qg/7qa4DGjKt2faYzD+NeZ8kQMNJemWTKfm9
sFJX/2S09sBM3iCNyHlCHayjocwIDdSrEl6aJsts48XO8K1KjWrZ5eNcF4j6gAgXY1JI69XaHwpy
z+TM5MerIPVYfkW8R1HTXAV1W9lw7hklELbkJFgW4HhKOkvl3CgzTHYTzrvfTOFr2McKlc3vRl+8
lUhpavEdgmmFgVlbXgVm6HA4i+7VT8JRMD0FVNvoWcsHBz0AWe957sMo0MJbwRySPZBRJnihLsJV
5PQURHFCpE4snJsJQ5pbjXhFbjex4k2fJRmmA8yGlwVFXryyXSm+SdEz746hX2EDwtcZoUR98Xfx
VSemcY99RPsqsPTzVyZ5KdTJxYwvS0La15Sh7p3MSAXCjKOusboZ7GyVxma+Z5RXXuV4wexsvR1X
RYVfe9ekpMQWwsR9I3ZaPu5BUWm3ZRT0D4lpRTdRQaVROq64jqa3XxHUXy1tNjoiXHQ+lKdC/exw
E1wkgUd5EtS18ZljsHy1hAsupkXgny1l4oVLflCIcSo/Z3ah2cYk9DzEic67I5DSxxu6aNQ2Klx1
qRM1sI77YVxFs0K8oth6gnlOkL2ay1/0hE9eJ3MMirgFoF6omIVUP5EeAYlMYbUu0yRYGMmIx5Vy
Qt1cVKRpIyMlD+DjJsI41UMY0OTol2DqcAK9x50bM8iqaPY3jjSzvggZ6szlsFcu67Ru8Oiay3ur
9lcDL+a5VQ02EmPJw+4751xDYxxPteax2fxLLA/FCz6gcx/5GwOlryyyTmEK7+yEyn+JKNG58Vw8
bKMOfyllUxDGAU+2i3T52YsQYqStg/VIVz1HYcnCLK36orUGdVmOov7a97Z9g0+c/DJScW/OPLhj
Ksv8Y2d1Jiwg+Jp/6IrBczNv0Kx2pyUWuQFt6d4pwUbDITy+0XpWHZ8iFpgxsOKxD0OHxHfqIitl
9ZIK6mYPe65PH/+otwnN+8bXgilhM/Fl+mv/MWWOMBIgsRIFcFFYNSBRYM0q+b4mKEcbtk3TxyuO
5mmtgJ4xSe+poFJB8+rF8zaFA3qbjnZ9gcgKU9HQqV5FknsH342wP+iwZgy1piJLoXPO8TWZrvzR
zCK382c8Et+zmU7y/uWTfQTJXyGbJHcrXZLWLNJ1XRAHUinJ6ZSg1Qhiy/s5mGrYYaMXbTTDfEG2
9YhblwX9hHJJc8Zo1aPV+TQ0pv00CKx2ksnKLnW9sJ5N2N8Scakoh0tcbfx96BrZSreTaZNINnTB
UbKLAuwXdSPGRkIW1Kt5EVxRQE6bUlrqEkbbuGpqFB3VfMKY2FneDlHj3mmOp34WfqQjMS9tW1tY
LWcsGnHq3rHK933PARbjs00j7TMYsYmv1xYTrtDE18/o4d+1uiyn+lCi5OBMwXhjZePY9zUoGLTY
esJozMrE2pQhUSuQ7q7SvqYGNYAccFkbHqJJw/0fuW/+3Fh95l50+eQNV3U4RjykhEhfTbadXDtR
FhN4Lawwx9GFRCtMjLD61Aj25IZK86EKsXBsawvzIM+d8mhPiHeyIgeLfxFS0IcrvWV8uwwTKOAD
TFnfvITz0OInYpHGZ4/U9Fi2p+UqDGPuOCqDai05hHFFlJTynsQQT1MU+bTTOjpnGpHWt9tHHTOi
Ja4zOLI7GtFuRSBg8Tc0bn5si28q7bNNk3TJth+orvRsZEVOHQ1FXLr9Q5fkz15D/zhJQzz5Y24l
q0YlA00lzy6YzU0upmmeSjmxdovTi7U3+HAcMjK8tiEM7xKD9C7fd45fvUilVS82+XbU+7lpLti2
2cbq/OYznah/pWodO6eRpt/Ny/YRK/n2UeJvs9clp1E393ZlHOSk4nVEsdtTLslmz8d+Y0xRsceb
ja6l9Cxg6sQ7FFbTP+gGQQlmaVYvTtskWyS56lIYdM+rppz4AnSV0T6aKYBSTT7CdUecOTvY5jTp
wpIRrd/RGYW2jcVG5UzskVbvcbmVBv8jKef196qUPJViyhe4FbYLh7DAHcya+qIWNaicyYh9IYP5
ExqTeLxxFIFYmIXXXxFH+FfGCMyCfWhwFRHWepEor7xyQZ23sBDUFh9yZ1n55fDAmID2fgTb92cE
CO6CuC4y8CEvoU2GpjD99Nml0zrxJ/FESsHnQXriW9d3tNu6Q6hYaWNwNcZzRix/aanNhfP8q6Ud
AGKRRMjCqGACXClrzPfGvFXlfL7rWTauBGDJs1NLTIibIsXghyn+msg3kJG5eU2kTgMfS7s+kMXB
m6lSSpG3b7EooxLPhshUlxk8U4D9ZgTXsTCtAVjl7khquJwiV32SA+ja2zLEN4NCIiIScCd7DXO2
CMTDalV9eEN8yDIEPyeid+niK7fAZC/fYyWXkHtDQZXDfLjqQxfK1gwPaAR5fesQapCFZLPh34C8
KcFXMxMAQmMc/2z8SX2a2G6kBRMdHkIdAwvzI9ArXcjsthaQIhcUwMFswOrAbcdAsZ7HJbjd8Yqj
Uc/3Ep9RAgIZFJICyBaEZgUEF7ox8F+mO0vRa9U6SFmCWFsahEbgILvEmwNT2gxTTQoevQH4gmbB
FBhEEEu/+utkkSpI3u9Yf8c8xFxjRae+lJhhLUKzyffaDK6gceVYo6MPL96QGjwOCM2k1GiW5ZTw
NxUmYE89ccRZBpd/w2/ePpIyA7stq9jea7r2Q9enuVz2NF5fXlAs1S2Uy7+XZgJ0KWygobIywlvd
yMsrUZnZCtGaf+V3bf21MsDQjDYCU4PQX16NiMxIqafTWkZ6x+Gume0rKtbqWUYUO41eB1ejxzlb
jTGPMHbq5rtOHghGP1lvoKAtgHJw3991KXt6Xs91Mx/DSBnby7zNQSSDxKPmzRr+OB9RdZlAsLuP
Z9SbumT+CtCgPRs+S8Ke+va1r8PqJTbC6MbrBbBRM68f7MzwJwOHzF1uJ5zRr7fy1g9ASPF/y26L
cQBFIlFh5UIQvX/7NhgdEHDvR/GNx5EP7gSIOpBrfeNFmsOnYgz8qzqgDKlVZt6PjRqW86xs6ZLV
TgQTLz52U5ISXBwLk54XiSlHvlfk2FzhPF1eOSZFbDG/g5jy8KmFBi02zVRRnI8Gp5kdDQ9qpEwW
GficXuXmvVaUHLacY1/xqxRPiOrCC/ALd/kGCQ4doKWP6eMFaTXjKpWUny2niVjS5pAF40tWSCUp
TjqanYKNjdOUBQpa5WwKpQ/Vc25qANQjmLGVhLQKHYWzhQ3KygRcXvOxZ/G8HbPS42mAHKnLhuiq
R7p6RYa9Wcz9RCtBoRpLfm4Abb4Ij6pdI2tQLYd24GHqHG/xwD4i74evljsIejyLtabp4a0cwcuI
YCySfWk79cUockDE+ahEwmmum8zKbvD2xg7cTRxQLxx/LYI1aLuATNiTDeg0Mi31CTEX2sPa6394
ZSi3HT99UVLgWcskoAkhaUt8w0CSkqNuJ0LHSjZZIpL4Btvf52FweGqTp1l704/ZKkPGM+hynW5o
GOuvVCWpveilwuMO/7CAuqV3kusRm1pjMdaUE1UVUkGqQa2GnheufBR1mQmk/vZf3zammpOFFprR
N9+dkW+q4KOyJ3VCfsarmuFvnCbbaqzY0AlVZeQ5HDKwD6IbZJaQrhhxTp+EO9GRjZ7CNj772dtT
5a5JrOT+ZqDYa/FTw/f6dpyrACVrWjKy4fotQAJ3TPZInuI25dtPUxPFq2mexHQAKuve8bhYVvX+
RRd2v5jP/xlVnhlVEm81GxX896PKx5c2Jnq1e5/n9euP/YvCQJ4XBHWUarhFWHhOMfz8F4XBtP+C
5E0j8Pug0obyMGtWA4ZSTA8di5/wi8RgO3/hAzArqDCWsqEs/aOwxPeEHHtu5P42FkJw7CKmPupB
CL6qe0B21H1DXkzLMpH9oYEN5JJuXbdnPFzed7tvF0PxO/P6mL9yu0edd+RIm288tvuxxvCKNGvG
T/gNPmRJ17gMynTxFKGWegmGtNn99k5OTC5PXnp2lvBn3x0e6vteK9EygzLVsA9TQE1YBg3JOINi
RLn2emYWli8Nc0HyFEdNG06UOB9f/v08eL5zelSTMVsw62iM48ubVkJHkObWIS8YUHC0DwQK6R2g
0UVSzZeTBZ+Lj695pBL+dVGWCuR1w/3T2gWn6LCPRGAeHE7/+xLLmb1ZcPZsIAwHD4Ki/8pOLC5O
iCIj05iK9NUVLca2GpOFZe1iTSC8KJW7VmuicE0nYb/AXW3rZYh5vnFJErsyVslUEQHUCgMwTKLa
s86odNgb4v93+H/fBqR1B7UgNB/oNu9fnT/6Vo8IxTyghGGt9DmWFHmfyY3fMlTNE+TVMnNauAT/
3sQnFsz7UfevqwZsD4bqXPgYmXE13Usl8QqH1BgYC2kTNg1eGf/UU4bepGHJW8eeDa89yhEsuPpz
o/Y/NyZkBOApj6w+1s3xXiFZoSQdTxoHV3PlLeEP4kkFvfwcDbVxhnx8BES83SvCBnbWzP30cMN4
/4TBYTH/1HvjgKOHvNUEmsoNYZZhvggtq30l2s5+GXR33p0603HhUer87VWeYjx95nWfunH0WJyW
EIssEJL3P8YkWCKo9VA/9F3NJrG9MK+uzK6YZ38lo6+PX/OpTeLNtM+3/+BcMRMrfkPgDJHqiWYN
5qFpMc4pFVgRUIWsLntPry6LJrX31tBWl3WdsMqZAxjXxRBIjDVTQxsXRjpVlxrm0rdR7ZDmnmGR
cYU6JlgbHUSvOB6oQUqVssscH4cliI56n59D5k4cL57J+yMZDdoLK/b9TaR5BLClAgM/z1SvN5PX
NLu3dSO7Qjw1TaHRe42ce4oHWPhjwNhsyuFEKIymhGJMCM8KSf52Gqe8WRmh3r76jS5vP37Yp34m
3BGimRhq284xvVuTZj+gDjMODlVasnh7zLTW8Bh0Rq913pxb2ebxYprJxaiaUBsbMAiN4ysWXWSm
eqbaw4hV7aXTFc4LKUXzPyyC3np9rnfpd91FmIT4v4BiM/4cRxXcJQD9kHVL1b1a2NZ/TiElbHWN
TUAzw8E5r4m3R9S+5RUaCThBO3jVpUL6eqVplIWYdxokh/Xn7B/+Fq7+fiTysYbyBIANIIDH1bGO
Z2LY69WEDh5IxmMoKdTUrFJPS29qK1fdrgQbG5cpATkd4wZC/pbJUITxJiBLMaX2BZGksBQwA1Nz
WOsFbuNMdUDEY7clN5jhjsJhnZnttMLwPECDGY/aF6EVETbfHmjEYnwLEcSgIm5XZDiyM9I5YZBP
wBw2mDIKszH9PqANjS/9tkivoLRX15jQefXKrxq9Z/iXa18NIIobo1L5d2Yzxoq484YRvpomUnbk
EL8qp1KAeiouV0nH9/tCD7B7YUySis/1W0KifEtLtOfgRMrf2afU8zTx0JcUybBTPO8ueAtKqlOy
SReNOdQkwTkRWmcQbtUswdr9b7WWN/6yxBY7202SCLlFDZLe7M1aJdqeVAD7yox6imvBUAQgIbhT
42D0S88GCT1oo0UIZOp0pbOsWxO/jYK5sACuL/JmKQM7xiY9hRQaxT2f3Yw14qmeLQfpIQDwjck6
pzQI1p7RMYoqMKV9aWl3kmXpc9pQAnIQD4KvQJvg5bcApYJfElqlxgg0zG0AL6IgrwDns54vsxEb
RFZOfwdYAjaSZsm8sb4iZ5KMS0J84KUtRCL9vR0l8fWQBd13v8zcahGZsb7Vk7RZkU8QXYMnN5sm
wKa9rsTTCAjx1WgBFM3BJ9aQOuAbqZvVEtlfu0VXEG5gfVbPRdA6X9E/0aK5In5locgfUR+m3WKK
o3I1G/yLZUzO8raJBMNLwxuWLKxCh2YUllICymtECPhV92rXOuk+kELFveb4SXY5YGyS2ReoyoLi
3hvAlsmNjnNVeavCK3wNrIXUQZ+JN4PTcA5INszRdMQSLEEziPhQmsI6nGC+AA952lmLn5th97RS
tSr+H3tnthy3kf3pV/m/ABxAJtaJibkAai9WiSpSFOUbBEWJABL7vjz9fKDd7pba04q5b184ZJnF
qgKQmeec3+YSTbEWP4s13co05UoD25dnnVmvZLfXzJea3EHySfFLnv0c7sanSUNr689hx6GAAq0P
BsdbAyRL9opk5qkkFJQEgZ1ZEBcdEPcLitjgLMV0DEsyP1GlFjBccjejN/J4FVHLrV8ZMA15Ux97
x126YJlt8yW0UPWQmES92mUuu1E+Wi/4R3tPo2B60y5Miuye6Zpmsg85Zg6fmDQJEEVWqBuAjfDr
59riw9FxlGfKuvAJnYO7gR1UnpmmiMdaX5vVmUnQXdcN7M9sZyHzQYaQ0cYwOv4mWia+05BQ+Ahd
5y/gxzAkdi0uTiM4qf0uk/xEExvq2hc1W4xn8akiYI07zymnG0KMNUpTY0d93yOp4SBuWRyiDujb
ISzd9lvtrZfSa5gZtW3PH98/bd73zCkkXJX7FaIXGKIn8339XoukmW02H6C7NDh6DMYVsYxxHUwq
w1kw6xuMxdti6Tzf+oR2Q2J196hCwfHcTYwv57V6nAXX3shnvhRLkndK46H9BvQ83dT6p6GZK8Qf
iupTTwfrxc04ReGHA+tmnLa1F9VfFHHyMpiSdr69FwoLeeozhMTMfhErXUuhkfvSoDfaTsJV39AZ
rHA96OCxrDX9qscsabsM9WvbZGl5x2PEvRPrpy3KmoOnLckpD/lEAPYU4WVZExdopNWXEGe8BM23
0JptiBLixW4XhqVDaZM1ULcNn3zgNQM+OGi8yckiTCV4L3D6tVRJF9V9+6P5kWvpMyviSTcZIWEZ
kZZpTYBvZffmZbRm9y4mKu0ldggM3XPs8AErgeU1QUUF4SRVboRfM408dtTj6xLCz0VNuwF6N2UQ
Jw9pseNH1xzbb5nXco+q0KW44z/xiOQAZnzE3laurUoawy8zZgZCbAPyiEJmvBLd4Rz5OuUZ1od9
S+Ye9pJGsnvOxCZZ/Uc5cbv18bSKzLjqkeJkSskba7ZqYDJsYrDWX6oxQp6Zk91ElWYTNYrT1eIS
bMc/dzAHeIA73P/5NzYPT9OQOMwyXbJ3ulpnpCU8npEszqyXOId2Dk0U8OCPTSAFDbrNCWnBQZZC
yiRFDq8+8PlzZa9vn48d9It11WcdgA0kifLsRdxVyv36UIeSu0qICLm3HORcBxCIs1ck4ZMWr/Fc
c2S/NG7HeiWBKsf9e9Fs+Aqs+KaBmeu/P4nmpIz2PCZsAZah2DDwEWXzgT8StffeFJJe65KoE/rQ
IdmaRBni/dkY3hMUsQnSIO1ou13sjqJIuD01kCCH64HkOOtF4nT1KDToqgH4PkfT5BqPo2y4yFLM
BkyYUHkZ0dRe9QUAlYVeG+N0//4NOYmokVeHA78pmXW/N7xgtNWXBRXrI6Eg4jFh69Z9ctpgcNb8
ZenABN52a5W2YNYHH2Z9Ot+PzXnReaKqjGGfdFfEbbEq764QruarXuSbpu/pZNar1lTD5G3USLbI
plk/zvuAN01C86XqGaWitY7I0gGlvunLDHrsyEXueqyAXd9qI7ajJGVxAUGzO8ZtYxHJxCPf84CH
CDaS0JbbkfTmw5xYWb61sIi3blMzrkP+0UQAQl6Y9QLDjqeGn/aeikmnbc1685iSxgPy4AHcnfLB
5tVZH4v6AVEvGn+i9rjQy3q4YJyw7n2TUITRRQabPKVItLbkJojnCrmV5/cL8MdetDbugxLsC+vG
2kQOJ877sxtGa4bu1FVgzk4yf0XZF358fz5N0Yd7xSBgPxS1mV6c3uURcfW+OZhWOpziCCLEnw9E
TlLgW+UM6RDkzdAcMEz0ttlcWS8RDlmP70+FjXPm4qciNK62yfzbqAvjqqx12pC2GnE0NuYBhd9Z
BTvRvKRa4NSCIURjqWTB+Z0vpEEwrdDYQRVuzHHldFMIkbdiCONqmHwFHjnj0Ypthu9GFrGynLDm
hFl9FXawR6b7XpXs9jIxPkAhWD7SqfNQ64DoPeNyNu33HdBMu5Q4EfjihOXgX87x3SmuknRGls16
ABU+ScQzCddDx6ZQRs0QQj1yPbarfv20qu9YZrKGYrCLqnm65bPZ2H5Fq/bkTTOFnxXxvfsZTzrM
JM1OQ93ZTAaOLdinPwCuJtOh64ci/mC0CtY2+WXGtdEHPoWFFxcwVlLytOtGuDSPndVThERa6j3p
I+yZoprW7+t4473ZC+ehd6f8g5DWa6yFWpB6qj1gD6P7TsPagd6r3iKQet+BP+RLm5Y6GErJAp44
HlVScSLNybgEHSNPjwpltp9ShSOgBTthIaR5XGAw90qSueXCfYtqQhLjYcqPSVWpizRbwwg4NfMj
nf10KIwK/2SySYtLCNflzZuylSQgcCOBSccT1rSic7cTKL1+qtfN/4Qak0EkjnbUVL1Z0sFkBXha
CaekYMrWB3UWjtoDdGxuTwMPikmVZ3CRpEXqFRPA0XclpAoySNmX6oEaB7nzdKtjd7qlEVA6IZo4
aKzqq/dGOQUMOI9yDefw4hpEVG/4eFDtGDaJkvoA2RWfFM8Kfl8Ys28zxS/T7yU1JqeLV3lbtZ7h
hqbCp9ANeYLeG8NIj4rqlGWqYsvr2NNKe3LCM/M0jM5j+GbYp5rHsfKMK1pY74mgu/abWKDj2zI1
j/Rg3NfCFpyfDc5Jhz6P2K0WG9L+wDsH7/ump1I2R2yC5PZdVEaMJpt6FQJz5Q0A24ZUdvboyQR5
zgipKTv2vaZmCWGpQZEaaulJK62dHa0787KUnED0dvEBxkDy3RxsvT1jSc2K6zQgeSsFHNT+qDBq
ZiQaJ3OeYrt/BDDSnSMN29RhoEtYktv3zb7s2n6XmUK49Cqd9aKni/HougYjO8tjV2LOwyVxyCnn
0oaCTiJHPnC1h9l+jJlYb5bakcfKmlgPy4pg/lEyI8p/syN895mS5TpoYO64W3vuxI53jh/jpp8+
TbG93MXmnHyq+ghMjRXC7ky3A6GbWDrHd+xcF8SUV9p9854VTzlNbrwEBDuIyNJe4YtY35TXL98J
6hze0OO1lNtjhoDEngWZJa1+Bwe53EMmHJ9NPm6z6d9T6mHxqXoLbFefLLQS18SBvBEpO/mcV130
gJAZDjOGokjTWkvfY301Xz1ZhZ+wGk5fy3rmN1mFnrRUyoUX3S+FRsea6dFoBE6nN8pvvMH+8j6d
+S/C8wuEBwu01U/xr+Hwv8lTb3H57fv/HNt/E6T98cJ/CNKM3wwYygY6ULT97g+CNOM3FGernzsM
PwasP4hUUV+uGQDkfq9z5n/CPPw6RmSGB/bDX/+f//06/a/oe/nn5Lr96b//VbQFysH475/jIoB+
/mGkKvkMfC75s0lH3UR9k3sePmgoFfDjicsHj9jmZBu5rIlEWM9jPgwXYq8TDrPqGTss7aiPzlWU
fZYG+RKv2KSZf/SGvLjHC+gJhiYU6Cqr1a40sUtA10kmpwFub86as1MzWw1Eh2uVDWDPk3GvprF5
Yce/2GN2kdq4D8kX3nSN5SEczS3SAXv0EE3y1ut9cs25jkHtVIXf0/lwZLuLP1li9BN9OZeefm8b
JGN6zfhSTiOZycTtzSbeVk2XvJEolm5yTJpWJ4urI6f9yPILqqh489LiMhrDLSRsDCuufmeK9NLP
y72pYLBG/BRnhj/FyctcdeWmrJdXq0tP2WC8lo79XBO8WGbsvEj7JG4bqCoa1/ZHvfW2JagR8wLY
2518TofsxdEXA7Ob8aY36WW9Al0Or9hMszdV0ea1Uad2DOvKjczHFOI41KZhHB7JkrsxJ7YDnB7J
gMq81zFMvb1BMBYpRGekVuVxWZs9bWy5MLoemBYjmbgXwZROj3Y838bKfI5leoqmjJ1evZSLdXVi
SUVC/ufW5AuNZvJGpsm9mXGvZtntao+MRM0kU5ReifowJvpWUHGKkguFbAunMqshHVHouF6xhQb9
OhnpqmSmEFmvZZy/9AbuHDqlHFwoaAPre1UmP6DVy/3Y6vedGPf0WWfDhRUMcZsZRKmB0cdvEgyH
XiW5pAgMBDfn4JLM5ivkHWQizk+UwIwhOjvbJNjbsmXyRkPiqk3smcsdFeMJt6qnxqSgia3pMdeJ
EZ6LkcKeWEL8tV+A/ylQxfTqlst5EFESqLhJrmntPEOP+urW8oM3JgYCHAMZYHdYLMreehoel9o6
4NjW8aDKQ5RzjzQdo/+0G8hN7Ze1FYnRHnM/Af0kOmqeBOaHnV+LXPqcD09FZLx6ciRVfGoodyPS
VJzhsW56yuTsLWc6F+g2RU6fT4+S2R2JkF21y0Tp0YNpcWAYSRK8X3ejIHjVM59LzhZolta1Ambe
devr+J64KDg8itJ+TpxmPqzZYrAUpmsliGdTdLqBo+IZrk84fJRMBTbZFIXBTMkVzB4qktqZB7x/
reHY5rZ7nAZN+5DGc7atlyr/UGCwvdPjbDjlDJUQq2TytTPa3+ehISvaTauIp6ZMauws0rhSGy9H
6gP7bHwJnZLgw4hpr71XmAg+pUX4lE+a3W8W0mgTKFAJM7zwSi8KhxM6TkpONmc3qRuQGSuCPLeM
fGJj02C/ixwc78oTw0Hk7k59ZdJwX5RmuSWk5anUjChoe8vaDj3DMVLBXouCvNBCW7027Np3HfJS
q8Wzd3mS9xsxl+G90VkddDYe/0WJ19IoK2iguHTEg462RRg76ZTct5klwFCJZMXQ0DcTzeAHII5+
P61V9Jw6z45mX5FBjsdwaN60sSFJI/2F0/CP6Mm6i3uChpfgCmE7FpDujyBPomyzJwaoPJgDk07Z
4y4VInRPrJp8A8P+BWL9I3Lyx7sRXcU0ELQGt7ufICXPHPvChvIIS34oN4WRngS5x75NePgv3ulH
aP79nfCecR3eDGkv5IAfv9foIBJTOHIcIMO9eCG74bodK2OcA0hYbXnkT/ruXw7wX6K7f77nmi8A
/5/Q2J89yCNZeDHD8wIhsxVvrXZ4LCcWNjrIw6jRcK7flzyKc9Oyu/3nt5Y/0+hXOEriGK1jsgfG
+TPlokojYrlnd/XTbORGlbl7P0NGXLeLsypVilpieh3badjhfjuc1NCybj2COZp4fo1xjYyK5YzT
PqcuEZ6eB7inegLI3fE82mzfri3WiTfPaqkuhd3scmu4TXn0xHyXnNPJvPZupgWrMnZvWYz24eUh
KHLZHv7zN/2bRwheHzxY2AcI08VPN1ZkCZMvYRaHWLQ7s9Tvyf28z5fml0lHf3dF3z2Pwa6JIPoZ
v4bO6U7UXTyrHuPZlu5tNhJzy5BM+oXtKQQB6aWLDMRZw3xPAZ1/hICaQD6M3uqBfXktVVRKAWGI
6Qw9LYQo2D9qnn2VzbCPXbZ7q4KtGEWxvYfpPD1HloA+HwmYuMmcnHtEyLcinZ6mhmO/F4l56pAz
bkebQQbzj7cwsWwmRhl3cXLLPa4bb2G5PLlRv1u6lsO7kod4tg5xXCQBDTC9eTWdUwe2q+iXe2eu
pS8Ev9tztd8bK50Dx6DG+s837G92GLxyUfhDOHCE9TOMvDga7oCaxH6LPmMtJyZ2Ngt7Nx+M6xeE
nBVX/7EmhQhFZBx3C93Lv+HujZgTJzNxB2S6dDPb5EQ8yy82zPeV9NN7OPCMTCBSDELFzzBpEtcp
9D+9OJTeUO3ahKRmM1xe150ejcS879CVp8I8eJq4jqEXb50iw4s+/Nwq9dW1h8LH8qNB7qjkYVAc
4rHH7gRefjGM6G2xR7l1CPs8ZNJmCmThdYl0vb3LEns7uNUnt+Ov7RYpKF0oUxCLugUlece8oq52
ohFEi3q12PdT1fm6SN4s8HnCadLLMKWn1CIY0LUVBaoxUv0aVVAUcRIMencrCxFvTbn8wvDO/JsV
y73AKQkrKCxxfyadFKLqJgwQioOR0SgMTOCDpOup4LWU7xxzBRjHqU02u9ccgVkQto1OdGZOxjzP
cpgWW80u+t0YLqPf2Ri+9LH+PKpKblyEv3462Newd+wAoc019oTaWA07UQVhckOq3BNjz9el1f3E
SR4mSXUIdEsmMJp5uLxPM4UYjg5xtZfZuPeq8RZZdu+rhufTJD90pWiPPnHtaoO4jiB7a3nyqmb4
heLobxYJZ8b6Dxw8+j3x03EV1U7WjRiCjm6xocSZfGfk45hg2mEV/eKOGD9xc95PKtwAJdsavtm4
A/60idamnOWqUTk0oi2AK1rs/EJ1CjmpPIP7A/U49RkaLf4g2KaUogKMsoudUgD2ZWj7ZeFVQUKG
0NazFzzLsrbzSSH/2qbGnTa4H8BS2yD2qPanopQbWaH1VAsyoPmcO+thzGMWyfQlHNcqdRSBWvRL
3RdQlUsRUK5uB8SEu45b+t5eLuYkN4nFD3pNerK1jldU48BMqu/8bOni47QCmGsTBN5bbkaCZ09F
Pz4mmCCCzRIQttS0etYyPjbo3hBpQe6Xw6NIjftaS05SUq0ZTr9hdjlv1j9oaEyxS1gfyKofdobZ
tNt1GbWTdS2d8dGO1gbCYsjs2hWD9ZpqSQ/VZaqRcjoVP91o1nOtQIqLLqzvPGt6bbpuM/ZcYJUl
l0TSs3jkiQRmZj6DB95GadqBLK3DUOQnbVCnJcfrg/wi2p8uO9EU77EDLzB3HngwWR322F0yw/o9
bsfilBrWFV71RopmDtbGaFqARMa6gVNCZZ915rNokl+dx/bfLG9qHQuPBgvLKmRnPz662SxVLUwL
xz1nfi3a4dbqnHsDbVZosazX+uu91S47z9h1HpXe+5ov4m43j+2IwJ2X1TlJ2h3e9B5Se3dopEOw
b1QHzPhIq5n6+ZAZrUaDluarP1RCZl4WvUKx8C4VqcmbJeJc7BZAq4K9HL62vAqNPUZ189MgKbf0
RlY4PiWkcUUdnHGXyjqiMeQ8jCXJcSqizHZU/9gN7KDk9d0aMtADcJfL0Pc304KLhz3MtE0gnm/q
cTlDsQDvxVQxN9DOwyl5BR+Ftl91N4fu4JAmNmgx/VPW9Y8S2tZazTPT//N8/e+E7VcTNokT27+U
Iv82Ybt+H//n9L1pv88/GD798bJ/zNfkb2y3tsMQi3bBgxD6F4caLygeaqiLcOD093HZXy5wxm8S
6qvjwuBc8xxWI6Z/mMG5v+HMRLvB/6HDQdv6/zVk+zcHVxYVoqi1nWCN0TH9tFGLGkxd9lZzwA0g
AVVsZLedwXbTcxwO1nkik294iKw2PJV6EvfHISm6j3GFvcA+VcacBg2Kf5RoqZcAZPUSrSpzXp76
iLIzNBOGb62+d1IagcirFZI/bbxiTRPLjTGH4eMkCuvZLoaXzJhRR2b5I57u1gO76/KxbbzHssJ0
OyMlyGR8nYVovAzkbo1EC9MDuVIE46R7a+1S+l3V6c9eaqAmg6QhbkUxpqe2GbotzQrklYoXjlio
bAnRnK45nJCNoRnGLVzwj81bzXtrSTTX/aqUrKGBkv8YDSpvfIzNqxc5GN12GTGmYwKg/PcLlS4I
rlePUe4/sy2t5dVM6pojo73F3buUd2Wg8v644KYfOLLnha01tmIjMLBhGJB7ufd5UEsdBUXm6s9Y
IC0Xuxo8dJ7In3IdBQ00g+Y4aMTmLIYLn6YgSZeqsPNwpi8x/ow7r7FWi36UKmMrMT1Vbp9vRBVp
X/oe9yi3U/nqHSSNu8ZtPX0/Wkb2NKeZg1o86o3nBhISAOek89uyPJ4+uCDUb0s8wlOSJEOixo2/
aVnLXIa6eP/++dr1U/FkEzSn+PdRZICi/rsGDZ/2YtzpTV/se9BD5Iaoo5KSi9xi1rItFlw6fKdL
xF3kGj0tZN+hCLyzRQiAE2YG/mN2y+hqF1tAwHtw7bL0FfR2ZiJU24tZHofGhO5GPHu/65JIPKPn
IfrFqGZX3/OorLKjnGfBxaJT9W274d2ZR7WtlWxR8loPJTrFp4aMyoe4aubnuorbO7eQ3qNaBncX
c8DZm5pp0Kmw+ujMzDT+jB+89DMPt1ut4mZT4sLMSzuL0rbkS6rF0rbWQrWzt9AR+KlVd6Nve6sk
QVXLl6UY5z3SWQ/YRci30ZYYPIRNnpe+IZcp3kD5TPDXVnoXX9Os5HdxNFQ7u7QhgwWmHLjDjJpL
RyGrT9tbiOQazfSYcp6nWF50enjJ7TyZsG4c3b2xHoZNFkscuVzie9xJK/0Um6hsM2Ea62IGr7cP
XWk+o6Tt78hv+Yz/4IygG+pvzDwdb8jtkGYXGGPQuVo8unYoQUOYzfTpPUHwpwhrLoHczG0+LEtW
3rcUah9bTdqkdM35PRIj49QjIKA9raNtjpHtYXHsbgsOt5yI0kqBIcWI5WJmyU8TDmq+lc/uRMQl
gq1xGnvfbFMWhiiSIXAYKO+KbphwlelW74NQLczgW21fV7K99NJTHyYXBXmhjdZ9Z0ViC520ezdJ
oMaF1Igro6t55h1xAEm/GSfdeR4WLbmEdEWvc6MUrqHlsZm59UuFIVIBZEIMgFFiMz8raeMbwWte
Ftogl7TFZqJxL/P6ofZ0FPAwK+NtHw8y8fGUWj5N1qxvF1VDVZTIcBe9Kp8025r3onawEsN2CQQa
LqGubYt5MZBbUT5tRFwgMusLC2kXG4Xh99mobwbbns8js6aP8bS0nz2+vzzSEk7qiITeaTf2EiEf
DFUcwBTs6VhGN2V2W5CQ4+uQQoMldkowuKJqAlDE+NF2In0JpoykDoH89kwtTG8OkEEdo4SdALFX
uJV4w4TPT1QEZBQykNfrLeWdOMK9ca7l3GuPKWZkud8LtI3eOOF2SSvaQePEU/6+cdP05BQMfGiU
lo/CHtiVWkY9X953FprcEGA9Z2JVskKFsRj6H6sIFSN2VQt7FG42wMqazrY6iHJg15g5YZrSLvYT
+rtjVRAsyHIYxc2w1jdCRjltCtHySYBwsK7Sx4Gp6Kh5xZVje4ailpbzpiyxpW77Yrmg4fszKO6/
5dKvyiUUO3SV/29A8pIUxfe27F5+qJb+eNWf1ZKLB6a72oqQ4SrfscW/qiXP+U3IFZ9kqEtXiazm
n3ik9xvmkRLO/BoQIfDI/atcMiWmmoxs6HpRo7yXXz9hkP8Jk6R3XfvkfxnOrGAorswORRsfkD76
p3pJUujkZITo50LXyrjuEb/b2gbxfohZmTFV29SUqBhnOVTNbiL3Br+zqpPfpymj/MiXpPAxrGsv
6DlNr1w54cvnaclM88nwyADdjK3xFepu9CmfEJgnkW19HvAKuODw1d0veHOHHKWKzKkS0P0SjfzP
YLAnr9qDF6SHplMFxATKhnyyPmZNJ79qI3ZPZ5iXkJSxPO7uBoUf2CeZMtO4a5d6wWIis2kasWuT
/Te1EObKEpqC0GbdYeOyW2ZcfBYArI1sdBnAouy/EMM14rXVYxx5SWWCZLpuiNHZpevxCsk4p88U
RZnihB4mn4x4pquKMRUImkQN9hGjU+T8eJQ8AA+IY+t08R5C5rcMFu2WQcpqfFnD+h8GIfZKJI8z
atx7WzmhgrQ6ywsmTGGOzx+a4q6QhPg0aEy2naG9oPuZoIDBNca+wdHglHtySxSxx8mIwHbDXlhb
UNC09mbomXUZ6JuRvfSOcezhMwIQLl74tOSu81A5Vkg3Pwv32IQdIJ5qKytDLW7CN3GaUD0PyF1J
NxJOkJJOwzWoBr/up+Jke2UG1OhwLRk/JL6w2xDvxnkezwjWIjfQoorJXWIvt7qg39T3EIiaQ2pA
/+4aRm7QSzGyH5di48BYihkBglq7lMwHs8ypeJgE5v7SasujlzGSBKQbneRgrkjfEwBvX3yKGGE6
+rYvEM1r2xFTtbbdi17NentE1V6QqK0yKzFeohZNLncuM3zLIhc6b81A4FFwXaxw3E56WGxtrzCO
ybDc3Di0t9h7ASem5aiCxMLQyyzrHAW6x4nWd63LvETjHGyBvrc4eg0Bw2No4przmE5w5y1xBNm/
wMpVPsod30nKq1kvuENb6R5jhPBEuwCFKG0/aVr8ccL91m94m120TJxqw4zwZlx2jpOEu3CYH/RM
tccaoxiwx1rd1bmmw70xU4Y7tTh5ONVD3jPabatxkufmlJzMPit3o1ti6ZXNy1GvWZrCzsQnbxa/
F52LoZ4ROb6KOy0wqTJ3ZeF0HaQYqY5tMn6FCpqdVrL7ubYZ5CxLTpo6xjQlgGXLUG9nIgXBvhm3
vlwrgqjWPM2v8BsKojj+bqGjxlkFj7oQ3M6udVQdZoPDmW66eOf0c3RXWBMhN3il7jHMeOgSrfWN
MjE4BS0qsEYZ93x6dVbWrDV+CDPyaEjZf0fAPm/cWHJxWGyHuho2qUPZWkQL3rN1fSxG6wGO7i11
k7vFCPde03PoiuUxsbt9CSPg5ID9A3AiDs8F40+QcsXVj0gldwfzU1vXe3eeLgrXQQxsejheVcYo
LVwgmYfmky0JTBqRpGyMPPuemThQiGK0N1iL9g+Qgi5uDdGOohiKf2exCSbuxaxosVQ+TT46VAOy
pjA/6vg5blfsOXC8YeTZqsi04H7Ye9Ey99Nirz+4Tfa6YA4Oaq17J5vt8tQ3EkQ3lIoxbadQm+PW
z6owPkZx/XFQ7VZz+VJLWVwn11Qv2bqbpX3oVHSRrXauKmHeElHbp7Lq4oAb1uwqBEdfnDp+1rUW
0z0xvcVdbhwip+2xy6szH2cdIsu00Dv1c4LMgm39Y0dxj+rA9o6pcm6h3Xwch07fsU2451JpoxO0
qd19Zl8Bz0WuAAdaduqqEJoFdZd2e50btdPLur9aEKVvcpq8SzPpt6XRuo2p8i84wzCg9PoP85Tv
Crxl1y7DIWy5pRcu2F3i1TVKVzsc5iQfr4T8bsIdkDGnQ00cPGKSfaK6xwwNzU6A3DyM6XiptBrt
j9GpT8iyPll4LPmZNry0i/cMce2I8wAEUTwtsXrNMFoU4w4niWNpqz1jcTA8yNlXYUT1fnSBsa3Z
2lrN0h70TjxWZCfzAKeYJeVA8merHvVrbMhb71V3WRs/2anA3AbPKx32BMKsamtr3u+mN7aBBO9P
17200tx7t5X7NlHTbeLW5T6MYtjn9uL+noaR8ZxZrr1husdS0wAThTNc4AhssUY/MW7pdtZQi3OD
m6ZfD1WC8Mgr4yCdMxd+Zb8c47I7dJU6DUmY7kFhQLU8Df4eVokcZrAXQ8/x3RFxCRyP3nw1Ne4X
7HMoNHC7kYjnq0+I09QXjAi1AMFVucXENf5KiLMZjKK/m5KaM2HMPhnmcCiwkvSGhYNVeWg9mu5h
mNtrnTj560B/4bnzs3LSbDvwfeAml2nA7CI5DzO8zSY3doi0XBFElrVcJ1xbsHgK62rTL7FxthIr
2s2anP22j+SXsOyrG3rDtPC1piuqrZuyMw25LO6BylsMJBucfDBeCSosjQ9zyWSVsX+1K/qqR0dW
hFD8RXXwejzuQ6nB+RvX4xkfr9L2fM21rqPuiCetyIoPegR7fWPOGVotgkBUf2No4R69Nl1O0yA/
mZNefSWNT4sOYV7gFWU5I6C5zAziGU2TfvrAOUsH13mvuTbcG7EDFdwcu1trFfcQV7SgTrWPOQLm
DymRH20jm10/2eUJ99fPbkvg0ZQA/WuMbAy+HuOWrP6d7RWcnKnTi1qMZjsSzHSURGFvFa3F3sbl
w3eZGAQ5KDTBs8MXLyL1q9Bd7RINY/pU4bfrM85y32wSazc9EKNvxTJ7KaFoPDijxjygd7/IlIF8
7ubOE+TSZKOFth4IJ1aP+Bbp+BPoa0wMXZOUwAgTiQXjjhu28uQlnikuPjTK4+NFBAlsc/WtatKv
s645N0ijw2fZonz0+viKP4i1mQla8h2Fhj1wk8aMg6VqTL/Sm+zcQorFR6Y3qRGK6GKI7NClYRrg
f4bnRu+VNxfLKNzM3Lj/iMWtu/bm9Wdt8Q5wrKbHoSXYxvASRh0edpp3Rdd9A3d4ZXfOIF7Z3qZv
wv5TooyzzeBkX3nNvLFGLdmGlc0BQQzUphPY78SW0ItAK5W4IrJPAoK66zu0HhBDu3a+y83RO4yl
MWFeWb9mUW4E/ZQlWDvCAH5gg2zhqPcyc327G+Nsb6I225m5mXJ4tVrxpXY8ecbsydpl1IJwy2Hj
MHFCbQYzbJYPcN6Mr0Vm2V/NpMDCdekisoVjeGNGRsHQc80FrG2EGJiYmPlwcph8MNTQN4UUHwAY
cFjFaLvB9HydneRUHkGMm3uEXjI0sL86N/3o7NJ8iB48jULUuFBoBTkOW423HBnefAPOAn7HSGWT
dxUuu5joHMOiFP4CmxihGiOrxjxZyoSqlgzVJitLUC2z/33ozC4QSwUZCEv4jZWVMM9DmEwadJrY
LJC9hSu46BrZQXbC9ONGDadCH7dhI68qVvJTYtrNPqts95zE6HkUHDkiDL2HeYl32VA3N7KAzL1u
fO2zmIJJ4RCk8vCTETW5n9ViE2qm3GA5RcqnBaSMFPbU2HOxdWqytwqeuxzjUx8KkBGUWgFiZw4b
F6Y62wmeOTBIB4hJWO8uafz76HV3NgX+Tne5xFjGfZpKrFUd3aswOcuhgYAdKcPNN7QqCH47jTkP
9EbOxKw8lqV580hR3v9f9s6st25j29a/iBsstkXg4j6sfi1paUmyJMt+IeRGbIpNsW9+/f2oJPvE
cuCcbJyXCxwgQWLYMldDVs2ac4xvgPf8mhXdY6kn2OHefNfmnFOs1gVMMxSQWBG+aWdiSq3d+mzU
KFLq2bCeIC3jjcKB9Di2Tc7gJ2Wrmww8sAKtl11myOtcJEpWWpbXKp8f80qPO1jYAc6AMPmmarER
oz/fzXD5t2PmrSaTyFBvlOGjL7LrKu6cm9pZZIZV8UrxC3UobraL1X4dG8riK+0vI7xMorq6/LF2
0mSTOV20w9AUbB3yDSm6pYuRNM3O8MyXzEaV72jgVzeeDL+YTR1tAjV6+3hQ4101+cYuaDyxnjKf
qkfo4EIj6qYYpw6bY7nOMV+sZxoeq9gxpxsL8LVB/x8pfkmfpu/7lR/4w7W0/W8l5w0AwJ8sOb9E
2tv7oqEl2LINW6naDdmMm1j129kw9ln8asiKxHNvkZE3qT5Uqr6tEhvGcszyGFdyDe3J3GnN8ba3
antvt/0eSaZYYcS6gtTJBpqaJ1PJR7zPxGUl88vod1+hfnwpS8X9U9pQFM5+GT6W/YxkcSyiz4YB
e7ADaoWxZF5Htn89B/JZ6hKRUVDuFZvjCqI4XHmYVSujMMW14+i7dKA6M7CnrKGWQPxVkB9vVFhi
S52NW3C3vVypfJzZEtKQt8tOUCHc1fGO1MzmWHMHf57q+LutBu6RcJhWNIcbnOQOEGt0m/mnrEwJ
bU0SkRNMbpGIOOJLocAra592Xl3cDS3azN4YIaekntqniRHVa23BXVyXqtWfsHqiJRx6l0OOrh4H
ZE7Hnt7lkapaHfGqF3snKJwddvnoajA7b1cX3cOEsQCpVHAJZJfeFhiFX92k6a7mOPFOULrxGWWT
OjFLn3bu4NQPToF8UtbWC2f49KwKhwN+ZNK5jfo1VIDo2h59e92h6j5jCQDfPI/j3kZftkl7Tks9
IQAMVxkZ1PApsXEXWK5sZxOhCVrlFXP4pGmjDb0N2vS2Cau/k4xcUntrxVl48eBKENQ1fQGWHqCe
9AFtZXxiFLXnoiOPsk6nI0m95EEP/Y3IS8qKJvbZi4PPxHskm0r6qM7yuF8Z2i0og+p5Myj++iYY
1h3PToR4lNs1h25tAbRsUc2UpIqQzANLj7rx6OcFk6Qs73csV+6W1Xziq3eLLZ7HfRrrC4cped+l
hrPnKEzHBW/RJ3zmwUJvNNWZrZpdaOC0cDM1wRU5hHKlmetsrNB3V51a5MEcP0q63Tjl0YN4iLUO
jXLEuq41ztwWpVyrqvbUlPZrNUO0D7J6tZwtrDm5EazuqHCj/Dat+RpLpgspcvetyLIB2bQhMN4n
7UZV0rganPQ2sXILbFZ+jjz/qZQBbnYlKhRZ3P5oyXaFMPfRQL+DwQxnGTKAFwg0f5XsaNon7fe5
1HdoeM/TMomqp5ARt72ly8A5y7KLdQ4AbjW0MW8PxBxgubUZj6zKrhkeyPurt/D/XIqW6TTwpKKN
AQxtdi1rpCtqEPb9l95Pv0DWJfa+uh3bcjziMLY2HCGvWKKfCNErYKyPW45a3MkwFdZtz7Sep8G8
mUVn7SXcES+Y2XSdFpm+FvfY2Y8y7bZz76l1VUGZ56AzFx+Rf9E2GYZB7nASPbB23ltTNPGOGP4p
b+DkJYd1VHMcxA+EXwimIB0BiCHJcMLrTh3nFF9o/wd3aWTwRUp3X8FWQ3Zoz49SOLf+HJCGoIUF
NdLctY3rr5y6TgkALEHseiAn0fj46QO8iu9SVDfNbF0p6b0w9t3p7KUV+b5r5WvdT5pjLsLxQszp
usmDTZUWa5GiPp6r/lW3dOQzQ32OKyNGQYxvrEH6gaGrpKmCWsaf0yDaFAW9gFjMlC1pSORlelvH
LNDIiGtvXGsSiC5511sng5peYwHLrNXQcyjvK9gRTcdOrnsFgdvU1bZoRkgCcesDk/OuNFkAGD/X
XjpitR5V1u3o4kQntix3hQsKEAZT36q7Jhi33jtg+4MVg536mGRVeCtZ1dpV2YjazSmN8a6tRiry
9sFwvLzZ5bJhdFkbaqjXtohptXmcEYASVFaX7FInEBX8Vj4jN9T0HAB1mtedLx1EP6OvWhJlgoaO
xeqtCf0/3a/ffy+X2Lfm/yx/8VeKC9a5uP2/P/6SZvLv113EAj/8YvuWOXfXfa+n++9Nl/Gjv3lj
lj/53/3N/15ynWVSlf6yE//SNC9f46753rbND934337y9268F6A1kB4qCBekkWBs+e9uvG//Cxkk
TDjEXd7vpLf/irBbIqkcyY9xpJLWn7rx4q2HH5gQzD0QlOY/Ei/8rAsS1Ib+MgzgYj+lKgX25JGI
YeiDTLLXGM7z3pBUyInES/mnT+cvdNd/dSVk3miPfM+2fsprzwqncGYqrIO0kAjmpv6si3JkL4i7
9T+/EteA/MMcFd/T8kr+xHWKWgOzrFaaqb/q1nRwLk2fIxSo5qd/fCEwXZYDacjjbb0HSPU0e4Oy
nvVhAuaoMvUaGslryn//k8ssMEJogT8nX7XkLjW4WzRA8gU8IVGbNaBEsUsglPrnl/IEKlC0oL4U
740GjFJzp4x5R32Y19ejiTgrLMFa1UX6N2/qZy0lzgLCYxg2LUOq9wJdv0cv0QaDPsQDSkOvm+6n
aMQIOz3pxbf767e1qNv+NHDiAeJiNi4R2lMwet4z+AzhljybJZ2XCsKCj/r+kErsG6WRvJiLKSlx
antFV6P9Tz5PpmoQm5bA32CZhP3pVvTqEhQ60RUHuPPlh65Gyu0GhnoyUv7v1+/xZ1U179H1LVYF
lE081T9eau5SeqdEChyMDppK3ulpi6gk/PDrq/zFU/zDVRaw/Z/eEAYHLChoKg4GLK0rqx6f+hxV
Y8Fo5z/56P70ft59dBzb4pI0NG6QrJsoItKXGdggmsy/fbzMn99UILlHuDOQmFk/WULKMHdlXuqc
tFir3GhzMdlM6KFvZyeftgGZaxsR1IKWjesesIiX9OKBNgGkKU59BfqTcDYwAHJEwFqTwvT1LUOE
4ZrN0cPEFOCr14nh6zGaRX9GQkULQs8LZSPA4lhq/sgUh/kWxru17tgxDv5Y5XdTHVgflY/tzw0p
UXqmNpuBkeQh9LHalVMR7IeU+1n5o4f9CS1BvoJlgSCpwl3etrT/O5UVW0KMiw+tkTowtObhaxWy
ynOU4LV7+CKm1MEDL5s+ZSgp4xI7ZWZ+eaP7JQ2v583ynYe8aQUEYVcGkb6Q4lRuWlilxJTbgOdW
osuCkUFsG+y9ECwyFL9xm1bYHo2a2is3eXdvMtk89Vt8zIVFeh6LC1Qy5mIeW0DBNGdH+HnZrnsG
0SfaSJwowCtfCRNDpsxh3WJZBRaRmdbHKF50dZFIP0eyzFDYcvyoGlt/qrzc+hjy3jXabPz6One6
mdfU49ePfbqPa9ueeNbpJCPXMgB5PzWDdK8gLud3KN7azyEfzVWcVvridemrKfhOu9SzPiJ/ex2b
IfyAtL88cobk1TeQ4CYce4D66SWCbAiCLL5NyXm9T0cwcKzoOLV6aDZ9hP+DMgBxCA704pRE+PZX
dC6Sm8im65B6mFTp1eO2L0n69iCJFBvLGGiovd32Ga1EBDAgc2LADVuV8CGEXYwW0ImnNV2W6EEi
wYPT5CfqczAjvsvBHGxCN154Pm1fzmuqTS/bJwWw1bPoeh3QlAr75zjU0HAsQVN2TX8enIIHLp7i
NJk/gvZxH8ZC5a90X2GwKby1BZFbK9OU1cFJYceUlice7KLk/nGpehHtOy7yYfqBfUk/GfpTjcMF
uz5noFUbwutcjejqypURocrmOB88NaifaTeZM6ZQWpnbeQokqGvddysX4lb81BZG1O87WaQvwWDR
sil4jjzkOMALgz7bNz08lgGpzfNcz2rvQnfJdoNRW1TEGjgEIiKp0Gg3EYIoZgDiyxzohbjAs+UY
IKU22eA2j71PKyFKHZezZ8YaSgoCDQX8zSeP4AwSoAbGEULxTbhkzH6uIsJoxzAqSM/Ax6Pq9JVO
cECJ7dknXojYiSifNsbUQPCIya5DsxnQu4xwKKQG31Bns/V1NqtaLCGBuXEQfkj7ulObWI/x90IH
7oHREpgxbyEaOKJ71s3U7+28ZNwXdNwIM1aEN1NvQwblqjJaAqhExkwy+t52dE/iZvwAgezQlv2X
Lp7w2oCVoH2qvSu2Qv8u7qgmOAOOW/jx/blv62Ab0VHZORLhvKV99VEKPV9hTNvlMyZv5se6XWNc
ZtxBQhQqpzZbFE8LOCNeRqeAUYKLTVEJKIWnHmgrTO1e42pq0mk716xusJD6/ZsZWDu8bytPX5LG
kBeJIOIF1IK8s3vQN2U0gJJ3Qvs0dtxRigX1c7fgL8zFPN0XvH23gd60ymUVXFqMBF+h1dIOiJbz
XuwoeSc8LGeOmb24LgtlvdAwPTQftB9HmpQ17XawhHA/XLuTd2GpaqIfOlayt0qrC+pqn5n4RVMO
zevc6sqNN3DpGg7iIWkkjWUhhq+xWywqqgJxbmNyByNNq5PsYmMk38WDLfkScn1pqqWuLq3yKhO4
pzccjTs8sMKhl8ynAx4IkLwHZf9t1SWh9FOrpPi+NONX/XKPuNjKabu1CTCdMdr1E/MOBiYpbXij
dW/SyN01pOwgpayttcsQeV/RMFj39Cofk5FPaPbDYjOafg3Zq6HhwzdML8KEhhOxGzz0WHmRZBbF
KZw7RIgda48RsXoMyEkK1ed85kHZ7ezURYdS9MmNHVrml0B07RWcferRsiMruskOjWf2dIMwGeZB
ZJzbOrnYid0/G2naMGyN2zPCw4+JaQ8fpQJ6IieoRc4s3MMcJDNZIlV+0UYd3maKsXGdb0jfei2j
MEJIkDzyPD/VvRkdLFka2zjKqzWcKH1xJk7SbIvRnsX9i+GWHZNLNj21sFaMJM6eqoKVt8YW+GTm
UjwkptAlrdyBfsLbIotxHaEO38GOs9eA0nMkeFE6jPgmBpuH3HKdek/SycoihwObUxOkAIKyjMUs
5ZBXcYukQb4mmlWhEqjMYCVJUsX7V+dwBvtqrleZthPGVlHVotQMh4rZa249NrmVn4bKJrcbi6Jm
9tItuURNt+lEPlnZBroRGIKrabDGfGbzyfA2eXh0wnv8MqT0mCqNjb0D6zM+DSmWmRH/WtjLk9N3
mJhDhMs0JqnF685bzUHtvzZTSmdB0sL4rl1SFkUS+dhzfE3S7ASpkOrGNbcVXlTkrNJXE8NDjDG3
hUfyNmjcLqCtIiOEtDquHfyoneiJ/MIZLpWpiJMcsw9Dao+EyQqPzibFNUl3evGaA+hUm0SbXxzZ
HXSa0mqebJRTrhHvrMWgzsLR32FLMc4C1CVJpH6+TKKwXfKcWsSjp0SFdZlsD1aFpHuswhcVu2rr
D5ba0rZHxOhX4jlvrfEG5XJJMExUM4yiFYSxLLPnGx7X6GuU+cT9qcWykvljQGlpGMdkhCa7A+DJ
+kbDhUUfdicoQ9+hreYEmbvRvOGDAl3BwHBy+7/JWX4zkf1wVlmSliUlPPgPC3zouwqbmSNt38bM
DsQSsN5YQ49/tTNp+NfUCS2l5c1kL9IEa6auUAHGIR5496oF3JmsRPB3B7UfGdx0BZbXQ4cAu7K7
HHaXc8efKn4/siKeAV4Ps/KnziRAQrGmogh5KbLuPkR3u/v1EeOnk2Fg0hy3uBK8+CB4b1UiZtDN
I3IkDn1FEQbIPGSDYjvGAgkZDLLj8dfXEz+V/8sFfRf3hok925bvTk4FKmSFZz9jQamYULBKlJuk
KZgipnX+0gKl3qqG3rbnyuH2bdtBiysYITF12BH2iptNgQSEp9/vx4Z9/devz/6r1+cKC3L9Enr+
06FcjwnSCKdThzjPnVPXN/lraS/TggFbg5njtKLYzqBNpas4Fe0NODkOs9AYLlpQaCe8CUqZ4iQZ
jW0mi5Nnk2jYa9nUuVeOBaywqNOaOBcQFm1fJXrV4tI8RPAz9vbIwRW9fx5+sKEFvNieA/YU8Xm/
l4bw7wjOZQMOpzF7MpMk/fy2KxaFGcj1MCtMWr/+LMTyXbx7OoRLRUnIuueSKPrOxxZ1RBOze6lD
u0CrXNwiq3ZMo/VgO89IPowDwWqMSolQ3Lk1UcZR3f6dtfinV4CDfzEVmXwl3KbvXkE7eYOnE3KN
EJkle9eIIDw6w98tAz91LAIbmynv1PYd3EvvGzFd0vWhV5TJwXMonj36uOtCe/iHiTAEH6yw6kwp
hwektP3zrz9j6+fPmBIFJTCGJjzJzntCwiSU09fZEB+cZohC8psAlhlhGHwGyuZeNSUs0EtggC0r
ILSoYKpeGScN23bq3WhNWEZMpkFUAyapsE3Aq2s15aQDoJX6myQw8kK/wdII26MRNhxc3179/3Qn
+px8rcumfG1/7D2/9ZP/qzH9/1O/WrgmLZJfKcebJuEfrZMfutW//dwf2nH5L4EjDhE6PSt6wotA
/Pe0kkD867cmtcX69Hubelmq/vDUmf8CceVjj7acxVznyn/iqUOQ/u4xo5WCzZrFw4OYQYeVF/Ln
bQf5cuUCYlXHPCUB3Y/IMyOsilnOnANUc9vYPLSVywHQEu1SXlQT7ra+tJYc+3J6nEn7rQA2NoQN
MgYkrysQE1lqKoT9i+qUQPZpAZBqTGakf6QJSJ8wwRrBLEdjLYHHfQ4weByWIz2clxj/2s1blDpB
rnCJq4QgxTq2g2aVOrZ3XxnM3uqU5CI5ABoFjjzvtE1iu9872P7ckaO5VxDBxcvE4xUOBW64oJh3
7EnYZBaGFkTblAFl7KABOcDUjLr6A9jHzjhJVAECTQPohm99ZEeYgwIfNYbZh1GyzbHIYhckjsH9
FJsBtfSSdQV9vWxtxeI80B0YbivLXxxjkRyimzkwYrkr1SSi+yEyvR2xrnnl4FjOqX2sBp3lxohN
2z0KZ/mTEYFu/vNYK13skdp6KxCUKFO8KWbSForGBxI9yNmWHI49EWGYyT3ofh5bafQln6fo0vtT
uS3JMkPRDNBCr9A3yue5G1usO2IYt0NRkbPtzZuWX61IjiRkKa36Gx+ZQ7NWZmQfMs8WHNzo0A0h
bYs6uyPZIdvndb6EE8uM9tAOz79M1z3In6uaKXblVPq2ipXFDaN9AnQ78KPGFIR3vTeNjwxf1bMZ
Y9z2syJe225HcnGi3O9GMab3UAtpaQVjtSkCI9jFZNkdWwAvn1KX2pCIOqoEvy6OSVC0JyekfBAi
u4dIrO76sS2KlW9EPiDYam+IwWNgXRzHYHogAq6vV0YQNF/cJbctJ4txA8czOarIowc4tPmVb2bN
ttEOot05yVBwEBhXgTHfA8ENvnpkY2eImOr0FhRy9QL22gXaoSfzJoAGEOPpE8aJtEN+ajILk3wL
dNUDqe5PtpU9pIa2PnlAeiPItuprwm775EkeKodNdMcIGgAlUizmJaA9a3v4HoaNfJnpmmwDXZoT
cIiofUGSuk1n2JT4xHHq6eGqd2L3knH+29n9TD3vUUAc6shRxzIQHhBQX3wiBkLeCKyN9BaG9gjC
kvQ6Z4IEBzH9oenK6GIPbnlQdm5fDTB8bzKZ4cOAF39H3Q3eu9fpc1XE6Se+0Ww/jp191ZVzduiK
Qt+o2cm+ak6zIbbAyD8ltT3fVm7bI8Sh9gEqK3pQDdJnCt7mGQdnZN4GmMazpCl4F8wmnKmBR+KQ
jXWI3FwmyalALHXpENFd43hPPo6NSXwZUFjzrFWfnNtYVQ8d54EPSeLpk63oBxljEnxCgZtyUPXa
q9YtA2OLuDo9mbM/WzuRx3j7zCA8ajp1+3Y2o42ZBnJXV7376vb0HdiWp49jSv4d4tljoXROVGd4
BlhK0ChsjdXwZrkooqMV6KvJNSdkuIDHQF5/64rBWtmqyA5mhCS8cFH4CNGQiZsU/g7U/7iZR6/6
QoJvd2VWQwKnk/OdVzjDXVoilYqVnA5l3dl34TRMzx2twK9uKPo7PpDwMpa6+4hqXCzdOpj6DbyE
Mh9TItmddK+dFOBW3pXqUSeQwvnaeVqModoFvtLfiKNu97PMUbyNoWlvR290wK7X7a0veqrVPp88
1PT41CTyr9fZipH9m17YcStzNEQk90D6Y3+mX36r0bYCKrSiZ0vy/M9uUO1GXIE9MLrEPHuJMs9B
q4IbA7fHHbESHRsFwSfXZbn0yLLxklWdJpGbB/UEY55jLKLkfA3vAqGFEtFJl8hgIunR1QQGfO4q
5IW+zVJDu4fsF/hzVuWID96EIWNtMnhcN5UHqikdRvRNhqxh/0KUOTT0AL/gbsEIkqoTe0mwDavS
+pwi8zpmjZvtK6ypD6JOm/vIb8Evoh9dGUTeQiifVPXYFF2APNmfzz3NrRdddtiKaD7dZ/CBF/NI
418XwzB9wxMJWE5F4OuKwh1ORpT3+7AR/Q29PRuSl1XsZFJVTwMtsdvRRbMyEey+t5MxvmNn05+8
oCu/yLbwX6cEiM7KaxvAyEH0DcVcumQKov2kQTjQpLiaxsbdMPVuEafyOteB0aAuESqFB9hk/Yum
z5KtexyqxDrORnrK8Kw+hV2Bn9zX5VG6eRKuXXzAr4Ujql0T9NVHGRWet3XKKP9iR5HcF9UYnjsR
yqteFpzVIWYc40BSgCsaPpPF/oYCtM1uWsekky7z5qwEJulONoiZS4N2UwstPXUU+urMR/3UF91H
aBsMYDRaZOwmxihXjT10dzpq5PVsBNN3jNxZtzRZ2a4Z00RX2dAaD3Hsep84ErH0KAwB6DRAYC+L
tqavMofhtjVlSQBlYd8keH5YlhjaKJlNAve1K/d+i6iTe2KAEwBNnpaRiEuAXL58USZgCjOxXzj+
l2cjKnCdI55eCXO0r4c2cFgGJ+t2WsxmJICD5HebU5XZYj+3xE9MRbIBzW6d6eulx8jihFDHBVTR
yLIffdn22xGk1K6C9Lc3vBThawC+HOy6tUG81WyM0tZH9PfNne9GzldcoFm7Eq2eN93QBx+Ei4mt
IOQEGGAtHphIxQ76Ju3cqrAiVtHqx+Auiwp/T+uyXA+mfS3DeuBrzx2gMSaSXscbTwGhK1uRGNV3
up9WS+cH6XLYVv4Bs4ReN1kzrYtwam71nOlbNenqwFnOOow2gjXgy8Z6GOZg3oei9j9SC1gPI65l
ukGIL15lbnSf8lK6u1DpZ7fK/K2RBnc40ZuU92e21B1MuugaDejv0jalWaZr4+hh1YO8gMw3ZNMG
/ZnoGoJJk4TDyerGDaS04WpC9sit6SDBSZV7G1Kb7kTCZt2RV5ruMGv46cauZuoP3HPdjR11FUKt
+qkw6/wC4NPBq469Yc9+V+x6zvOMZZDyGInwDxaRnhdf+CO7gp98okDzUCinCLCrKTx0Og1xPanA
WvmiFuroZpFYc2dnt+RN4murIf+7K1KrKF/7Ztoq5EH3Xk2izjDbw9Ezp+KCag5DDbwqiAyw+JDi
zoCkHGXtFYCmM2ZNiumRShXmoWUOH3ozix5NVWaPjkUN6GBwc9ZYI6qLVm1wNSuPaiVyw6Ppa3yP
pM3YePNKdjC6iuGRAyzqwjGy01PaYgnE/iGSjhITFi1apaj5bjMLbAL6+u0ksLbZFWkgPUnyYyvr
Ezjwivyzxj4j6oWQXCEchhrN+TKqxlNcDPM2ovB/nlFlp473EHl0QYGv3RQJItnMdk658sXnhNP1
qqZFu65C7HcrP/eexdxbR1C1UK4GCBoVIYhbbc8vMPaQ2hl3UiNADYiI2ZD4RbZthZugbIthb9oG
zXoa3SNHhKskE0D70+iRr4XQAHpkwBGCbgOhKlwZWULObmKfG9f5JBpMNGPf4qDH671RSqJdzTM+
mHxAu57TfsbPq1elzzwZlxXo7w6AQkSACCL5Szw51pNdF+B45VjmQEOLeid8vEuzMc70njp7M5cT
mjEn3/sI/lZzktqfJsMaEcpiosuZpgWh619GL1Zr7RXqXHD7vRiNv4UZFD7kbeMdNHOwE4Jr8xzn
WQLUYnDwoNdsc4Rggnj35W5q2nmtiSEBnd0NMD7a6KYwMnZ2OPEX1+TNpTLbJnObc07QdYt4FVfg
n06tf6Ejet8ZQb1hYRJEMWITf8X58MeDYRwid0s6mRzTnKwUUt595PSzZJV2iYH/4JhF9VVTSxVs
2eS//vri71txy8U9E56hLV3oMu+jAXEe19406+QoxrKGJlcTg5tkMWOPQN3/+lLv9RxcihRA/l1O
v5Cj373PBOeuN8bk6gptVcWWZ2QiEReszPdfX+enhvNyIcd3Ag79Jixq711DCy//hHPSj44dmY47
JpEOeUJEumdF0pLvrMiN64muI2TGyV/00g9mVSFl2Qjj5XCND6TY/vol/fwV+zjDGY77aOkx2L47
+3dmK+OWU8axGsELmHk97e0UW8zKgR0iNmYU118ZCfI9CzB+b9f+3/7R35EHECkGf/qa/gLU9KUm
gepH8MBvP/R78yhw/8W8AiGjwy2FCHL5+/6IujWdf6GSo2sr/wA4/aF0tIm7ZdBBNivtIwkw9N8t
JeI+/9B3/r4u/IozgKf1xxaSSQVnEoGK9sq0PZcX9uNKkdmdYZL43F/b+Rz08XlWtWWhcbYdaGbF
de8nzsSxKunRG8cdjgwG2mp4cGXtHRuIvx+yXC5ob17+uYaIdKGO8K7HlA4YHhiyzCzS2PqVRQrO
jlD37tlp8vymln6Vbnor6HZBK5MbC6IKu0YdYTLqZ2urRdyscXXaN22Uu8hgSG00e5nfKmUWt+0w
dPfBEv2wIuRPPeFiH06OgRd9NRJA/8xpjfQuMzYIqpNlcJ/FMr+vrZYTvJqPjRQjxhM/uvUqd14i
4et7tuBwR43kXYBpj1twnu1J6QByyWATAOKJcevEDst0QlfhocMU+uL7ecV8uww5WMww0ZjDNLdk
68Yfq1x1YKvLVG/sqLd2QeyLD75bxffu6KXb3nT6CFB2MV7X0WBdy6p5ZDNpGS+SaIwtsbc5Jtl6
fijaTq1NMX5R44ilCLQwDlejT66rpEgVXi23+ZwUMxSdiu/wMVNpfiOHPt4ZbTyf6pzFbBVPdrTJ
eumv00IxrIZ1ndxaQZMejCy6YGxId1AcFLACF5k46q+DOZTD9RgX3XVhCJrnIvfkqs2H6cPUVt1O
jYFat1TEF4mi48CopDj7lTlcO00xHVg77ReafeUJb2H7gRlBNuKtMNR2gWdCoI9BHOTa6c6zqMxd
JXxjQ8JUcYcow/5APF37CfBG9jqxxz5YhFZtPDUWl7xxjRs78XeRa7bPfFZ6WrPuBbfoM/Jnu06g
GhKouCmoymiTqXk/mGCSDLsev1VD01yo0cvrdGxHSOQ9IpCUG4cDGx2mr3jtu3pN7YS32ZjtgtIF
i9rW8Yr4DgigifAyqGCVhfmMIrfE1dEQaYvG7wWipLwqOJ3uUTfqG6cGsN0VJrJ+a+7WcRONu1Gg
Adz2RpBe69lxDlmk5cFk+PQ9LaL01tTUW4mK5ovi6KCZkIcGFHZb5qswakSwqgYP/zM7X3dVJJ7P
+hXHp0Sxp5MOk26IXHGfcQSZH+sxHa+9QJnb2Gm6M0h/lxahrvq72ojmT1WmLZeKC0igJjHwIeCc
d5G0M2upo33f+8VtYjbtPT0Fa6tcu+W00M9I94UofJCAFbCfuAWq4DWtr1ZAGgl3JY8qPOK1Cmmv
CFhkEwFuK4z3lIbhWBEBxVkhf2IZ0bdTQYeqiCpzC5zH3SaGNs9+LCgYaVbpNWmdckttWV2IOowu
dexYG68ifzBLMqpfnu3xYxPGTNVH2U0fPE/Z0Zr5tIFoScQH1wvzUzf39BNzg4H/ujcqt9+BPjMv
CAwhARgu+qwbg+PJky8I3sNLUIZ67VRVyEqScICb8/JbxkhNrjovH8/27OcTX42bKJQtvfEU9Q2j
v1SQaoNxIho35CalKCNSlEO7EfcBKgWpxzsrM8XHGnZ2t8YeUutql3mla45nwaBupO0LK5PKYVcj
JcmDdTRMnoxoeTDO/hDiW5m8x8gnBuW+teOuB6aAqK84zdqCwLFuJfwCvXF6Sw0f6nSM5FcnUmFc
IEvMzMF9zOHwVv5WagyGO6Pr2vTb5GstFI1fUddsXAxH/rcO+Ls6wKav/+s6oH/59mMV8NuP/F4F
CMFWD20RQi4VxZs/4d9VwDJq/GPft9j3ibH1PYtQN2LKKRb+GCW5/BbZkNyQqHHfSoJ/UAcwunpX
B3gUklyGkpLJLQead5V03DpjX9TaPvth4z9Ng+MeJ1sA/XDnzNxMMfhWbEnliXq/EqtSVNjDZ1zr
g0dTsbOa6prMk856duNZAZXN6viKhAgszZauWDa6mjGo3Tv9M2li9aaNJtYTPVmsx71kO9QtWbwc
vQoUjMMk7jsyuD4Vfdhf5joIRxLhC1SJaq7BJFe0THYJzuyDX6eYh2qFBtLXU7v3Al7iSsdsaEAh
S0jHiGaI0pom39vFI2OdAxX+3G1IX0O+29FIWWFeVN8qOhqXJHL7nM52Pl7CsKSfV4EXMje5zhl+
IFVV/rGcamfeYRob9Z5nld+1G9z5p05GEzMUt5qOEWpQCMv5NDKT4gXCN4coCMWhImX0zsJIehc4
aXQ/p6q/VBknxBQT4GaIcxkBjC4RhQ21f8iDrKjWyI7n6JCwb91S3ahigxh3bPXZVtYjE+PWnzWD
HrNsq0Mo3KQDqmthWd1z0lPRzq/JgyGOAbRkYa6JoRpvbH/OC7FmDG0cnUaU/4+9M1mS20iz7qu0
9R4yOADHsOhNADFHRs6ZTG5gyQnzPDiAp/8PKKlbJOsvdVlva6EyU4nMyEAgHN9w77kIdOuoAchA
eoJbltk2gX2fc9jWudWZDyPJpzAwbUH3LZNwnAgFGS0v3FKwtB7NLfbtHceeS1i0yYov8tEnpeFt
KGZtRwCtQEInu96kB2oGlKOXjvoFBCH7Mac66J0SIfp4fJtBY3XjeuM4CxHDqWTjMBHmgG+SQJzx
1PfDUOtXMRdpb4Jg6rpRceAiBQdj9SGiyTKWNw7XuWy/9KrpwVDKDFZgeP/vA++7XezvDzzvbwm1
h/eiZszR0lt//f5Dj1/+6z8NE+cU/8d71//Xf2qO/hvanP8Jc/qj83EMALUMY2hkcYGv7LX/OQLp
l9DzsEFGXfWH/+uPI9AyfrNXBw5HlsPDk3nDv9IK/TxKWDH7pklW+HqkuvRgPzZCGDsn1q3cflmJ
jdVcCJIw7OjlL0+BfzCX4SHxozJnfREySljc8z5/sbogMIbp6blgQzOj2UxOtwSxMzo+G6n+b+YD
PBp+eSmLy+JIC+ovMrkf30+FG4FQbyitBLTCpc/JhzYMbMM4fCAuREl/KMARQNaW1gb8S/U3L//L
5cTMuuriHNgt0kQk8ePLg9dxpbINJtOlejIK59VlfP7PL+b6I36QOa0vsXKLPVpXPEs/SdLaVpsH
PRTNQQr1NEnzpfNE5Q8GFC99abhL/1sH8g8+OdP9ReOH/ZbhDy27hRUUZdOP7wg5KrN5yGYHVsDN
ie0viQOsLAuSCKg+c6BVBCGiVbV+162a2PUR93joWcld5plHq5hsHCOiqo9R2h+heaCDHavRw0z9
XR9LgYlW1mgEutkCBW1LF33EaW5+MlK1pwDtWQCtBN22140XvOH1uqcHdglhx7zGzeAFYAPNAAHi
9DKnYXtJ7EgR1UlbGQcWQaZPNlPx12R2qo1Husp9GFXylmT27MGW2OtHCxrHEDGxJG1TwDL1wmCV
2W6YITS7cViWIxX0Ddb1cWcWxTfLyR+qxPoMFOm+bxm7KsstTrU+fYzYevISqb3VJD+zgD4YZPXS
7LNmdT+UIpBdqr62sdfAKo9vayyWxFdV7dYyimFLC2pfJzg1LMvs8MQz7cXRRHhK4wR5VwdHKxnH
ryZeEIwXXRLMIk1RbDTRU29DjANE6+veGAUOgmhIOOF4QCIQblN9im/KTvpDjDsjdGHkSaQd2VaB
u4IKrebIQ76QghtLKsd7ahxcdjHFl2+4iXOp9TSFx1iLUOzKqW3tZ6t0tNc4GwnXrgDqbd1pMp4q
kY3nvE2GA1UkIwNUXgWfqozPYdG0N1Wuy61RNtmOyTa3SNGkd01VzX6qSrEd58HYjUmuv1gV9H0E
0RPW88QY3oZEBxbn6zO5BIsTPRHfgQw8Qbgbsj4K4obYxI1KhHdckIVfwjBu7+ulbO+KtruEoAzf
2Lv0TxYkmgOmb3EjJtM+FCX3AtbpZDf05bSH0f0WZ62EWJBADEkdwh6tLvHudfTJe3SD7c0SadXd
algwumG+QWxRN75X5/quVWnzVtmSxpolP+MMsun3rWcNZ3ZEeCSX2L5LnG4XhmZFf9s7gu1sxHo3
iyF7yddpjHA0hWudqe7rOXsG3sOgZCTU1wJzc2YAn20SwsY34xCpey1UYm+YiX4QOkLYGYzIUdZd
c54rHReNHsnqtph5bnBHG4wwNCgU92bYzO8day4CqDXGW1GqnfvINtBwwt63c/pE4A9EhLKwc4JG
b3i1KFu50B46CL8yJlCAdUxqueaGb8BvS0KmsIpFYajOEzJt36kG5duIhzDc6CHf/ULb4I5lShQO
jEJI2NyYdq5OLO3FZYLavgtXe08Fi4dBSVIGthO/m6H56okFKF7f6w/JNOsHYzQ/QoK8aG4ePWaV
bm0YYfHdTpZTb1XsNsOs3SwW2LZQjRkYCwHJa0lvtK6BTtKEeVA2y5ckcsEmxno2b9wwGo+hFg1b
oen3wFx2hJtEh5T02k1FfMh+wavAEtVunluhOcWm65QW1NiQdqTsme/dmGOwi2t72007vFXmk5QE
2hMNhd6ndMbubtBq851z2z0mhTKB/8TMVtYBQxxDcdhIq16uYZ716DDCen6uhJtfOJAWFgcedbEh
39pKAUwk02ej3LAiKDeE66DH8LzLfcwDAEijTqpHFBFAmxeivHaFe8xH4xljJKieUIDrYFGGgUYD
nqiFQZhp7k0UZl/DycMX1nRbZzCs90G3avoBc7ytmU96OKr47nEk2LfJzFzFs0V+xDRHaq7LPKBS
i/pAsiJJ1+iGOUlYrpJfY/MFAggzpd885jKvQjX6Ey5E695cUpuVlyd8kRcpEckyN/dOHvdbm00k
3xN7+kLDQKIcWRBc5hKblJO+SDwzh9ljj850Kl8BsJNFR8DpkZO2vh8WB8a0magGANEyMiNztQO7
AttvGuezI0yGqWsQbgDmPoVm4TpPkNXFHlhzsW0Ni4ikcU4ORmbB/rC9+IDuC5n8NMiD7KW8tROB
mlqLoo+u3CKbn/f5HHP5x3h6FpxcARpHl1HjnD+ZLqtWiVOEVVOfGY9WY29ttP+vPUq+j9OIq8tu
7eW1K80A8xyU0rRu2+sg6h6gVcqdB2X1QPgj3g+bm0wShVxmnbEJWa3s0Eh1R/wj6jimJmfG7zYP
SBer6cNYDSD/LvL/N0U+Qu3VR/DfVdEv243Xr13/HzBd8ZsmPww3/vibfxb5zm+OgY8czzoydNo+
fugfhb5LyS75vlqMCdapx19kshatAVhAHeIxmgo2HRSsf846nN+IjbAZheDstwyYb/9KoW9/Zxv8
UDji/hYsPlidie/45x8ruWi2VF6mUUyWozOcK7eUkEuNujtDurVAZfUVRK3BFA+d0DZzEfEwSSYY
WrpQhyxutXQbgjTeteQhPHouf8bjy/2SuH2+R4i1nslg7/gmUTMxS+wztA6xPJKA6gAPTIdwoUu2
lE3ZLXPYZZm0MY3NWSDrYjo0oXUq3WwYWclH2PQYCzyLsvPCzSjb0Pfs9IOn1IvocsKLLCaGz0s/
Lj5vad5Bj9SD3kqH+0hV4oTMHNchBRK681DLR3bhYfMg5ya58FdEHbS6M+7rSrtPwjrtArA76tCa
TXWzqLncTJ2pvy5tO55RLcxPHNHmbm67eF0foF7zlvWdg/XstkZhJwHj0HyH5plYsBiM+2MUS7kz
zKn2047/zApHnAkif66ySm4itDY3rjXv3DFHF9XgHo8ohSP0JFb/mDETuWN6QIEKKoM5tt1aYgcI
nnecu9oCuzbEN4ZseGtA70Nk2+QBv3PGOKa3fLT4FFwamORwMl+HDMqFSOKLY83GXgzxbeQuI7np
UNXywOF5BOQJeSZup8W69NAiSSQq7X7j2jDBwqI/eKrsny3MYMRjJovYatDGfEIY0W+2HakinpLD
ZXExkKb6W5IajLt4L1tsiC9hOesnT7XPczajfUBp+pEyaT7hjXM2hBDEAVl1q0pDBsgkoofOKs0y
GJ0qv2HU21yR3CKy8QjLcDDBVfZtNHT2XWbyKNPoHN/CNkS0R5LhVsKlurB2/woMMZpZgi828rmE
cGz876fJQwyb2qZP4ON0yYm/gsNmh8FQauG9MPsPEdJbXzLbP8ZM7eF/9Xo+3k9eVDXvLQqrj7pq
hm8gtcW9XdTyTMqQ+ZjZ64hNsiqSHZo+uEoFl0zVRXszGPpHNSHxQUirbQ2lf7XK4qOjVNVRBJUN
Z7lFCEhi6rdg5UAkscB231x8ZE+LhsQ4xYy+tSlbVjH7MBQH3RpkugMVzoImR8X3MY6WSg/EPCQ1
xGVMeJssbQUl0GxspdMT3Lxub+4xdeO61GP9UjfMGPwJk939WBt3hJO8LZ33pgP6gc/rbVtHhwzh
2QlVjAUkst0jEzL2OtXjqwzdpyisv+rGAL2NiV29bZkkHGQOiOM2zi2w0x7ZL5CDDWIWOTv4CdHG
Mbv4ijjmzCxAHYG3Fzz9bSsm3TyCG3DTed0S7d2Q1FbmmPVbwWJkeGh5HPIrdTtqsfBuJON50zZZ
fTOP5sjz1552g+7tZ8uMj1m2jM09Hm23OAxgIj2f/Uh6zkwklJhkWZFsJr2SSGzMcOuYVXyMoUlu
m3rNDHE0LRC17b7S9s1y0y+w5nEHRX0X75HjQV+z8ZHLcMbMpM9qV0IS3BCbnH2g256DIm3Umb5o
Z5U0OOgiMAqCRGVo16byPq4KmOx2hkaa2aaPiZLihWbnlGbmElTM8/YjnYU/iiK6AUqnuALpsjw1
tEdHibzpZkIr+gL2NR5yAiSzKChyxpKooyp3C/C+wLZ+RqH+gUhkO6jazjhOS7hsJX/qDD2suhG5
2SSUmRo606aC3hzIVQJ3xC3uclK1zT1eT/PJlS6lso24O5YItf25XuZ9qKHFxgeZZW+QsEgImRya
RQuYNgfER8pDfGTEyxCu7XjtzpA2/sllvOZLNH8jxhlk3+g4BMtEoCWdpCYKN+w+WxTTa33PSiu2
6YErQx+OYTHnflWt3Xo+fOTBgnOhz0H2LqyxN3lYkcnV10rZflEk/WcDyny+dVhGX2iWvN0YiccI
EdDB1Ar9nCA0o712033uMHSOl/bQ1a6+ETxgt7R6sy9KbTwYDISP+uwI9NB0X7aypi1cGP1s90rf
sJ1wd12tG0CxhHeeSgcMpZHDl14oGrsI+WLt0UaEax55Mg+kEDAx2bC0gmAqxjzwTKM5Np5gY5qi
ww8QZ961zGa0ajJgWPMVvYlrjFmJPrl+lmNEJxfbC6SRiBNL5nCnhuY8FUXDjmHqvsiqnQj9rNU2
zfP60ptmtFkGKz62i/eJbLPiGMn2S+PRygyZ+oQBcNjqYhbgZ3nciDY+uriqDoPKTaIP3euIo6Cn
Fr2ahUGu0zDKe2UlBcCw7hrN6cOgd9q9itM7MqPdUzhJ5HF6fmUtt+wmO2NlO7ErgLs3dvZOLl0b
WPin0VaNQ7/KDOdnC/7+Rg1c14dmIFvhtKT9PNwA64uqrcGTs90YyYScja33HBEQripSXOBpL+xv
Q69eHotE97QPqjOmGQeF4y5kBsJP0JnIswLBZ5Dn1tbphZghGCeP0gE1HSzjQinTZbl1HTPRcltJ
QS4qbWm10eE4f53h30roeUtziyxUi4MaesirWQ/TK2zT6eTgijgPTdntm1lTUEYKsCk+6VvjiTGJ
4ujPsePQw/X02/qyFQUnJoBn+31OCRynnoNoDTYYgo/hFA/uMiSnQgcIR2TZltmo2s2GG30Bw6bt
u17Ju252G2ShDUHSa6IEUTIcr1ljcoHIm512hMJELxb0WQIwC6j/dYYR2StId0zaBQSsThb5RlUD
EaA83WBmVVgBwf4NRbzt2b4K2sd58NwNTy59J7tVverOMfrTzoEssGR5fJpBvkfBAt1lOGJ0Gc6s
/7Wj1jQ2hR9LrWzDKs+7FRJVPiLHpUl2hC6Rae8y3Atic7ADpOT6WydTcrinVE/v3bhtHlIvpXv1
bFwDlfAkLPEQjD0N2gHJJPaIJptGHRV+63Qbp5371xy3YxAyxbwUCLTlCoGfPxDzbe3sTu7NHrvW
Bt3gQO9e0nw2GbJwEI/jIUo0hWI76aItnOnias2r8ZMKqMn9wkZxYSWW/spEKGUnrYcgywfTzQB9
WiXY3AweRoJt/QOH97JlZGWfMaN8spwMwg/otYIGdwibTZ4xV9yQWhlvVU+6A9QPBP09qBcW6XZM
DDpqDFLis3jY9jK+we9Yk9ZT9Bc1QGe0YxfVRmm68r7L4XdsQWyvmGW73Xp8aCfMIw0QSZS/X6bQ
jT961NzPrMOdc2jFpe0n80iMiE5pFsBfj7wbguzRh8/Oh74wu9c5XD2fkbR2ubbg2sGifmyNeYFD
SOjnm1lbo8KMXwOlMCF8Frnh3eT07V8NBkN+3xBPwXmanBIImFuC3+0PI3obXAJt4YQ7rUliN+h1
fHBRX7S7uezNh0FU5lbaqgSo4GQEsiTenqChYSuncTwvzqgAeEbqoXMYzTAHn/xUguetsjp+nxs1
NWBgK+DXSUV4Vy1qotzJKIWnO0EMQe+91UCa7IxRd74YpTFd6i5Zri6J84+1gokHDqhKv1UEzT95
pZ5/iEgZiQJUGN4JwEN4IkAY+m0dNjuH+xUPS2QziugVunNcBcZCypJGmBhzJKvezqUjqP11eytl
OPggFpDBZnlR7nDyyj22f5xZOrV47eXqiVgKc6fp7bavm5TFKSLqNC3Ga4pO8cwhMQZ8AfmyOOM6
MODkM7M2AU7cEFuzDoVnC/Kqn41zs6lQqFIxWOm5TqhR8kJvKKD6/HOc2XIB5RqrbdIM9rexr9QX
pBmx69eAlG5Gw5jMnWqtavfv/v9/0/8DUrBZavz/+/81hvKNRMYf93vf/9Kfrb/4jWm44fK4x+hK
pjgLsD93fN5vDqpgC3EBHTlbFBZWf8oc0DKwqZIoHxlL/dD6MxX4P8Qq8eo/boy+q3gRRrOvYKDw
88ZIjGCYdR7Bx9HFnMlGPJK3Zqvq65KTrfuXS/MPFka/bKd4LTQ1SHORgrHz/GmfOLLpJrRRlEfH
VOK6jLO4MmD0XmauwAWbofc3C7f15/0w1JA2bAHAbDpyfcbGP2/D1mwgKj1er4C+tOE7zmSSfCZx
7SeoagT34mQxJ5Auyk6Mp3/+Zn/ZjUkbz4XNwI9Pjz3ZT2+20fSOlEvmvgvPkS9FXnSExYrRvcxi
IT8jXLwXMDh/95b/wSWmfnFNoMDrvbZOjP5qf+67Pm2V62DALMR0x6O8/0LcMGwuL2mnu0if/+UX
ZBGt67wcdy+7m5+XmqmuQT3uWo+xaFidndUPOsc9OUauqX00SVh+++eXdU2B/fFD5fG67jZZf3Nx
f0lopzJBZBNO42GoCGNGmRZ2BiTtRsc/omiofbpfcXV5aB6dORMPOCPLl7KuHUVKUrZAW3I656Gf
DYMed5QMlTCIdhfm69MHKrG/uQsYoP36+yJS5bvPppQ02p/VxCUuCmBI/XCQjhlZTxo0oPDcRTny
XQYJmEubSKgTSYcz3WXXS/HEd3B+0DzQJYaOGfeUdK55xO0h3yOza236pJx7qQtBQhWLK65TEoPv
GXUjL7aYhMW1IPWhIKVDLgJvS4fNXWsTMMSzsbg7RJDiqrWO1m4HnD/nWpunB9Ej1w0TRuObpR0r
+cklOXEO7HaZRtJKGiM9A+Ca7ugSccQldK7eIYV3+Eq4kAdMqDVabrkQOiVemW4GbgFmJhbiK3cp
jQGUIPTBOLm80bqfylldSj3OcY5KDH+jZ2G2+X4QtHPB93Qau+mOUnu687Kmdf2JXJW3ITWw3TOU
ONpj1rMehg325hbmeKdD6iFquyEpw8cmuQoSW/nutvr0wDMZvW8xhvWbiVTzQcMM/SR78ILJksh3
QCEGe5nZm97sqocRYFuCOSdGlelhsFreKSIE9s7kn7PPK5PwBSR/1gaDq+CNDVxHpmZcNyZxT4PH
h7YAFHtRzSLfbbQTD0mEPLLBmMyQEH64Sx64BmDwO3Xu93s1Ro6ALJaNBfrUjL4uT2GLbizJmzXm
se72nRrzxdfaOYtPnhMmxTFrtIa632amTFGJyeo1HpX34tacp0GfDRAlC5wZ9mYsbeu9or57i6Oa
L38DU88DDvlSs3Jh+VYm3BnE65KzxcoS9PTMx2/W1XQ3DHOtgtE2uKR8u+u3aUrxt0YVobvsvFs+
JI/4oCMgQagvitCRh2SFHG1c0osP36+/NfXSNwfX2saZ4wTsq5CvN6WnX7//mT4MwZzPesq5scQH
jfd6Hzv9GKjI83ZD03EDx+vXw+4zYK9dl4bhWTC8qgHmqwEU++R6ZOrgayN82DWJGe0J8U2vPTvf
Wm7cIjOmRzxLesvMpprCcZeneNBDU+MvlISc6EclegfgVURMWHzqOpK+9rM+pCpoIm0OH+q6lMAf
K1Z4mzIe+vBiLN6MzZVYkXHWmtFnirgkdwrHlEIdBlht35Wo9TqSRDFT4YEjmmfU/ErPQEbKUXKd
u6faDOPtlMyQ7Utv3jG58Ju4mY4oKMgZcFPzKt11dzmqAxvqiVVsNT3Z+KIJ4kItwfhpvloys+nW
YvGh040mYPlqbzD+CiI54v5BxQ1L4h5T3MeeLtzi/uqIeiVQajqPDqMOy8Ujuxl03IMbvaJ+bgca
0I5jkwxb58SE3L7Wesl8fWAucUGSXPCBTys0ZwEesy/rpf/isWxXQaeBogy4uT1QBv1UBnBeO1Jn
HSd8McuuLwOhWc9Q5jX6qea9FA5RW4yzrEOjTI5s0MXcdC09fLSZM3IJY8G/MNcfpgcec9zLRggY
5mBrIU/pNfIeM1n9JonYfVkjiEDZRWtfKMdxeiDKN3xZmRfX2hL1G3RlMGJjpt6nCpFzKm0OzMrI
IBno6StdPl8sMoXNY6h3yT5xTPPo1p4eY1oGeMdjtEIbAn80wcvN2sOKdsIsXInHcNG916Wrxcei
1bTluMTW4B7NosU06Yua3a/ZijY72YZpfoKDL+1tW5K16tXhRWl1dIevND5GrvfkxHHzkvft+1xM
6+mfiBd2rYAD8fxfWcdyzstaJCevqo2PgxayR6f4hyDgKeeRDX7mBMmojuDNCFoyVUO+Wywc5JXr
uMorjfJ2Goxp2C1YAQuazaCaaGjJ145VwFC4cdC/W3JEjBKWV4Qb1qdcmPz5midW+wxY0gg/ea5K
GBY2dVjtFnL7crI+sgFHY5dpF0SPA5euABq/EPz7galXdUisEldqbOpkNvYJxhJylPzZCLs3Ii2o
RepeuhdzhWJmYuRjbTyv3SYkO3JYWHnU4oXpZrS2qXvVptl7aQuEQ4GW290X8gY9ZLWS4y2zF24a
Enanhy7S3TUNY72VSD1GTRlX4mpilCahzjY401OPnzMa/DZ2D2qTQbNJTG3ucQ4WA27HDUGPqPeB
EETkqZfcgpMJdMjO66QgHjrjvAe/cZjjkXMQXhFpjpiZ3AsqD81PQZ/nK8qPQwuN23RXm7y8LRUr
6e9E0Krlhc1wsd4X0owH//sR6LDxb7fAPtZbHzRffNer0i03Q60sxgMDye25ZGra9lr3pTThcm2E
iZOIJ2sj3xHITnddIjmnC6KG4QQ2VR5jDYY5fkrQKdv7338tUUpoCk2cUkmEmsbjy2k57ZscfiNt
6HTXj9S+hQs/VSw53lEir+2yAx9QWCj0iZ4zfb31qjdlENV9a8iR3zopat6rGhdesiSX2Hmwmjpn
dA1riojMTR5Ha8S0cnVGvn40WfZpyLqUsLhGzo+hVsk3OxYcrDOrwwtmatp78g5S4uYGET0pB2Mq
52ZuXyzwMB3noiMe80rTT/UQa9/6tvH28aAgbvI7U+UkmuO9GJPitnDzlid54/XQZdsVShatnLZd
61gZ2TVTsl7RBjAFaRrMVf2hdokgRQ/Ul4/h+ommqcnHNBQr/hYE4FUTDV1Dz2wAFKAEopCgNUDY
/QJzHEsb14nS8tE2E214ZA+R2wQxqTiK3Qcm4p7NowrTFGNNN2rmZDdnRNCI59SlWgY4qXrs14Jy
Az4HFhDdIiWM/NYk6BX0IGWzaynIzVaI5GL9lFltzIC2H/1Ei+ct/yAMsqR3ytOlRkQVNw8VCLNj
Nsbah0nzkpPWI/YaocD71sw6hLUNPCD8/Lt8UN81E3ZQMvza6I53hoMZ+g2C7MjlSDfJgNgJPRIB
QFqWetg5jtWIIyvqc/FQWhwx6LTIfk1HwAQioyLp7SL7piWWZINZhQdvqYpk0zfQCPkGKljp5bey
BfqVgwGbLHXkvqYwGBr91utr/VYW8xiMWIXsbi4OaC6aLbVx+DjZw7xLeYgGacPgY7KsW0vvrRuY
MOU9nzbP5XLKTzz5CkRRmYYV3+x9t7C3kZffDJmFTYxLdauDRnquNXtAQmOY1wq2f+WbkU4BOcFr
ZW0b2OOdWYgHKr9yC0RZ/4aLRp5MRPrkvxcGAfHlpnTI9HUPWrp8lY3NB2INfIV3qFtVHBSDnlcU
2tqIDpEncLeZ8UJxgsSr/ornFadhj/59aAzwASZEoxtG09ykRcxpk9gtd+TCmi9kTZvH3d2cqZR9
EGX337Ti1s9dCahIGg7QgIZgBPFz24+VPfV44gGYx7xD0T9OOhP9tfD95+3aL92P6xIHgIhB0vZb
NG4/9qNeGDMWrXrAVKXNYTygP3hqulbL2R6JNYNkbV2+H4f//HV/af15XWyjMNTpTC06xR9fl5Y8
N9Nqqg9TmtuwGCH3F92UTzvlxJxfVVHOD/DDVyIXxqHkbxj0vwiNeXXPoCvmC84v8TOFb+5SpifC
rg4K+g1Zc0Q/PWENJAPO6Tjt8erxv3rNdtNcK2/Dcjncv1+Af/uQ/k6Wv056/nKv/KLYuc3ydxat
P4h1jN//0h8TO8/6zUKn4yDUEejf5V+iV4S+2o5tJBuOoRsMdbiv/pjYmc76X1bsofyu4flTqGMi
75dSElphGevf+5f4dlKukuq/zLSIWjEdzwBxx28gMPr/NFZqx8wtJ1s0J6vXMNwRCNnHY4/0uHfv
ZQzq9ChhJ8PiwJEpt1lrD8SF9pJ0b6xOFEITYP2F1qvwknCvwY9rnwakImeX9iC9g+fcfuRAd97k
Aug/FhFB2io1AsInWrSfSVKc0HsiQIMfGfRjWl7SutHwJUHgv6GcqJd9MQvCr5YR5HdskFY7qtZ7
GylJ3IOrIwDgjJvZJKhpcO9mQzooklGipEbVW1vTxrDoExXgJu9jr8UfhjbvCpBSFd6dugPUcOml
HvfRTmMqbvnswBMWzoR8A16+AgliJrZDCbjU14qxQLeJp651fKckrSA8oJbF/bolnE9Ho16SQ+Dm
m8YIPeQp9M1FeHUNAIBqE+ZcTxZLczEoYmphegIJGUd2wyIOhf5ZqbyDJJLFiWQ3nCGfRtJephVP
72Ig8HDe2AOilU3pGlrhTzB4OGNjd4H5FGBqtRaffXtEZGOLHzLGPIq+ulrSL0s4z53ESwyxR4LS
QEjOkx9v9N7IprC9OkWvHXUSMe/01A034F7A9KFQJ7E3Lo+xpo37CO/VI9tHNnlmR7r1SPd2L8DU
72yvnt+dGhGEyofcR30TB0nV0dDTLF9aLTH3VWcVhD32wz4rR5hVTVkxtBzz4eiOkw8IEIF2UVaB
acfRLaI2CNdxPgU2hsvA6tmzEkdQHUgsDu/B6BWvYanBzslCstsWHom3eWo/E5sW3eMc6O4ISHPu
c2Bobxi9JnhlqNnbOp7uuR+q3TxWyQvqTGjeRjW/Uv5qhk9ZPGJ9N8KAqDLn6nlZ+ALz3jxMsa3d
ahNx3BueLkgAnNa8hHaY77VUS5ZAOG02v9RrxqMT5vZzY4vysZtZGm+IDYsmH2qgOflJ0TqTX82o
+ssWQd/G60mCHeBOHRX4qL3Ks+iFEYl59hZnLchZ6D2RnYVpjjUa7uMBH/I3oSz2pPjK8BtHVUns
glEtmxnrBgjJxTm2Sj6laKm7dLAIcyD87yIoTkALJVTgaAiG8XaIIuMspqk68HhjuJESJwy7umvv
49wuX1qSw/Zj6NSfFAMg0bSjz/zDPfFJF9u5xmQ4I3K4WQCQ34d2F5/IHGyfImEuHwZzKYi2VJPx
Oa1a/awtpZPS35nOSeWTt7PS+isGjPDA4LfZxlO28Ak66aOXucMHQHf565wtyaup+kT6snGz10Yr
PQIB+YbZWt/uGcoYW89R/S4hLkBVJLURgpGTymHOt6VXypOaSA5Ej5WlNepgT7sVaZIRA7uk8QZE
RHJXhumEnryeWr9Ca85dzKgqli79fELZGBD9PG8rNdS+CvH6c136jcNejOBp3YcBoE6V7pWBOUvj
xaIevEXD9pws7WNaa86XSVbsHHFDYGSXymRtaNRL+oQz0ToXTMEulJeEw6ddGDhJdPSszrmZVUsB
XA3d4wJaMCCyovpsD1ija7VUd2boLZ/IzYBwLfAKso5X9TlKI+s5isnPthvSKVegJrF4ixfdWIYY
3nrC68oqx+GYFSSDZkIsfjq1J8Rb0XtnxsnXXNHJdGNzQWGl1q3qFCCwMT8YcZigbSHTByOHmi/G
tFIYydojY7U3iMzOrBhnYDNpu7YSGgMN4GL3WYogza974W2/zy7HLiHBIA8Tmt24UOl0MNYZaaUs
Aj2ySJmPYx+6nzJVUK0BFqYPdHO6RHbm8wPpF+6FnB35PkhI4h7pLWSy9oJzbtDxl0aiZCQwuDFi
AwXIywE69zQL1CROBAB5w7ZdBcKUyJu7BK9D4Y5Q3oHVXDRhVFeItBm3qISrqU+fyT4uH2Bhrk7S
sPP5oZEfpSigIb16+76xpovWG4Qls334bFWt/FZp1pekboyLQHTf+3ODcZ1mf9u0BDIkhZbdKJam
N56ZZZdYJ0N9ky6fY2ZpYCMo4K1peq709hELu+67qGVgi9EEJoMd7xIUvns9Wbz7RrQV+2gjNn2r
U90h0oiGzsZoZw1JGLRlK15pd609CQv6ju/753Qp3YfGoBeKSdV9ihiMbETc1qD3M/TnlN/5jSSc
xJdQxG+qkqwCTU0zQ78C+CEbteqeO7egZfPUXQKW9kszdWQqGrXIKXss9yWykcryG+JEUXWJ1qWm
x84zWdwVoUZMszFXRwERwtc7YI5ob5KL1kYOiNmy2vfDNATWMPVvJFwwSnBJABid7GPf/T/2zmQ5
ciPN1q/S1nvIHI65ze4mEBMjSCanJJPcwJhkEjPgABzj098PlKqulF0lVd117WSSyAhGAHD385/z
HfM7vTY5WCe5XA6IgWAMujG5sX2yXVVXw94qsYySK+4+TJAcux4L4n0mXGc32CO77RhnBaKjz6nS
iO4henXXrvD0YQyshneRtl9InVgmYFAKSDbEnXwU78S4GPszzN0kdKrxe4s19aWZxn4fj37+XqII
7MDO8b36/kviFz9aaHQXyLteKLBpbBuHf4JeFWxmplZHEn/Yu7LC3g4pvZAoQebloozsLch8h2cn
NQjagRJod1Fxm+kC5CF03z0h7OYCbZ/eboJrR8uuu703sfMyRnh4gMqHc1rWnNeKSTVbbWIfFPOi
Q0LXw87yuupNO2Ma8t4fCA/Rrz0n7nEcLJQQ52qxkbYrzqycBQK5r03nrRHqtqewZkNLSYahdjnw
iMZxbRnfTLAzm4Qan32aL+wwCowJuaivPdXeegI9qmsOy1j2G1HmNDsk1R1NafkJDHK8J8bubxrG
UxtagOTGhpjRLUW8j+ziyioN4y6AP38o3D44Qh/F+WPRapRXNxQxJntdUju/UDEdusV8Gwy9uQV4
Q3sOAJGtXmCM2PgP6ZzsSVIMFiqL4VlfDD1RKBkY3gMzivRIWWZNHYL5A6CascORUW7SEv6bTLFS
ENRJWA+s/naUZvCWlnODMMblBybx6JLCv3UNyoIDDaQWadgkyab6i6lk7AgzxNjE6eKfSj3fFqnz
Ykfe1/+cpf4V9wPpYpPzxT93P9zXvU7+a/ua1/oP56nffvBv5yn3F5uSSNchlry6HNYzy28OCKDh
vwhi9BYqFaWLHJ3+fp6ynV8CG4kWhB3hCBbhv2cfCDlTzshhihk34oXJD/0bnAdp/cStZypLJkMI
E9cGh3bnc+L8u6aKAP8U46jGONMsMdySdkXzt1vnoiwWukFU32GpG+SdVbjDwa/xg5nDHEArxake
5/X4MOduebY6SYNLo/0jHVv0SUcZ3bIkIEm/Qc3Z5Tq+i5VFoIfq6oj6sNC2q8exz29GSfd8PsY8
8tbeA5P2V5gHdsAeYk0+2Tk5ucYu5L2uoPEoJb1wgZdybY9D91BZAaRBT9vbmZPSuzDA3frWV1pp
PyzFCcaL+ts5mPVdRprw0IxU7dIE3pd3abb0p1r5RAM9zo+bCULTgXs3paIOCtM8ut5FGU/lLssW
KNUtrlrd9VaY5fXiIogLcd26kALpNoEEO0wTCWrK56xkg59/Pq5i6U4oO2Iz1jiXovWPRSHvlCCI
bOnAvCpz81xFU7nNJna3sa9B7CQk8JrGj/Yao0bIBVPv/ArXYxPnSPMcxNgJYl3DWX1eGGztPcfw
TiVOtjCiim/T257aTzKequNUEb9mFZ3iXV4s9w3m+u04J49Q4OTXsXTci8kmKVCZNTSorgl4Zlt1
dK3aGVZSURNhC8I1DyrOQxVZy33VslHodynsWuMtLyYTv2ld9MZCmKXL2g129G4JhVPbWA5tzcmJ
E/d8xzTcvw7iQBg7/JzWRHxlaMZDiV/iCG8E5FZZwedJTTqDp7LSdwYtPnozpwZOsY2/dNaAVpQ6
l5jlRJiZ8DZ2Rr7QMqiHAAw1x4f82phTSxlbo5ymmNVCtcRTruqsQCIu4GquOiCI2qHzglANcPGq
E3VO2m2faxk5d7SQjmy9g65ODfhZra7bbLyNIJKAz619D662tzCL3KPk4ZGlbUm1mtViXqE8lNlB
6DGGT1wPPKcCr72MP1E+oAk/yT65+wn6GdNqBvvTfDKATFJDT/UKBsLvB7Ji/uQFYXRGj81XjFD6
SRQy+o7xORZH4zH5ZA7JT/4QKvMEpxdiAatL8+4scYN3nlP8XcUirhjAOLCMMgyFj9GvhKNslmZY
ruCjZRhdBsGfPKS+SVhgTIDrp3kFJhGiMEBQYtIIxxWo1H6yldhPTE95uhKXUHutlyYBw1SsQKYG
9f2Lu0Ka9IprYpwBuYk3IK5g4a7pQMBO04p4SlfYk4sT6BEmPAQoKoYYwbHMQoYiEtYSZwcXlazg
KGqfYEhBB0ESiDWMGNOgUACfMsAp4kmwp7JPDpX5mRhd4VQQRKqbZgVWeZCrEnNwvgTZED9En1ir
T8JVs8Ku/rMg/ksLIgsb69A/XxAffkyv3e+9gNavP/G3lXBtbgbrGkAAhS2EMv27ldAl7Ld61UA4
4Blb+2H+piyyfgIgkqyP9upnW+Ehv6mL0vkFMCJQCZvr/VdKyL+xFJqsrz/JiyuhQoKowLC0iply
VbZ/txYSLzEGkveYIxrZPg2G7W26Yn7zyTpQDG+gBxj4x6eyzu+80b/qsD18c4esuScyd9+Itjv1
lA7CGAQNTATbuJgjy40OQ50lN33VGK9MAAiOuzWWVtuPPM77DlDfm8pzZuvWttNclkgCheldkAjw
5TWVQaL+2hX447Ex5UttHeAIK3WF3iK8DPf/uEzknIJBl/YmivLM3lOFRYqPk3nbNl8Lv9LoMF5V
FuYpCSYXAiKSn955iQDKTE5JqpO2aZ/AhAQPUAh6Jmd8cmmZLeaJfAgSwhx3eM2W2qw5K1Cb5B98
6c3OBflgh0Q7LWde9hDNhoGdzPTyodniG6lfsyry32OM5952kd3UNQDd6KhwQ7/zUnGPogQQUfMW
ukM+1fLsC2vpwp7k8TnKTCTUUXtOtx+ALAy7BUA7nXd1Bs+7xpIDZpVBa2Vp8umTvxvhdDxTpWMD
BY4TMIzpfUw0hC+rz64aWdXHTI6PWY3MlyHpbghGxUf2HYD7mjJOnrCWj/FuhivPBPuqtttzgtr2
1MVlFaKvMBibEG+rIVCbIXbf9BSNDNtHokBOF8omoFbauoin/HEaNP0RgZmdfOrj4xSAhQVs+H7B
zb6p4D4dej5Sg+pPgkJk6vGxoNnK6oDqfTcs6aNbyI8a+uN5oTNoQ2/R9ZI0HsqqfsYZfSqHujrm
OiX/kFrbaSnpYZkRmhS7C4oQlhuq/epNLvNHJYwUzJZR47AefnDyca9Kd4luxgBZkwMwsYmelrDO
irb53OcHe7A/I0tfZGaRP8VSEsYoGgRJh+Qy6ov2ytej3HngZS4QrVOIF4uzYfyXhEvX+N/RSIZD
OTjpdx9Hz2lq53mnGsdg5zcTpsziH5EV1V8cQ987OqVgk5jTgb0OVX+pSo9UdroILfSkWPWMCb1y
SIGzHb3guZDs21YG+7h0gGknRnAY3PFH7eS0OyTU3CKJYoiIafYMoyn9XnNOxaVQAdqOOVAHa9yk
rslmsnlaw0YGthIxFFAOunTjy+nBdCqxaYv80Siii2XBvlR2CsaJNp4g/QtKIabslDROEEJuTz8s
RJ8XwvbsSTRL7UjADZnKXYfhIr8sh7w/u/gs8JG1fsOQYjHw5LsVOh7TQgdgtU9xRZsNZKcwvhgE
7kV/N5sDppbCzlkthSxpLiFMda2g3OytmmU28iKvAxfQZw8dEWKUIZOgYJrV8lT1QLfQHzSvxoWF
YkkVw1tfNFgXomG4AZtF6QRNlFRtDoW5gUkyvzc0x4pdTAT21Ou0Oko9ApU/aC4t+CKzK6YQs7ID
0KEb9YfZAH/fxGOk9u7U98kH63fAvTZiPKQptFHjNUi6jsQLVwu7SjtZ9uZA/CypgvLAfEIh+hhE
JyW7jiYfMadm7oFyXJ4SE3XJtYg5Fltg2yAXrMPBxtohKuLciHF9SX/5NhHcfiQ3R7dJZoDDyJ/k
kpJMK/KaQbk+aaOxrzNB80db4NesjPSdApZ2m0qVPpZthq5FbCG9kuxCUb37Bfy3WZo32Bu+ok/m
nK8BNV0qu6hPZsBIybOGS3Cj6s62AuOeObr3KvGacOgBz7OUAeVBfUxVwAYpWe6iupr2czHTnxGB
TtKR7rax1vq66CiH5vdUe/wb86Fd71q0Yve2XAZrHzXYL4ymSHC7DDdMcFK2fN1xNEUC62A98Df+
4m9mWs1uR2t+pmTPOdpDGby1srv1JhvhoMsJ/Fi+/uZ+ygqC/ba0hgu7MCm57k0LhyBYhY+oxmCU
Gdo4U2CXYFJAyKgErnMsj+lmxvaAHmLyPPDn6xSN6ctiiOFqToMMqbrHaVWhaEwdu9TBk5/Wy5hw
uz1txCjxdmZZv1Fme8D92vIM1ldYG9azGrE3BnpcidjjLjQ1TqQ/W+Le5njX+4Rncr/OdzDYodf2
dXBspulgzE1wgQ8uCgmniY3nBuXbvCpKYrU29KvKRI1AA5ZllZ4CXxJ3STNQR9Sigo0rgi2O1QtQ
rkzbDPUxNd5XjH31bgmQz0Sn0nCcIfkaNkespJqSPWni6WTkzfuQL1cFqSpGDwW2gNFpwoIa8C/4
mgU6M19sJWZaC1Y1bVl1NWNV2BoFE4/JXYqzCduP4fM393mGU6zMed417suyKnXVqtkluX6RdZ6f
HRWB3oKCiilznBF/M/OSawDL6yr5jXn+0btFsJ/U8sK8nLPMpziYzbTZkIOP5GbIePSTMvxeKnOk
3Fe3N1EuozBZ9UWwSwOLu0THF/Ez0tqHCpof9MAW+8JhwzBM9lPZ9gmAmQ4Lns+vWlomaeT+9Efb
25KIPnWjlG5xsF3FTggl2W0ga3UhPmXQXPMxoI72ZSS2PExrntrp8AQ2jAVDW2urD+OxmA1/Nvk8
1920+C5X6bVcRdjeLt19NnikvwKj2mMYKC+lKdc2POoSBmv+3iXE/gZUkM0Y8B7GJM93Imj8Ryyf
C3H3ruYDXTCh0U/eTxUfGKXIm0Hn2TO3fa6vVjcZuCaHn4VVcN/20QXg3DE0iiC+7btivHEo8n32
MvceG8UYMoq4thkRH3HtxoTCk0ztnC7ig07SxP4aOPkYTo7bIvP7O3uJXLlip8jV98PIXGOV2FN3
gOgS1/LdobPM2c58z6s6XX8ZzEUfSa7S1zE5/suYd+K5R9rPVKS/LMICIDEMyXDMlLZwArkDZrSM
SglbKAQTh67yQA5oHZHjcEWI8q7xA+dunNGxQ56aBlsMqagvtrvio2storfcqDHfKSaRNYvbugel
TIdbBowB9VJdAI6YkYa7nWPrnl7lPuTsfQkFL/sG8ll8B8x7osswWrZZncRhE1vv+A+d+4qkyBvT
KOa6iw1cmIhhP12oz9FPmicZIE1nnt7EOiSibYdx0To4itYREq4s2oMq94bR+pkotfawO8l6OprG
knE5u4P3HsUexmfZeXiinPTJUa1N53rqbJmnFjuHo36oajpOtm3jlTua2uq71rIJks18FNdTLn3M
XBE0CU+rHh239XWJPNMxeFtHcDFNQftoHc2Z65BO8b4OGiHnkDlZVB4ar0ifeJrlTyxx/bdinMR9
nunoKDIvvRDOyI43atxTUw2g0VKji4hDQqN8jGWazbQ5zyUMjKQ9BYbkhkjESN6dwzNtRwwok3Ki
0mmyK4XRKhY7zsntrV4m/SRIxb5jZRyOVO8E5zrL9Bf6c9uvteW0tKx1NShUqyFUWjpMXdldLY8B
CLE64/jQjcw1ecKGnJPAvdHQbq1MDDUPuzTjfjgjL5blzl/HvmPkL+43CuQZCQ/+xMrq93bAjQhC
FC8ivMOdndvutYvd8nnwRtdgs9LfF0uFt54Zu3GFOpY+R+Aa9m3kg0Ypl6m4YECM19XPYn9j2+CU
Nt06/RbRBFaB//VIbnsCPh7ck/ys2IQ1/fdqnaPDq8j2rl7ic/s5af8cuutyKB8I3Scb7O3yMK7T
+Wyd04PzSrZ1TIBVGUvRbZxWOftxne/j4W3brbOggmUDItGQmf1lWS1k9GVGmZA3xTcS4/l853tZ
W3+Z4gRxIYgn0bi0g+AMYbNQqiSYibD3vQT88s52M/X7eJN7zWjfU9nh5nhP+xlRqO2OWZCUwQZs
x7Cci8mmHr3LzB2+i6oFOJLwHJ185qA1joujTlznCVochejLGCvvSCGgMr+TX4q2wsii+DIdVgA5
l3Cb7QhDj1tXwsBGDPIoJEvA6F1iBlHHnhzw3dRozgJmYxwWx022g56NUzO26qLlmtz22kovVQZQ
L5K991G2tf0mqOldNi153uwwleqhy4MofTZNuw9LOxivNPcjlIZlWVHevv8DaSo+ujC5yYHqxAib
tPUel2wUu5QSD3sXdEW+72S3vAo21ueRZA655AJSqxKHml97WmSj6Z1L1bdkssu7cTSdE+0fYyhL
W22dxMQPaiYlHac5g2vYbOwOmryjG2owwxZA7rVtN+UWk5L9lQqucqcneqaXysx2MWsdm3PG35Ns
6aoqvAtDVcO25uB+h1gY7NtcyFcHMNYRyKLawEAjp4zUC3OhTg5pDDCjrVcDdlrS301D8fi9CHCO
MKL+Yk1J8C4q5nG8E9RAIcl/yPnYmEXDVqqPL3OOtLhu8aTuuG6avQomZ/dZollxUYoNk3yy0BFZ
86BgGY8mI39BxKalJvDKo5FGFqMzVpJqJNqPWVfTVySMmVGXZe3ryGagSEflF20t852iS7af8uJq
yntILHEF5zYejWIHdSv5oZRrX0VRmvKgbeIjUAju3Y4HP7VH4VwAVltaElEtijuLzjjfJloE18MU
57sMcPwxd1OggwV+f9HV9SkV5o3vl4S/O4J7+IIZwntVxoh+BtKvzMa/zo2mDadS5DuTtsNNVgTW
M64VJO1xzauU5LCeDdU9Y6WAZjH4B5uslQA5P7wLsoBHH/bwxVxCqjc5eKaMsuj2map4NeNYqA9e
7G7dpXh1AivZDXxbG5yt30gwnpOYWN3SvFdZ8a3LGC8Ushf1Dj4hIZPJsnZQsSXomAAeZNo5rzm+
mU0Jx5GC49kU4YpgKyCcsebF9tRcMvGuuFo672CK3Atla6eXRRznN+gPQmx7G3PWblBiuO40+22i
XnLbrPLP5HfqImiaYrfg/j7GmS9+jBVHNFqxhmNp6347Go1kgorenKuWPrBJn7wyzTaCtAJtlv02
SWaF1OlivpZGfoKKMNwueRLv47T5znmNrdhcpTSoL1l5UfVqgFw9dPMTdoRug95zZQH6f2Qr9UAf
WBN6rfbOiWuNYTMtbBwBukTj0uD96o12Ww39S2A2V6M5w6bL5GNl8MjLBpuwjUu4jHCW/5RMWJyt
piW+IvwhxG7hPCx1TqyELupzNSeXqVE9a+V1x7lL7lvX/ACWyv5vZndUxaq6T2pJxAwknjVU9jvF
fC11M621VUb5OHm+9aFUybggrnwoSqgebL4nrOybxQUJMWtmPHWcEd9SfvQywFcgfzAMwPyCebxr
cIbUjLmjCNmJog+YDdQusvkvTc44E2Po3gruKh5YVIVYTg25GmcQ4Jk20WBEuAdckbcniYg8Lmk8
cdSJtnxVyrvKM0d9GVwbkcCkl45oQZ7CjpLYkHaDX5jdjs4QdY2H2L/gH/hPeeV/yFje2VnNw8NP
SaUpkZ9mh8XVtMY3GtR6kKZGDsDf7bGvAanYOsV0WlIv51Y3H1uWpLCgfWLTy1ULVFUcgmz1MMK7
a/JHs8tjAnCQDjvhuJM8EtypJQ6V1f3RG5oXWFWniQs+xDgtaD81rqKgY69T4BjHZnFSJoZISkq8
nZe7xUk5yH/MvrsQLleDl2CSYWQ3NI0MtyRs3gVckS0II2cXTNVtY6+dGeXs0S+KScgzdHLg7IKA
uJTGF4Z1T4xrujPwMDDjLQWPcWEBXhQq3qV1aeI35nDWOn1HvDgWKBcazkjuvKsxCm57QyDDRRgC
knp+yWMT5UyDEGO+A/9PW98jZzDvR582M3fCcRRiCxx/OJ033PPsY3jvOm3oiaY/tQ1ilGC6aEaG
fVUAc0RnSVO5a0WeA2yqrig27CiOs+x+K9Mx6HdebJbeJhNJflqBsyb+/H2ezuoV5nn97DCDXam5
y/LGGBK8PIQT47V2y/YLrbLGMWPBa/G0eRNwE1rfPRiJoRcQN9gS8Dy1xKN2VjnP39lncWvFqnxN
M9P/Uo9WdLXopH8zUvcjbjG6kR00aCBEhr5dJkaETuqNVahSMX71J6e/kTKxl+t28muyhV5ZH1BB
S0xM2lKrfcrdmzXdd7SgpNNWSaq1wnSZFWYzxqe2iIxrM22dIXRYDI4A2h/m2PnKDsG5b2D77olh
6CP3wbxz287kcOU/jrQZgsiv5H0sCsoEE+uLb3bRazlVhHvA44QmpG5od2u84DxKNjWXRYW02tA2
dWYPoad97LY1Rc6p25/siufPxmWKmQFBpZYYkaigUg8tjD1N6ZqbisMN27uxVg7j4bp9bJXdnJl9
+lixoOwKTFRofPPa3zfzXCCeChb1ekwd8TDwC9ytT/sIGDdqNrmNKTm1EKiTDdVv3ZXVq/7SW/1q
oVAjJpumSrG6KNVuWbCCjSYixY5pHqlplJrcRqvXnRBPmeeSqtEXQiY+t3af6aPyE1IextSwafWB
4VPgDDKPcf507/RKIz6JnAJLjmE+34QRPBakjd+dBOfbtoojRnloavMdrBzaByxutN3SrH4mr+Pg
PUmWaLagpdoOlvoY2V7vGBHcrk2km6VzyfrkroYA2AN6TqPmdooH+ZSt8+kt1KmS87pj3nRNbaab
ohn8u85pWU95ltU3BXbTJ8NO+5OVNOgyFDn5V+1s6CfiruJaUN1zkIoiew6vnXXbwQy/CyiyI+hi
RsHZMBL5fYYPftKdP9wDCUcMJW/CXVpXPFY3peNjo6H1Bgst1GZuytFmxaKnAZap1QZxdo3CT/qR
ZJtVnDNTzs5eu6PDN13CStRtnNG40N3QF2FnwPrW7nBkqAd6fuNTBmcmZJo5fxSqNJ9pymajtria
sDgC03USBESq4yxtnnrXqfejwaob1zaLGZfUlsNOuhNxR6WuQQCL/FN5bqPJuxhGoXcKYvClMisS
Xrlnist6qcevYIb0xFOWpEpi0N/ntnbE40Qbtypv1LUzj/6xxAy+64ZFHcYO57WlwF6TKx/1lV+U
1jfUWzCP9ageBPu7y7Zuxn2v2f0jZ3qoNEZyNyfZEPpBPCDaQ/aNVVde9Tp4MwbThPdXYh9NHE0/
xWJeBQO3hpXJBNCJdVEnpn+D7Z2U7OwMJ9fwwBph7sV0zKmjZ8cIrEy3py4J+iscYPklcLnvlDsA
j45mzHf+/BrPZRJSXM3JwM+QFU0gY9umnR8xPkd7rzWTnZKLtTO40A8J0etwwA5wkXckw8M6r2aJ
0Aab3prMrQuzkxF/zV5WLO1zSg1yyFFhOc7t5JIlNLv+xvdqdGAzKKAMO3Io7iYngcqdsNiAvKlB
wi1DfgmPaDs6jG/QWHFEzHWyN3MfXAOxXOoa+Pciuu2saf4y6godeMgfg05+s2Ie1o5R7VIbchxK
yWtAw+AG53+6HUmfkculiINAZ72XZm4fR5tsVJwRUFccFWzHCYMec3hMyxJGU2tTZM2T6prsxo37
Y2TIIxsrfRjASb0YE2MQif+MkI/Yi4Ud8tQY6UENLNRUD72WtMfejn1z29eymAkU+yzt5noQTArj
i28FNEwLmVw0FfQ0ezDebcPrr2pZUVrB83+TMgZD6Ansb3qEXBWX0yUD9emiLZqn/4yt/6WxNeWM
TJr/+dj6Ke3e6gq/7x9G17/+1G+ja9/9BQyXdLBK8TD8tY/iNxNXIH9hbANvAL+W/5l/+fvo2vZ+
Eb4lcX/xX6THxPvvo+vVxUWWRaBQ2lL4iDD/jovrj9wTShUCx3Ms8BoWv810f86ZScYFOaK+e4bO
2R4/4SeOWbXHZcasHuqWM9HvPqC/ZNn8+oIM1QQgG4fCIpM/7PeD8py/WklVOmfLkf6W0VV6WALS
tC4g6mMMpeT6z18Pm8Hvcj+/vZ7t8nkxhcEe8BPLhh4+wJzSs89enbivWcALUDNmPnQOXWt//lJr
hOj/RYw+X4qvmu8a/V544mdiSYv0FPe5aZ/zEs4Fk+0W+vVCSNGlqeFaswV79PLMvMav/FdxwX/w
V/5qFERoNSnK+CkuODbwr4TR2udOZvZF5SvSc8BUWfiIy5R/kdIz/5il+vxDuQLRBkFR+tgSf/oO
p5pskTelNhkFlxfCSIsVfswEZJJBeyTBKytTyQlnFY74uQWz/w1ACJHnCXdVKGQVXP75J/+//3zi
giuEyTc9F2DM+s38zn2BDYkpcxzZ51/pIAE9ZwcBlomp4f/Xa60hNzJutsmF89MFhd+ayDkVrjgX
ASb0NiFzT5eATzLYI3/+Z62f4x8vKFyaeFQotMH3JZyfoESpViRq694+05j5wTki2PWyNP7i2/xH
nx0PIRMsEFZOR/70ZQrguZ6WhU3DdEfQ0h9WodgFbmIuyL2/pivfpv+Jf1BtXlCHW/0XJ+abOq10
93/+2/yjZ3S9dFwBPcqUmGT4CH+O4fmRZQ6LYVrnTKY48vHX1WeOYiikRQsvxQe+82q7MzdpGkzs
fDTeiCGyLv78g/0HV7ArbB57Yr1V19KzP14wESOjKHJz+zzhoDxZeQV/uokC/1IZHVco9SblLs/l
ms1Y+hUPs968DtC8A0+Q9vjn7+YffQNrfxtLNd80g5U/vpm8gPVTMoU6fwJuhBDjZmSkebZV+1fU
qX/0UiR7Aat5LC3y5yuKvEtbt15jnVOHjzcIYm5Zcjc86n2Xb+LP/64/ri08vpltBsJbMUS83P+6
fBUGiwL8hXFiK5ktG4ME5XNlFeCIRlgPA2cu/y+u5dVl/bs7Zn1JNCGPuLTLdUZT5k/PQZUD7HDB
yZ0EHogDJy8iOF3bTXfuaMDa6SK+V8tZphuwnchgMbdUOWn4W0YFEMJP3ea4NCx/n08QvLKcVedF
Aj2IwO2AS+DE/xcfEjXWf3zPLPwUOXlciHDAoN//HClnt53ZExjSU1eIko0iBog6dY09KkfeI3JT
/xaD3GD+wFg7U7O7Izfr3raEwYmsZatViZANX2TkxPqdBIJ+nyQBVuQCToMb2Rg8eZkQmMwDzZEA
NcBL+7VJfOgJbtMyo+LHWlxtWCv4OdJ10roYJQUsGng4AVfbOrUZHyCgmWy+wfAFAgtLXvCIy8DI
QkBWjXk0yV9CYvGSFrBGADEspLYmsggspZZ7oICO1/D5pMnUUW/XrHYxbEMoDxglzGusDlwhv9Jn
GPAtBwPOm3saAYKcO3p7wXS0JrShTzAbA/Lm2VNg9k+lmc53JhzyG0NqY9gsBMTTF5OmC04Ti+Uy
Rh19GnyJDXHt6dx9zVPJ1W5DVn+dzaB770zGDeB3B+eVbj75ppZIHofGa+5aFzCCM3oopWmMQZnn
LwLyGDDZRuQhlmWAtz/bk+9fgp8wQmuy+UQjaFczwY1DZFkMgzoOn0YtzQe9SD6fYIy8u66Ll0c5
AO1RwcqbKl0wVObUdu95GUvUKpzeu6WLTIJjM9ipXjFh23DKti4A7PBbymw2HxbN52b3Amnuc5VD
IQVS1rmFRc9A0mZHBGtkjtlDNd3aiUsIhvD+4p2YnbVgGDzCZivZSmRyuqOU3J12hTBgd4FSNa+b
FGvJFvY3xBQEI1KYGSNmKqb8mem8iIClqPV5aQxeg/PAHkC2yEnyZizHW0NZpA3f3ZrJLVdwPMe7
T+JaYpQrccUhdI333IeD5M02643OIwJwZmVxLdPREzCrj/i1voY4Bp4bMIy5dlVp/L2rV4Z1eaM5
HFqhsuLlavFAZYdmWjqvQw3ixU36AG9b1QbkDWezvae6TB4XZmjeVsau/VINQ/XgI2VdoX9QasLc
wtzQs2L6AFRFe0qLeriIC0zvmDinKRyrBflddJH7UBRLOm6ofMO44eFVv6aHTiBlJWhuZR4ExJM6
PACUMoRztcwPeUDHSk+1jTrlAgWn4ppEvSY6catVhzKURX2JIa3VH769EEKXXn8duA5zm3nKkBNp
alRjuBQ8uEbIB3wIxqy+uUXedvvOmd23afEYsWLHvqw7oF17gcKO+69X6RZjOGHXuq+v8TZj9aiW
LnmJLYMpN2iJKwyn7qGpZgBhs/aag9+N7jPcHg2SFvMIfV/1ybKJVJOWtJeXqmhyiK5yCRmt8TX6
iK5hno/VS0bHgmZikHTbXLTeYd2MwiGemk5u27Y0iA/S2z2wedmXvtTrgynaVIzv7noYzBcVWslF
1ibdfnb6+Qdi44hdNjVIYNTltzQf7JA2RjT6Csd9Bm9rg+77SniD+yNdjG0kUSj6oTX3JTDaDE33
2p4SweMf1yCOxpYBw3YFW9Q6zFdwv7NpQU/G9frNq/GSna5/hGlAdLxKh5EmjIgXwg0Ukeqj2gM9
tQsZuCVb6DpYpMq6/4rEhig5VN2+p3UhrBLxVjBu/xYUAAPTwJz2ncHIri94H0Gky1tWpQUnLI/3
S9duqCSKBd+oF8vsEuGyuhG6VzfEcbmoDZcd2escaSA6MuOW6DpODLtaaexp7hSxwZbWBPGEp61+
j1vBA6leAnKiYuGSFYQcHlu8LfHO70EX79aoP2AD0vsAq0hxL6F0QA9ElADdFGgS4SdrSVMg4IP8
dxjuM9KkdOQTAkhnuMJlm+J2YEgC12eV226MiXMUcDm2cO6wmA+Dsrn1+8TBnTzZRGIdM1fPCmAe
b80bAArkRVU8y7qJ2c9BINqYVr1i1ChnV+ULtGtffcxqsPFDehp0r6e7XZXZ4w8ASw3BztxwngjL
4u5Kgu5YACVONtUUp/2mMLPkezfo10w5IJTtNCYZPPP4+IaY2Rv36ULs/OjLBFg7OjNZPAb9yThS
J2i4y372K/WVbDESf+DZ49eBjrk7N1Yf1A5+m7B7f6FUSh95rnpFKIO239m9ku8xaLb3JU3H+7j3
+Oa440nJQmMLKO3zkLGHJF1jOUXnnVwn7ertNCJKUovOczzM+y4ejzqYxNlu6vmq6UBAu8uU/l/2
zmw5cWQJw6/i6Hsc2peLnojjpb01drvXM31DyCCLAiGBFoR4+vlKIA/CNtPT0oXjxNGlwVmlpCor
K/PPP3snCR3fSRfxK1DGSDzhey+i+uR8pWakc5PEuFtT635HKUT+eSacxSmFyjQDWJLchU5cf4hd
i+5m1hx8nDnQBHBdR4eddkzstcjXhXsyW4SYC3dgkgdzjOuyWD4MiHd+KbJgeq/CntVPIKT/OS2s
aXCawFLJWRkRKV6UegCovBT9hI4N1z23cEFQLYPUI0syv5nZuksHOXqLU3nWG5wY1P8nJEmhburh
zBK6VDWNSmCKDGFiB3391QLMcLmMqBKaizGl42W+vs+oKT6h2V7xZx7SIP5cSVNDXK/EamWeOrEC
/NYZADC8tVZKMb9wx3kKji7qfZzAe/VNEUAvKAbLgcDCV65ML3MWz23BCf+oLhdpP5/PlxcrDsKb
aJLOyH67YxKjQOL0qzHG7QJwpQoTF55Fj8SpvbwPtCXc6NFkQDEwLcqSP6erTKcYKTQ/roSGGQUf
5tJEcL6MijMNVBztvKNY62d2Cb65pLuxc+6EtoFBVEEda1Y++OD2FqQz54FxBVSB4HVorS/T3Baf
U7AZ3ygATr87YWmcL1drCocnkt8LslzyM+OxxFhP7DN9XtikoeiBRwqORDbE/yXkDj06/Z0ZqOrT
cs09hQoaOzk1aRR5pyn26puSFL2+KTL6HQh9oX9wYDCxTyK4Gqkusk1gbJpw04uctfs4CMerH3Og
mEN4eOxRYWUUzypzK09P01A1w9NJHNrJycCht9ZaktifJeN1SZIxmz+aYzAz6WRGRdtapNm1TsF4
fBLHVJKNV2JRnhh2ksCBB1aiFxbAVhRrkAGpwWcP1iUAQ4VEDtUNuZE5N9Mc9CO1FMv/jq0Sckc7
WE/uFPDMysmAfiSQIoRhRr+lVe9+3NP51UICSOA35hAy5DAaLlbADapLzf/5gf6BH0iHn5P6mQOx
0BJasihoRkKr/9lGQquaVZPLv0U8lFCD5Fiuy1lV9VgB8OroTzWru3zeigaTt2EbRA1lA7BtDQ98
3sT0yLUQKaWfF+U//yYQ2oy1EIpUTGItOpXUmgEziC5vzjshJNhrVGEOFsVtPhsFaUgM/mFHGy+E
PlDW7tX02QB7V9NkpYez+YoBnAmG06Hu0vXE8la44PtGh4eqrvF/B454GQIrRFfgYjRc2Hj2Iwql
mqqhiZvcn5gAyyELmfU0XbEAVDsaXVN/ppNV4AzH8cDJlAtlrqW9NTBWsxTRtaJD7j8bxZsixoDW
KIprXwySQLngqMx9gcMrZh/zxEh7xo3CSXMVpi4NYr86E6WEmKwXD76Wi+wDAR7zGlpt9dOEnlLg
xCeDRZSd0n0gAOWdgLnQllYP6o1iqbukK8PZYjz9snC1YJlAKBxx9zxjEuRZQY9pVMDk2nXCZe1b
uQrpqzFY5IDEl2VYwJQk4B26sakdPTPJI9066tQsftKZk9qOXkCZCEGeBHYD09DvSKLM1zeTjFz6
l4I6FyM615fBwKUCEggw1Tng6RORbkLD/zNWY/sikvTrvMqM3Od+Un72U87ZtK6Mk59Wgb2voNUz
AS3Av/zSYUHbTt8bOzSM4QaSM6DOqZFdYXfubIanKVVTOSQh9JhxPvLfv9Ndigm5hVIbTyyNR393
FMZRsP2457q0EHB0Swbkqmcz4I6KXlPC4ffbaPPwdxpv4I0wqGcckokYZrt2FZPHnBumuJrScyXs
idhRgkYLBVI+VEc2317mqwwCUdC0bd6eSkZGektvj41u+/bGMZFoR6GaffOSnCqNJUCOjbwxiRzi
UPLhNHhjSrAM2Zah3RqwjwknaI4F41j17GnBMY9pv0HyER7KN6oFeAXxIlppQXOOTdc0Ofs3Lymb
se+uBYe14JCA1aSXIZ/N1ntLGwLWiF80iofsASuK+LmLcZHPvhZ0uEiwmAZ+TPW8OS3oRNZba4Ed
QcsZl6auL+4I2zm2MBvwFm4/f3NaoPJGJrta7QjdPDZ1mZLQZdKcZ++IsN1jFfeSfCtZV/ngyr4x
60h/k9YnJNcLh81gwW6zeZp2waU/kas65A63WnpzbgIUCjL/2m4t6MekpVwyeFu7gFob1lFBCxgF
Vd1q6c2tBZ007+b43mSpD7iMr1tH6CLgdADEvrV+HDoNLVjH9KaWmUVMsXw2W/CXzohf+NKTB346
FuGo8r2Fn77kfb/2hdrrfP751uO8Gr1/J13rxhelK74Z23+CS/3RUFLlF+58WPuJ1Tjbf9++4POh
G2PVb1X/8VL4iZcMoWOvht5O89ab4cH/J/QevCYT8cYl/nsm79815rmzC/5BcDr1mq62BHi0lgs9
aRw1BZPs70Lw1IvSJnUK/R9Zfm2nfOqF4jFO9rqzm/jLHciOwzjxRnEtSS4+SMkwHa1nDSusP8zE
MG9cmGxCS+2Fn/mhV3iJX0uS03YcvQNl15e8o/jxiEBLPnsQjcXi4oHXo74Yp3uy8YdW9we0LkYN
wVh16UC3VfuFHydBc8rqxiltK/kSjQtRz1BqXNUtCetoK/hqBJt5LaaSa9gqh1truWEooliktaSN
aIJi9R9+//e7ikbC27MiBpDGDiTHRXNZ0H0Pp6+tLm6e2ybwgB3slxtmlg+nZT3FSsmbG3HbOX+M
cyh+9tW88Sfbyu57ImpYDxLLXRwvfY+ckxeNdtVBF4UufsK+l6bekESan2WNNQ10zuhgu/TFcCwC
rxniw5fsYIf3BWcBVQaNlU3vAfIErVd2X6RQKaeCWuRamFyDGpjmjqTHFMXsie5k4nGU7S1uCc5z
66F+3zrd+g+Jt+c9cTmyOhG99JrnFtkKmaFpuyFlF9pLbzZPYaZsbEzky1tvF/Kv/ST1y1pWtUpk
k4z6D20UXhz1/ZUYNo4xcCpdnOiH+vM+3QV+z8m+pWvX+OjUS+Aia55m2+BFa61XAzxn10W8RDe3
FX83Fk2NG6yWDsQe6K/SUuN3iQ8uu55itQQNoPv1H35/CX7yqXcrw6W3d02gMEDr4HD4PI5H/tFV
+uxsk6mL9rP/UrEwv7QQt5GTtitlM8DzhSjFd+APfkX7fpr6Dcu1DXe0nfqrhJwtl+K3zBvXv5xc
iLQ/1jo467/79DKMGnc+GnNrHZzF3wU3m73lvQ01t9XxD49zJwqy5tbUqRjvYGv+8NPs6MXJA77o
YPEdLH1ruUh+vA4lOSj5pUjTU+ryefypTsi+9G/N4Jr8xjD0veSPvwAAAP//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series layoutId="waterfall" uniqueId="{8C34A9BC-22D5-45F5-AAB5-E0D5FF73C1F2}">
          <cx:tx>
            <cx:txData>
              <cx:f>_xlchart.v1.18</cx:f>
              <cx:v>Profit</cx:v>
            </cx:txData>
          </cx:tx>
          <cx:spPr>
            <a:gradFill>
              <a:gsLst>
                <a:gs pos="0">
                  <a:schemeClr val="bg1"/>
                </a:gs>
                <a:gs pos="100000">
                  <a:schemeClr val="accent5">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3E9839F2-3A66-4088-91A8-6693057A5719}">
          <cx:tx>
            <cx:txData>
              <cx:f>_xlchart.v5.15</cx:f>
              <cx:v>Sales</cx:v>
            </cx:txData>
          </cx:tx>
          <cx:dataId val="0"/>
          <cx:layoutPr>
            <cx:geography cultureLanguage="en-US" cultureRegion="IN" attribution="Powered by Bing">
              <cx:geoCache provider="{E9337A44-BEBE-4D9F-B70C-5C5E7DAFC167}">
                <cx:binary>1HvZctzGsu2vKPR8QNc87NjeEQfogc1ZHDS9ICiSRmEqFApDAfj6my3KstiWZe+4Pg9W2MFgA+hK
5LAyc2Xy3w/Tvx6qp3v/aqor2/3rYfr5tel796+ffuoezFN93x3V+YNvuuaX/uihqX9qfvklf3j6
6dHfh9xmPxGE2U8P5t73T9Pr//wbvi17as6ah/s+b+yb4cnP10/dUPXdD65999Kr+8c6t6u8633+
0OOfX/9vdf/pvr5//erJ9nk/387u6efXL256/eqnw6/63bGvKpCsHx7hWUqOpBCMECJfv6oam335
PFLiSDFEKUFEP//79dCL+xoe/AuSfJbj/vHRP3UdvMnnn988+EJs+Pzs9auHZrD9XlsZKO7n13c2
758eX9309/1T9/pV3jXJ8w1Js5f97ubzy/70Ut//+ffBB/D6B598Y5JDXf3Zpd9bxJf3trsH8f42
k7AjpbVCFPNnxauXltHkiFGNOecKff7Hfz37i2X+gkR/YJqvTx7a5vofaZtN1fj88W+MFqKOuOYc
M/qseYRfmkaBaZSkjKgvN9CXpvkLAn3fMl8fPDDM5p8ZNNunxmf532gYgDHBFFFM42fLHBqGHjHG
qGToS8wcGOYvCPR9w3x98MAw2//9R0bMTTP05lVy75sqt3+nfeiRRlQzgr/YB/T/ItsgwDwwDsb4
GfPEy8D563J930yHzx9Y6yb5R1rrFFLO8FDOv+rqbygH5BEnkijBv2T9g9yj+BFRUkqKvwDcQe75
KxJ930K/PXlgm9MP/0jbnDVD3uX3f2sQoSOtIH6E+BIk+mUQaQxBhBUhCj0HEfvVMZ4Lg78k0vet
882jB+Y5+2cA3cMPK8tvS7cXd/631bQ+4ohyCZnmOQ0dwJzWRwgrKgAJv2uhg4L3j8X6vpUOHn/x
Jv+Mavqi8f83+Ycfcaqp5PRLaBx0O1IfYcWpEkI8G+4g//x1ub5vmcPnD4Lo4p+Zf26frIXe7unp
V5z5GxIQh7YTcg9SXwo18hLjoC2ljBKBJfla6D2HyTPG/SWRvm+jbx49MM/txT8yBb3Noci2f2uZ
DeUBJkpTIb/bmkp1JKBz5Rp9uQ749611/opE3zfOb08e2ObtPyP/vJAaiJytv7ePr26b/r76VUV/
FDz/h+QF+v85+4/l+ko4re77+/VnpuobXuXHVz+bH+izg0d/xK48e9ju8efXmEkMLveVAdt/yQsH
3D3em+bXl/7miaf7rv/5dQTtxxFiADBs3+IDL4ZfvwpPXy7JI0KBkwF0EkpC3Wv3uern1wxyOkIa
ISIU50woKJm7fRsFl/CR1lwLRCgH3kAi+pUdvGqqOWvsV118+f2VHeqrJrd99/NrxSBJuef79qJy
tP+GffmnFcUMUwXmcw/310BBwu34f0qctgOXqbjghkW7LLVTe2rlPJN1pPDMZRZPpC6pPZmQFtXN
kjuuP2Ein0yz8BsmS8oT3NBbKDCnd6WM8lNO5dTHFVFVGjsrVB3rpdPNKqLL3F9HFcna2GQhtHfI
tmkU2zGvaH1a6rzbjmNVFBeSGN3Goa3UJu+M3dXpTBNZDG1Szzhb2bpiKwy5d2NyTMi60MOb0une
xwUK6VlFnTvrBtJvZzG2J0T78Ljg6iOre/XIdIc+VKGRW+Ry99HXJUoYr8VO0O6e+gLD+yozF7Ek
3pwus5mOkWvYBgwVXdgiSqeVlOPGQNvp08Rrko0+kW7A9bjhXdUPMclDcRkZQ96N83TGBupWOJ9c
0uUGXc+dba77obWrsUfvKp7ru4lP8+VkJ7p1RL+bJiXWI5qTlI71G1ZE7TEbPLnwde13g6Jpgoo8
P6vHJuy4MPm5jqp73bd8AF27NXeiPG3rUm+rJho/daVMd3PK6aa0uHqqq9yvl0LhJwqI3Caq882x
JvnTMBC/1iGf3nOsgo2zvMji1qksaetKfSRkKNdcFgZ007yr8/pdG8HRtnVLjEwYP6R9xNeU2mbN
ylwm3MnaxjLYsYureuQ4prmub+QyMRGnyLjd3iPv2rETG4XT3MTpUJXHkgxtHhspe5B+lCsbjSPd
opGKeeWqKQyxKHF2zUpcXs1zt1ymwaDELKw9M5REXZyjicMptFlrKdmWFZWf4zqi+U0QXXXGazef
mVnQc6JJsREmDVfBt35ju2566BWrbIwR7ZOhjNwvuuuKIc4Cw9taFuHML2l+PHHbnfWpWpp4EiF7
NKSKkso5fmxwb7N4Hpw8xU6bJs57iS6CnVEsvF6q2FuCbNKKUceZ6oa3dJqHELd0JpuSlu2cTEjm
K5KZcTMawpMyqqMibmqiT8e6noq4d2ywydg2fqPDdJa3IJRshTvplrm7y7y0dTyWxPzSDEuzVqrS
xzIvxZnn0aNYOIqpMUURR2kmYuqjQOJpyeqEOuo2skD6XT7OZTx6eepSm1/VSplNlXH0aRS42pAc
i4eyTZeTZapHk4jRiG3wEY897sN73TB6FZWpXCGp0s3QNzpLbBnm0yZErE+USpsTJcrgVnUamfU8
kOVKctasl1bbRIjJrvqJkl1HSn9dIc63qgrDW2548ybPrZnjIi2jWOosP40cnWNea1UnSsMriYYp
FJNKd0ktQxsvfpzXeBmL7dSn8zoParkbp3aKx9DijeFIrYyewSQ9S8+Nsv5KiHaFU+Vv8zIS15oO
x97S5TIMKCTNJE/4AGEdFxWZdnlah2MVRHNV1CRa44C7KVZOzTdlV7nzuhvJLSFt8TFHuF1Fokzj
IfiwU3Nu0p1FWt5MRUsS3XQJnRw6r2W0RrYJbzLW+rO5cEUC4IkuugHM3XBrElvnFECh1auMBrRb
WvyIAxcXjrV2R/BIdnU3iDjHXZ1M1pFyb+StJ6lZpbm7jaSb03gmtL9ZtJmfauRcskRyPp6Lmr2R
c1vnYEUzrmB0YxKc83Irh8mt8hSAHJGlP83NMN3ZCrFN62yWCDWKczTZKG4aACKdmbBKS60+0AaZ
49mFKommSq896+doVXRcfIAkuBxDBxs94aKN4ikYmsyCDb8UadRcMJ43110rcOJYHfdNi+6zpc7W
La6qFWnGcavGLvKJS1vzgSxZf+br6rprmuHEaGET6r07JVXWXy2WN5swqeUK4VxfdsaXbdwP6bJm
mfDbmjV5QuikVl2pxtUgDXvKZjuug5wehsqMSQmYWcVpGUziBY/OTMTauHE8vHOTzhOG3XItVNCr
njbiw6AMxAYVbrVwVe1wXk7n1gwRAFYW4sBz9rGsRhsr2eYXOLV2u6AG34c6Y6upX+7SASCdhJkc
81G4OkZRym/yHE8rhxa1q3V1vSC8g+oBxdpTLNYlmsHAlnC9kvn4JrgyexdNvE6Koe7iWVhzVVTd
bOOozcJblIn2RNNWnmTKOAUImupjwM0o6Xp01smIXi/LcDXADC9uK1SdDqCwhIPv3RYzqU/SJo8h
JPKt1dieiSUzO62i63LW4GrBNyqmNM0SZjN1nE9i2GSqr9YdHeoEqfSsKF25bUQ37FJUqNguKF8F
V7MdBJTZDHWTb7N+KGIyVe16Uml9lnEP8B3ScG9y5LbRiMTpMnbyAcuq+uQ7F13wzr/paM1vFsXu
0My6i1Kn7VkIVO58Hy1bNchh3XI53nW1GU64qO+Lpeh3ppDZpi3zZjsOc3k8LJUU8RRl3UlO0mHN
8oxdd5ltrpaWlysFmWuMi+INzhz5EAUbzjRkZRNTnI7vcJ5Hx9Uy8rPa5cUJyfmmoUWbIIIuS8He
TlFgMVJ1tc4tTWOZjdWtVpnbDr1qL53qcTJ1jm5Qmz6pMgMIzIzZqk67OJiuOu6aajkzjIVTx8vs
/ai7PJbd2KzcUrUrJvjyC2+rW1Nbm5CykDdlCiL0uOwTkG+ORUHPR0DVtTP4Y9qxKK4bZi4L15xV
IZrPJzGdzSlmd1Vb2pO2oGzNIj9uc2/0Jp/K9KMf5mnLptx/nCIr4kwPet2MZNzJUAybSnQfAwZc
0ajGmyyMccmyel0N5j4a+LzyM0WxVMVyovUcyzKrTqf+VDYwN45ZU48XrGqyxCjUJAbJ6q6IhL2B
oqo8ta2CVM9xKuM8lKq4bJoeb7XM3EWVsU0tqNuqCfnzQJld2YlHW1OweoMMyc5kYQF2SDEcZ2mR
c0D8Qly13E07wyq8mdTgV3NR8CSw8LHDgLWN9NxtQ8DLpQuySEru8UmzeLvhKkz3g0pVFXftAkVK
2Qkel1XW2ljMLVvxZpkebGncRzGPCYIy977OdLoCQX6ph7rdFLXVTTLbyO/mDqmkLsroOFt8KRLZ
lnURY1baczeRMqElE+sw1q1JIpY9pr0nK2aXAClN+D6G9ni6LsviEurepM9RtQlELBuUOsigIcUn
C+BAAknYrQzQIMcpjdAvSioe93M1xkMfmlUj+myN89rHUHr4dVeVb7hcShp3aJ5O07RDSWtJsUNg
6o8N7rJjMqXpWtrBdXE2d+WJ74YuyUzUrdpQDSxuZSrftwZ5vcGD5HG+oDfSQUKKw5wVFzj0+GFy
srpcpgkAYSRVQtOSbFK7VBbfqCkdinSVjso0D/lQj4LFta10fSsnU5bsJOUqL0/7SenmNswjaK3p
H6commNtoVKOCy/wQrO4wnJMbCj4iuu8lKvZZHYV9WnRx2M2T09OOPMYNEgINQJ/D880H6MspJuZ
jG6XzunkYzyqaYU6lZ8Mo2rPWwd3N51oPlCIPFrOfgMnRuel1u1qyGayzSV3TZy5yT76FOHzJp/U
ThC8QARDM3chB3G7GOPi1nPxyCrXpfEiF3each3WfNH+2tctjQtR+5OodvUbFIxZCdrMWdyYMByz
qld7NJhXUPWRVcOghCGhq+Msy8tj4Su2lhUnp8h27MQjDyUAUMlrVZlpxcVc01hGcB4qXXM35SN7
1+GST3GXu1rGHY5I3KKqTBBo7jpQxZO86ucPgaeXWaFArajS080UdLYaiyxPk35Y0PnsMpIUfdet
PK2mNu64EkOcZk5dKsjCRQyV1rArOgw1cudsfTLVRXGbqar/0EPpCT1TN17Mdsluar50G7VXdlqb
YhvpHrovTmpzEaVj8HFjp3EtBod2c9G1N2lao36VN3DrsGi+Kztvr/tM+zhrcfvWG4/fY6fa97bJ
3qa1RGeMuJDHi0XRMSXODbHVyMXDiE6lrt3NaKbOrtLUWXk+TIa9saa9l4uvytgtU2biyKAlUQFB
2s+XjAVQSCouy2qu3hXIFXeqCOlWEY2zZB4w2UIr1N+VfgiPY4Rp4gjLTrs6cyuQyG4KX0AQTt4u
sRc9n2NoPaDWafOWrFLDw6cFqj6o+CPexb6Z5qtWqtKsrK7ya59pqMTaxbfxWAxk3akIr4lc9C6U
LN+ZZSnOuBnzXU21vKg4dA5yEuBMKPpUqWa5MxlLeSywgJejM4AG4uX8rgSoIOD5ASVLIZfLaG6W
VTW4dNuTsbq2+zqJLuBXfmF9jFuUnaSkzBMHlW+S57o5tkWKkwLasgb6z30hi7k/4xSK69wivkew
bK3nNkgDblfU7fumD6q+xGXR0XU1C2jGWgxZIB6bzqhkMKJDIQZKZHmMZovCFdZRcSxMU8MXjtH8
rreTm26XEBWQX6MeGt7+akAdlWQ9DJJIF2vqp3AKKvFKbZqsNSKhHW6GMv6fmo2dYX00XSzZtE0j
2d5WVT29/Yb++Q6pgoGdecGpAFuJEFdcQlUG7A4H4v9bTsW1UygqisNFFnV8FWliYkxGsEi9i5Ra
pdlHUtPtWJATWvJNxPyGG7xWMj13w7Lumn4Nr7rVS7Eq23z7Y+GAVPq9bGK/XSak0JrAPO9b2Wo8
thalJFw45y+kg1oxPc5HIKu/EmDf0cD3DsGwHCEVYsDbHiqAF/0ETe8YLnKC4v3/Iqo2Vjabz8d8
IQG/nPNMZz00bvZ5Zr7su3399T+3TQ3/fd7G+u3D/brcb7+d/7pn98O7YOtiT/d3hzftpfn6XSDM
F+n2NOCLX37HSf4B6/i8tvcHF19Qkg/fzhe/JRgJA6t9tcfvCMmDkd1vVObn577QkkIcaUmpACel
QmOGwEmfaUkYg+wZeRiXaKAYn8nHL7ykxEeUMwnDRqIwAatDHtuTklgdaUo4jJCB+cMawuy/ISUp
0Kvf+Oj+REyATcSUgItSWMF56aMVLrzFoeRPQA71UHUSx1xUJciN+fKW88GV91Cr8m5j27mb2aon
EzdTEjUp+pRZz2yUNGQq5Yk2fB5WpY5sexx0XXXnFZBAUD405cTdJ172xQTEpBBVQZMMOCP8JKdm
Hq4hg8rqXinu0gda01ZcZCJvHY1rnHcgCnPc15cGoz7YVVZxX7q4CbyuzzC00yByVtd4PoUwt8Uv
EZTt8Mw3Jv1OiL3kbZnQCGJXc8E0cLegroM4lrjOASyNekpDY4v2uK9ZxY4rADgvj5cu6/OQAFlb
5b9UKIX25jn0ntcev3M8hpnZCxsBg0YlJYwqCpYCYV7aaCmo6gQS+WOBgb7Kk76hnJoYECdqiw0g
cOb7lTd9xiCPMihD7FVgdO5IgtkiAj3phbFdCQRCSz2+0Fy1cO3HOtrj7G/cNgPwpZQpcCGBYYkL
3PKljJPJI2I8BfoLOhtEVtkiM9luKsV6aE6s74X4WHKU9rsfn3tgm/25TDNJCIdFVwWp5+W5bpgb
2URUPWYz+JyIR+Sq7r1hKQGKMBT5kF/aFJaF+9iYhhAR//h4WNk4eG3JFIbVNc04bG7IvVq+ofQz
PuYRmgx9jGQlW5rwgAS/h0CK+l2z5LK6yCPc4PM96zgAa4UQNDedARYe/YkkL/MAGIATWKGDpVLB
BWiDHiiiFzkq5tKmD6kGXsZvm9YBl7+O0rrT83ZWfgKr/LcvD12NgP4XFlb222EH8wwjTVoVM/KP
TASI8s2MxYLLDfdh6Ng6VykT0NmC1qFyFVKKjw2aR6/XY94gF/7EEfaDopemgL4MRsv7QKUAp4fT
lQxyONeujz6Z3Ms6Op56KMRMXE+NgcXkIRRsYUledzNx8aQJBal4jsxwUztRzImNsLc3uja1t6uW
N55c12Nuu08/1tnLegXmW7B5xRhiHEvAcCoOsGQIwHxCcTl9mnzvwQnQUCJQFpoC5UDVeTpGN8Aq
tvuggUZy/yN32fDfKgtjIZmAGZlWMC0DaHvpt6olXT9Dx/XJQgELGF4Aei0hHmfUz/yUphxwv8sG
WDiuC24BUb2rPebHKiqisYxbA2i7R/7ZwFM2X6rxlE3Q+9R/Aiv4MMBgoRCm1URIRcDFhTjITxMN
1mm70E9dSkRUr6EbctVw1S597mwS2rkF4SJZj3CtAXa1mVeqXOboJjiX7jrtqyJL6mVB82ltWtun
+8ZEpDB44CiqrkWtgfwEllJPAIkkKmZsT9CiK/jWMk9D2/5JmGIYQb5wU9h9UFrAUBFTLmCqeIAY
4Jm2He3oPkrecCBHHFIcXDFNB619ghegCYH+mJ/RExp/uDZ8hhMHpDlcmkJPRbsZAv3zgGaHKE6g
2tAw/8eYwDLN79yinMquTk3jPjoPUdSuKTC37JxgQ+dT2g0zqEOnY7W8rc00zzIGBjMAiwKAH8R1
1i5pdOxrVixvfTR04kLlYl8gTGysK70tB743T9NRDS40j5KP184X5fJ2qWBaUULLV+2TVg7aBwM1
Vhv4kEKturxV9QTzhZjyYoYf3YKyXq0c72i3EcCfw1PllOVQYLSfjwf2L5pDrJqpgK9ooHgAyfPI
7muD3vG6vJ86ATO1jR49Hm8YbRaguX2Z+hiaFE/qJMrSejrOGCTXD1bZlL0d0YjByaTKoM6Ayr6B
EuXH2HAI4aB9iaSEDTMmBQeC+WVQ0nS2Gdau+rjguvP7aTCSQAeFpmiqHR3aAEDx4xMP0YhIwCKC
IW9Dj6J/d2LnUWdCTcMHugx7ZwwD28Mf6WQJyRtGulx8TAu6gBMGMvRddi4BWMBPfyzGvpx9ERQU
/oiFQO9COPy9CoMq+eWbL3Qc2kiL+m3NbN1TmEoMPHpqWtMCGpmys3jtU9nkV2OnMkAcB6OqbA38
Nxkb4PtlAN6th2H3aZUqcTNRX6k57gIW43WvIpQnLV+m5hScCBmYXDMY1cQsFXgf7AaBHzajgepi
lxZlv4/8kXF6uf+jGzcDH+XpNP5Ja3iIa4pCgoJyA956v08IPcHLNy5FamxoO3k3DhZBEcu9J1DE
jsvebxkUWQzGnGECt51KmCm0cdZ/rmwj4fYuTYcikPQmncTepUmbL7U/zh2he4hslw7hTVuNrsu3
C59LiLo01PuaGs+qhuiUuIUw+hMjHiCbggpIQdoEVAMLwqL4AVS31NZLU1hyp3pDIbZ6l+0F6CM6
7EP3cxzDVtgMsqVm2oc4YOUeUrxrIdFEBkMZjye+/6hpy668r3Qh2XEegPtq43YOjbhI2wnuyg3d
v+Kc1aLblJH0dOOUH2mXzJAv4HX/5NUOqkx4NY3hz0IwhArisFxy8Gr9VMJIZGjmO5qNe6TqPQyX
r5dqyZuHHqmS2HiGSdryVhKYpJcwCG8wGGQSdZXN66UWuM82mkZDuIMq1YM6gP6m4H10XABNbB5p
cDEWKrdHtwFg8zgHQg1grYeKBA7M+xTBb9BjYVAFTLRAFX0vTdQnvBoKCAkDc3b47Vk/eygs73+s
hIMYVVAuQHUlCVfQdqLflbo4LEzMoo1ux1o2gA7P5S0xahqBUlcEeOA/g4WDdLQ/klEo7BGkJSSg
anoZJKhooIR0k7ztBphW3Pdz34NDQe4H/bDCsYav0xA1UxeLis6g8GpMLZQsAHqgpeCnqr+SolNp
sUl7pgAMICDHaw9/2gAZoI4g8PvJQqL6YrasDTAGiKdKWYgViKK9ObJy2hsiKmDmC6PkudDjNWrq
BiThZQm5qRT9vk/9sbaZpi8xEV5+nwQAJDAsC/2+o4JysIsyNM23BvYoYL+nH0rqkjSgtLgQZGF+
XrfGCxg0akI0LIx4D/zmCaoGOvHYQbUTnfqsjtie8pU0aUMzZQ8or9BxSAcmVqW0TfUImxuLv64b
YMbvA+zuhEs2YjQtKwXjHe6SFurHbtiEwNV44VuTTk0sahhEnVHksV5Z6zXQklM/+DRuJtUuRWzs
6NmUZFM5QjCMiw9AUk4RL1ix0QQP7EYA+82yBE14CMPW6WBwCvVbmvW73kiozBK5VGFZoK0FV3S7
qZzTIW47V4jNCPMpuuJ1NC23sBtA8rcDq7J0RVlPcDJDf9rATC7rO73SOQllkvEqg40X2q/aBoXl
NNUWoS1sExiyAdpQGbR2ZVOzu5mPWRnd6QZN0+0EOxL9edT1NrqGjCGHR+6F8HeLHGFuGbumwaZ7
o6elKrdpDuzGZoHdiLqJddnsZ/vSL12rPuG6UBaWV1wzTitwlbl90jAiAhq4rEKHi+M+tS1XK+gD
eCW2aR2V4kJjGZXlFsbUpKvME+xN0B60PMFSmWfnMFIZwaUXDCNa84YK1Au0tpY5J3eDhh2f6szy
qWyzdTFmfRjPYMyQ5fkmZXUY+HVqCW13omAmUxvwFUGBhB8XBGm9gplMgKWZiIm2X5nUL8W8C1kH
K0jbkNeQbZJSBwYAO7p84O+baBC824FzhChNAoWyBV8MDqouDcMwqiZxWREJ9Phl//xhlOcVXEMa
unqfLE3H2k/L0GoynhTCw7jjGMPMScpkLng5yO1kC1xXQFIDHw0zAR7l8DoZ5ZBU7qd0FkgnBTea
Z5dzcMHJK1hxKEK1gV25iLhdOcxajZcwoIX1r7jVes9JSN9zU76VWZpGyyljVQeaiuYWIPscULs1
/DSiqZfVGc7bHFdXRREKla5DAUCQrZscU5AdIGsv0jxGFSJrlJk5b1fIlYVXK9ujiNv3JCMWzquL
Suu7IVNtC2sOUoJmiRpyyCAJFmb/JSA/lCxx2+p9Tc9gCrVvDAy2VGwKE/Yao1Vfwg9g7vvoxsKW
FOAUG/tMyUSHvgEHWCzUG9te+xruc8+vanq+gPraAv4mSEIu6VI4rTIYmkyL8715sGOwAfUOV9Ne
z5bpArikaIg8mCKypYKdjbaFhqbd+DyHSisJsKoo2yRXhg8RWJAN7fC2L+yQW9BXZJZma4aF4elc
FXIvcg6WdsuNAM+CEyhcaj+l0bR3MOGBsB9P+BzBZzCL3KtmHDHcCin2/7H3pU122uq6v4hTgMT0
FVhDT6snt2P3F8ptJyAJkJAQSPz689DtnJt4n0ru/X53pXZX7NULEBre95mSTyvuYRkNLlv9fB6t
CZneALh1+LPEKZk+i4Q2BanoWgAAKlXWRRiLn7OngRgSX5nxYH+4Zvbvg2Exa3T1s8Ytki3Z/42Y
RNyRkOng+edQBx8f/3OQPz4HpCAWd1msBtxANAbd8iZYqpg+QXrg8dBTDM1WX7YxaVn4jAa8lUWZ
fLwouS0zpho6b6vbqzEqIBcsI9EtPr0vBisxSks89PhIrICxaSiuSAMNG2Qoe9HbDgkEllWfteH0
VnyMoFRYQdjXPp6pixl6tErJMV2js4dgBr8Wfrzaj+mRNqLH+KSU4TegM+z3h3ep7zBP20jvl+lo
l+IPPYRBWfeyBYza+RpPSvbh/ZhIm/UWd4mH3L8lYtrg9+CrIZhdZu72W/8Y0GBbwb1WsieSZocg
TEbBr7Y4yZw6tTuiFR5WZiXWdMHbHfkwK94vW7J4eovSdsT0Aec57A+vFxS79wZY9v6F8bL/oEub
40c/hvtyGLZkv//RQt6xvti+7Vt2hFgG39tNJGrJWRifRfMN+ZgrjJtizk4/h7zgi8btOEYEvgQn
gMTFuWIC5/wSTVsavqBy4xAyqSmYR1aFpm1w8YR3Ei3T3Ctgmz0AA0A2eE2dvcpkuy9ni/MVfya8
TXl+FCgWnb8mhemdPM9UhsNQ9QWFdrNsTAvYMCoii89382TwA0Vj0l8GCIf7ix9WgGhJuEaAiiZg
+f1lEXMDUGDVHFePulYun9OxcegCGr/tc38tsJXzoyNTjB0m111v80MPxhYfgdakKcxVUuCocl/D
1HHsN20vpRDnn3Ayn/tO86PtevS736H/oYScFe8wHCfyvmYmmfcYMNOsotk+ky6X6/wykbVb0/P8
8eiuaMEf10S5TeCJRLua5JBCa4VdbtZ0H77IqX3WAK/ap/gHfpobsWIEIhvvzzszFuMHlDITPj8x
QKFByfoNuDJ8q2IsSkAWPh3uiIo0PpH6aO9hl8QazKsPkGWLkl5DMTlOuokhwJ42fMf2Ab01aMuB
Gk4JFcBLG7D36eswoHcaq7kHMJHcDCLd19NMVwYQvhX5jK2SpI3HmWc8dhp+RK+3D55lZIcKYpsL
YPG8H1v8uvY9nvLrivKsCa7XxmjNLgXhO0gpLY67u0w0JJ0fKWAs3xxcwwPfHdNVJb0BrR1EkGxk
AIHSV9pCVDyVOAwLvPwtoBueKh2H/dgYkmafbjrWESbfx0jyWQKJJixkZLlet2Roskex2TV41iim
gSpsairSV+y3mF/BqjaMAKfh/gxg7ANs/mgvd5SqZ6hXUVkXg1yhxCl8N0Vv1PVpf4GsE9LHI42l
mYM/VhZx1xxwopE+KU0P/DuocmhH9GcgkquYP4XtxNu2ahJPOvcESWBEph/FwpYp/moayKXDkxZ2
GYoqiDcjPm/UxlSWFqeDQ7MfRRI1ZZYlhY0sZvnAi7ha8IdBBvZ3BTPl6p9P8vEuJwVdWlIlIMz3
x3rfbvp+2fe/wrf7boLqf1+8zAz7J8Z39L7h8f5nSRQG+IRv/f7BhgCdGA7o3Hdug/WNwlJuUS02
l232kTpwLNR9VUL5gL/5OWVRU2Ings1g/6sPPHzfToO20s5rkoG31mH+YLusXWW5hiPQc+q3poiv
1mncV3kbbDscaMAT4QdFWTZfTVuI+U1D8A8X4Jb7nQsGpvH154USXeBImzBVguePjm1kfMtEyUdl
6aP42LDEB9A4wb6K2RD00w5CGp1qSuuhHSbZlN2U2uDZskThmecVLN4CKV+7l3EddbhGtvT7bdn3
BRdIgXOkbBK7L3IV7zRjPa5un5NZs0HYUCadGYfh0PEeq/H4MSDAgfdNT+SwYGJ7h26G33Qx6bP8
X4CvXxp6YDm72SMEsVpkUGL8Cit3MzgE4NXxcydlirvO2tZhNawS2+wElQBuol8AvHTlAvE37v1f
uru/93b75eFOSZNwT6PA9X9pbLV1MlhNBqjqY2vkwIBxF+gDsJL++VK/AOhYTSHMrLgWICv8f7q3
9X9hqNZcTHmDUvLPORIKJ2U1qYbS+6wAZ4UdOe32l2oZxxuWVFO8sp+b4z/fy98hBAg1MH/yaPdp
gg7HPI//fi/NQmLAt7x9LsCqpa8sifZ63Bhkchw2idL538b5Py8ILyKAgzQvYoCLxS+4ouh0GPVD
2DxNbsRB0Qqc+FeZF9jmfq7sf37AaIft/g8Nuj8hsFsYfeDpiCPQUb9c0PWctuPcp08/d4y123bQ
HkYInyRHR02+HLlqNv1oV+J5Pdhx38+JxtYQmI3iPPqXO/r7TMcdoZXabeUkKxIKiO4XoNEXYbBm
nkxP/ceiWlHXYY07Kxrs6yxfGF5BR63HyiwIDgeUFkG33whXZLIbXBDo7I/JQCR8DQ5bi6+w1U/4
ONZHE12YJ+gnq/WDz1If2+w/P8SvrxEvDllGYQLGBBav/FeWFefuNMcuWC6dEfvOtL0XQsoko330
QW4pYlb+R8Px8PG+/mrV+t+ul4R4kfv/dk/x3+dp5lCNQCBmLz+PPQjUJl6GEjurLLVh7f8TtJaE
gPwjyL+wMOAPo/+xHRCISiNYs/jl41hCkby/jUz0WBejmfYD458f8BcWCs0etAwFaGtcDxUz9qC/
P+EYzl3DnSq+hxyA7s8JGKdiL6o0GfbGa82XEULSgeo4KzPdgxMoexRtpprJ6LIXvobYLv7lvj7E
FH9ZQUD78gyLFoAf4l7y/NedOQzBrGSsMye9xWFnDnHidj2BDWls5R9mG0FJV9K0QEeLcmg29Hvl
nLRzNNzgvIWIBtJcoYDd3MYU6EH4MDRJ28ozhHFgdS+NYyJy8HzFII2+mmka0MhoHtNxOgy93eK5
CmWYmqHOdQKw7JY4WO7Sh+KDkROwYwTkvhmHaHJ3Ag6iAqIXu6QsAqrBIbY4o1XI2FD3AVfYz36W
GFmAX+tK8VEYoMbOsd2n7xvRR7Mg3kdz7YYYmy+au/0gX5cYxqSzjGEwuoyxxXCjSEptdiEGWlQU
gB/ViQK9ifcWqjzaYCEw8xBt5Wh0MbI6hSQY3qo/QYsJB19X/ixF3msgcGMrxneb8v0YzqYF2BC6
A5HGB5VLXHIQ6AuW6xB8A2ur3g0GHREQ+Z73LwSFa0EuqZ8Lqq54GgZ7O28WDaTUf3RSxeoNmepO
2AHAKTCUDDxBybs5l00VWNmu4QBrFvQ/8UMxFSpbD+2U0mT6lPhi2eQnMAY7J4UqDhbOi5wNaIBP
TAEvbuEPpBAEHDs9RRGvhghl4x8ezaPJ4URwa/wawfE35xcAX416HIuCC3gYRxOE6GWx9N1cwSQK
NvwwSo93W68u3mBkCwNgC0uF4ipK8spT36y3ojCzgZ605ytDP1zkGswmjIbmRMN+Xt/ScBAeLiCK
knksB1jE9JcR2Elgy/yDNPu5m0xgtNv0Nh+w8/Lj2PVpbFEHv1dKgK73Ss+P835sfEyN/r2eG7Ne
oOnSBTQtCtaxMB0i7EWtzHAbsRDQgYtgKT5hG5b5sxphVjwOLGkTGEDb9TnxLOG1Z1DRMrqQMwvJ
djVot5yBRcinTKdx5Yqku2Rs7iFOp4v+1GBSn2mbSFNi9XVvXKv+SxsyKGuLCMadvCfzCe0qQKF4
TG5yFb5KgeU4riq9TVem6ox2Hd5uGOgjzxw9cMns/cb7OTygrp4PuQ9JjxmbDt87ZZ/jiKobTYP2
ZljMfEgMQGRISdrzIm0BH9maQ/LeTWDmFfvBzNTUfafgBKTjWCdNMV3nWzwcfTOCxx1VQvHVuR8r
ysfsuOIrr3J0VG/aSXuCcqH5MRWiPwkX9VvpCw6PKw/ls6JA18seIIspAyLbl9Vt+bc+GBM043b4
tOYxO4TxHF7TsOgYRMQBuaUA2o56Nshb4FnzCPgPJp9uJsWPCGQNOpJIRU9LzDt2VPAoHCIzzE9m
oYAMsBXUxjt7TYyGKTAZ1rxqsqLp8i9siQt/BQ2B/W5iyqODtGpGo8IGePQWkuS/53OSDXXQBPp6
KCAoqGk080e3EBiLwLbfJGaOpqqB6P9byI26dYjYujFptM/QJtlZ0HZZrx0K0rswE8sV8OvgmgnS
xXWO3Q/et5WM5bblUYfGVwVfVzWtv09B4Cq4FLdvMG7KGJoABQHgthnM3K5XfQnNk7awz6zCXae2
naBvjxS7+CjDRoymqFpW0pNrWAl7da0dfKGxsvFNAoFwCaz2c7L676FtmguNsHwWY+ca4GDIyhaG
yKxOvCQHms3jRXVUf/XKoaoKQVC3prQCKgZRZaxNVBlYQr+BW5YlifvxJNHql3E4zI8uGsWj6fws
KjHP7cvU+emLdhBbl5OzrmqiXV7PcX/gTHOgZlh4rtsq6vL1oYhN11cjTI/f+ABfLmia4fMo2VQq
tUSP8GfmVyrWkFjrsLmmbKTfTA4PEAdiv4A4oBYXbWY4cYMJPaVtb+F4hvmrj0TxTQcoS+ocFRYv
E26mh3RNxREbfZpWBduy8xzJ7gFKG6gz1k6/xHJU8Fi56MTVkn7TpHlZ0em+bNOw5adJUbg5p6H9
3WNATt2cWXtAIeefZ10kTanpBM5VtFC8d8tylRZCnSZUklHZZqZ4Kca5eINzknziupFvy7Zsv1tM
8HrJZHxHIQ04hTgp6slN8zMqxKBM4ES+DbQRr1soxxPpYZCqRgDCl86HFGeZw44EX3UORCcR6TkD
tVIpM/KTSKx+gTqL4P6X+DoKR3LksIp/BbI2PRRjp8+R74tnuLO3m9ZwmNgybLloZAd2GWk4X2tL
14fRNPoT5Oj0OxELNod48jBA+QGLB6jUfURme+N0tl6x1REJ5CUfT0060BoNLjSSAC6Kqy3QzW3T
dPoRPoHuJQf48XXa8vkTDvz2jMWW3W1RMEOFlLJjXzTJLThquBBmeAjrfPMjwXyHq2lrA/kgAKI/
tE6qqYK2IzzqlU9f1Wxpi/Z42251Qe0NpEYC/f0gP7VkKwbs2YM7kEzk5wisXbWojd7nS0uArevg
R9DEUJHdevg8WVH5waFarTMLUDq/FQlZsvkQSi16RAMUqrldA9U+ACfpLwH14+d+1t/wOy2gWhZ9
NgMqGG4zfnEFh4AyURG7LqSKX23Q2LXquxVGlCWzLyxelukEGzahVdFF2Q1tpM6PMKWNxfXQ5aoG
E0u3cgFjXefFBuML3+ZiKQfSjBcZgLG/8cGUYazTcJ317QTZen+MnI7Wq5FOwz1xNHjMxoKpKnW6
k4euUPoJfphlOIC09d3NwIRkdaDHBJrGpomCU7YYsz15OIttd9pLj7AuJid7KTBqcm3FtUBXrfsq
ylC5VMlgm+UOeAeHJdhG7ac126SvZNintxDcNVG9RigRb2a00vPnhKF/09hHtJoRAVCG7Qhh0HmZ
U/iUYxeO/NNGfAPDgXdTWNjrGJtdeJVTYPqnqfejrrvFJPa5CFrBoaFpe3hoNCzD8AIFFJYfRqB7
KWM45h6lj2CoXNEq8irMpji8XQvuYDnUQOLvsh7baQ2J21ZLYFPXPJ5ZhZwdcT0H3hl+3/sgLTaC
4R9DN9RAWgax66xUnAz380x5Ptc+5WkfAyI3EushB0FZ2Qje0wONYMi9hb2Op7CFAaitttnBe0cG
D+oms1ycR0YTeWhB9d0JBqCz5o65M2lplNdpHnawOaVcR1ei1QqEok0yDwcV+Ot0judLkBQugymv
oabMqCAA04C6fY5UoH8sBUoTohWMXlI2ETm0cOXbuEIJ1wWyArsOMdlaZl365AMq4T+bLCzefYWd
dMYHZBgwx75jE5qQ6NCpXpUJfEquOIghi7LuoGInk+QuCpbUvoCOHZozn3L6rV2W123r2pcWvsK2
UAkv0SYMzyvUGYcmbzQSEewUYpNINQisbLvpfdxfNGEWwQG6qBRiGVSZQWipymFIhmc99mmtdepL
mzOK/XWZh+9z22zHTPYg4loH44nAuVJFzqxTveGwoQ+F6chzBgmQrtkCtAbzAROmhKJt/RFJJR7V
NJr8YLKsvTVylM92MvAXWtcuzRVw3zYrg8EVV4PkUx2PU39EekDyPIowOhRzJ29EkwR3sXD0Jlag
HWUL/6Eo0BbVcdws30aYeE+bi+O+hMOkH+qwWCZzUFEqL1AArvOV0ivsp2YNXTWJllc0NYsqiwgB
A5WEpNFemRQPd/CAqZ+3BrGuDZjr6cTBkNUai3ItNy/0Bac8Dn+Wir5mHPUFbqF5wqnDjjYr0sqO
qvvMWRu9AjtzR8huipMMi+GYqYw/BDzU1TKk3ZdwHF56Di1Xi8btmMUN/yrXeJZlQiRchGGjr21M
Glc22vEcXjsLg6OK8dBtCIyauaXKaUzuOdqS62WN2HfRkexVNG30RURkvV3AvdaJmuQVAej7GfB5
DJdysTlVEh5Od2nTENSt2Bz3SUi/UzEAQfPjsJ/aLjZvcskDduhTBioTcLBMr8ZkZLIymrkZbNEm
AffB3RtVcPaFMLkGjCd3MC7Gb13XzQIRC7gHxCBksGoJfG8FAAtzovMquRpSG2c1Wvil16i1RHs9
KDn/ptC1dZVQhISvOHhh6yuCfF3OwSzSelY8OLMpiV925v8YbYuwJfOBuk8Sx99gxFQ4HtB5HqVt
oGeSTUJuQb7pG+UhCyl1i5Lm1hmr3kQ8O1YZAIVLyZYeeR6zx1rBokSfZhVwyB8LeKelBKe2HEa+
kGvAzC1ETwwxGOdd+Pk7IpKX5jhk3XxDPfq3MkA5Mtd9MyHeJJgGqHZDOL4/z6bvv2ZqcZUwxNR9
GEzhxa5Z9Ax+LC+g60ENV6bz2vWnFUXVNXa/cT24CQEcKOUKlJ7QYSD2gHRrFFS22bV0fggTddBq
gUcAmhJMoop28EVSsRzbJQUZMgg47VCk6cPexi5V4ycG53BCxmb7Mho7ivtYRqup0VXAq4ysjFRu
qtKRbXt/CsKYj/Q+ReBAXopoYuRbD+FngEiRIHe8OYLyEi68E51MZVGh23YUZsmtQ7ZEleHAham7
AwMFN7SFHpv6elx8M4gbnzeAdCpj0YCph36B6YiUDkLtwh61VRP70raCyrZesVRAhMBPQ0ZdLm6C
IfnYolYbrywiE4Y/zGTckhxg/WXDeEgmsGXPTRiDPTkpSJ3mEa5yGoT8gVsl8B5oAMET0gMQlLGC
f3Eaj//7EBRZiHE0fPR1oTqXfEl0EnfPH3BroHbKYO6LHdyMo8apG8SS7eQ7GP+dycA63LIfsEuG
Lj1BGb1hvU2RKdhXq5Cb0JVjvvotQGfb8DXFEYHteP5sOwAK+e2MgtJdQl4glqCyrbGTOG3gp/C2
cORxyd9IbsdlqBNEBfnxhlg83lYiuTyOTQXZChmaZzIniqWHFFJTRq5DaycvoSRiM2oc9A7tdFQq
R2YChHayFtAR3cWQY6F0VwV2TF8wFFE5PSGAZvBeAUddgIWyCqIo26/00I6Osv6gVmhmCmAHo8xv
N5R++aEJ+rQBj7U0BcyyEZ0KGIz9RiiyRPTwWeW2fwmgj5nLWMI+VlKLtXOAXmT4EY4CVRb064iP
OMjUFF29aChNXLnFE+jDLbX+XSd/XbB2eUigbz0DyWW3MmxIJeLU3vHI++GgyAC51VKAylVB/8wL
t2ZXE0q4rCSj8rR04yrGk55D6BBdrpBWBBG0+KG2sBHYWunQlCnOUYt8js0/GRasDgVC0B9QgaJD
bLhKkpNO6TzUzZC7t2BrnFdl1CIb5ikXTCQ1AvrH7xpJLbo0fEFrMG7Bgm4E8VDdAeWENmfbJWL5
0QZuR1xQUcdjtYmuPcJptTTBcbBRDnlNvGfbNCGVCEbyoTlHRmZf+6WnACyzJm5lBUCRJehQM28u
Q56Gto7DxM5fIF6A8KHUCjq5CqqMaUGBFMVQBgHcurTovIeSTqjD7xwoM1euRGSHTKT9NeIsYLyG
dBr2CKjj1ADxReytqfMxQapWFswdMkg8Xkzm2qCExXc6T6qfeGUBmL1tkBxgbjTFow1Ciefc1DGN
lHvweNk1LZq8OHCoI34PID8CeMhVextgGzavaC7X7jHjg96rLhKzMyqY9FrTLGFv2CKJP5GF8ie5
kuYOQsf2R6sjjHy+bg6CM0RAlWLbmCsVC9eX3CX2YdVIZLkoGNHA72aDxG6aDbAbiKR4igAfZnXB
kT8TAbRArgjULb+thMIJmAhDzyPlHAJDnTxPTSuPczyGX1JtorLIoCTsdL9BY282X8LB5C9wRcaI
X7JmgS2rHyFxL9hSLFcIjYG+zIwbBJ1tsyLqZy36XdyAbriC5RnxTeB4wJTCCcxM3S5kwdYbwLHA
ylllEAiS1kwoCkZv7ohV9raNoyWvw6RV2RFSBvVpddkM3fA84inB52evVHd5Ww4owO+nYK94TU7z
sURN7dl7ggsEJXAGdzUOdA7tFOCSh20AAlBuqVKIiFkgkatJODCkKzn8TptAEAfhx6Dqhag/VoSq
HeLGuGqdE/81w26xIJ1j1KrupyV/MolGkBkyvZIJDQEDCjTE8o70TXyDuBuRQejT+KHUUVPcBEEX
v/meiWsXKPMAtR1HglAef4OvxY5gCrLCVywxHDFpK2W+tqvniAXT+dwcbMfyHvsvkgRueBR7BJik
a/I5aDrlLkCukE0BKcbgy14N0VdWQLNQDpBSXCQ0IuEhWxOPpqCI4UuYmjAZDkPEu0/IONBrhXMT
VR3q87ojenpPvknvV4KcD+Ausrnk/UC+TNBJtOVie6Q8DPKLnqUsO4aMtgyaSEid2gVTvtdf22AN
W9RWLqgCVB532sKgY4C7vI6tDa40x6KuNRPZ/Yzoq+s5meDW0Jm4BS6QnYMmzD8DMWYZpkGbvql4
IwdHQ/O0aB8jyEDOiFRYkDSAai0cIH4ZAfFkxuRnQ7oxrbciQOE0sMKdxmR35sPvymoNcKvWmOq0
mkiC/Br8Fx5uRi87qPvW6EvXePelaOaoVMaGMD8m4jAglO8PCIPDmiZ0fslR7p8i2kRvEhryLyF+
JSkDh4GDaP8LXDP5nQNNf1LLvGe/2W+QGM8PyobIfclnGUZYB9tD0QYCFU1EhxPOAz2izTCkRt7h
DVC04HadYv0bB9hR5w6NyoSowq10XSQ/B3lPn3lH6FBRoPpXSo0RyCxoJQUh370F+q8PQgEP0m84
oMSw1GCx4UP6go5WDupJUyNpcj/zbsIub/J8VxfpCQ5m0PwO6VYTuAZQhvKeeohh/GmN4baIa8RU
ubm7Cm038O0KUmw/vzTMrcn3ZKRSnLnMh5lWDdXhHNT5ktBVY/MS0KNkwwCFAy8iloY1pHPRhrIx
Dz2rkOqiQ3eF1BygmGUau+RI6bjmr+k4zthUJiV612MfSzokI6DOg9KgDnzaIuZqolBJQVCMMh66
KA83MxYNhOg0gZizU/L3cAp8ZmpQkpDaHYxavejAObJWQO+j2maXgWMOTqBBWt5u4fS4kHxGC8OI
S7X+LPO1WXgNKjVH3wfTD3P8wrk0VtZmTfM0OoSKWDO9WbEtkS/xLYr5apUUJVm5qQ47w7mB0ZEX
FRDr/Ulo2oZFf+pat2TTbzZotxgRME0u8HdQs2epuwlmg4b5hnvT9CkS7ooc4Yn/TM/9nUsGawit
RAjqcPe8gqrcrfF/1RIAKsvnEDr/3wepdhfQ8qEGIcmoQSkbBHxZiLeW0AWwKjAOiu5fbuDvxOx+
A6DUYXMtQJVCsL1ndf71Blji4SJqWfZDfNzA8KHRQAhjjxkXSPBi/8KU7o/0FzoSlwrh/IBWAc59
Cu/HL1dE+emYxnI+Z0gWEkmFOZmR11RDWvBvYoX/vBRIbjxWitZzH+pfRndo4sHbNm3PH6KtJYGO
HIx7PO2t5fuL/P9pDv9rCO9fUhmiLIdA5n+0AP+R53Anx/kvof97bmv88Tt/RsyG9L/CmOyCEuDw
ESbin1kOSJ9NkT5bhCEU9/syieP/q5BZ+l9wAUOGBMYb8SV7Zu2fgRU/lQr/FDJLyd9dWCjmkQQQ
EfxDYEhHrfLLLFLQ0cRN47v7TEFEXPXv0ZbrnnKZTKnw50wiYfZogWRzVjKi7tr3XE3kgfyA7A5B
Qlk7xKoCoDchyAssAqAAKJW+bzouDsPIclrSPdwTDi3d/8b2RFAJP+YPTlpXQKwpnIVOH9EM9fCe
KcqCVL5k8CohbxKA73LtCNPrnVbpeADO4eCcinsPeWwq7qABpVVkQY2gQbwNrVcIS9yjUSM+bmAZ
vH5dLOJT47jrr+jikN3q94hVgEUWuzewyGOBSjmGK2hMOoBUSE7tF1SttrcoDbTVV4scuCo1G93j
MgUnpJch7Ckuflv3VNgu6OehGlq535Xf+G8uMQowMZK+cNTcdjiJ9HlncSLAxIjznWsre45qNSM6
QWjPGINvkL02iHxsxIYs1pRilMPNRg8Mzcc1rLHmAScKT29WGMS/Y0T8DURJHJwF6sntCnJYE9Cb
TMM7s7c/paJrCrG0znEqHGIXr3eS057R/pz1Hia88Zhu+bBECFkDbETOnLlOTq4yQi02u9msgz9n
qyIDy687rMC7eAdgptUO6XLRAIBtuYG/gLN0Ll0Eu7i4anMYMFSNJpp+hWIrejKgJx/6CdjQj2LM
FP+j4JH5wwMuWMklHk0yRM/Z0ETHdGYZyGKU4tkXBFPuqWUg/W8Bwovr9D3aLIPHtqs84Pcr+AJG
AlhfPELLqQ/hHpbWdGK9N3uKWsgYR9yrE7L2e9wa8IPoOucCCHQbbscNuNpJyO4+Yso9zalFU4KW
Oq4ZpNdj1U9ze53ncwZgh2C0qxgd1Dkcw2U+wCkGBM2F+rjtKXIyVv33GMUFORYgopGxuufPze9R
dO3MNYGSooiuDZlhuCBtf80HxqMzHe0rAKNl3i0QyUOAEUSGGVXta6tBsbYcKXnDnpe37Ml5GS53
16dI04u2yD2Oe8oebH0I3KN79t7wHsMn4lDcxBFkqCAKzAIfO9CaBWDQBe4/jgjZuadgChHzBxAq
LDceekhPum+4RyiP4cg6QvN+STtjRQ1/1y0QJyRh7PGC3R40KIcN2A4n9CD2GEIbZeqFm+2SjFny
uM/se1Q2YZ2FZDykU3SHlCqPAl0hUJao5JjDXaoxAir8Q0Y+vJd7VCLqlu0GReB6KxeBIMU+VaVn
aXvifNldUYhhayZlfsCFZU4KOUXPLUWMbQq74G0uss+Q+NyPe5RjFjTpLaqh5FaxKThzbtbfkkmu
cOvCfncLVX78dUi8c6X1m0SyRx+SpzSm9hCNhvwRZHk3VDNG4yj29Ek7999xzBaVZo3J4WfxE2wU
S0qfFVldV8XZIr/T3Lef4ElrAfALnbzNe0TmiCxifIcKrvq8jysCZKSc7NJfIdhDXguHZiPnHOzA
AsMX2aM4YaACsqnGJS8tJPRHiJEi7Ah2ZjdR0dlP857yiZBl8cm4Cfm6XD7lsb+F5S1A84yI0CDb
00JzguBQIBzwKcENkP9we7po0efsvDRy/JGx/2bvzJYbN9Ju+yr/C8CBTMyXh+BMipKouW4QqlIV
5hlIDE9/FmS7u+yOHnzvsKMiXBYlkZgy97f32rqH+rnwSKtc122UdpMtDLzSwE6uXd64h8lYEmac
3Q9CK+GbigV16i3Q0wH6KbwzsZ5Gi1kBEaT4wjaKO3uvG1/KBZ8KvFNbj4Mwk/UIwuQNIKO3NhYA
a/mJYnWa4SXFsYvCnpQ3MqvYeSs4rtoI0BXRq/sRpoPmp1Y9b8oM+9aIvv4qizm/nRc4rFowsdMC
jBULOlY2QGQDdnoPjmjm1G9JABMpxdcFkwsirVsBjzTHvrwmKI8dsV4YthH+1BUGh/AHMrK+L1Th
vBmym7X1zKmFiR0WbtTBLly5ISPIYuHlunCTYWPC0JX1HPpckcbWDIV8CvEandzBio4l+aQ7yGhq
3dW64pP1APfGU9M9EAdEq6kXuC/cxgyWOr4NPxhreyUWFDBWoan3UTK/5ws2WIxkfQyL/fu4kIU1
A8bwvNCGM2htUFC9m1pJC7boJ57YsLX0JtIBF+PlT75kLTDjZMEaOwvgmJAHrGPNjrwrY8Jur9xu
PJRjEJso8+bgqyjWbxtVpS+5V9Yv4UJWLvoseK6Ak576hcAcLSxm0ZjTJtLLZDctpOZg6uqVbhdt
tDZ5t6U/dlLvDgV01YqRf/9EdFafyGxB69NiC1Tqwo2uCcnfEVYPDfAHwKWLT850ng7TCSADWnnc
CLlxS9Pgc+yGV3N0LEJPkb1jgwbAOllY1iKGai35/kyMFuh12DE8sRcY9jRb7V43Zx70LmF4EKBh
G2/tBajtxFX1GDgK1UEjfsmMPGCutoYWesbV0WzbagF1/704/vd1o/9cHAtWrv9pbfynytDP+oXP
l/y2NHaX4kuXdLyNR1ewPcZU+lv7guv+YuKJNjC6SmbSmF3/sTQ2LPoXHMtZGjNN28Zy/g/UmaH/
IiVKCgYnmyUckspfWhr/aSfHd1nM2QLCxGIu/fPeMRGVNFvD1PaeppnJKk6med97Zvv402fy373D
C37IdRAhaZkwdFf+Gag2C1xc+GS0PW5u8UisGHWw193bfABR8182p4tL9+fNKT8LVAsELPg07BeX
vcjP22GOBRE2ZQT7SZTerW436gavL76qWR/vKjuH9v+f3xxExX/5kc4CIbN0IAgCXMmy/fgpTjCm
rVWT4gFkODUBDpa67M54vWBSlrhXLHS8wXvWsZrLrd6j0DJ9gRG1sxnPFrvaCnvfUsocVqxL0boS
1tNeOWox/rtG/1qw18YV0no7ZGRvN8xNvMvtSfpE2ooj+mF+n6WQZDKt6Z5EZxdH+C3VFsZVfOHO
Fl/MEFrR2giLaDfVqHtx2JKS79r8XhKS+s4ibX6OUrN5dqrwhv1FvBmcrPB7fDn7WRrpjWmyPedB
Y/T3su3zH7Mxl7czS8gnqcfJCpxjtrVqVpiwfZXfl8Ww18sA7Mxcy52rdOzhcCo2ImJQnHVGe3JE
V17Yw5AbQ2l717MQlLW9TP6pBdjXExLTyhy9wEbpkeW31oVrZ8/5iItsjthJ1QPydOOaW72VzRvI
fG9I12PUOC3zhWkgSvfmWdKa2nNUVMnWKRzGIEPAee7rEZgttPK8+No3TvWWEEF+SbxUXj3EpMgf
9Nb7SFwy9Suydw6OQDmV8OzZQmwb5SLCknaIvqZRtuBqCzO71TOmxD7G2/LskNs/TQwDn91phpgS
xA1egsXTl8y48Eym2bek4K7RGOs8MZPpGhEx27RCb97gR6htOerdlucyy8ER+MBHk+fRLiqib1OT
VMD3XesUei5WVzFbUb5p+XCiIshu6iyfX+CAafcG3KmzPpMVW7WjSDFCKF1bp3ES6CutJBRlx9Yh
gCqBl71oN8YUp2c9CfuPsLW7r6mYkmwzhzP7UK2LvSMfQUvk3f5Wd5k/MD2/AOFn0ulkH7oxDgwD
TFYs3bhK0/DJa5Fq66DKdlrlIg5iv0CjHigRkKbuk8G3V07VnRKtMRnQdiGZCd1N3olnACbWnC8G
MPp1VNoTJja7vgZDJs+s3O+scRjEynUdk1Obq2dEggYeZ+JaFur7SH/B1mq07gbiyPy1g5/oc2St
rxWWx1s0ezIZc9dda6vTfCzEV/J38aa35letb9iqzWyN5TS3F82Z583g2cNDUXi9H7IL3E70ExRD
/uIYQSn3MbYPZa46rDjTt4JnsVwFqkfBtNnhJ9lqciuZrGZmdus0zFPynJIVDju72p7P7pBN4yHz
dKB8foQjSl8FGprlc9oOZHZXI7OfIeSDKOE7T6pNHk2StWGXrUgNump4dKYu2niCFQdez2X9zHaa
/ZVV6/bK61zQ/oPCZv86wu92twR6JFs6d2D7Emfa5G7bpI1rk8R0R6A1HebwqlJroR1UsWKLVOMV
o+6jKYa7EFOFa6wqu26jkxdoCh8mWVbrTVZY7Qh9FEuFxtCMnnxOSExaW0wFlvMBNZsDFXXE8Y8p
nOa+eUhzYgFo/F6bvmlWlT54Ko93jV5wGy5zx9orvcuenWCiXCEwJOD4obeNI/mGUl8NsxogsWuR
t7M6A8OEBLMvxtHay1zTHeZwEwOdfPbEo4zKMAGTvvw1bULBA4vQ4ZstC8wGhSiqLfYq41BmmNNX
vclkPu0z81C1enFEd/c2Xd7PhZ/XAUNc/CHlqTZNjGCOcsRW2G25zpBHNhYtP34BSZ1V6MTmSgsC
7wumvNyvO614mFs4JCur0HrmXGrI70fDrL6baLdnfpE43KakNbGOePm8JpCdRZsGfs8BQ613SxeP
/Z7lTNXAGihoQK2T32tD6mDGJexd+ECO+H+W1uU/MDpmz4beIUCkiQ2VZM7LhzBnX7pqCXsIbh6p
3XPdZuu/V4H/0yoQc+9Pi4J/UUj/3z9Kxn9aOX6+5vdloEeX86JCekTLKZv7aRnomb8QdvSA7DCI
BtrsIU7+hrs1bKo3SXczXWB9ZhoOCw+O30K8NQxaNwVfDe6AZeLCqP0LCikq6B+XMIhi/EuazBHw
ov+VfbhAwM1K9hRjZC4ebYtcWVN0ajdDpTrSOGDtuTFBhCyHYfog/OCcrdTER+QKMVypQSEp2Vba
e+ZkOHgs07vMpHMf7QTf2spG1lyHrelcoky11ylR8WPeWqQM+oUYHtriS1kFJPATJzmyVt5AYay/
cgdM9qPmNiiyyQAgH5fV/A2YCORvOO6SB2gqHwiepUfGlcUpcIxs1xstjoKuuCktGfteFjDhSvLo
KFSLnTbO4Qrkmm2spRY6RwAC2PKDbLwtKzfbVZnrnac2VLDL7VHej1rvkfxI9Rsxxdh9yUgrMOFG
vZWOyHailOGr8GLvIrT0Tow4SAIpHrE2lGthM3cvapxjLFYq44cxTYzs84kFjVCF9Ju86UhPCZN7
O3E2YJTopU0W9zsr06sP8gX11mhA0NRxk+2KvkyfajOx4Z5lZrKraGPaE7wBZGAO+BKdSfidkP1L
6cYBA+BouO/KeP7mTcP0iunGuA+JfOyx0DYX20jGe8vmwyG0Hm9xRPYnjEb119zoxzXeL2dbqUzt
HIHIKEK0JRoisr0qqGuqU7P/0DxjFTfW5BtIBfBkDybckk0PQQkkR1msWyu4ydNqIY0jF3H7WjMq
ZXGimnpX18r6EWKZwNaCEtTZ5rCDOxIcYO7nd2AeZ7kFt54eI+Z12saYk/6EVz95DqfYe3NqG44b
YBFcizykK8qUHr3AjG9m3dZveM5hweKJHr+AtWrPSa9nDybiI5U7kGpXA5ijvTVmTkKDhmHcz5MT
34ShOW8nh2aXFUsW5wpWVGB06Wp3HbeGWvI6+p3XcK6UYWcHfjKb2beeJOQlgNm8J6BinOyOBU9e
2fizXCd+rUHUXIqwsu6Zdc/7MZrwY2nKOMnBWmLvZXgL4KJ9TGbD88mNZYdc6w9VESxe0sJyL7Ku
5BttN/ZNHZrpAdZOhfSX4bfJ8VZukbSt26waTjICQK/KutlreoeTIezeo55BMK7rFDZ/FTjvePu/
WzXU93CqcJxPuXUo68DcOm7lrienkM+GmX6bBqNCSw5N+ea4xWOpjPm5basJl06h35eRbReMy8Ez
AN/CXbpQZi+REhbyOhSEd6IFyZ0TpjUDWcPwvjGAjXaF4kXhHGdPbqznvjI0xGyV5qck5CAOhhEf
7B5XsAvj48Ex2g5fGtuWVZeKx64sDqEc7GOJOaAgCuyzqmHiEmdJem8IkV2tINvb09Ad7WAuDszl
mSFX8PV7bpZvNH/FBwecwxaXYr12WlantAomVx725vcZ1x9dJ0nkzxHBIsxY6SvJvvHJKSrtvpJ5
6XNAHVgRUcpwBefRndaM2yGz61PNBiDxPW9rdUm+C1oyAEz8Mzzt9yoI1KsGChualSHuEx2wSgE3
r/WzQVcXNPbmm9FhemLpvcYw7OwwSo4blYle2wAic187uN3VitKlLGZEP5WwFqbwdm7LdKdR1MRm
cLIcv1Gjvcy/gSGEgIz7Ym4x3ZR97649Tz2F88QuPks9jDRNiO1Za+NsRV4A8b2qq5upCEDTCO01
oeXMpcYDH0iceayk7JoVelPYzMbiF5a5+iHTcbiUelKvJBOGrxmcj1NQRt69hU/s0LbWmK/IcnT3
caelhA4L38K19G4nzrhLdMu900mwdVQ1GPpFuaXu065EDR2AFntDKsZ79nhqXGYmNC9s5agUnNUX
D4rdnifizAiLlo42NBGfqdA5twklW3R5eee8N5u7Lgnqm0Qfaqw6cYYdO682S2HMVnj4PGcZ0UTY
1sZLOuRyb3e8yyZwy200JvI7DO7+ZoCK/G6iRfJwIYfzGlFN+AQpTWUrlvXe1ki8kJaPCC/hFA6+
JoLoTgjWX1h4KfUJ6/FB7/noi8ia19PUVZt2lO4JdR3X/pgxgzHo7ONEEwPBVdMiBaX3824KjX5X
YHY+pN5cPWU9wUM6gDaA3Oa7lKnIplLAuuEm6jN+OK0wMe2PW7su1UWoUB6p+ki/YGhJ1wN78pUS
PG5jLvETJOBqj8YEiC6tG+8tte14nReD/poFCBPcmaJD0Mn1JG3rbu4T7VtlOvqxggS6xSrfMjMq
soNlajBTgGjcZ9PgPoUDVXpCr/UHqj3wWyoHZ/tEpGJrRE5zaab6a4GB7RuzPG7/fdPNGKtGM9xB
KBbrmWT3SrbaySp0iX2xwOUNCqMcoNQxFuxJruVprN8jGTU8+5MkfOwtFiKrpCcl4heG193XYZ3t
y4hLekWPT5qyuWpwXDqBW/9AoU4PKovocxoH7RyT2CDxkt8pVaT7zurfsN2iI5SL+81lZ/417ew3
wivvetD/cLL5DRLutRAYqSAyVfy8Oj80GOo2IAMfZR1WxypynEfkZPmcJkPxDQ1ofGkCXqgKW+NU
j6euSY9VyLvoj1Xd1ormSHskAXXDUgunFeZTCHabWJadiZ82js4jnCcsaGPv3tVdPdmvrR386MEF
uHAaBw4c+wqJeoNa5gelvgMqVc27HAvOTVzVWvlWcQNl7eUp8EBBuq1TeJ9HV0sbbDSJXLPIS0+C
Rrlj38TOmzVZ9RfdCcLkLhij7ORElmgeMVVGwS6b04x9BZELLLWgVK3kw6WRRnuy6mC0kGvgRiJg
ES461E5srAtNn0j8lcVW2e0L29Bh1YxhtgZeitUwNF9wuAx7O64A1eVdf+Erx60HpsQnRnOMG/Pc
exLhRtdKWqyIdD1jrNb2rEWeiplBbgQX9sgTBDKVFoekMjPhh4WYLord8qXhaB5n5o1dFA/vC4/o
2Hi2tmpNrd+JYpzwpy7LLbi8Pew4oznF8SENtmAtAPOVQbcnmWv6gD/iHRNN3Z8C8z6fo3ZNHWB4
mE0oi4Qrg2OTy/jY6eQP6f4jcySqMwIIMSGwHF96w858rKHTLq5VjH2y9TYkHYNNE2flZgjMaoSs
nPIgCypyVRzmfa9XEp1L5jtI//oPs8ft5VdpRTpnhZtMfNguJbUvrd4XTvutNynmsp6CGsN658d1
FkMY+3sT9z9t4uDosrf69z4XGlgoFwdT8dMm7tfX/L6L0ylyx9/CnVEi9eKr+6eYb/3CStWUzI9t
w/6TmP/PXZtOfwmMeQg3rkNKXv6VTZur/xFjwy4KQZ1/2COCPl4Yw3/UnT1irkye3GxvuOHbkEbj
CstqubEd/RVA1QP8lD2jo/rVzcXrNAzMwp1pS8Th2E3Ag2atlgeDXcmhzfDh03hiHbye8Hcz6aTU
tZonrvJgBwTKXpeR465Lt9UxW2fVl8Vxc9Uk4bRZ6/q1AZbUr9wFp6kV7AZC58omz70b5nidul1+
KgbqQDp8riuD1Mum1SSPosFsjjrR7VrltzDO4bN2Zke6Zzw0rTPfW21grUtngCk4Df2jjD2opdMY
HKKYUjNTE/fDbFg7Ql8vtkmDqByGjMBEFt10eixOCdwWX0doukO/aTYWa9U7gDAbsgfPPbcLkGMk
3Gvb2ueOekc1oTnMUMO64Rr+GhdeeEoHIgWGh/0He7pNjnIg12E2zm7AS423JBvxTRgfUE4Zn/Yy
WDOcM1dAUd+lmlg0dPA7vRTLQ1wP62RG25/p6KUbmN1I5BTXvG63XTaBSNVug0V4Jfo87ivDGxBY
S3H1Kpm9dsqqXiyVbHNvuJ9Fl1+JwLjnOHObniw2z0Qf5zrWISMcNhK1nQ69On2lgje+J7JuHgyI
WIzsC9TaKlTNQ21owYM0hXUy04lUg5ZbzZ7dTX3G9RxfmjIbXuFrtR/LoOV5zI2Up0DZD2u7dNwz
bA905yE1D3WfQR4YiOhiFsZ/m0ll7TvDrd6cOHFsP4F99VykMBCsDAFPl5m4UMeFPkdyqkwJ3lQN
/cGEdCs0cT48T6JcRT1RpFZWxbFpA8S0uUShq7W5JxnmAg5lF8BIfSVKphs6bmnSP4bYSrKJXxyp
NHs9BiE6nYyD50Rm5QN2XZh+eVw+sKEVF8OGeG4OiXdma5t8oQ6BMYsnCMZvY7xJGJfZzHZI23cT
LSaXvqMZc9VDvN+0MdbWecibPaYXOA8WbcVYfQlM1uAanhEi9a9N7xgHzYBD7odtx6faAIVtIjXe
8QFqvsIKP6/wyolHRa/ucVzAzQ4Scb/WcZbfyZBT0+oDqkGtFpjtqiZmd0VR4XfMcQxfEfXKU1ta
NmxpRERYJBRUrEQ3RvXmU5+cFJO1scurt4jrbxfT4sPanqfQGsQLOWaSZdlzJQqoA7XZfsQ17hfA
itV3HOvjXQBt8/bzN0tIqbhb1Qu+fQbx/T6cMWbEPILpMgPCcE/k3z2bixaZ5ZF5JMbXP7YJI3jU
ezL58fLGO3Ky16m3uidnzPnCDL/OwVLcRNYuHYMb3WvVjha1BCwbZ1pidfy0OfQU0Z9JWqdPXZYV
dXk7VB5m4yhMGJTNdfZseoPEnKbFJbqt6dyzzjMPZRqMVzGyBWsa7Owy7B1zD8KXux6C71HLZ46a
DIZqmw159wEnnIS8Xtq3jG2nUx0IeV06Yq9DDWUm4oxksUn87gvufsIfFurq6nPipimXn+hMRUo7
dbQA5GpkMjspH1iskszMOiyBy9HKB1TZmN5KF+NZUHS+6JTrlwmf3OSY1lmQKiIrRFuiWkPnjFck
E0Lfyajanmf+iF33DbLx5Ess636bzJe2iC6qnu56rX1UNeNFZZVfcB+i6QOg8twb2fW3+hDeRUqH
S9RF+zxpfliDd/KMMiNQ4fmFdK5ja2wNFe06e34Om9ZeW/ronm2orKsqsDZpq61kNZW+KwkidDzH
KJUHarNbzApXk95BCM3iYivu4alww7XtVAZJ8mJpkpku8ehBjEnWLZ4Io3CCO0Hs6VaMNJ67ZUiz
/eDaEbNPot9s+c0NTracuRA6hlJZ5Xew2SLC7OKjCMlP1PJ7XSjkeMTtUzL37aaQuTgY0vrWiG5f
uNY9j8mlnaA3blm0B29aKF9bzcW+T2ffXLT5Fl96h/qBJ0fLjYk6aOjUK9lIMnG2TW4YmzvWkWT+
yJXlMw/Cz8O6cFt140NB0u/oOenOSLoIesjMAY5telzrPiAnMKXn1BZP9qTLlePVh3Sc8gMDcGM/
cBNe64zqNmNBA/cSg69CokwaUdxaxwQ4FiWwglR3jrgk410CtnltqeBNF8RatZyNkpjQDatrBer3
eyydeG8Otf7FsTWEuTR97ESbvLMZM6AFKrrnjdr1WUO2EFO97khQitpoNc/cDwyV7UP0JrFi1Gbi
zVtLL3io8/aD1F5A97c7XZieDtUGkn/MgAP7C8vpuek3s5LFuRT2JeOef89phYxjB+KOaJu5GWRf
lH7eU5CYFmm1xqWpVq2Q1ffWkulmzuVhyhmeGlX13mcUiNYu+HFmdq96wPZGL3nae7K2dprdf9NN
/a2OQGdMNbAOUdExQcYUZxWscsyE2k1jsiwmnuIvLNdVEhfhq4uvn3GMse5A7J0Htw83LBLcD4R2
dSX1JZ7SqV7WEHgT/BZI25E07MD+XQYuJHaVPCUOspHZmvTyBU7yvWuajJknkIYibAPiTZra8kwf
tmnLa8Pc2Exzp1+cICnv0evHNQw0VlbgaDG7Ne6lUhWJHFxRXwYpQECh9PkWK6xVY8cUW3IVcSfv
4t7xo4JsU5DmrrfCHxee1Yj0dWxlIPAotbN9kV7db92wznUuifC5s0ft1hbwU1JDjjUHEUUlaEJt
o9KkP5OTNzljCtwHZW2x4TDngccgXrFL6QrnaKKHbYKahFIAIejZq+PuOqRznGzmtoZ703mFdgGc
bR1YKaQ7oZf1Jh6zAPnKKs1N1Iw/ilzKW5GH3dPQxMOevXH9YtfEyzPuhaR7luG5Q/hXMyvEZWc+
pDmrsFwp7aiX3MCgx9V7AtStXzVd4ie03m6J0JH6rMnET2b21WkzF8BmMFBgrek3TVA0WyDJhKgl
veg9gVefNcPNWCZbU9N2oaTNNXPnt6RpymqdFCrzx6GGoC5SsYKWBusJAooP9MPczeV8w+yPDSzd
ICtJ5HkLQVbdzUtsNKX8kyeXcgGm19lDjdFy7xqp9mZ0qPuoWt8HB12iBum19So7xFMawL8wlhw1
BPB138xc4jRFrHAIXHmClrckT/sVeVgaV3QSZUY17sZhDNetMT9MVN5cxlgKHLUuHrRC7BCakQpF
Q8F1GX4nM7czOh551O6SGwVBuRnBkx1jRW4TSEcA/DQ4x2F9pVTVgh3qJodpJucSJG7kdWsAA0jA
tjFfQdekuTg5PRXqapPglxbVDuBaEt4bNlwELuFl6MwbXkbQmICYR4efs+n010G18zm1Hj8n2Nbn
NDv5nGxPy5Cb+CvzbuvX4TfPbSbh+edUnCEKE/IIHZFxuf05O+dp+DIyTdfAKGyBozBgN/vhIViG
7mIZv+NSKbekXc0bsFGv9WwQHqzsKyWvNHEtA/xoGeVnCGy39TLeb5dBf7KM/PFxdzfDYgOI8QM0
dCNvhsUi4C5mATpSzSMCEYNp4Kp33mIqGBZ7QbgYDahdN9bgcb9AXQowZvfJ+7AYE+JPj0KBHJBr
2BbCRAeTULdk1VVMhnexN1SL0WHsUCgpsnyk225cMRI7zYstAnvPhyPpJDfrnJmLWLyu5rcok+06
WGwVoMtxWCSfbosQU+VX3Ry6Dye1ElrksWVIl/yosVg1msR70FXv6auatQxODtWlh/nT3zHP5nQ2
gbPfV4v9I2v07KaN8m9sQClCLyXTrRUmV+uE6luuY1wk9WIn6QAJfDifHpMh6DrAz7HaNosFheWL
TYzAwDtOX57PGuhqLJYV49O9IhYjC1EPJPXF3DIuNhd7Mbww4CrOlJ3hgqmnLrtNi9qx/AXx+bWo
WxwzFKGP21xEPArIueOpYWtYsg7IPPfD/XTdqNAS13ix4nSLKWde7Dnzp1NHfbp27E8HT68PxWPB
on9jidlFjO7KbcuNcQPi7xBDOFtVA5ssRl/pJQ774U10s1jbtcMgzSoiEnKUFpQo0CWnENHpW2J2
ERvf2Oseccc1YbChr4ZeNSKAPAfnCZQdFoR0zXyix8PUqh9Rm+d7x+jifVMPFePJ4ns6Is63E451
qnbOtC/n7LMa90ofiLoLo666IibP63SoWd1i3EXRLV30aCNeJwQzjvxiT2z8grXjReWWaaV7yPBf
NH+rPr/KNP8t3WQIg2H3v1d9Lt+H/7v5Dgqn/Fn4kb++7DfhB9UUQ6ZJ9YxnwD41fxrfC937RbdI
N5m/cpOX7rrfx/cOL4Lp67nEpUjLLdHA38f3FNnSy40dkhKbTzHpryhBFt/oZ8+jDiCCDbvL4N7C
SgDD+Y9CUE36ZR6oYDs3Ei35nbEnHd4FMDhKFKHmwIE3BhBb0z42yjbXDiUTEgvGt+UU+5IZ5w45
e/pojLBHDNcry8ebpubTWNjO97rJnHVML08z1/uiC20CIYxQh8kEzgsJql/yy1ISaMicApw+vQxE
bzdE6ZMI/2Wsdc49qEIFwqiyO4BGD9A36LmyB9Xpb5kxZPG0mk0N3iN0KyA2Rzhogz+6DtsQRb5h
xuBM2HCMzrains59iCgeLwd4UEwO5EbkZjc3C7o7bx9bGEw0WSemkekvce10M/OWSrmU17UgufRT
LOKUZa1ef4u0tgHtWU13Fhg8x58nwDMb1560+UtV6EyH/5Zd/xfZlVzgQtr9DxdgCU70//x3lKW4
+IP6+ttLf7sIHesX0wJ2brqURlPbslxpv1upyQvKxV2NAxc31acw+/tFiIeGPmeskXipJS/jVb9f
hAZyriFILRpoqJ+xxb/goXH0f7EBCzzHmI6xT8D0Bgrxx6vQWYIwIIFxrXQuCqXw0shZU4WM+icV
qMRNpyrMsC4VIvYhkBOiRSELz/XtGXiOz8h7ic9QlcLUkSq/eq9lTImbFVHtnFLUyGg/gJeiHgTI
erCNxAUyu3nozF5IAoNJ/ZZVtnFQ8cIhpQGehS6J76UDxHPPXhSUbwCzqjdmzCB8FG5A1gcMqc8i
kuZ70ShxyT2wVZRMhrbNoE661U7CWmo2EKaXl6Cl5X6axEhVdec99wzjIaxWiz7Vte54DUfLe2bV
P16BB1McmObAUFj6Os0trT9peSwtOKxH23Paj9ZFBsuKHOVQRPRhiiLM2CSYpOoIdxvQIGltAkjr
mQ0oOBk2ezLJ4nG5D747pOiR1LR+j4xhPM2DO94VbBT2raEzyrLzVlxCSQkqqbsQIdDO+NZ1HQPV
cOD5kboi5PaRsHSvuEuW8jEmYvJmBCRdVqPR8GUmgOMT1m3rfQp5HRIgv4BFJ/iSsuKn6UZIMIVW
0BwiDpPxle2NvGsz5We6VJK9AeLivXuZNWNKGXT2gmaMDE498IWNRXJ2VQCpdojHmySI1YF5eIo/
icAggJTl87RpugDBAabEXnNe8ze/HtBMJ3G/DuPAe5b9coTV1GNr1/EBvNpTSSBzqIJJrPFGJViD
2iyN7zUmWtSDTwnfpVIM11YuAKnZpySPz2VINH7HaNSoU+OmrhHn1pwQI2+Xw8hh+xDpL43dmsaW
VaaG5jTMP6KArOxKV4X3PGXDlbmvtZ2KyDb9LEB5nWWb3DuKjmrGwXRcVCKXjwVkxLfFIMpZm3Oi
g3fq8WgwPcX0Gkj+pDqZ3y1aTqJPCTayB/7b6RRng2xajqxndNilvMkyDvj8e/Mmc5yObp+w5eTT
ZAZpWPFoo+uiYjmNTBhu9K4Sl4ihw8ACa+QA4/VCrQGtsTzGkqqYjgUqfQz6jZbTDZs3zjfBZXku
KwjseycJ0HSBbxrkrTBPbeO5R6fMF7XRAH1Id+6Qc8YEom8/xtHkR0Lr4dip5TyZvLF6Q+AdGT10
xiGnO/7NhZUAFhNy6w6XurdxTBatk1LepjJF9QZjNXj+PIVjzeHzTdvyVC4X+5KDegtsNV4H0rc9
fGE04xEd+y6fJap2lCBJ0oftPbP04IPrKGM1fFxtnDC9o5enjKk1Z8BySfRZFe+W+TWs1ajnYOvc
OHg21m+z0zR7JIQ8wtVsi0dzKINnIHNKW4G0ilga1yHlPI3DxWmXEwkzyUQ1iyx2O7Sh8Xb02DzE
7cgBreF0cD3oQMvYLXORt6ni8wGShAIOqnE36TN3EKZqxsFhyH8eysw7z7XNIeziie9QViJBgsYF
yBTZgQh4l9QqdNAHid9uOlSHtZ5Vzt62Gn2rZ+j6mCG0NRBYrVlcsLxfY2zCYTu3U497mosiQPrD
a7LCnoBGK4lTXqd2JPKd0DgagzTbGUQqr5AAzYNbkC0A6oIpBtpEbh7SFHQOzTHyUdcDrEpW1fMJ
5uZ4rTjRmUFFaf2W6kG9x6gd7oIuko8OZogLcL8h2LpR0swPLeEecz8C4zsYM28YnzpnFK1fHKhM
auIx0Oe5OkKxtuCdFky0jjl7KFw1c7yj/Dilf2DgKGVxAEQX4lOzASjLORUwvYS6ac8c1gYa+rsO
Kyj2x0KIx7qfxGNiYQlcpw1F1asct166FS1yNYN6Ong8xRWRk3K9xCWO6jwX/D5JDtxjo5i0cyUy
t5nIMjR8exkG7UcId3QXRxZnN5GcR4Ld3nMTWyI5mUQV96RpdZrelnPelCTrfL3jPSNnL+d/D1bj
0oM4emZN6/A+9eW2p/4/e2e2HTdybdsvggeaiABw3k72yb4TSekFg+rQ9z2+/s6gqo7FlCxe+9kP
pSqXi8xMJBCxY++15hqtusOETrm3M2NAMaumJdQ4I2iL+9HXvfSq9vxHw1n4In8saUmL72QDI51b
SZIk3h/xb9Q4VLHUgJKyDOtGKJ6uDF0UopqRywtecPf6xOWDJx7HopvIEaxlE+1eV9aScGS1HyOv
frRipygexzCc0ycJ5CpeZwge45U1jPFeRJ188XGKQ6Sq81srgs/phcXXIoI72VTww1ZeTd7KigxH
VmA/W6wrCCgsZBn1Q7/2Sq9CrB1FhRVd23M0w/SWTj4ivOwpIVYhWEtrDUTPP88LMsRWthuAqEXz
6me3EMO/JeCo0VdknRE+spU21Ocy5yvS2V+rFP7xFdV9Dm+VJaZcGSMIuDWiJ/W1LPLHMrSaMz+Y
OFbjXBgn6hCnebDhNJe+3ogIg84e4jmsztljvBurcNE5BM3g7JraiVe1ZXVXGNSYSGGxXg/YSz/E
bi2xQRTBJ7Iptnh36gvCySCBdS4twYRnYNXnVo7JBzrisY366txN6LcGN2ZEq9T3u6eCtmdVtfXO
wBZ3UwFMTHL3LrCFNJ+I/KzAPbplroIjBvmcVRWUgLbQoTYyoRZUZpVvbFjlxRrhH/IfhW6W7Dc7
P1hWHUaYOCsPplTq7NLCJkbOjRc8WdN4RmQZo1TDHedhZUPcnHezwoh08LktoYu3vZy4/JF/3jli
ufamzj1rE59tDlHTIYY9xYhhtD4IaygvDcyk13QhvDMonNy9FnxXRQjYNvRowZFJMNlYuN0ePtFg
XrpOaDqr1pDTSybK5MPs5h9E4tbZBTgdcVunwLLg2EBAJ9LKxx7kDN/bufE/Rx7mkHb07dXCTbat
pRsT0DA3u9lI/IM51APe5g4olVdh7xYiQSHptMml10TJjEKpV18TfCM7Qq8C9vHY3MJW/UAeQLVL
Y7fZu8H4iYC5tWSe+xnJG3YlSavXymp7B+4NAmAnm1s6PBHlT6FoN+fTF9gRDwY0bJzWbXvpwQpG
ZTPLden2+Y4kKrEP/MG9qPwYEmDdPtQ+8wP641RG25ZQpctuCVii0pz6ZETHF1I3nPV5Y53ZbWMc
pF+2iOdINymdxVxz0Qo64LW8J4azXGnY7dbwOTEmWhvEHZLeiDrZuFSdxpJa12wCTDbEUOwAOqhj
1jjzbVg6a6dwigNqyWbv6R2CuQvdzdDvDzLlC2tBgpK/NdWbpGp8IADyto9zgsSKwrxLcelckLvV
fbAn27iA5I4n2vBg8q8QOKjP3ZABIwxsezkjVxf6a9yVzwnlO+Vdnw8x97edPtgIFA8uk4QrU0sx
2XldlBMCxYacd0mZ5njtXffFSPPnyahTTEFuhq62adodKVdkgM3uiPV96fo9HEJGVYzR0L/HqCEB
NO4DGlHHoZBfqygUW7tDlmhVJlImBFZHdOHOS9CYVb0JynZ6piLeUl03VIKxWWwYUqXbrhbqQeco
X7HyN/k2Lq2YrDXbPZgtkJA8yuZNa88zXxqQ1QuM8y6cDibhfs9C4gHi2nSS3viYZtaW7Nlmphav
GXPexYw8mPgmucZ3LO0QfmXxD4kdsPEDelYFwmIoqnUYERC0KkMnYG4ZGSxMTawOXtqPj0ba2h7b
XmAr1JxWtGmqjhMIQ3GaFujmWp6LmKn9Y8Ww9bgQ7LjySRXYLUu3IJzWmubExVttZ+aHMZw8bnEn
LwXMf6kLPxZSyGdfiGcJL5jHoH3u2ic8Sf05gIFLlRZAs6kG7vPeNp/9sVXNqufs0p2ldT3HT62q
evMIV4+pnAGuy+6ZLSRITAlOqEeawAaVU8jBLbgOOn+kmh1KjiEyLr2PjEZY1APalszDjHFGK0/s
WrM4exd21sK0MoNHuiL0jKkvkb5m73wE+sCua/dMFNceTOpw546BzM9rs+HfpyUlF/C/vPO4e2wf
YUxPDRohdw6pZFsKETUI9qYYJuN8ZlrLdDfbo/VALZrhjxqnGxpK1Gc/nfh/YxDWxKg3pl1L0Jb2
bA7QmCfEqUG4x6oEVCNODkHpZ80mL0tneloE895n4t6Weidyn2qkLCSBH6sxZfP98xuw6AmevgOa
ccK3BOHzvAvdYvvJwztGyioJugnxCPiIFIOiDRnsEOlh4+9oo5BiM6j2sRNH4XlHWFVBN6sNrgi2
sh5IRULbUoLq+PcvC3J6nfZNMBrALf2mf3pThdOjuAbGcSgMSr96YvcnjLOkJh04HK87+Dn5ps8X
iiNjCKuP71yTX6zUXA/HU/ovSnDrtK1YzG4KLBY6sZwzjkKJVc8YZtray5nAEbdBvg42YM95SBEG
Hy1dfuOIFcn5IDAxXDNwHdJlZaZdGB06fYKuapqU39F1cYYpQM2+c7l+8yVKFz0Cbmx0ey7IzLfX
a/DD2HCg+h2KYICc42PQaNeRSok8aKTPxJUmISCXqa1fctRPd3VHr6KOOMvH5dTc5UX9A5vwZfqf
8Fv5m/va0j2ftze2NukLR+Gydyy24bfvyJBau0TdcGgSg7JRGYrpCi2pR2Q81IEeCHxaCjZyK2Eh
HkL+TVLyWOL6sRq25DVGDH0G48r++bt1fvfGlCBETHmE/9I2fvvGXGTmuJDq6MA8kwo1LDl7IZwd
xwZmLnLftrhnWuiJ41xStiIiKNv0bBD2cNeLwW9X0aA97ebMaVm81sUW+a97I+YQhamG8h2bOTV3
oMetje71FL7Jk63BpJSmbjP1lzONwa8/DqVxPk53BE3pRYjkkrsItyR6vGSZbnQd9xIXKffW0npI
wKVbcQL68+Ww31L8kFJaysVnpyz6BugzT5F2kWXUMYEOxt6JJGugXS5FdOYhaeeemXj3LPyYw9DX
ERJtLzRPpjzibc24B+4nX3G1QsfidCIXYtpx6/CPXCz+RMY8h9vX9pBjA22CWJnQpWFwFsaHMqQD
to7daiA4eEACswDpXFaoJ2jeACZD1+FxIPj6+mH/C7p7bxTE7sJk5F93oq+j+O0Q6McP/FP9K1kQ
TRORr9TdYrra/+w/o6LAOsneAX3idT70V/9ZWP+gI2yziFqu4m+aR/F3/9n7B91ik1vO+RsA8m/0
n3+hULi+D0lESpdmt8Ux7WQHC0aDqXsh5REGXBVs7GRJ7yJyYs6kEAOCQdk+kay77KqGMw/uo+DM
y7rqIyDb6YMsaAwLlbRPkK7apxBI6fanK/mblfB0h+fd2Th3wC5I2vrqdCH0e68JLNwzx2QQ5YuM
xHQDQae4KKQmXdQxhHi/Mod1W5WpeGdfYP8+WYY9Tf7jwUaWTBTe63zg540U/B2tceLlj0EYPOPy
pv8w9rF/mfpNqTaqku6FbaLD5zIp93wSfvzBoj/8aVqK5avb4+wguGl2zojPbrfIMLN9lzV9ilWk
VLekEVTMiinVjwHSwgurcvCbm5VYIaFCJjblMAfF0ObXkY20eu1ag8XwiupwNTI43PT9gkTI6yOj
XjnMs1n3lP0xpPkEZTABpNB65bkLgnzLCKW/i4q24CQlCppq6G1R0tY+4hvCsTjcx8J8MprG2EIS
e+ih4WacGkmnwNJaFVeNoIAwIl1xNqUzHAjUC9apsTg6lAatyuKOQ42zjMSECuzEOieW+7lIvBwq
L8C3CzkmwUY1c/cEztVFdGZibyPWJ8J6yRdAPe6k847YAbWHDRBz0LZHctKUXd/pY96t2caxtUkQ
mHzMShNVOT2FZoPrxN+OvdPEu8GZPEhLPEp3U+CF+OXqWmWMB6PuwerLaFt07tgfcUVn4YbhSXc3
xSS6r4mnAKuGMs9EaJBqz3/Q0YZfSUX/ZyvwuZ0XU0OjIwxje1ylVO8rWnGCrzUxxEGiZTRWmaB0
H6V8dpPZ20ZSFTdpgfmPCY5NTS/ZuATSJYyN5mTtzCRpdk03SuYVtrGnDRp+rSMbwZgZ7/xuGDY8
qf4RU0t+t9jz4NCQ7ZOzJfGSjSc79yVyu+qw5Oay9bOqO8yIZpddRwm6rNzEpnqngUUW30DMyd7r
EgvQhjed+Z4VPDqJPkWM0QhQxZXRN4HJ8NoqrQn+beHm39jpUoQOS+2sahkTLYhvrMZCOCzSWSm3
UcmGZ+8+Co3EuerTuJfVKglyXLVWk8dTRQpHQdRfwEgkXJNZXYDfqLr0a5GwMXurrkn2tlmOX2mH
Erg3pBFAq1XFoNW8hN7YxC9DnGFb9Qv2wOsWSdfZ0i8OlkInGZ7VFIfspdIuXxaD5Kl14PcTdG6r
NrovRdAnkKz9ro7WqitFvO36hmy4MvDmy2G2iplBrttZ236gJL6fERLPhxmZaA+MgQybVVk0ebiB
ZRFWnxgAMJBOSakrqAUB8q7DMQVqQyOIraArLppIB/LVNLFe2pLyS9dcGkBtlkf67ukdOEq9GNKf
Aw0fF9cIUN0rIjdrHcDt82qN/myk5sl7fGHWSA+mDXRtJNqnLlaJAKo58O6n0F0OdTkth7gcK1oJ
svw4DjZllC8HWg3RyIO8bWlEGavenPrPZtL05iUkIGle+QH9fuIbqvKFpq4PutnIlt3rUu7zyens
0HPZdonHOppiOtDSsuUxax300et0dBYwg1NgB9myYSew5hfZ9xz2z0i5NflbGsIs4D6arRDvaGkt
4/CM9DaLocgbsnjp5y7n1mmW9rxsECbWrcU75oxaGrux58yGFaOp9rVnZ9fMgIaJsUAMCh6R8ESb
JOQcQJx0s8IXnF03MgMWyHyRVD6PDuxxKt3OZpLURflFDrEcWRDvgHs3r5iOQkAgp6wmr4aDhgz6
DQGe7if6ASMBbnGT+ussXAoLYwoS3BW9Ha8hk9sdP5bQ/q4ihUh+4yHNXgUIXzEVT/Y2HdvyM4Kx
D+i01HGg2yX3Fufu215lTrYxUhEMe4/WL958D56RjpoI1kISUGL1JnA6Zwjo7xhzcRFlI/1S2qxa
WN/D7sYWqE0kVrQrR0ildmksiPrkdCGypDwPoiG66N2laVddTSNiqr1Kbr2psc4dGKtHnxaRu+IG
Mh5S9hnUQo4/g3+vs3Jl1blrw51rW4CKpY3qbu7cYt4XozOz+g2ETG1Yx8M12ZZihzGQILPcaZ/+
Wzj+/0gYcHwx6//XdeP/UjGVb6ULP37k/+RDaIQAZTtI0TlGvzLJ/qocLQtAHIWJyWbwygXhgPi3
ckHLh/gpD1eSJobYvIe/K0ctHyIcmV9HdDhl37+jHrLtEx8Z1HOOzJamiEABERxW354F89ptmdep
8QJwLANbUJFjl2cFZw9VmuflD/1M8kNNk9o54eFPRLEitElfRTf2DwWOpqPb+FCSBpYv5JxXrU6s
kM+qDtVqEVusYuNENpVwRo49UJbmQ2KMo0HCiLTtfDgSEJO3HHooRoquuiyyOSkg6cTQrHyvKi4k
+cxnMNUG8wgIYr6cRRA8JE5dkT2rno22HPZjObjEJGFCQClaXSQ5HhvGzViLpEzthwghdrGOI6hF
Kz/X83yvYTY0OnpAnDULHgiFhfduId/nBecmLpCia4fLmGwCGMtRB5CoGfQEmHagCZtjGlCBDk3m
bWhNQzXIw9q9YpAxJOsWY+yeWFAa06qauz1mYbwtBlP7dUT74VAFzbhLlsZlwzcKfjGJIbTb8yEY
rm0ZFB+7cbbuRhUVw77skm4TtbRH6RXO5IW14bysML4zopP18Nw1Yn4MlhLjFcb/amJh9SadRyP5
oGQJ9fZzkCX1xShBl7S2arbCSoetAgtgsVQ3jF5Leq2uIGqYWTANvjgd5VGBIXr09YHV7ka/3ceJ
qLtd1KI11Qud2BgOIem3QLRpKhtFvnc6ROOs7hORh0nnrmIoLiBdBxJKVxTmTbnB/IDTTw05GyIM
UeLaem9nj+O4HbsEO0FoD+FutjuTCx1WaNGsNhu/u0FsvizSgqEk9flFs9VwLoj5Jbc4eewYIsl9
X07VvVU00XmquuwZeIFaBeZAs5uxUYfBOgrNjd2413k+MxO3I3y7UenSckUXzU1jTdYASjmrGQ6G
E1yGxr+eZM3mFjT9uick4SxiYOauSidP79kvKJtk1MNCS4zyqHnExy4nehb9UvBJ29phiSSW/zmA
Rc0W2nbwf8Outh/odvbHEZ/Bzs6ICAH8EbT3hKB8QStubIbZWzYMMok44QmIjyX+mnw9h9Pgr0Pa
ORe5ysRZGkn8Qcqx90MbQduV7QKBm0qWpR88loMBp34g7re5qj1z+QzEO9j0dTg/9nGVH4KFamlt
oMZOVhUHgO1QGe31DOT7qpb0mylWYfcgwIuDtSTubmOhH/qgwrpbjYZfHMmjDJ86uHME0nRBdpdC
D1q3S0rsapfvOzZkIGyBgN4lUvNWRnW/nrvJgbhccCZgZQms4LzSMVK97KprRoD+rlVm9q2w0vkI
7hAKq86XxzPn62L+C6NOsXFwsa4lsNNDkvk+vhD7ZRrnJ8YJcl1QyEwbf7DBaW/II+F7xPFYR1Wv
bsaWdEld90vVz/9V1v5lgH6nnaKBUexW/3pb3GUlmYZvFH1//cw/Oyr8CpqPsC/xL7veTx0V9x/c
ukrS07CR2L6ir/7eFy32RfZXOioQq2x0tf+3L9riH7q7wE5mIkjV3ZZ/Z2M8bVn4ypHCQVCG7Fc5
v/Ruw3EyF68q+4Nt95jxkQ8gfyPz278QvUPtjummwP/Vx8XGj+jb/nStftMwOVET0vNnHuIhXjaR
yyr7dCRS14hbhmXq9mNvD8Sg5WprxXYGtyfOD//BS1EE0DMXGB2UvhA/jRlApQ+WlctuLyzgoplt
jSunZfZK8VH/B5+KS+m/euRpxJyUGoDeU0LUBJyMaYrhhCz1pukInO4mtz/++VOdVDWvF5DRCSWU
w01BGfX2U01Dh5ldcgF91HLo5OxbWFjq+4SbHdkWFUrpIBIB+LeuTMQHf35x3Wz7qe//14vT9Nd3
Mc3Ck8+JJZcwzKrryF8R6MmSidYFgXbvdPF/vUckJZvteh5UOWJSTl6lDT2nHeqg3zdg5xruTVQi
KznVrvb65Czwf/5QJ01yPpS0wRSbiONtbpPTqBvqDNuJLEbM4UwyQpQ231zH/u6FGC2tLD9XuIbf
6dz9ehkp/GzfJmPGEhYcr7ffIdEHCfMlvKcJOSEQb5lBVqZfbv/8ufRlevtl8SrC9kn/geEgHX2Z
f7r/0SGSfF6n/d7B1L1yDOMi1JuhZdtEBtH7+vOr/e4q/vxqJ18aKmay39FegsbFlBRgCQyHvFtV
SYpIk8px1aTp5z+/pM1C+ssn9Oh8Sj3O44Zk3f75E85Rqrxx5LGzIiU4kIvsMSRL/oi2yDvAJCMc
ob5zKTzWNbOLr6ozvbNKOoceC/t+6P2BXF32z2Z0qy/T5BjHGa0Xbuquvof3ThMqIo8krZd3Fibr
N9+/Y4LbsBTADIag+v//6Zvx2lDBzuExisde4NTUQEwM7RIrr0EAUNxaFG9eOW4crt7WBj70yVzc
6aa3SG5F/e+swyr0rzmahO88C6eeC/0wOCbrs37CJX+dvLXEz1SKtqLDAxbhI4vkJm6I/iNtudu2
ddh+IJ8Bj8KoiD9nhIbdv0iai5ZaMN3kUwdKkITbVLTa5l+YK8eiZx8UnrkiMGU+D3u7ubLVYhyX
FEt7PWjanyuxWHUNyusxNh5xkwdr34nR+gnD3TmOjX7OabwtZfBZl9JmIHWyX3eB9OEGyvNIpB/6
0WuvUjE7BMMs6a5xenILje4axRcNqpiTCEZM4LxBFlyYZInSS8bdjrDUWAdy/p7Ozl1HrBcRhiGM
JRV11/zmYvfnu/XXB8STDE1tnnrhq1+m3kS3yl6O+ktvoyuD/Ip17JlHK54e+iWotj0Ssn/7keQV
JYu15Byu15u3t5mPDosc47TbNwHCMmK7OA588Qtx0Ti42olde/7zJ/x13ebEzWpj+RxOKH1OlrUW
yEHBd9Nh+yaX20aoeGQA62w9u5k3f36pX58gnA8o3pi9+JiR1MltGvawQ8ahZBckRu68RIFyLMfe
fecC/vZVhNJod4dRy+ngPTcDI+9GLqChGrOhfewbBw4b3s2fP4z16zrGp4EpypxLj/flyReVxsZi
qYqD6IRAfwPyLdmpiX4vA9iSY27rUlJw45to6s4a76mxw30p0vi9ZelknMSz75GpCfGd7gsmh1Nh
RF2XYokHt90LgJLbsfazXTAm3Q4XZ+ytEQiKI0gqf9uY5besHN27tEvGPfqc4TJfFvDGafme9uF0
xPXjPeEyI26AUABSs97ewyGWaHIrnXZPImRxNBu59c2ehHFollcBeMR15CLEzSSPckaY33Wv4/VU
TBqh7xXlxi2yb5k1DVepN22WZfwEI85e4xOv7ueiRzbexfIgiRA5K+bsCuTke8XF7z8AOmEccwBP
0Zu8/QCB1fg5OlQuajTfhfhAd/0owg8RqxiiXzfZBIDS17mrOnasJqftvrx4sfvQNso/9lUQ4Blr
hi25Hv5tubjlgwfdfqGPcubgit6NVTgTUJWgDif1dNcgcHpnS7D0Y/u2juC2+OkTnNydY0e8cVjO
7R4BZngWLH5BEudU4Mc2N13csMj3isZ1YuL3mPWoU7wXfnAq6/hxF/hI6klcsBmTnTzu9NTFOMu+
1SHzHb4VMPWfKatuXMJLVsDHv5bZMD25thV9aYkl7AfmO7gBN6CC8OWG7c42gV03iJFQ81sjZA67
r9YRL7if6AswawitbzjWLZZK99510q00EwDohv/EYb45WIMEEUWT6QCh4AWVyb2aeaEQtwbNP7+V
71zzX0s3QolxfQkqBBLm9IH05wJB2hCQgoQFoU6ypyLYuwPjI2NB04c8znmnTvzNsq3Y9jl5Cpdf
bJ6cKDDTqKJh0dlXYfHdjz2Eoha0YDEt/juvpH/TyZ3EK+FM84UA13Va2JP00BMYJrmTmvAhtZzw
Kck0vyafOU3IOQVYayrDOwuU9V6cxW92X8ys+Owch42JwvvtFe1CUNBBYrZ7YGEfg867mdz6zhTB
98ztPnPkVZt31nT9Ff3yWaXN4NLmwK1O13SC0NspjrllOYYXd4yBr+w5wJXPLGntDMs3M8gfyjgD
tjFXFDfCi9dDGzZwj5fVn9/Kb28mqVBa2Y4r0Hm8/ehxD2wrGnh+R6/sNmblom2KCJlmkMZkJUq+
//nlfrNpQgSnkU8DX6IpOVmxlZ+QEtBPfMlzM+3DygrWC8Psd86Ir7X96fW16GRwJ3F5f9GFYI8I
S0tU7Z4zcrP2holodCxPaxVAaB5bh6dzIK7cmOsMgiHmHroB2XYajPOF+L13ntdfD+Ue0mWqZURx
Ltqlk+d1nAleiFomks7QmdsodMNd2yyX8wD6KMwtvGJtXuwZjdvkj/XmO4/VqUZGL4+si4hAJHW7
h5307TdMckNgO4XZ7GdLRJ8rt9HklibsrtvYkvlqVCX0qrLnFwD41yaqQdWZ3JgJENAVc5IoBXo8
j5fYDkOMRF3XW3rk1n79853xm4XGQ5mnWGPQM7qn4rzI8GLG1areYwNsdr1Yhi1pBKQUBDJ+55L8
5qV81k8XEhhtOK7O2ytCbF8Le8mt9+ju8+/Cmd1bpG+IJw1l/gcfixoUe7rSLbVfVjUEAktXeaLe
w2drbn1EiehY3OAcR9HLny/gbxYxXom2CCUi+bin50Z7gXha9rxSjEcP5kZR3TOYIejDbBGkwiGB
C4sT4M8v+ttLyfkaFSFARqSVby8lGYxF50cSmI1tDeuc2BLI9dgEGpNx+J9f6lU2drpqUmng/Ccc
CuHyacXtpSRWh4vFLSK0rlsBIW6Ya4mRKT+ZG9laNa29UdTk2bp2htHYcXLsp+0yuU5+m3uShyt2
6DEeg3bOHm2o7wjni9TrN1WWKeyDQR29AOs1LlPM1e0ujDIkmW2hKcgFH8lZu6r04E4PErLk6JgO
wWc6qgNlvkveHSHyySpMI+tB9TYK0kxM0t4lVj6pLez4yEYrj3Hrm0poloSrihNMdA6Gygk2BJk3
0YcW9/N8zAq6a/soxua/BU1gneXLNBl78hyH9krmRe9dCqRLwa1qrazY8b+NcZePTZsSiyj8tNgU
6SDCS88tNHlXOtCDegnlZzB8Be21MMqD1aT4OOewQebjR/Fj3iLnXU09bpwjmNuQ5Ne+BFk4p9ih
tgS9Fs1FMnCcjNfKJ2Bv3+LCIYFoIIwRaBQhoOe50QYmfYe8wpSUS11cwXOzX1xw6TP84m6CkCLK
5r6S2DwZ77XJfIOmargvYkRG29mofffOLHMv3JIGE/ZHithpV3sED+4EAgoImADFFgTCib8viEgs
Edvq9p+JMoXggFZ6H7BAAGrJcgwurQDZDu68Anfp9bf0eXe9JksGmjGJv9K86wo1rgJGpQdDsyid
2r/ugVOCcNlNmlYZgK0cBEL4VJMsbZGOm1TTLcN+OHMGeJc29O9EEzBxFDBqSqBi5uAxhWOM20ET
M1vNzlSaoumLWO2FJmtSMS+wG6Bttpq76XaMYUUPJa4AyrnU0DmRhDFLBNgpoSOahDyioa5vpJ/j
etR0z1RzPoFJW+eeZn86mgLKaQEmC07kSRNCJajQWDNDYfEHx8AXKXyLtKeoaF0AUkJuWs0bxSt/
rDuYZDF+Jf5Ir1O6S9MoGiIuJ3uzmGm9nToURaighjXRBvn56ESbmG/2BuvlXW5E09YavQhnSQPC
XJNRsfnDSKV0vQs0N7XQBFVc4OD3uxpYpdk135UmraLbqTaepq+6ZQn2RxNZXUBnR8eMCQnWvFaa
FGe2hbBaVhZT0Pk512zXIg4OrhT3cT8/S5Ra29GEH4ru8Dl/pciEMMaOQ+9CbdaQmUWiLtHYmVYD
aED+eVtTQ2kyjacRGlQTaWQNVKHhptYYm7aH8z5Ctuk04ibTsJsZ6k2r8TeeBuHEGolT5N7wXbRg
cuYfyJz0B0AHqdQrT4dKU+N1So3aSV+pOzY3z1OO7WDauK+EHjIrtTQQbA/5qelVrVE+iYb6eKl1
NPtw3pJ5We6URv/wD+V24oHYBj9yvrwfqV/EIukMsNkmDTIFvWA3Hw0ybAm4wtJh2LznvasTxSaX
SeXBSTO73+Re42KaLS3XuzAM1ZEP4XpEK2bzII0z2rMm5u6yhvjTcKVIKCgyfEn58BDR1b+xs4Rx
bl6k8ZFIXdw0flxfWaPtwTbDKY8jjWZcFLfmZ2UG1JP0d6utu5jZecUm+wVsQqi2KMTLdTLK2LmY
plbdiyENvvs09+FdFiTWwZoazM0ye9MH5kz596ZqiFeYwRx8KiaXjLG+ktfQsaqPxF2NmzZq531H
xfLgEQfwcWj5PbMBrbbs7PoM2my2jqdCHG2BQoguHGOQBJLLrht67oTI8evnKPTqL3Ul0l2K3ezZ
re34kEBtyY6kq6Q7YKftkyxrJtQuiTAbhcGI3Oel5eFADCnXqSkI/lBKwnnD5txj6N24tJARn3Z+
s0s5N+WHvMLngNE7HB7rYAyXrQeyzyOHeQzidWkKVHY5o0HCMaJM34PGeEZ4SHRv4jZblW7T2ztQ
h5XxWPjasYQtwI/OQ3vhrap0eBzsqR8vwyAIr2OPRA+C35bLEuTahYgEv5Xcq70wY3U/dLZcMBO7
9Zmqoug6GdvqE607MGL4ca9DTABqWxAVjFNySndjOYl8D/AnvEbkOLjrSkbymoeo5qHi26UJX5+l
uS+u3SiqPjdD2Nzi3LQeWlwVT3GSkqwxo93yIi4qnLH53ODWvAXIU32W+oS5LtSCxC6t8XxzZeMD
xkp+rQFFwGpEfYYnHpf80Fafu7lqnoeI67q4bv2ltEJYpUsfcVlrxJBnId2Ife93wHzHVl6jBDZG
MkP88HqKJY7kUaGE+LqQf0yiVWWPjtCAZszkFxbbcrUZ/YRkEMRwiIIL+AKsUD36RqJUrIfKmkmz
k2XwoVJReKVkX35S0IE2ncbLr2xjgXABD6/9KnvH3oadV5NWaAab0OiHc01ZPyCXmj54RsK6GAbx
wan4aWgi4XXvk5i2ijxJBV6YHhMLp86OxGQjuUSrlyaglsfgLMo7/oNg8HWUxZgBvluqsl8tPOe0
sdCxk5kxf/fcof3qhkKuiYDP0Hh2+i7vEQYwc7HlfZxHw6MoO6iMY8mbzKSZ3nldU704SaTusZMS
bVIVY3Q9qxwlaCuK5jnDu3jjqbZ/xM2b3gE+ENfaw3khEyu4q8XAC6XGvPNd8E8riozoWrRcNS+J
5hszNObvJoRmoj0E2lSa9sGdnSdAlbUkXsG8vItL5PuU7NMH2E/tV1SZGBKXhpY4FNNo/u4Sr1aA
fkaWsaLf0jYr6A5k7YEHhbAmkiUH2Guo4E4gTVxWFRr2+ZgPgwKk23MnQf9uWHqV4E5jzYquiRLD
bJ5bS3ljOAlN3GHO+K7N1ouGo3JKr1j7bfe99FCFMrvIyQDOx/o7qVDWowircTOMLanzQ9L3ax69
+pbVYvle2lhm1+SwkYPXJLL/Znv9IvnO4JkaVcVlUezk7d4cU6tZ6WTPh8XOjDu/M1nNXEW+X+XV
t11Q0Piv7eqqG+bq40T+x60FF/M6UAAbOtwFmxj205F1DEvjjOPiWCD5earjmAybxvBa1nhctATg
zCUXD8ndJWfiYFf1uFkRx9sufdPO6RkIO94nFPfdVQD6YD9k2XB4RT/UbJsXDogXNC3wUW6UaKtd
VYj2Q1MNKIGX6HsXlvyrtqowrQ6V81n6odyJCrdQJUiFsp2JkJTBUXuL67Vioik2adfwHL6ikq0c
BvMrsEfrwB7tLASnYpT3nS8uSd6A42CaBLrDKN2MvZ9c1fR/zD4CMp5XDS+bKti/ObATl4Q94I+M
16FvXU7KqK6LWQb3GGTLo49gPmTRzQFHFwwba2JNjzLuzoZ5zjYxz+alGY7NBUlQxVkYFfOKUp8S
0Gf8Rwv1xUfLc0zdAkIGSUFfB5RIdWxaLGkefzhtvS2UVRGhLM4hbIsn6m0dyT2Vn/1Rz5lK5GN0
lo91ULpMyyIK0iEp5ydvGsM7s4jGnTtVB1Vm9cYH/xKu4rpE6r680P/LP6a5i0bWLTlaEV4astBz
wlm78ywIVE5TrOGG6ayGwDCv01xUu7bvGXxZOo8P6dCN8FITlG/S3ve1oVjq/PCub3mRXgbuTW/6
oH85x2CmhqxBtJd6VO3/Y+9MliM3siz6K229hwwz4IveBGIOBoNjMskNjMwBM+CYAf/6PgiV2iSq
SzLta5NmZSrGgHA4/L1377ldvk8S78sE0GdHuzTmHMhRblUkM/GuyRifExT5QWWYh9BSxkesh+N2
8DV9R5wM0XwJgMlx4GZsZYx2KqNVGM2ze+JwYb+ktrPDAFNtuZ3YgCvQxKvIhSItkDf9HLLefJmA
wtyKQihUC4X9JMmwCSbOsFuHvetUhG3+BVuSd4/BoN06QzvVW49z4arpGjxlRFX9UIyaTBg5RMHW
KcuAoJcI7/ZU4uWUEjO0XaRtMMm0QUKPFk1Bz+49lwM9ybHvaP+yYzSW+46EJ2CftobZHWW30s2X
LtGKLbfiNiGqa5GLwisBf39b2E74nGcVxwwbPwRbICIzv0sefL2BhFhY/qmdE3YvPcZmAYw5sxrn
UkinqoJ4FAZDi1wd5rkaiO7VeOwUBJxww5FtK6MpveSpBYimThXIoqYpKUtzAlrJ6q7G4YzzOv1a
mDbAfoMGPK01fJa1krQ0+kSb7kRo1TdkvqdUdd6QwERoSBwTUPAesCgfm9Sb9uGA78JvszNsOvgW
5eix61eQLRjwLC5pPD5DOq9cWF/GpImvgpkpdQ6Is7IPMAaqoEbhCAK/jEnNGTrj6zTbzaEyvQ9D
uT/CpqrfOLHmBJwXFZsWoSte7mhbawBh3EFKuJ9dTiz53BgMvUWngmiCzs9xaNoPCGWTo2ZVo70e
PL319l62cLhK260u2rj4STHuVhfaN0Romn6KpLXPF95TZTjpW1Gk5b2Jhfce/A8cgSvxJsWA8D1v
TdKGMRx9rwHQyMDUeMEaFcDRaaCbz7i2x68NJx5+t4Qip4jdnKcEcXqHXMI6UgvriKclvTOVE0dH
05//VIWJ+cT5mMoUlJR9jLIJjFlWdd/bfuHAwOUpfmbwScAsqC5809vUIF4XQeCqWmBgLa7nN8g4
FOF2mEAwlwryDFGiBEebahDeRmVO+ZjXExtDG8N/33pRN1RbG9RrvO6nmOURmz0HnKokECAmq9Xh
jFmFb47h8DdCTvhSwZBkzhpwCsuotOYuW+PXIksjdZBLrUtUWt7KNifeNE3ssj0lyumoG/VyMOAe
y5EAAQ6vvLLCpFMdbBCzPtgVMWs7bV6OAB0T0nBFMSVu0li3y7ULhaeHl4XEeoWVBeFuPvXh29AM
gH8jzGmYnyKHsM++51372oLqNdqWePv1YjqDFvWYriwjCVSro0zz8OpDl8NbsYN3FwF6cdssoBfE
pUeqWz466MfKXZ6ktHtQFgD0KbMJGbJBF+hi1g6mJtC78GKbrnrE6pVBXbCZtxKdXC/hpZ5DP6SR
epaeWlQMw64AkBKfxdANPweX3uiqNx0Zn13NiJ8wr5okF5blCwJd7z4Djx4GCD71J6ge7byfaMOH
F7vnS+/NQeczcirnUydYt6ny5qnUmP8BuAv4Tbh36f3H85q+DFdxAIfSsUngmk6oXpIVH3aJbhza
H0napvlO9E3NAEMUSbrTswS5dK5z/8BQc3S1L+n/HQEuQ05gHXKiw40o0wNR4TRRGmYrGEZqwg64
1W0Kbh7CPL/gnAPWWJV+j6zKVJPKL/FgkbaxHCEhX5od/jEzxjaICB7Lhn5kJt3sx6K37ovIn0jX
yJIvSsXj82jix7z2A/9j6f07DSrzDKY0/16DegIS23/L5t+zXQFFLn/0mwh1MehSzDkC+cfVZPGb
qVf8gsgACYq5tFjZDOjn/iZBFb8AqRCGrut4WReB6v9JUMlstZdQVrrXzCT15a/+ian304wICSja
p6vaAA0qgrNPIym4AnHj080+DgYwscCiE3w/csNusVAgkEFocRz0D1wU00HWtj2uYBoLEORDt2+8
YthZNS1ivcPp9TeDHAZ0tLN/N1fio/HlHB05ING1BpOVP7a7p5ZwsYx5y8GjkVhdhMj0i69cNAep
FjrZCr/mY2LYmr1JGsq2yBKEbA5tUEyiD7+TV23ctygsahhdII+8F4VI/3aO67EL7Lg1Xgs6UXRU
8kFSeMOr5nnImUe/EB3rt9radjvN3wOFV2tbz8ouBkw02hkNWNvLmueYpum+YsMmhk/gOnvwOSph
p/Jaq1hpWSmOftMbm8qc083UiKca/y2BB2L0rTv2vP5ZVJyPxqbGAiZyDuNgHFNiUudCh7rOqZZm
aCNTWu4VYQl+tuyeDJfi/NiRtUGLhPKJTmFvESBet+CfgdDBvf1CPo22w8HQHOsoNXY9RKZvmEua
i2BgsMaBTXpbdZSV2z55ZULFL4DBe23fnUIMZMdJG7Q1Oq26YZqf4sZjYsNZPd5qNBbocPZG9aDZ
4hWnJf69pK2qNTFv8VczDKW30tFVnbWo0u5Vn4kp8Aha3YzJMN1gUHykyYZDb0bswUC75Gk6uvgt
/EyzP5q2SHlSxi1gGsem30pb0n3Q/Uw+DElp8ZTxiztnUN4ys+XQcrZKDIjPadTEq8nQkgsMl409
h+YWrcz4NOv6RHaiVR4mVzo7wIvlVnod0zWjcfugBcK8UaVn7CcLwZenCHaD9kT3VZc8W0mBC4B5
ufdc9frku1mzTUnJOUaGRWI90OVjbOj4g8NSz79KcjKeKq9Kf9aYrelM9Zp8rOHc3FqlOd1Yg+59
jwCybm3EjBsigZNVQ1phQPsPv09SdVhI8HNuaSqQXkhuW/yesexXltlMQcdKw54djQ+6N4y3go39
5Ixtv8ntROzsmlS7TlPlyhwTiy/UWQ9xVzDQ0xXEjSaJWdKYQMLtOBAwEajadr86vEigTbmGZ1H0
9BNH492MyCst0nn+sSScnGvOUWt/mpq9DR+NXK00dV+BLyki1L3YOJhXOyB6MqyB6moTHK6WQe9q
HzSvVkLnaivUF4dhfjUbArPRnoghXs45VzfihC9RcCR3SDDR88NwNS6CQoxvIppUTGpGrh7SWYW1
Pd2k7RBv8xnAHI/I0P5WEE0MjWlxSKpRljdLQcPlw4p+dhYvJcDTMIAcudxdV7NlBFdv2A1XE6ZJ
j+fe47nv7Lyscg8Uyc8iHtWHhyB+E46tfRCLqxMLGAZPHN7VLTvh+EroAAZQ6S9m0OJqDM2uJlHK
FwyjVYt3tGSM0a+dq6W0utpLrcVpOl1NpwWSvXRlXM2o89WYisF2OFRXu2rLJsJsfHGxUqdgaB0W
b2ub2+O92wwGprWr+XUu2/xCnSl3NIGZgOFHwyjbXE2zcvHPumwHpyKGzbXqw7z4wnCyfqBK7Oho
kxByDuuxvtEI1mjXnlXr9C7T6smrTC1fGz0eGHzX9Y3LGkVeZszxEU93cx7NOL7D2Z49y8Ion/CX
k53IyXpdSJyobM9svth4sm9phE0LCh5AFZCcjXsH2yzXvpIepmBu17V4MK3RTzaeXkQ2VrPGbUAZ
FOIH0Cn6d4UxAiaI8wAr9vBgdEO9n8jeUJqrNRxaq3ivm+mgY3CN7VMsiC2DKNA8MnVTKYhUN743
HNN8qYYiefDmqTD2bdNGdwxwpaTh1GV5ACynfatmQOArm+wNZ9cs46iQY/t7XIua0xoqtXNHB54M
XDLrYqSsPoVMNnfxhahcwmgpg3m7nDKA/tMsHgBWjdvac9s3dEq8RSR0dYNr2tqms8WRNjOnTT06
9Ya9YTqkKIq+crw1+IdFxz7PTZ6RRkMbgxJiRSysFgi9MMsA6513Y0T0eVbeDPuTbplRH8U0JuFh
6Or+1PmgCZefba/58anQGy1e9RZfcjC8Dbatb6mlj+vRtyXxEpP1JTE6eUil590JlPa8a/ENXCaE
P+Fk1gXK4A3lNluOk99Esx9+m1o6OtSLK+pkEm2MQlv7Oq0yKe30dnYqb2dXmuQP1GReICzzm46J
P94yotMD04SYSC/RpATmH0S22ls6ZvV9Q6fqZDu1nS9di/KVWffwbbDy9pSh/Vw3RTXByWn8j1zL
qm+sUscKbHwpbB2kvvkbDPHxDWZMoAA8TpuT5dfkmzuExpIT1SrPZqSpzfaaNDVhbedleLmeVK9/
cdOuKze1W2cfdofEeDOL0ppWkR0xUUxbDctjh5ENz1nsje/QrHO1k1kyaEFPNNErzdHsC0c4fq74
XbPT4aIxh3iYdfcxm0Jnl6YFyRgWY0hFbFBsndtkxMjANN+8hBkTEY5Y1dtMWOi2o+haV53O70Uq
GK0eeqLlm+XUBa+ZDN9NHAMYJUN7eYg2xdmvW+OmZTvjLmpn6nWSkwbabLqJtR6HHAvEM7N3SqHX
VjOI3JoN0kgpW+Qx9UPNoxflazbgQep88lJD0nu0qi4exljvbrHizfeoDpLHKR90C7UrirBVw6Rl
27ftQySW/oTjO+fYqXBUVtxixOEiX12LqW2XqEIopiunsAkfXNLGSCD1vo3pVH/4opawQJQmjigE
x+WA6ZjNpkgrsZkN1QEwGBt18FPXq1YENrs3HcAKeyWTvDdXk6a8GlhFOtwAtsMMObKPpEFDK8IJ
OJ40L2bqzdr9QNVm73oe+vfctYrWJ2sg3Igqd49D2iz+evq09T4jnHxaT2MYhzxaaZyuqtzyH9H6
2uuq9jS43FDtTj4+WlKShCV3fuXm6bmJ52zCHeIVt2npT18awpMeQIJ4bzXROLvKZYSzypJM+0bN
qR19LJ/lrm6bCQdkVNAwjA3FIwN5T79LCmncmUkUk6orE3GJek/+FKVuQ37VI/2AyjHXA+gYRM9a
CIXWU09sVXdy/dms3P+UddRjSTf/XVlHELD1V2XdTdWTt/j+2XN//avf6jofY72LqQfaD1IMSrv/
wzUJGzu+56P1R4yG/m6RzP1W2RH0YVJ0CRfmnYf+EmXRv0z3Ji8IGAzTPQ4BCj9h/JPKbnEp/r58
MhA62+biLvSoFD3ns38ElczYk3/VHBwWLlDpVDMe9LhWxBYlclvVqY+ViyT6j1bzwifIsw1pamV4
1JqE6T3Pf6ICPeMGjE65I8RqWJ4pjEl9zutPPlkYa4/eekKCeycCI06ni1Fq/Y+0MY0bemKEKJp1
t5EFakrWenhm3hpPIHW8YQ3etwmMSG/GXVdoas8+5D72ZT/d/u4nu/u1VPyvsi/uqgSP/P/896KH
+l0ByRVAkgi4l8vANUWb+McCEshOQ6Eq5YGj5nSH1VxgLOtFYHbd8r343H/9fp/0Wdf3I7/FshGg
4b34LN+FrK1PUZbJw6g1eFyi/INDzxAAJkn+5p0+yc+Wd0LjiGIAYSethT+5HHtUCjzd8wOdsxYS
F71i+DPazrfC5HEwc3s3x2n48I+/Hkj7q1cK6ygK8E+XE5XZCCY6P/Qu++FKo69N+JjpOTRBHURH
//zdHDoc8PIwH+JA/OO7RcIfAQuljDn10cnOUHfUdnIbY0Q1JJ7++r0+C+uX6wlEjTfxLAx6xmdN
Miz5PC7gKh3qeMqh9cbU8uu6Lip4xwaD4jmeLj3l/M0IYX6vUCrLDXmnf6e6+/MCwk7qoyfU6QiB
Qvi0YHOjxYbbc2Kse3rZax70LRIaEBTClXRx//pL/3kNOdA4eFQvjhfb/tz5aSiUrQ5S00EaSt1X
ftOuO407WMYyiw9zmzhwjUviDv/mff+/Lwl7HX2D69IS05d963eWuyxKaWa79EPLsR44lPNrwh8a
R3Ky+vSfvZeNL1a3cUzobKq4wD/LNO1EG40hFgnRA3W0hjDtZSupN9jfyFp4/uvr+Wm/vb6XY5hc
SlS19p+Al2nRUaNwdjuoWY0ggzgtHPPEGoz1X7/P57bY8p0cy130u9flav7x+oERwpBSTckh1LFe
cZqhnljZc2ky9LacxzhJMHtOtNgT8HBkPWyotOJfs4b+LXb009pZvis4Fza6hWqJkeBT15DiLEtq
p+MzoJSnQIaPRYaSFp1Day6OFTmPaySO89/s51dZ8u829OVtIYvxxWHW8gz9TCAcIpfTXeglh9gP
rZcmdYsjDfv5VqZlvGssSThpp4GYIGcEIlYQjigbD6NbTt8NN6+bb5Jw6SNRueE+0rXiSJQI/6hU
u//rX+j/+5yOzrOdvi8YAewvf/yJMscKR+Vp2p4QH/djnnu7CYY6p8wKc3d0oe1Sgq3IS/E8TuFj
dtYHc0YZQx7goc8q+yQ6ER4m4Mq3QnNbb+sOcZWSkS68YffXn/XPq5bYIlAhGM04kbifPyoTaRoB
+ZgcCqEjociYJGTULm23+ev3+XTX89NBwFpQAxhb+PfzszHRkIGFWgtsZKzUvUiW8RCJPc4pb23n
8a/f6/N2fn0zz6N/zESYXvnSjP/9FjP7rdPaU8p2TjbnOvLDYUnxYBjGrbINTRkFEqzHyegn71Ur
ymhHSdP9zYU19KvY/4/LFbOijuUbIy+Ipc8N7LyRmsmdgX6yH5v54OUmm2knJksesN+oe43Utw8H
4l2APeU6goqRQyWIk/0V6X7OiZjL8Cj6fr7rBtLLISMvYpc67/okMCHYn/O4RaWEoeZB5Vb4c5j6
/Is/5+qs8gYJg6gb99GrGbCbCLJPQ6Oz4bbFaD6Qqek+EoOi7zsD4EsM6IaQcJlocLhHdT9HIVKV
nIbTpWj07j0PSR9XDBjPrSYpksVUhj8ZmjuAkYoaqUc5yHCvWoIIaJWifVpZHgT0lQZrE8NxTf4T
YBvjG4c563m0LFljAb6KFqbQ/pkPnT2uC/AtIPoRMJ0jizvbdthajGZIPvqYzbvCtfuTzrJvBmXB
sZFyTPejYExE1G91XOe70dY5DBGM2n73PYh1JUSpV78eEZlWRsp64+6PEBxWgreXklxL32zZO/W2
914VSaeEGono7C1/21LonqPZsexNnYztCLE4155EZc1nnjP5F9ia4+V6eUN37DZmGev30qrj7Igz
MI8PoRG51tFESXgGG1P0m1rFKZ3m627VG/Op6RQ7lM90/62s4EejR5xwH+a5ofYAdLh2MxyaNmh0
PX6yp8R+gamXa+Si6OWdlZkerj9Ye6cxThiIdpLk19pLPhrEuSVUpmaOdkIRCLJacASPaWRZz34J
kB2VKte2wMv9kUeFuTWayn6nzQRFmZuGeXuIcuceqBNkSDze0x0xD9Mlme0hBt5kJG+527E1KQNZ
yKzb6LiXdVgQ4gPNOAUSP5MakazVZHCAMQqIk8Tmspa8olPnaETytQopveZV1w4kNzgagyPopO26
j1sgpylfoF0xU1Fh0LLANjqckPd4jHRmLT6rlwjU6a4J46na9zEVg+tU2pMbZ1wwPbLnc6Tl6THz
841QNOomgKQX9Kj1tkvp9kejqjY1dETkqlVzH3VxctD9pjwxPFnCxXMUy2arnw2rVMeezKI93Jjw
Keo87Ab0B2u3zM4z74bSz/EuhfJ2JOvgmUdIvdOTFDg+MqMVtsudXs0dYyDEObo2KZqOsB4MtJdb
MZHpZTdlngVcVfOLSIZLEpESlRpiG8e1BfQwro6Cm2QVa71E1TCKVV3wtfIMfxUpIjBaBpTQ5hLv
3jn2a8PM6RwVyaUhGA45CJJnSAuIuwim2zp18uyGbrGZW2mecubdOgKFQHbluAM4Q+yswuIXK2ip
QqKVT0T80Mbzh5DmuyQIfpMSar4Gx8CUgZ7TQdP9rwz+0U0PlsyDefJ5qvXSfCss+0jmEZpMMwGN
mCDft92nYQhPUFijr5001SZGcXFEbMsGbC9npMKcb93EsgjlaBHcJXl71AakvBjDbjKvnn1cCEXq
tYLBeG1G7Y9aR1c9G1UKzCxcQIlzZKVHo7IrSBda5N30Ts4HqnIbegNIFvXsKJLFpjEPe+LxTOJV
yGm5cFCy4/XoLoMzT89R2M3RMy3L8XEGLVbSypcIuuWg5nPmAa8CXept7azzv6dF0hwmCG4HmsVw
AiCGWOcm0h98ZxwfvHGeN5bq+83y/HFIiCIPLUhkXdy1HU1BjzstPzCy5Chg4tEOmpmzCI5onoWl
2wb4whK2ohKOrB3yRPAi4e1lSunTs/7WBce8LQIYel3INWXQSLO4tHr3xcvh3BgM2oBZKj8NoryC
Atu5mZ0uOq7ipCHf25Zp5tzBAG23rtdHL10ajSern7AOh+MxHXu9Q84zijdSyIDdOsgfcEKyTwLj
auKjVXNuZ9Lkt3s1FCzMlLMDJUKu3aMj8jYgz76Wle+gNeuG194u/Z+dPWWomErDfDILx3uZRiXU
TseREsz9iP6k6jmPlQTcSKXELUpw956AwzmwqkpiWai9PRW02IvJQP4gjb75IcEWbuD/zce6s84e
AdwIspoRCjH4YPrIJUeY0sNbmov7PKzRmwGZtSj+09imTYFKWiN7OTC6XBz5UcXj5PQ4msiHQI2h
Dfa3SentvddpdA0A4679qjZBfLIEXBJAVwQtObvR0/Kt63fDhkmG/ZzNbXUXda21KkIjPYRpbZ65
gsnaKgYYu6GxGxyHhS3KMxRvUtULYd5F2P72dPetGxFF7aqRynkMndpAijZWuxx91DZHJfrek5we
sNHUwdAy5Av8DibWKgsdfxcPpZmjFmM0FLUhAU36BGxX96sLAYwc+4VVuSvZom/bzBmYIMxisATz
rPRekYHTxKnq6DRpjl+tw9DOD7Mm5h8d5fhNZ439PSrmyV9ZktiugHk2z3QUT2jHq8G5pWJfYr49
jwLAqI65MXfcXRAVx7TI76TrdBe/naa9VaOXDRLh7wtQ0YfRL7UVQgMMFqiuzmlf+js7GoqPJdLZ
3WRS1C925OA2c9Psp3AK4HDSYySrgWvcyDRvvnhI5wteegMZm/GBcFDzBm2ohnd42GDlOGNqh0j2
nGV9g3D2GmL5GrVyf0J1Tm58xTTe6ZNNVpjfAM3JdYKzH+a/sNpNSQrXmfFd9eEZ5XAkPIZph+AZ
SANW7ZB6h2sGb92doQ/tR9pk7Nl1zlODTaDJAHgNtldnznOn96XXfgPL4dsrlFhT/DPG/EqaRpuj
vLK7kjKp034SQ1eeJ0eat8no9M9aFA4fdpP4r1EvmnIFvpKR3IIIWyiAc5F7kPzLotxrrj0fQbQK
rGLu8DJ3RnKrZ0W91vwhx4NVL5NL5M4BpygED+bsrbu8pqth1uHBqQi/5FN1094uU/1sj0m+zqH4
omsgXofkvb7HosrmFC+hOfW0N8KxO4Jtlv26s82K7WxW0SMRMyZMcsfsD46YeIwYdIdYl3TlCbNS
5OcAA9gK9E8byUNhZ+myO0qV9N8ktdEyHcnXpVZwFRo/eQvNZSnTUdLPsSfNEipAM+1d3SI3CvbW
u2ZK7aeJ9OMGTHP05JQqDYyKl53sSTwbJIyvzN5p3kJpJxwndREwgX/mYEzidujqoKTqB9cieZ5Z
+azYXuHPsKiKL7oDGkf3tQdvgGaJnlIFuudvbQaOq6bs5gC6YIFTL6bdidsCSTPOHZ8aGxHfEig2
JR+YfGL8VdTJAIK7ikdltEfIZ257d/wBIUjsqOXtoGZosM0M3wuywiVrqgA8mWCZI75u60cC/7dv
amsvZDnr6WScZgc5sDLeleSF46r3d+ZcZyv8FPnO7pLpsXbNOEB3GJ3TcvipScYMtSpK4nUG85jQ
2N20dLOOCchpQsZoD5jTAp+STb9DKax/ZJ0hVtT4PHU4CB3tvrI3LUp9zI1de6N3U3qTGdMuc4nf
sjhwBRTV7robp8uILGkFYN/dOwR8BHox+JQmcp1jLucBUYV3k9Eyo80J+vK79kfXaNVGapXaGS4x
cUUt3poZZW8zS5esG3oHisEHrpj7Ho1r4tpbwJ0z5xRxWxbtsdDq17FQlz4Lj13lPssmPLPl0jDK
E+YijfpJZOQXQDgPHvJD8P4yKNP8XejJuFOkZ628TnygQm8D1UT9WmiG80xUMHjPyvyYhMHBSovY
5GPzkLtNtyZnYJuSHIcrkTi5yP1WDAKITkFXe+VoVATR2PcvylLfpgEga4pNqPbyZAxmMUcvumwj
hWrYz47odzB+zfDmq8TaGWoz1MnXaZjafd/FBEk+6/7QIwzCeB23CbALYmw8jJ4BTKT+q2aCWppG
hFYDNcxN35NOBqh6uc1n/ehYifeV1NSSgVKNFLSNx+aQ1C7t0TFdygnS3qddNUKn19EoEBVguOqm
Gxyt2cbF9LAkSnwHcjhrR03mNHRWmSAyd2cOuHROTL/xfa7qeJjucrNZXs+ss/R9pulMmB8WlO4Q
FR0r2hszxr90Ne0Ua2iaG1tyKRFPZ5yH9p7Ve9pt13cEZLUYOeBaE2WyctuRkjMTSdDg5Hz1I9xo
behyA/KujBgIWaQQAZCBvtb0K8qiiGXfryu2F/pMy0xjrvrwtY8oEEKtpsao0KqniZpQoA+UwHU4
nzXboUpOPG3TzbWr36aakwybTsyUHb3HtjS2qRWUxlKdwH4afqTKHC+pOxs3upGRYBE12THGBvQa
FRpN7sj2jAejdboNYaBUIkxg9Y+qGl3n3MXDUvKKrpqD2JHtS10OHB1yLO47aVjNgbM9L625oNrj
igKd8SwSO5z51FdMiN/cHBt30ixYADuWdw7uzswYoKBKxp2KR/7BzFoepK0VHgmQoSnQUuT7JEKc
rpOa6/sN0tY2M8qRQ+hazGyyfNgBZCy+Xv8vwi/MB92l7K88HL2e46i9aWXyvS06arCpMekS+NZ4
GRXHHo1ik1mPKt1HkXExQY85JER39fbaKIbizBgFBPC6z+gb50UigaUlmLM1wUcs4jE7khJa7tzC
aV+qpOMLIAsukDpNClUe/iDctsZXNK/86mWm85nHqTk0TolFZVqccFoMSD/r1XmSWM/xpvC90OaG
T9Kh7KuHWFaBM6dwBTRJbd/3OUZFfI1jhrWWrgjNSzaDHuF6qDcC0d7g4CsJETKz/nWl3Ygqku80
/xIUvCkdRV+dRIOnHdSg6GjJ1AzrV2Wkqm2XgbYjLLHTbx0EIacqVUzIlEPzKlTZ8brutKRU2wGT
Hsf/Lv+SN7m6jzsiLrEWL8FM2MHCnxrDY5oilFn3wLm4JnnPlM3gf/JbTbeVN3DZaFIG5PSqs1ka
5a5aWnGkd6uzN4fjReUjRsMKQLFrswI6m/TIlRiWF8xT9zEimHdzZYXKHH1P50l/PZGB8bXQF6Zx
iUfAKwd/TTogV8twJxYsBLr5PPBCGwRe0P/rUdO/xoZjp5iHMuz2Les+1jheGx591vW18WRoZvhT
ASk4DSmryVK8aDpp1TutxNJa8zgfnjtzMm6EgY9uwET2HsY6ecVo3eRKi7mFbatnNjl24TGURvWe
eS2I+nrSQMe1Q66jGshD44HigG9YIhHtkatHGSdgtAs7USbmDXVL89KJ5fIWep4d+4rLNLSV+QCV
ADbAcsOabRZ/J8BMvtd+wlsT2DUcc7zGh46WK7p3X2vf1QIHwb1539X8HfkS2YnN96N32iGIjYTS
o5Pf8AmKANSnv2sHQhn0jl+n60Ju9olZadjPgo5FKXZdM3SbqHLns0UL/CzBbb82I1rWQLnKOOWR
aVxKCzSAky/S8o7Kx1mXbIc73XJofjAWhfW9rIJR0ppz5MJ5gL6CI9xH3LcaRc8qweL7EYENeWcU
qVVoRCT3dNU44bqiOkUByP4obK5U5Ebak6IgAHEt+cKiW9Zgo8OHAvcXHhGZoXj3rVntNQ+bm+d7
lH2+Gw8/fJc6OaDAmL62VTK9AbFjCtVyIG9opcoIFBae4JUp0/rGaIeSGOyuf0r00f8uB4A+ZJ6h
HnaIblxFI08mOxkhXzveHAGkZgUMSPZfU9fBodg2VhMSo0mDe53LpJp/bT//R7/+N0IHfBdLd/zf
69cfK84a/xXgHMqTP6od/vWn/1I7eP4vTGNBqjAiYFRg0t//TcZu/bJQlQAN/aqC4L/8pnVwfjF1
dO2+acEFhKjHDPdfWgfLRCGxCCTgyDGDZDP+J1oHNKp09P/QavcgK6K54DVdyyAO848d/z4xSdJJ
k2o/DR4xKSKG2kAAACLZmJiArVuadk8sSOozemCzWplJmdyO7H9rsCRARhqrN57SMLFeXJpfdxWG
0sehdcM3psXTnSSFUHI0U85eNkusIMQb55RoA1i7rKw4GpNuUDA+nRBFx5YnrBse/vFtZlRahm0D
i1OPybfe1FDNORzO82ggFHYRRKghLX+2BS3flSdme5tprX25Ov+zOESoW8FJ2ui1Zh2bcEayiBCl
TKHix2ZMDlfL/LSa3bOpNaEMOpMoeTrs1nFUeFUpTvQSzWc9vOoFH2pdF2H3g3cx2FvtksyosC/p
Wviyxhzlufm8QURgHYA8wPrNSMfJNgxQnX3CzufxXNOLnwk/+N4JHeQUpUPUuqGS8LtyHQzcmTG2
L1KRyxqEfLIXW/LoL0e8zgj3p7twSuLL2IflkyRu6tK1zTCfpnqKKM/pvNGngVpBcHWR43bUDSzg
KxVL/37K+Fy1K7mQHDvDYqVbSTgh1JoACdF8fTMiHzwGFETieVWjG+tQkHi/RgaOU4tz7AoT1mGS
hVxwG+LOaemY36TMkPYt1287ELZzA4+m3qk4HgmWBfY/xQN+p8Qpq0e6hf69hn3sNiWFKBCzD+DE
AGJVhPSSQuYbB8J7raOWk0pPRFd1yTi9a4/KLuaN66XGEdnbyMwm6+114pgO3TNQlnxnuBFWmdQf
oyrq16avzBepz7YVYAd33F+hT4ZW+Jumw6aw8sdZ3E+SWgwvqng0myS6h25N3JaYGlxr2H7fzBA1
3oqV5xAdTAjXu09EdJC1hriR0oKERZRCdKQxWSb70Ks7dWC0ZM67JOy1G/N/2Tuz5caNrOu+0A8H
MgEkgFvOIimKmlW6QaiqVJjnGU//L1D217bK7Qrfd3REh7sd4gAikSfP2XttYnD7ZS9tBIw6GbXY
5Qw3aq4CK7ZoR/ZFi1sclegxMAZysx24FwvE9OoxE6N5HXwkxBqXuFjnIztWXYJk/eGSKqv9njF7
CZwdL+Gz5ZxDqyHFLpdBMcfTxmIODoOO15Jb66DW2PioL2RLaGulNftGFa1+lTB6CZ9hwRB3C3PV
wpfO7fNiY3u4H8Hy0Lrw6Aum3SHsmvo5IFDXI0rjmFxCdqOPxF1ppHP+Lto85ij2nMvLCC/cAGYh
PXtO7QWiE2/0Ocm3MRCnl5PfP4WNDFeaG+TXeBjLdV00d9GcBhwm8xGdSC3YEjH30JNSnq92LG/t
IZvzhBGMEi0MGigtlgxi6TnN2cMqJoVYa2RNIHHGZ9iR5kFQcdfCDCHKYDgAzYmu8la3VqhU7wAp
H5uo9si3E/XSdcB+9GHUru0hTNZmQ28CEsi210ztu4UXokw8JoXetB0cEW3HUAocbo19qsfhnma7
v4I7NKd+WU+CYRE+khauwdjmNz2oHgHrd9FVkzensgWcfEofnYZX8KhQ/gbD37KOrOyAELh+R+p5
wm7gfSmruN8NPeSjTHXOTdTl9XJEOLYwk7o7i9YzNuUc1tmHwbg11YSk3hm3iUmTLgjqZIOmgKx6
jb8ioYHhSFUh/I6d6QtKCgY2iX0zFdU1EFh6ghIbSGzkFcEZjFQipenXVUV5rOrEWWBK+Yr7oNyS
COOsQ2/0NgSBRgwMrXr2UZczOhK1ZddpWNvh+ox4MRat7b/OuVIrXwQh8B2CyCWtwEXC6esZZ06/
Q0fRPEZEdnJj9NrWr4YfbaWSWWo1rpuKDONOSO/ViC38lMhsTXoDTC/I6pY6minm/DsD5/IhK9Hf
uS6q5EXhw2go2tjco9EFpaRp9m1bzIwrrJarS7YMA56Uu0JN9mmsy4zzBElh0dqBnHrn1qX35JYW
SxYm15q9NzhNrlN+ZaSYx4tpCOOXghzvjWi7ebIHNSatG3ebT13xpeg9/dmtfM7HHaSHvM+mU+bI
/DDSbtilRurcYhfOrms1aDdgZJ5sv5z7fG7ZbujwqVMlSdZetPBaxN4aIv8IrclxAXmQg5s0IbiL
WBqoUEoicVZmTwSh1dAz66QwTgZmowWxwgMcuAIQj03+2tYu7Bj5oU8+G/CJRam1QKgLvX7mjstK
OrV9cdCN6o5mfn47TBzHoHLDDGm40m3CbWD2G32QeM1FYO4kuIxFV5vaFSTR6N2ozfSdKTvpKYFB
+HvXeL3FPqjGfWazYy+jsbRWCpPtI63P7i5A+fR9cPBL05V2jqUnXzW3/YGO2H9RUg3w+zJ9iXjh
MTNhmLGm4iXnabDboiDocCy9R78ywQVHr3gLvjn4X7dTDv1polm9NMLxBSahS2c2l7QWqzcmfDEj
Nf0qDgZyH4Us3n1wXQuAspAdaLdizG6zHGvoaK4n5YlzUuNei+s+vs2EOkGXyI7phMWMvgyOMelD
SFr2QdUX61qk08kfGw89Zv29jYIHaBGUUtQX4WSIRW90ZKOLiEGIp8ty4c4PV7xPczFTOsvGrPBl
scutg8wL32QcPzBFzldGX+qvgYS0kYeO/V6J6q7txA8vLQk9AhvuavaXLBH6apYKbYdYt/fu6E3H
Qm/NBar+L7nPmGNy232fxR7PzqIA5FXGK8fvjF00jOmV0RVX1oi9OVLiMezH+JhwzyMVUzSaKgSd
MsK1WOjRtuqSYp83w70J/3EjJohoSWct2yCavjfUn0vgG/m95wwIMuuJa+2lBt6kMevWlsqbBb6a
dDO0RA1A8/hGmssLkjHvi4734AZ5KdnkjnVbiob7yvqWylRchVNbr4sgLA5F1uUH6CHvdtovqQu+
105c4g3nIy1FVvc7p/DQSuKmWkNCwdnH8Wp74TYLbfRX5LxFG53q8UZmtsd0O9/TMQXqXm3DQD/h
oTOXll1wiwrHX6FFBPknInEyiuhxiAt15w0Iy/GIW8zZZZbfMRmH91RrC7tTfDsM+iZbOqafWqHL
mp4awD9zsVmK7AYbkr80e/dA/t8PK/R3JQFcTJ71G3xQ9BvCRUIfY1nVNnS39LVKYFhM9fCAC+1c
iOYGu8811RpJ0moaWfcETCF4YkIOamA5Rixzy5k9ATQsLW8x2KZ1JPDTOaoUKlmAzYn5hIWVEBnB
WVZZfLicZv538PvFwU8isEQ++t8PftfhtyD037I/G5d//6M/BO7yN1MgUP+Pd/n/znyu/ptJpeJa
lMkKhq9CpPj7oc90fiNeXJcus0wGNBcd5O+HPqKKSczRkUKZwkYAb/+r9BzxSYTIM486xERBNz+p
TIzSfz3z0SoaCIiqxSHDpUiOdocEYthVVhdu6TXBNVuA4EzzYzTXlY8XIhm9xIB2dY3v8M0OmZ+K
1ahHBm4PK+L2pZa8xMv7ctbDuB6RT3CucJD9Qhs2f7I/nVaZ+/GBHS6tPucp/yTfduoWPQI14YGI
t+FOBBkJZlh1jiO8jRP8V0DMf/pp/0YJjzryp7c0UfuyugAuz7LbT6pbLUyMQiOI44Ao90j3T4so
gIRQ28g0/RJQQamVO1Hp5DWDmy+HZWt2trlzVdt5G7DsIr9CeEnJMnX2TABRXjttZaOGs5OFtrEG
TDKcA+wID8T7NNPW9LL8ENWCUDuf1mi3IDW3UosSv/O0tIY2I1a4h0N00FQ33CFfcFbgbKw3SKrg
VKJyDht1wSD6a2K+CCvvCfSSi15pRJ4rfpFymTbAdzYepi0kOTBAKmFwE/RGYr1xRg+3o6mBapqa
QpwqJ4/DJVAl6JoIxuZz6/zJ9YD0slUZ+PJB4CFG+2LXfLe6isovGizHs0+dh1lZhs5AhSWLL7ID
sEP8nIRnNQQpn+hyYh6R0AyPVUmCL+WOJsWDjAJRHyRWcXkiYMPWkFyMqniRRkvue1PV3H8+PXxi
Xm2ru5uqTD5oRiKHZ3p+aMIM2XDlQlITfZI4c4gfVeFwJu3AR0xLDwKGXEBK4d9SPfLpMEWCjRim
kr6pRnJwcGYwX6tFXmXosMze4PtTK1lvSLS8p3ZU7lPXMrReYP+lJCpDdQu4hJfWwXj5a5RJ/ArK
bJr6JegR9+1MTv/pmus4MwPDuXEZIqvqV4PVlNP9OEGvo7KzpDgA+0iC/TT/JPbcTnDLMOb3K4z8
4JILIDgvNZq9nLquvw5QZN1yzgkGUqxZvIaP/ADhPTbFdc2MENqfK/iUlbJ7G/Kp5Kjj2T5G/VJE
jBqH8UE1sjlpzKBtHMyeiU0WUNybHzXW9Tj66kmjIXTquyI547D03yRetR3HENNZAiux3zI/7p4L
g5ErNQO3bNDTq+iYujnLIOq54mniMeiXg4I9hN/RfYIOWje3EgUrLjswYxg4K5vL24epqm6Ym1rG
prZ8DURuClUF+8BoOsFkrCLuSEQHKWKWRWgggPoxRiORCfxjGv1AkTqAeQPhFqkkgU/oc4/UNNIJ
Vshd8TDK+ZdPYjQyC42tWS3ifkrSNUEExReuDIuL9jyLMi7y3tvUOpKfF6Ruwx3NGxYCVjoucCg5
q27jRM8PlqS/sqBlUO18CFkxoCU5nE0siCjrJhIZjazl0ts5mZlrhnMRQC9Wm7sGuzXTYNy5EcbQ
PT/QvJbVQzxNmvaktbADjo2stOo8Di6fJBkBKz5OKQ2MR9LD0/jOw5O3G0jjLakSDONqYn7RUTKn
XMuKsK6ZREZuMixLnwtR6Gm18xInGTYmT5VgX5SYfcBZciMDj+SHyzWXday6eVGQU8mrDL3BMzQz
c/kQtnQq0II4gXoZEqeVN5FH+vPS8cXFW9oDNFNAjOibMMWiDvEh1NJNqKJXClrYvAuLcLbvhuc0
8XPFEwIez+Dhib7J0yxTzmLwNc9d24mv4eePBa9Eqly0R47Jb94klThFqACGZ6f1yvjdguRChW2O
FJfrFN23vEnZf6YSAUPkqysvkwzqFhjAdf0qkAaNA0tAE12AKtNfw2EiFD30nVOGkeXF6lrIYJO4
tzt/gFmQ5u3jmI/aOm5q5Jp5US+N1g+ujMT1Vhy5QiasUEMXwhCjtYLjZu00IAz9MTcjxizPfmC2
NUA5kslJai5mOGqC+qaAqvNUI1RZGqn+qmUdUwv0i4t4zIDZ4tN3diKW/tek9uz3gY7Hgu5+dtMk
6tj2VTmuY9TItyrnhG0ZXbZOZzBdTuvxjkFt9gopPd3ITPe9pT2ljBmZTZ1dnx4AxM3SQHYYJ9dh
4SePMqIKdWH5MB5sOIF1A67MCrBnl/bFTZdM6dEyu3bd9nZyy2O9eI3cNrjvzOTc2/rAIaGsqXrH
cmBUnWfbjsH8vV+r5LFPzdrfVE02kwSoChKyppAFuPEGhQTKYWix9CZtm8deZ+QPbDrFS2alRQAS
ss42Tqjnz4FiNi7YepBVQKsElWgzqSwUehs/7NIVx7n6R1gxeEtak/PpFPmbPpHyZPm1ba4CtCgj
xyzKgdU8sT2UsLu2TlKOyTJKjPzKpvDf+Ja4jby82OrU/KuK7/gSxRW0P4ZQ6iobPRJGxxRGWtmY
3j1EDbXViM3cWEzel1qkTc4GOpw6wUktDzywx52eZSOONeFeTQw6kYlW5HbM7fISTPIuyGr10IXd
9F3Xk+iA2n46VFlF5tQ/Vyg/FXOmbRv8B4OyC9zms92rzIG2RQnzqKEpqh24bGQwvcEmZGoVo0Wd
AxZSy2r3z+/6yf1AIWYzgZjzi6h0cZZ88tKY3hTYQW+5e4BK4CDNkAdDQUvO+YVf75P74fI+s1OG
clmC8vrsecK9odra9b29Seo7z1S94pmdgTODqMwD45+/1N+9mU1mCZdTkNbz2cwmWMOaTxG4d5Le
Xec5jajZK8hZv/1VjMjPhSx2VYfrhoME6dJnh2WJPLUgzV7tDWQTp6yl9LZ6MvTAW4K1s9EH/PNX
+5v3m4dPgttEVyaWkr+W/MLJWbZJaqHNC7ynjy0I6T07hpVBjF7VIOd+dTlno+Ffi/XZHoNnhSkV
P97nY8YIpwKkcGPuYSJTXdnaPHLngcoOnA3z7NRU/NWS0Gj+WafPPfzrm9SZ52vYWDDPSByCf/3S
BNqW+kA0zL5tQ4BfvcaIRvT5x0H5v1q6fl4KvItN2LeaB3I/GXQST/Y0d2q1RwxW7aAn0pSDev2L
e/Pv3oUDJb4c4sJYePPF/vZ2R9MM/674f6pBhGhpfBe3rJ2VCumrSACs//42sbBlY2zitMNx89MV
i8uUFmuYW3vpkTeKdoWboht7e1iPXiNOTTF00y+OdD8/v3im8zThaxE6ytv+9YuhQPTGPlHmXss9
9SKQ5e0nvaMUaRNQBxmSLYnuaeIW+ecV8fNin0N8DMzeuuHKn1YE1NQQrbAl93HL6vaAwRwa2u+r
KVLOL4Je/uYrcnPYzHlZ6hz5Pz0sbVg7vFUq90PFJAxUS36Y6obIL5MbJp5PcMN81/z774cH2CED
zQLnbXx6005HThJALtsnqqx2WQp4N9GdYMtB55cr/bNvj8c0oR7A7E3zQmT7aaUFTgXdJNDhINcw
nyMya5FeYBC4wwpQgclI6Cp6I2Xy0FPX9dRa9akru8HbmMxtOVzk1hsCj/q7CGqDqhPOaHB2YlUk
v7gsPz8IoTIbNkmChgRa/Nncn4VWz9jR4w5n3GtgMQ+LL7P+piYVneAhtPmU9f/8S3zOyrxcHZtV
xfaM9/OnMFg/oV/iscftNUej1h0cg/MDg6rmOyZptkwUTvP9HoXiVLZJ+aXrLIj7BqDJu7KWJakJ
PlNwtN09ROUR0NO/XvWuzjOMe4U0Iv0nUyrmrwAZEqs+nRyKbh0YqfAZzdYJc9YFvepftXF+Wntq
zm2e7eKSWxR341/XfImem6J/nPaIXcy3mhSAaDGWQBnZ2X+Zjft3b0bfCDIZ8dNsB5/ezJlgRvil
O+4HoLtnEjPdo147nHIsveCU9M+/9U+Pab6Zgytc6Ez6eJx9WnVprImCfJFxDx6eg6UfYhJF8Rxw
SvznN5KfAhfB9/G4nIsHiy9HNO38Sf60ISRGEA6qsHsqiCqozzpnuHYJTruJHz0Uw/WhiDo6IaZv
OsegR7nKicQ2SIBM5m0QG8FdEMb0CbSew9KyFlPxZbKraqdrilYWXS/SGZK5+9GTvztte7JPz00G
JvpXyXg//z5gNoAy4vplVvxTKRRmmJVs9Kt7BjTOqs/a/JBiztv6+vivqy4FWZgLZ5s0bAlk/HQr
NL4um44km32FGObKkRHfv0TGsNaQZB4wHPyyfzjvXn+qgRD2QKiULH2IE8hsPv9K2ZQaoqwsc6/K
wXyHWNntK9Nzny4NEWXXdHXKKUFWPQzyF086+fkWAaQiFRRMg3eeIR6W8ddbxEy8JsSmgM1L0Ema
CMsCyUeomZrg/iO98ZyvSsQxtOK8FvUJ9C4r0Kj8cCebkdwdrBLjnd6mdBGneO7XlJU9HyxaKIkL
bNrGVZVCWt62vP7Zbkgf4ZUYpuxczY/BtcUERN9aoLOfUCOw3QGZxA3SVKLYd0jY64VUNXrWfqA1
Vnsxfb+YxpG3CMvOt5ll9RImna7FJMqJOL3t6TacKuCSmBdCdc5HoU1bmPqY+LsmIz2KMAz9SFta
z5a1bbUuUvuqODYxckaQLMXUr/KxnDhAT+EeA5KAj5dYLdwwgSUtg+QbWg29b73r87eZm52zZgTx
fsu2EIn4jh82pimuRawXiMpzM3QkRuncjRDS1zZy6pzYZlqUWxdyUrBTXcypKCsn/u2EYemj+ERp
S+fFTea6pixYa0GWkIVAtxwhfDznRKDjrAY3vkKkPdwVA8PeM6qLJD/Gftk1t7VR84NIUgirdS7S
IkbhoLNfVG0jyo3Q1XAX69I5+krlBBUUov4OPJBv0RuRNb0bKmvN66oUcyuqT/iZgdHzh3x1683q
+bj3hcCcv45lZB47riZ8/gINxiZE1TpsVDHy9vRB6Fw1U0Aj3ElHbF6d4fGKaDc88XXqAUiWQ9Rq
9wMBgUC344ldy9XB9paLIDFqmGd9ZzV3ItRwiMTcLsGZ8yr6SDHaPRY2DVVQ1zE8IwC7ASM2kVFG
nInkEW5NPndQhlJcLaTdh/bRxCvWXwWDhkm2GUQXnsgvoaflFG2NkCPhDItwzaXL6KObrh5EZlXJ
1kFVBB8lcJQ8aWHF3nCpA+jZc/dNvqLVEKicvhksByK0PBohDiEeYz78APztnZ0Jkf9HC47QcD6M
EQziwQQ7/BZ6QYCsoK1Rv30sKyV5tujzmultI3LeMmTcxAVAG3sQTN3DHd1eevMSp1C7rBDKE5zp
KE5mQWJxXWU998xBh7ZfxxCY+mYI6cN/jGbAwLx5ljEXEr5JbQdFy3xLRTR3Yiva84si4viDSZoO
/GX7s1VLkzGgd2UfLZt5xAKCyxChUI/1+pC6Pss0LTQmDclocmHhP2IFjVzph7foCfggQqd3sikS
Wd9lkyiHV4AAhtbR6LFiIjpyd2ivrSERDyqKyGluKy8c30HFc8tGTinN21EUdIGDkdrYYP31dsp+
zBgAA0RAu4J7xWSaE7OCG8N+pjCPGzwksDkKY5EgR9aAFnpTSm9egz27T6qabv2YGASe0UGbHFoS
kYmeXtcHWm10yDFmgABviVz+2PH/Nyf9xZwUQINkK//vc9KH9yx7r+v39z8PSn//qz8Gpcw1LRud
PrEfzDT/EMYyJGXPYj4JAIxdmv/+vyEpEGeF/ZCqUeoUWfQ0/qOMNX+juuYYSX63RdIykJN/wXcG
C/Vp62bMyPHIZfrHOJbC/dPB1B4rAzqllV1pMGBFsSXpw486bDN9T7c8ZcoLn9CWPT37cVymjH9W
oh6MrU27clemND89y6vTNfJecaohyD4g5IjXBDtnK99XBO72lbFOfTW8pAOAz9UIM/7N9TM4sYWe
LFvXQv7Ikl7bnv29zYrmiiQJf2vRE1gpdBJL4cVwZKem3Y6driODxVm3APZP3ATqvWWSzfRNEIkv
ZlHyxGGNXLUD9hkIwZu2tu2V3nT6sotC/0aQkLPLxjB5kIFBmxr5DwuOI1SOo6EtcTdp0x53wSxq
k0p99Ry7ACCcFkm5SCvfv86rsXmMeeYch2jS72hfy1WW2LddK9xrJsXlykl9/xXuBkEWqH12k92S
pIRZZEGmbbVlWJnt+pBM98oYb/Mit68Y7WUbpWGEZt0i/Yeo7WcwRPMhPmvIvhZ4/oBZj72zTvya
LIW4tO4r3SBprTT1JTRE8+jiJ75iE9B2HgHldBEDbZ/UcDhjWU7LQEO5U0d6fo2l1A7WDE95sPR9
+yBCJCdSWPbR91JraxaCTnuJqF+f6um26GR9zVAX6U0rH9SQDt9GVMnruo+Q49pxfTuxywPTUdid
23xYQS8d78wwsr+2yDyKbHzV07DeigJ1EtElcmtI13vqnDDfRJGnvjuhisdrNKbRtW+lKKGdYmB6
MjRMEtOkW4VIr3eomKoNZsaQUTyRWLSO8Hg5TYJMunK/Qmfof/jMjjaTng0OksY0W7NuzFtz7Ovk
OEbFY9CK6NHBy/KmKU40i2yy9GvQI92BmBRmKanOjwzXAGypj8SYPYzoBKSxew+23Y0huvw66cUj
G28Bs8Ewyx1xjPEtpwtYjpnR3ci0cg8mQ1IyVBKTHJMQZa69a7U2HDckQTK9clszjpdTO/R75G6b
CAOMiwCvMjaBWThLiZhoVmjKdDe2GPQzTB+Y6c2WIo+QOCqRfurkCiOjvUKtNQ+dp/RMEtLOtXB9
Bm1WXldKvhFbY3vH0kiG4EA196yYJ9ylubX1NEdoV3XYmp7cJg3COBveSZ+53yZmTeHa98bphp2+
PtctE6ZvcE9RYpkZHAWnaR+tYjDOlXNBlCex/UDUfbR2KwDmfgLKvM9tiXUEKtq4YqRQUM9dwOfh
DEEvLjx0+QFHJ9tqRqVn8DztfQY0FJJ6esGq86DkuqczbX320qNdy31P/zJdgOz6zGYvxxnTrtOu
h9leU1PcknEPyh0kbc3QeXIXPOFgac7Idx0xF3cuGHgHvAqom8oUxC52CTM8yH7RV1vzRm0H80TP
Z9Nzry1yp4Wh8DH2nhVT5nXvp+5TOiIGiWk5c6foo/CvBO7YDt5EP5wzKKHfEWU38RZxNWNweyxR
DHdaCJGiQY5Oa8+Kecsp8TknpwPjW0jHED5iegPRQu/JgPsoZ5rYo3SS7rzDpz6sEPjObpbf0GSd
uZ7jB+UzTnpLx+AF/dO3B9tfk9elboZODRvLpABnCEMgODY5VG8KR/sDfjB5qJBFwKTNq3KGqbg9
og5DXZNah+MtJN2UZFRvZcWJ2WAYNqAjCBlsCcB0tnlQxWe818fJd4W9qISVQ2+0goNXFPYm7xsz
wL/g2CwqqJHlCkqjWDSRknvHrraWxpyQtRrx/PJVuK783NA2MCz0ew4q0VrJesKG3lvaQmlZdoIM
lN85na1OjcKVAKdbIlQ03AOEZQqishKreDB9LFTIKWEKtwmc7XoavzGy+8oeVZ1ox6hNb3tkj3XY
EhZSL/V7Ymq9zcCx8NEy/frWNDWPzSFLrhLfrm9I5NM2c8TGvst079sklXVmTLaqbeVf8ej0duTd
6C+xLTCpQuj+0lEJ5uSpyGIHrmM4kAg1XZuWJASuHAiQ68cI1aOB6LXMAW74wwYNHHGujY4rvQGr
DBqjwyZMuOR0JoQ7Ws/mrjrJikeG9c3VqLp2O5d3W6tLrZI2IwaBqda6ZZ+QV8aYCvJeNUjnAFW3
WNMCtFbYTqCa8f73g2taCzmH5MIsDs6AS/plNwXxmnBNH7+l68xRXV2yEL0Z8GiczBfDKGFGdJZb
vHWObK6ZJ4t3dOY5pyXgJrHwxE7VpfE8ZzatJcbIFcctf0PkUbHGBZ+cYr0vn1rW4TXy5+ps0Z84
OkASlsgssYkHQ7gtjaA7AfRC3SMTtUum7rV0zPBIclbwDOhDP3mecHmRWlEJpBPnVdxkS+Z++qlG
S9MsQ1b+2SIeaetKVb0RqIuLn8Q+A6nvLYoZckLNlDiIFHnqbayC6SCiOP/a1z44JxAE63jMmZnr
/rNXZQrhJWrlBG3vQtNGY41DCKyWLrQX2FX62iTw59oKQ/1gQCUjbqvyyxXmw2JlIh6OFoNoHjXZ
Njhcax9XhcnwwNXwmNTdoMALkLe+RGo94k30JZiJ1JGkb+oxiQa8GhY4UDgs6qprIAGG1psc0DwO
JmpUpn8RT4Kqgr7DqsJjYN8bVeT4bHko2PzgoVZjEX4w6f5X3/+qvrewnv1Tff8U0gnKwre/lPcf
f/SH9Q0bm0nbCdOb6cxlPN3Q/3jf1AzqnOmh8K9dg+r6D/Ob+9ssthM6JN+fI1x4Nfp2NlxTKSk0
/02Jb4ufSnze3mB8rjh90Bj+jEV0OpXn+eiLneOMWTIHcDpLOFoYTrOxPIa9QcKC9zpmjjUvOj94
1Fsc/fSa80MY+O0JTgxiu6oDFmV7wkNxx0IMRr9gY8mShzybu2icfq6wRD9AXaIMY7t6040irsJV
xQV+rCste7rIAYu05+7upFZ9t2YNYB747hHsk/WW6SU9FPT51ptRqHkzZF7+1Khce48HgjoxdKTD
+6wPsKN9WJv9KcjtdZXWaHWG6MBZvXC2qsNBRo6oPxt8tdY8tQ1N0pUMwIDh+KeA45HUraFoM2bH
krKo07A0Vwx3h5OoBqwFceC8JjGUqEPddA6XheyKnaD3dYwK0S7bWJWYgHAurD2n762NKHVz4dUQ
49MpO/izMMlyJnNlEdX4UkU15ajwzJWGM4+0LaN/uvQbqckoJcy6Dbc53rOzN+eWbS+uEH3otC9N
DWysBWTzGIA44wQRJSb8jq60n4oa59LSxnbhrsl5ZshCHCUR7N5FDmVPZiNvSlyM5UbDXPlQ8Zh9
awszmBYq6Ysvl1Y5MyPx8KGC+tAkXTRkRJBRD48Sq8pHSz8prHmGY1zs1jmjUaZWNG7spqatCU8T
5Zdj4WoBeeIy0UCxRTfl0tsW0OGN5eUfP5qLXqGogEoCuZgNXqSRljHG9rGYZQ7Snej+0JvzniLT
mcf1LePJhsjRWV7O/r3yB8t9+pAXZg2dZdFqnNwqZ/aIzbXdA6cYftJ0lhj0aNLohzVE9xpBY70R
sEYal9lgOlhUQ42PPxv5zJcJpUTmRb/InPhCDKZ5nbJCddrMnTwGWSMfoGe/p/HpR4xRMGvT4b20
b8HxoFu0OD9HhKHYCZEoNr7Qk9cls76u8XT/qinmEa+fR813PG8UJXhzMDzhlQhhtpR055Ioonua
I5qqO4qgWTtgOkTnLgY1f3lnatgRpou2r+oH/p9Li9VUKW7CIaAOvYxYld9qS1Mr+BIebrczVnZ1
vLwjGiO6mZeQvD7huLcoO8n1vajj+iqmeWaQemYjAZW0w6pKmG/6ONJko27JD2oWopQIb7tFaQ0I
AcPIMm/9iFFyDM0wvwqNsKrncAyGjGQ08/q+AdtgO6ZsZ0Cz1LPZRKP2dPmUpCW0/o5mG9GLdEb4
sFah6LRrFEsnt0pocSdxTSFTq55eeZx2dGkxdDFVoi8864n1+fo40ajXp2Z0EYyqGj9SlfO/3TGk
oHZcnw4lg6FwG+caN4TLqH/70QC2IybEJgrKcROWRfJjQqSnMI5ovBcIsoQ4D0tz0m3e0hk/2CId
kFYWgP0HO276VePKaYevqb9j90YDGpEDa3CnGUCjWqx9zH7hvdFSphfvtMu8sBwcTVIru0Uta3fd
AhI1liO93hMcD+8QuaP7RL9cBSsD3dMdwbzNtKDFV3xpzLb2NjgGh/uOu3gb9U66wYgjl3rnW7dt
2NTfIg11DydmlkXiJsO9ozQ63RJj0EJWfcWX4QIcwR9rfDuSBI3FlCOCWTZ9lRgrQGi0Yblk3bQb
XMve9QivvpVFhFRbQGkz0NH2jI3AI5hXvk8yMDPSeXw562oq2KpH1VLd8oZpf9MDg1ibnO/9tdYY
JKOWVHJUTGZBWjdkmzxxgmBZsWPgRCqyu6TLZ+5FPOfc2XEgibqa7I0GA/XdtFNj71XEukedI74n
lj09OT5t1w0inuhYVip8N8qhf2gta7wq0gxuYZQgcgy1xyrSqqdAmjA+y7jBmec6qLwFrQ5Jy/wo
BrhOCWTSjU4rH5iXPr0j+MYBa/Qki8CjsXHekBdhLtLJM76MMVlYTY8RdklCm7hqpyq+Ti1prSD5
QXnyhkYqJusT3WW/ZGJTpe+W5Qa4r+DKJyj1SqxjzeCcOFzekYxCyItuQXuB09AR1pHQFihvoQ9i
1NbBQsxnuKkzOkCdMaA0vFyLWGu9M1ROniajjalJK9o7kWUvhk8E27Jx64mA4JbU9iLOdPnooaF+
6oOkuuesfQ6srrxDFexzLqjFnceo8D6zYZYkWPKcmxLXxA59TbHW/UB/8WVP5IrnPEw0vp7bepTb
fLBwUDIryV3WR5EUu46BDQsfG2fhMgQp5LmuMQ8pdI7WOtED/Qi8F+ajBwrltg5yEoVQEq2TqCK1
OjIqQjPINirWSa9n+oqQlh4i15AmSzRpFhantG3pf5RJwohXwA7tjDJfOoPePMgsptnNiJspSmjo
N21ktkA9oPB1sGxIGMFGN7C9H3r4ZCcMbq+MscrrgsMh+Sr9UKilnXnNERNStOoQrN2PrmYexiES
t7FQzY/OHKrXkSFG+cZBLeluQ1V5/qGpJiZUMPGWRVm9EHHl3QaB8FaxwpBGKTgcuwb5cFJT0tiq
2re1od1UVUOTTBr+HOSbvicwsY7lbMr0rFHeRiH4QzpfBJGTYHp2C9e6ISjetxdxFmCNA4pQnOhO
QH32SpmtglbXbk1OTivbbPs1l4vOjamGfQFO5DVsG8xfefEIY1PfA8p5atgS1wHjmbnl90VI/yrq
o/qojZb50vc+6XN2PDKA8mpBlzcIoAib/o3h5O11a1e0toiYjW14ioGOKRd9dzGYxz4giqVj+ruU
gWkkK7/g7MPmp52AzUnYpsEx7Z18JxPx7EWmvfAT/DUVBgf4IISZqiEhPqqAZ1ZLWo4BZyR2Cpfs
PN9EsE63xxSbWbI1MI4tjP/P3nl0162ja/qv3NVz3sUcBj3onZRlyQrH9oRLtmxGMIBgAH99P5BO
dVnb1dI68zuo45K1vUkCIPCFN9zGmR/eoK2n7lrp4xctYdDxPLlCjnQ5WJGaKMXidtqN2UNo93B8
oMvuHG/BMhSv6UOihLgrynZqSJ/LGvgw2fvi1iWMPHuxNqNCkwAhmTy/EaYIV3m2vrelnC704Nl/
WZJ/OEGMu2IHmk4L1BpRyxHJrUfp56RD7JAfXb+7gCnaf84DipVbDZFvj8QMmXc+t875iMHTbVHg
0CLT8IwiSHzZVpl+sAc8VzHDGR/zMf9SYim/JV+O0022TNnDBJt0Ew2L4sQdvPOwE8vpYmcutPc8
psoaMg9KlnibCWEn6xYlYxyydJUHvAlCVShXo4/oA+VsL+o8gZ9Ezwnunx8/dgkPPnWLvIMfGx2G
pU9LIOYO9MMSNUr0xymWpWAUF4mgTxqCaJaoYu5Qvxku8ML10QXM9XiBaG57mF13gbDNfgqZfslj
FGaC6bnsx/AXdL55X1QhAlJ5ouofXRT1p6ZXvK9NaAXFFO/ASdNj9EGkb2tRhuhI9N0enTqUZcZ4
vJo7x92lulZbPfXUzwE+XlSlmK7XIe68B8636gqIOSWFrUBd8KZUSF8OVQC1USxZ+LlOLI9CAwSf
zYQ73SZuZv975bh2dkjCBmvByTYqmcACPmUcstlUL5dYBA97mInYEpYAZ24HwoArt6bOtWm0l32J
xNRgZkhzcpNicJgZp8M1RUxtg37+AfSIvgyGILjumxyHrKTvrd3YBuM5bozqYnF6fQITCj/FQA33
+SzOsVm76OJ12fWJ22Mq2SIJyW55AlVNnjtTkJ7ILH4kUMORfEC6KpL+bTkZU8dgqiroGIvI6nMw
TTQDi2Rd9WYGB1Bu27rBHFK44fp5RFXx+1IJzCPZ8uppA+zIyMiPDIgp71Zoxokf2lR90fZcP1n5
KikFdxBFv8equ+9G3VAnlq9VY2GxuZ2lS3iC3mWEZnYNMcYUmpuXorPX2E9qTjokKwnkcI3rx7MK
IzLmudTVPqb3HX3GXDCw/yoE/0/OGwmO+wYWAm15iiIShnvQzX+tOSxw35NxFt2AX++RxtVnSnCC
zh9A1o5QcgbNZ1po0BnAd/t+eNT7wreK3kNGXBtJ6Z/NHploUOTu/aqj4TmRzodgxSMQEBf0PaBM
Ln1ALCCgO72FqsBz1UC3hhagokwuEe7ocOPSlJctRdnXbccfeW37/nU2xSOwE4nqhQa0ZOXiqgxK
GC4vGO2wR6gL4fXJuRZWuHbn0qVyNuUq2U8VAgYbf21SwjZQK89YRnkJCb2v1js3tOhMU6OUp8UI
sUh1ZfDUBtOs7tAACYbDivjxPGwbwDb+t5V8AppuvJCwZTTeifUzcpHKUJBE5HVf51pjhJ2vzS8g
As2dl2RE9Kof+HzoQhS0hb9g7EluZJm90ybBcqz0drUADBwSmvXDSWywOJoPyk9+2wGykCAtFvjo
cfv1JRcWYe984BJxhF1jDgBf+VRqAP+CmD5G4lZEyGk42O0pGntkdEFRUr0YHcy1zn6rE/0HUqVZ
Pb+Dol4ulBgZV2ofHhDAt5MdSzK4HibVaQ244YniBAQ5vBaZH9498IB4mBvL+IUk5IWk9U+vHoNv
prcLbg5E5jH0voNJF9kaGXRZdjTvZkTDir7QxI+wJNrF4qqhikgCrNnwmt6/uHME22OQ4dy6Nthj
WtuUY4+efUZHJW2xmT+lpcy3T3NGOyWqeve+KQfSZt/BXIAwRgNHzjpiVFvi1b0ZmiyqTzMfgMnL
Df1PefOD8qYDGO+3qds9qaf/enVAu34SP//3//o/9dNQvaltvv6Lv0uboBUxpwaEifGoZ7NBMo+v
pU0ngv0NaAAbE5yZDZv7/1U2I+e/PRa8Tdkzxjzgd/BCwK9gKvBbUlpwxpiS/QPwgvd2lZnbcSjr
sFYcVpsNKuLoDYsmLZCI9H/mAM/LX7XJ2+wdwAXsS3dKoUD8WNZUsg6D9mqxHQYdBD9AP3bNpdMG
be8eOsv4uVd0xNFDaZIUl3aIfjQsHqQtrFJvSWLDFSPZdMmAZ5Ge9QjtefWoIe8hrwPCy4nQJcF8
lBbl/JCrkS22LqEExjtfJwVAMIwlUeMG01D0KL5TQUmQx6OWE6d4H5RDV2yJQ1M43r9N5H/YfhwD
8/z3/gMAn/fexSCL/wW+gem+HZ12CJ1WIUP5sxvmKaGFgc0wrDzpQ3S9SjAN5ZKLUzTiV4/zvL73
gZNza24+wkGDojdny8P7t+T+cUsopYAmgJkTUN/G4entLZmKhmgHmT2z3WLahRpzVp2v/tgPtEEt
PAEgIEYF8mZG7CMeETdZOgKQ0ka196ldBo2OWDSi0XRORXKw8z3O5Ou4W2tAeMNeAdRbH3MZptay
D9eqD6/XtXL4mEj8gXjfzoYxSj7Y696eJ35kM8joHEC/oauF39/RmZ7m1VJYVd38tGHmh3cBaXr7
GVZwu968P3pvjZ3MhTC/xA4edG/M4B3DelGj7JM1XNJnRA9cx9t3MI99mxYnb/jiRaX/aR5aTE43
xBi1pbadk0XT5wqZsvLX+3fyNox5uRMj2gcuCfZMyBH3dhox/0SzaynD52nglLsOwEoqtZHCgnJ2
TgFuDcJ/Osg0RGK2EgphdsQomIX1GwzcAqgftXXk/ajHXrZ61+sOvBJCKSu0mg+uZRbhb+8N48zG
5TvAiNj5jDPg22sh/VdXhMDu8+JkQ+H/RAcUae+zFLeL8pwCgRniWoeGT/P+sP6xkqDnGLkMDLOI
EePjQ9OTOHclZTX8WOxkjFfkxut4+py6VsHovn8p588pJOzlgAa7z4rCTvLtQ5Zt61Tz5IpnDKQD
sCoFahYPtavYo7Y436ZZ92lJVuRwL9tCNqG9D6a8Wh9L1D3BJuKEki5kimSvyW1ZhvjWbF/sBi6r
KZOxPh1n34eW/f5N/zExAejyBLw3s2M7YL7f3rOD4pK7uHbzowFdzV2ga1eVvyZHW8GXthVh6+1S
/F3VRxyqI2YL6z1ImBWiGABGPu2iowunxrixk4H1fQ0sx123dPuKcdhGcZdLFK/QZRjQUA/9KnrS
eU3hfNdLKZNuKyxot/c45swI9ucxjervAN/KBGW/0NUXgdA+NLcPRik+nltuMKK/zGuSmHbk8dwG
2dxJMcr2ex4XLq9iGVNZvkGnS7KoMJrN9HSS0MGB5YsfJG/T0CCGjGNSqDWbZVL5mf7BAkR1gECZ
keH486uVxqHj42P/ugH7acfuglJHFn4ZsiRJ8TcQFMoVSnC0hwCEUAXjGG7ATzEjWHyaLdqi4sIF
XQ3V/jbNO7V8XbUJITb9sqaMBV6VHpu8vRZhXx5cvw94v/t8JnPuQr8UP8N5dApn46Gsu4JNTpPg
S1M0LE25orsMwbrDdwTFboAoX6qhxfptP1J9Wh9XILbT/ST7cPo8lPzNvAGcwA6yycE/M2dujjod
OD8oJxVOQ+ih8KKnMd/hgfxBMyM7aNA2TbABAOfyydApUj5SQHAQIWCNJVe3aobkQdkZWDhb8EDB
I9P7Eh7shLHIjKn2Bq1QczUrQ93+2kvABn5FejiYTlMf/ferGmMUfTKDsWwucvQwxvNxGRfW0hIT
T+sduBZHX1BBRkN7Y0N94I8+ToGgnXZxrwZ32/pNV1Wnfz9AgAAWj4rIcxKWO9tOLQY0QJhXXwxL
ZjaxWkS43e3xPaKFsC+iTosS3+0KEYa/v6Pveghd6GqSHW9Zci3eLF6+BozBiFIZl146kDLn2mt5
pux1VMG7IepBL7Qb+cA8q7w6J/cYyfKdPDFX9KyIqE13yJHnm05HPY/HRm+WS5soTi2vQjYGhyHw
YOJzo2CTRIfSo3WEbwmYMd6pqUkSVk3mypo58xabL4Sa5qTRQWUKZsa55S8FACGxTIwhaqmlqTKw
MTrpXVxDpip3QDRhQiOK3kx0xrCAMLFb6Swev9P0oc1D4JMdLle9l05Ntm9RU+WOI3diF9hjTD/x
MK2bmvUrvd7npyz2em9Chp1KLcZ8uvV5FcbSi/nJyhRC3qY4qrglzdPzl/NYmnuhygeCCWWAiFdQ
x33FSvHWMPRPpzB+EWkRBSYpKExMNESuBz9m/VOeMRTnxNMRt4V0qRnjfhKMIHjDkeFcaU3yTRgr
odlTqgWRlENmh2aJmtB6uu/ihv/2TlzzAkelYm8gdFyJMmDW8J5raGxm88hpxj2VvSfNK+0n5ksl
CGZmAt3UkT9U53jTfVRULqNAf74b9Om02HA5riYICnxhLwED1NuVWMysaq8o8FToqmR1gtMlrmkz
Que/T/KgSKYdoP/I7Ex5DTLmENrWIaioM3horuvMt5ExNYyLbLK79SbQemH5xwN8IX+fCOoTDYHC
3Ia4gFEzk1S0MTqxt+gDesWnFjpCimhDOZoZhqALvPTg8i5P1lkBk6RAbEH2ENu2Sz0M1nxRpUPE
PeIgw9zQPoFA/NQMuBrXSEeWOmvvaDamfnPdDjADkCGyoSXVezZitpu9onqCyUvWjW2SUG8IUZrb
pG6o8tPUK8cgg9FQsc2GP1bwcMDq2Gw1zwy0l6ZxvpH5kufZpfFdcaJrtQByYvEUpdlSIjVrVIwr
nZp1aY/LwBpKvaKvsot2bVd+17vTCCV1DTy2SnQiGaWdqJiPBmKM5Yz9NUIfLltu2fQjs9Q4pPf5
vtVi5ruS3ja74Mjgs3LtokvVhCJdN/NJUpie3ymZmn2psiex3CYUXVlIOaV7tqcOKxDGT+UWu8PE
KPIuOK4aWFBTDw66PWP2ex1cxAjy+KdxjSBFdgHcduTSvlMv3D/bJcfRpLuIU16kAZSXfYw8E4Og
1NizHBe0GWmxR7HU7A86zi3/02JrpCI3bFGBf9r1quGRYN+0Em1J14RYtjVX+oeIe7KRv/MQdn0z
OHPbe21ygnaG8d/IEPuh+DmWK56pmzj2cItFZz7d+wip93dpv/DwRcvhr/eGSc4dR+VsMUqtyCNe
7HJcCadPYwrzjODfy1oUs/kdYkpQhbYr6i3cOXgXs90PFu3yRwdcImPsRdLUS4lEM0y4IisreHP9
OAVzv5lzh4YRjvHoPmOEJhWI8dXRIUIsM61AWyz1feK6CZhtKfuiPw8bhKEOYTuN3Y9OcMZcSBws
/KuUO/W2bdMV/beCPRdDgKhp62cfbpgERBwK+TRj7IfLAM5D9ob+MCoOnRfMXUNTvkkCnO58D0zL
AVxMPF3LPk9BSmJVKZxLr+ZYBTKjJmfbM0eIb+LY168lp/Ak/WWbLdVkQvpV4gIInk7XbrLBXUyr
r1SZRv8uRJbfz7Zl7yPrs0GGRaftpkt4/pR1mmbqTOWcZDUqMfW8rjvYnast8fNcaedjNJaOVLyq
qxlpDGSdkyijDU6Att5nJfAgDj7qYecD4oS4WoGhcbYaQmeLP1mmhmRntW5UYv5Di32bBXV2CmRI
7ZChnleURxrbPnFmJ3cPNDQduDgKy7Vim6deYN10VSv8h3HoZdme2F2ku36f4Oe43C9q8dSVNajG
+gxqGQqhaljVUIDCUIIGnTK6wLUKI9mdxEuQrQjTTFGHFd+CROVJWihIdqiGxqLd4KXk4fgTyXXo
4++OKOPmOUe0cVroVird/0zKwBsBMKHPH21cbwiUfaLSpg+MS4cd1OFJKpBeuAboa1XVyRR2hLX5
z5xegUIMHNoUkNAd/Qu9hvvQUx6QbOnyMOXN39G3jX1j6HwGNt0C65jbwhyoHVKxXfAw66Dr/B3u
TjKFamfbOKGfImiHuhlM4pkXRqIEzfpvLEBTxYn0lskcK2hMm5e7j034KDnAeR1yPzQ7nEB0nq2k
gEIFwLfU9ZyBWPCGbo4v1h7ZJbWFITJx9AS5KDllVBNkLtzMKOI7D2PQmugvHCqTOSDFvXK3GFmK
OjkZe1GEX8BLwFeEv2BFIHQzS1Fr6MY+YJsMhoHIHq97RukEbXui4NkmdrOQAJ879rISd042PXg0
6cwZLobA3k9OE67eaeK7NSFR45LxW2diFBQ/N8QlAFtoBQppNkRRu5zRM0QGQhPoDYoB6prInJxY
li7cqcyMFRZOdhSP17vJNx6d2zZF7rsx6kWgkza4lEruf0hKs09CEK35iGvMZtpdk3aDI5/oy5l4
NQG1tALQG2X4fZ77pj2Ebhk1l0CXJo5F1XUmlmq6yIQsdPXMGKm2CZXza7QGXSU70EUTJFPOQ+oG
m6gDBYgPrC0Dhp89XJsQ6aXcEw7CnFJ/n2C+0zKOVWubikWYYPLSbBycgBnILgOy3KJNLUg66pEO
1cw2U5o7GAcLn8vTf43E2vMKbcYOzBv1oSbnG1vstoW/qxx416AardosxcImDvgciCUNviC8Re3p
dRo5MB3nkfRvVPdIToHSP3hl4zBHuIFEjkQ8t5rm/GadSztNvk5VFJTVKaLkmZjPfMLR6X6NICnj
/7V2pvgkJTi0/KyzGxNU2OipEoLPrjaJfBz2LBZBvc5ZtsVsywi19wqM/zWAbRPNT20nZXBqd9kw
xTeryt22uAzhZXI/eqWrPOw9T9o86lQRZN7jkGxeEURNTMELV1s+AJXRBGoOWu9fit4xC8xLx6J3
T3o3qomzs9fTNZ+mjENzhGvJC4WnKFFg6NG5OJ0UPGS9TQGoEVnbjED5C6xLww/8vfk0UYlcb+Ya
Q5B45+Tcl4tSd2RCwyocMxPMo0DLzby+HpUKmJd6nCHXn0goZEpceos3Zd+meM6gbqJjVkW81T1r
od4WmpigPPjSN2u3blzsEQWwFwDTWT3EDo1VevweQe3cauZ2tDCdxKNvlTyCbXB3FCvgvJW7BLjR
9DmLkkI+TRK4jNgM1YjB6Ybc0vcu/dlRFbodgcs6E7ZrksCyo+9/bzuLmZDBTwgvSTyZZ6WDVV94
tL/1RYhXwjKdLK7XV09T7iwMSvoa+QyZPRFrDLgh8bQFPGcCg78zYlQ/EgKDJctwMAOH1Hv8lJGz
yL22LGv5gax2v97YFmy3rZdjxhbvplxmA3SVsPPG+xAzZ/B+eNcz/hZC1CZmD2MThcnFMUk+gn4m
kM+6lvWRYv7IrClBQbfdLbG14hQlp6AhRkmCdn1k1M2Ouzo9Oe9ZH3UNTUDyB5ZTGHB5SntoUvO1
HXtyeNpFwaLyPUbKLP1TJ3ZyUpUqJo56ffUw9DWhVW0JMKEIXrRIMu/UNAGJBOIym/qRlXraLElk
hubmk02fsOkZkNVk3EFiKQZydiLzipMtA8QPcSoleNVzmaHd2izjbbhE63AWj4tTn8aDS07BwWah
VUoSqCa2zrCuWr4m8ZVkryr7xkSiyCWyiwNLfckaEc+seEt7FPPZpAj4x3CL9Cq78x5ysMkCXxML
XJzMTbfrMmMExFumaWmpeCXj9ae4ZKGTJNms/jlvGqa0cEZz62MDaFjsYRKlSu3hTvjVVdRRHOGD
q2ZFAc4yG5ZiGi1ob9WAeDgYUOSn6QzkXlM9ee1iMnRMGMzOAeXRBLrCqcyqfL9q9B9qRvQLkVaj
oROhVHFUD4QdF88wkufvS6pMnjnlVp0HOwtyWJ1shlHyvB9c8rjcSZkqJj2lEwsx3Ri/vy3n6a5p
YluF6nsQzqZ787o0asiJHF3vP92fl4ockPTg72kYGbmut5dy86xbJ6oT3wsfcCGRZ+h7KCEtbNbs
Xe9f60glyI9QVqZM7SGSBYvqz67UYDtDPdeV933xBAqZF2Mu4A+AbvZzXsNcCsiBKLS3bBoj2vAD
RZSp7uN62ymXvJsqhOlsJKS8Zu953Zn/7n0YMUMTIkUBhkuXUdjP/PT+7f8xVCC4bQJbiJCk49CP
3w7VIlOhsjlCabdwFu6DA8qkhRyupFDvX+qPNedRGIbFHNIJcpEdPpoVwigkVgmgnoA2eaM+TXVc
zo/OCrzcJUnPIMl88HDHLRQ07xz41ogq001wXffoihJIVZxRv38CDm/2KLXwst2MBTv758wF/adx
hyHeJ5jQ/PyzBpAjP7HbieADcMDxMNM1BdVFkZY2aeA4xytyBhg6zUnmfaMmQeqo85wqVQz5lx3w
n42yi9wMT4vmDFejOHZUvK4IDGMPOfhvIEojYFNdbVLzAgogh3zumqjx/Qu+1QGjaYJG3CvmIaDD
R/no7QoC6LaymWj5TTb0ifK9BO7ANsemqJnXVPb1gj1okek82UZVkHMyvn8DmEO97eAQasEkBtwD
EDni0d23d0CWmNdOFzXf+tzWWbOnl7VWe6oeeVKevIYtk8xNaAxQxOzffxfFLfhupBciVKD4zlAM
MoMjsDLhD0r/mre4xX6GbGGt44YjYajmNsbJ0VNWPG8Kp1Ls1tEcmMNywi0F0GKe2oYk6bE7EYso
jLX1D2eWywzjrqJEt8durXAV6Jqpj1FtqTCZ5hiaBhN2WdKNyGKGojfHedgVxDaYuZsjvutkx21F
rwX6gdCeXbOqXBM0lbF6ifhcxwTLyGOX7CT2kM2Mf5yVksqkOy0IpF3kTUVZ9v3hP36t2fdctJqC
CPQHwnPHS3sks8AeYNVf27z3iFmzDiuNdpesykQAf5es37+keW9/b9mZrTZ56dHEYAHA97ydcBpl
GuBRPH9NstDUGMciCRHVQbOxsq7tweYOsJlJRpKoxUlNUGjVOJ181Cg6fnIPLpnNzmnYM7xzL+3v
37qUDcCsmbnMv1Yt5c/zQkglHtxqduWlO6h/hGPyYXSBy/eoFIVeTL/yGEsGkz0r8m4Yvk3A9tdH
iJFmWZRlZyKr94fXPXql+fY4CgGEh9GL5Jd9FB1k82LXdTO5D82g7HiXUr5U2SGjjEqmW5QzpwNm
7bgoehSntGJdLoGXPJKsBZAqO8q6lGBIeUz/vkOCnTjUWbEsvLeLjAwFUQLeirwtc1PWWixTBogh
fvESYoVhysSVoDtyj4Kzx8NZVcBZlKHdZraVCdsdsioHnkt/ZlnsozV+r3bmX70/CEebCmMAjgk1
EJcOJPobx2MQBJlKRDguDyhFmZM5bWlVoLs8t2TO71/K0AJ/X89mTtm8kNUAvkVd/3g9zy2YyM7x
0/vYb1+uNcKUua4meA0cTWz1bEGvvfcakA6j0CwYYWIJ//qTnEZTIbBmm8ENfHzTTEMDqWY6b2JI
qShYFapF6+XAqxrSwepENZ9obyRh2oPJJD0ucIgjLfm78Ue3yDSRrLp0eXfW2F753dQKM+FrgHPu
F6gJhMPRa2liQumGwowV5GYmS4eoZcZrhI2/3SmJRxyZ0WsLjTeStVvS8+DcS1OqHMhCOWiBtx+c
t/Hb6Ysiw8F0bRfAUsBZ+Ic+Xs8TTLHdpT/qyYu+lLIJ3INLe/Q0rOLOp8afqwPAs+RCx0Wd7jqk
xE8FvKvHKSugWTXxiKvokHmbxNJGJAJ95IeU/HW4qZdhyrd5PLmnRVLeClptP6bOx3svlNgEbOnl
hJ/A8yIebxfDFSdSjsaYyKdqZ8GK+GuljzxBegE0h3wEENIdVcPq0VotRXIAwHbeDom88TmVqoOP
rh1Wr3LaqU73e3ri9SPuWP55Xbt0CcpOUc5rERiDau7U30BNBLAcMmhT49pjfud1Mrp3OZ+furx1
gg2mCzklDCjMWOU0UCcjb3wsPA+/sNjG124HPLX7Wo3J8IywmbwLfbRwqE2N+O+M5YE2gcZOm34R
NKk5KUDW+wID1abdgwVGSjzOy/KvMQ5DquYp8grQj9r7tRwpifngWqn2Wf7WDu1bX2n7u6vV8A36
uQ8xPYB9tYTiAuPXYu8XuvhA0PbtZs2CoK1MkBsQKvgugcLRntZS/on6IGuema/lJnFx89iHdQtv
NEQ37+H9N/rtC/16sQignDnmieGOIxLwnoR2MmmeoX4JMEKLjToX9VVQ/BXmut5I/pe14pYWYVR9
EI/9sfJfHhOsDi0bNvFj2MQYDAk2hFI84w5G4urVcNoOCPYBfHv/IV++6d/H8MtT+q4L8CBJHA7k
4yRycUXlTmBlnpEf5p3xXI4LLCaE4V7kdfS5QQ75czGkFhocdZB0O2/qihqZ9SDcLbUC9gVYL/wk
Q5mcN1YfPXDeDsRJY60ehSB4cVUjMJRVjn9rTxhjitGLLxvKs7eTq92/EuO+tnFwBIcGUkFqEQnr
2IpESPWmohfnzNg62jLRz2WbKVoJo8THO7Cf7EV5WyQ0vQ9ioSMQHkNiwgDCIMYFIqV7HBI4FlwO
P9brsz+awc8LLz/xEIo9XdblqXGS+qtnJctuRHcSkUZphac+/JVm9/7MBGYxv5mZyIA1DR4EZUiO
8aMACXMVQfsgj56RWK0rymkwn5c4wPQTcYNVQYmCZxIJhcEgLDNBt6cVuHYtydXUhZNC8SyzPq1O
5p96q6ZwJtPkmyiop29lZV0VuokutadPGk9499RA60+txaRtQhpjeruqhbZL2Q4I+HeJIQGQfB8w
2vilw7K49iJEUGAuYSSatd0nEajaiCIYDbg6Hx/swK1uccbmgAgXZz54rprHjYfB5f2MUFO5zXub
B0CULoHskdECgOhZ0gjhTLzDei2+xFDQ/8uhqg3HpqqC5YNlb8bueGyReCUGDclmo2Ot3ZGSMPMe
pc994QfXVu+Vj13hab2r+sa+dmbDCHp/Oo/g1awqNAUM6hY8EsonwNXexruO7dZScHT+LLvSP6ds
hqMgDtPWBYXK8kAjQrHTB5l87jy7fiyyRV0WRWLfWlPiHd6/l/DPpUWoyfbpomABEvcYDChnLNzj
DJG0bKHBQN7ept9aaOkTfrI62PS2W1HhEC2EfhVQK9yVeRic5sBhd9RJkgS7HAvyg2zD6Euh6smU
fimhN9aQX1VhMZz2Htz8cMyzsyyIMn+DyYo7b9AUddE4wf1j3Ej4AttYrEF3YjEsh7JS1hWqZxMf
mCNYsMazF/lKjrMywFwxg84G6Rq50EtBm5eI0hNThsBMbfwTZ+waJ5qej8FEakosMtwpd2nOclF7
ciPRILJZibSLtoicDTdeUjS0XEHULXQ06Ssp/Fmy7QD24WruErRB2gLu+5bxa50zwCmzPLHDzP1L
ybb4MkKP++UXbkGpZyqRAnx/dv7cf1gpCaA5oGuwh/6o63kundBqmSvMuqkPYOeD9BEoD03XkCkj
p4qe12FMz8LG+q6RDWxAj07dR+K3/2nBQoEgbPaM4wB8iLcLFqTUgFBPVP9MRajH3cuEoM+a15dF
HWKYuU7JfQ8F4KBR1sRRMV2+IraNoFKOQtD9B2PyH17Y2DBwQFu6YC2PEbsrelAT6mrlzyyyw7s+
dIbPbm1Zu4jC7gXn4niNPLU67/xGnNWL50A1izjIolqhRRnlMYBkZD0vC2v0foGc74MNbpvV3Qd3
+UfIEIXgXQNecTDTJJVHQ4ZbgBZJ748/qXr32QORBfakVBL1Zhzs6dpFLJKe0rCG8S6WQfsrR0AC
T09kieYTeOnDY5DU2aUdzdWDC4eSDgmnwEGWsma4szLa+j3t3tf19j88i3vdQZd4ehZFsysGkpQf
6ndFGIjd1Br//yqR26e6+IWZ1lsdmdd/9S+uheP/N34c8N9eCpQQ9//FtQBT6uOnR85CeQEuhuND
hPiXnR5G6U5EkmiDWAYHYRga//ZQJ7gFIIU5BYcERdZ/QrY4eoUDMLAhxXPyUWqWHhUeE0//VtxA
Cart+hHHmmb2IJrNoDc3rVcSrlbRPN2GVqDPy2UiirbtSn1VrT89VD4s082QNP1fv43ezevp+l/N
KG7aguQB64e3FYmXu6HUQtwOjcToqxtqyG93Q5AEZAwf1mu3b5zrrILxtsFdOySOnlRLJDD749do
6kh8pIjZ7fvS2Jml6xD5WxyvmudEKfsT34FNjlvXzgMFvtg5ATuf/gRR7CwfnJMvYcC/w4TXOybw
MnYMWAL8URzyzc4RJlpde0RiSFuC4HiAiR6DZYt0G1AvXJxyV0RpDB2MnWijK9s7EZNEPFuCan7O
l2FwtoRnMLtVge4JnEGi7EgGVbanUZ/fkKadCxyZh11k28njkPcXRjBu2QNFCK/wuZjEyfvz8Oc0
UHmzOXCpqoPIPo59Im1ls9XVw/WLKEub0X/Z0MxmaUCSXm5o5yd3XerUX96/7NvcDWwzpBrqfDDL
WIv8x9zWb7Mf2Evmd0PWYEi8OtdOlY/X2DBuizjNH9+/0ttd+PVKuFXaxFiopEJwf3ulrvH12su8
vY4723/qZxSXT1KFJt+m6vK9jZHBuoU7TvxRAoQSHy2at8GVubxJHwxh1Md3hfbV28sj6oQCUyOK
66ivgicBTvCpqs09BKsY9qFs2422mfqTue7Ra+2rNvqp6mQ4m/FvvVxo5dNCJvSutqA5xIMnO9fb
5bHWPztr6na2tYpoGyStT/vd40D+KPz4c6IoHLJtcPK7uJ/47Gm/T5QdjkETBKl1hZSAeALpOWQb
x6oUenhEyE12jgR+9T2LEU1Z1j4HleYvxdZ1puiXita1RSoo46QChfKzkF70PNGPjj7I0Shmche/
v5rQEwhOjDcLe6upqr69y1DizyVz5V2Vft+lSYzWS24EhBYvOagJzJRcevt2IpwdAYvn0VY6zQlN
5+6k9nE9q+pefO4QsF6IEeYMN3DRnumBUl0X9N0DACNKpmQfwCzKEocw1Ddn5GCH5nrurOFTbyGy
l2VOghX4msKedadcnAahqj+7ZXaT6cZbEO2I+muV9vfKhWazCyeXgSw0VmSc7StAxjkuL+nYxl9T
yL7nOfLCaDYCet7O2FgKWOG6OLPA3YnNrOkzOIBMMYFZflBpVHdITET5ZhYqwjAT3jYioe59nzsz
GLPIclAdyqv0O81jOW2Kpre+jSISu64b3DMg2t2Z0yf1M3rVVHk6T1R3sEkWSPa9n53LVI5bzTic
kCMnn/pZLGCKJRLuzoIXGfoKSJnAD40xaHWJ/QTtjd3YJZ/y1MrsnQOH7ZSjxp23jV2asnBUf0HM
L79wwYXcBZ4KTsaktNzDEIr1KQ5bpEFtxHkPUxVnB2tZ7CdgbPOvIes6FM9cZSNpmrlTdlhU2fJy
zHiaZdMYH2Sb5jukUcVpw0c3SejLloEWE/HeUJZAS9M5Qg8jWJBwUojO0PVpxIkMq33mj9q+nSkD
EDxIGzliVpI6eNTAhpPFi5bLEPvDOr0d5x7UygYFYt3IZxRQXHf9OszWEgkEg4H94DnognRVZBqj
gqRtX6tKiWo5T4p+PZkS0NxnQhqhpRLFojvbSK2X2kPCaGQOUuAWMLOYLvSXgHilnIeqruZ+H1Zz
Zm9BhTjpJxJm5FdPKx3NqIkvdaLIkJTHiprT1hnm7chZeAitvEw/Tbw6IaCHuItZcF6FCXZTFzIh
WeLwSvfLVOAblxLBBhud2qigk+YLAUZsRAVrriMkwgZQ8zjMNdn/Ze9MtuM2tiz6K/UD0AIQ6KKG
aLIjkz0pShMsqiH6vsfX1wYlP8vys1Wee2DZkpxMJDIiEHHvOfuQAeqsJitmqWcEyBUxcjYYzPAl
brpEKVCIRYnzqgwjhFBfrfR+nxjwIK4wE5ONVgq7R3jllcgg1uXQqaxuMcje2C6CsBvhncm2K5Pd
AnqE2LquK2rPRDJLsutsLvm+xf+MPM8y9PeUOLboGWFhReYfVbnOU1XpuOVl+T4tCkmyeAu7Isji
3rpbh56YEHLWSS8lY6SzS9eO9bjfh5xQynsexuKURkC66JJzBUHV52QOOtqM0AatVD2dC2dhaCtM
ldYHxDOcWmGaUFRCEQ2+vaFTv2fLlmsq1q+IB6TlO1wA4N8Fie5RQ0sOfcvOLI949QbvaZWE/jqE
MFAAJ9XyJgVFYZAb3+DRLyiqKxdqmBs7rQ4jk8sliC3QKOJXxzjB2Rlk0ognkPmr4moS0CzDJxIN
NdxEeWuLK3RvF6IiyTPEdXVF9mlCdq0zGop4QGipD1dWLUmJL2XTnwkz5JEUkWLAC+SWOLQLcXGW
H1ALEyzQLAXogm4y1+RCw5bxLTyAaDsqkI7G4N0hlbFFgHEQOloBrbnwczRVgP2mEDUNDpl8mthZ
EKAz3nfIRT7VbSwOo03GJ2AJE2hd6YT8HDOvEMSWGxlhnWth3HaUHB60fsM8f8sGptkOqRPjW5oc
YKjq07EkaFe/ThSiW78RCMs0BRdn5x15M/NigEhTm4m9YzyVXFgFGkm74AkmnyA4MroLVsnWJwyb
EF6EwqF+k7YD8QC6A2D3OBt0x8793G+bzy0z2EQyOgfVVPDWVbVCVqNsSiCy+hY98gZ1mFifuK66
0K4Ms+RTIDnlVm3eC7xn2cjUqXOkS7dlazPl24FdQcTfsaZSII2vG4rym7qqjmEbx/Sah3Oh0Cp0
E3Vo5t2MUkAEgFUg+fH7jQPGA3zwZqlt+2RKrE8h0N2TMyaJQwHfhME+o8x/mSjvIcVtiUsR/UyG
QsQ2N72o6jJL7x2eFvuuVAl3klHzAfO3RQaGESf6qXIiOVyEcRWN/tLSI2KDu4h9rXNbPdVuls9Z
npk387BRGRp1GbP3k1VE3aEIleJ1IS+YNYQWOIQMur8bqnWJu10Ny/a9oobFrphqEK+2wTK3tFN8
l2B7vpBFloLq0ls9YtmjCeYidpBPbaqQGZ3r5YbVQ4Ymj0ZZac3XggV5OQHqZ25M24odpKbCHSUJ
bgx4yABr0doB4BciqX7kSStGUPRtQwqspHahYJDRTqvsW+1L35ULhX14W+MxmXR+1Fxo8erBZ4Yo
XPO1TJ6SSYsSzDj255l0iPt0RAbk2N2BOuxoHla8GADwUBKt+xohW3UuLShMSq8aVRA3ZTFeRMiM
MWOZXRE/sBOB9CG3AjNLJyDBLO6mjmLP6DQ8BZbmPo8aLXnWqlU4IAPZgS2PNQJuyQ/r0B3GKL6j
kxLW06c4Qnjo5TZk3SMlQ+127pQQMuCARztI1oEZSos7FTczecPmVUF2GYXrelQtZL4xOv6F3U0X
THHNtzaBvAHetNoFa0fXUYCfBf6eMdeddr+i/udSjRn84BIuauchSbaa929pISk6KaRubSKfGOtF
d1PKUmOB1WuZ7hzAWSSaDh90aFUEFGTZaD+aOkhuokai3jgb5AGPd01I34yHOyM6oCLLt8nBgeDi
BF53dWm3dSxudDrbpOrOleRzzbMSnbNWIYKFNilrBruxoT/necj1t2g4d13sZLFPO1w9LvgQWgxi
FqGvRhjb39rN/1ZSflFJIT+Qet3fVFJAPbYvX6ofqy/fXvNbHUWlJGJQZiRniyMTSqTf6yiqfEfH
2cBBjzGORAoOAr/VUTTqKDqdK055VElh+f5eR7HecS7QSdQCn4uATJX/pI7y1gT78bCBIsmBUfsW
mIVD9+dSqFrENSZMns8O23mswJR1nGV4bkdplO0pVQEgNG5GUEec7ik7Wol5KVgBpyCCYmDavWtW
i1FHJ3ZfTibOpcIZ2VpcpWfmAqNy8pbIhYGMijncZxhLkwQ+4TQCrV35Uxq3IdNOGo8q4J9mjdxo
KIY5vkRHYS7kSE+OrWBVVlijsByWxYn2Aw8HqH+bI64JMR5+0MsWVVJl4cJe7tNm3SQ3jkGp/daJ
5yGW10nSB1MvmYYu4GvAlOwQKLPnA0rXxaVqEGaYaCp2lf/WH7/hWn4xayitb7WXv542REH18f/4
L1nVv/w4db6/8PvckdY7AtRAEFDLAdNBs/CHuWMwrShfUY5gCJOv+/vcYVZRm0SZQDWdMuU2rb7X
IA3znRR02W1eRgNABeHyD4AvtC7+cFJn0jLYmO26DXMD2fDPfXTKZTwiZlu/XFVY/us+wYvZh36l
EwSwdGeU4zKoCyr17uiYKY9UQ6wfFIDzgAsT7dBRELwMufZgaZRiFyFO93DPdOcqKg9xK4YTlhJg
uLm0LqqhVO7JK8M1XEbKRZ/woKmNwrofSSl5TNmdk6VWpcpeq5vKLbq08SwIMxwQV3ykTYOWW44h
8NZGhh7XDfzSjA4Izs8WqrgTMiPawU14O63N9dxVPlov1TWKWjs0HSoYSr4EnOfWCRkQgiscNnHU
fBlMbcJHXNMJGNvUg/q/nEOCaZhtqj+P6ueNouI2eacEYZpqu0VdiRGommg78+6V0izfS9o8Afbu
BBGjEeRze91mixGQZde/tHovdrldOF5t1u1BFBbvX2idy50ysE858rCArL6zo7jy2eGshzrTKTFg
v3MR9o8HsNvX7SJVyPzZGsDe1dwBkZNrqDW2LdUUPtZFk0rDMONzybtTltjnWJPww0VxJ1WWuT60
97IYiA3ZRFbs1FxIv61nCKoBeqjulSTV8HUtT2Y/Lt7Ybx+izjB3DSL082Vgu2cqVpA7wydqob6Y
5+JUg3+8qIHceAIKa7XRZpO83plrU+J9szjlICV1G9M6yFCeenICPCfTOZStofK0iKRyhTqY2Dlq
vIHDPO90I5LkyxfLUa/i9MFO6/XYac7o2/bU7LpZM3c6ZDe/m5Hz4IwE+OhE+3mwgHgjagikln6s
59q4aBTnCD6doo9JeNDQtRMCjWgfi4FmHb57P8+VIEubB3A+TwAkLlOdIkQ0WsZOKRM10NQ13tt1
8YIM62NKqPse61frTXTyApW6yKlBxmxgVcCBIU2fMYFfaHatiSHhtNGtJDF7N2z+ED0iUz1DFQF4
l81qh8NT681jg1/s42KQ05G13cWsZJ/WxWBLGzsAG5N0OWzneuKZSgd5GGMhwYDk21FNqhyG2sDg
zOORDN9gxWqfsWkV0Bzn0IcuOdIjXZo93UgjqFCT7HD5Y9cU6WOrW9EZr26xE86nSHYqoaZgeNHA
KQ+YyCG+E8AHtD1PkruC86lHCL3qplm87OtEtg9bEpCv2TK7Q1tl+F23nmnp5DsnJcCeVAy23hmZ
OmAA7KCE8uL2uqLeQHxdA3XNikDrnNjD7Kz7FAVTGs6pddT0NvSSyBkPOkjV3hzhwyvq4CsUux/J
DeQucgT1ddLmPAuyIJTgN5hrlXidmaqPSwirp1c0DE5grXdgcG1PDqvG7jgr7zNFLDcQZtST1nNQ
pvhkxWSSKlkcWLUz+XNfWN4AITsQS5ftuNTh0lZK1GiWclkSPrivcG4qRvYpGan5pKWTH8fGjtzB
GWlsrtzPeu3MAwSo1AWg+wpdjzzmiTRc0io5WVv9veokx4HAiZOzblva1rzDKN9gAAB1H0v6OOuU
W75hzD2EZ/l5oD6ZcKANteEmH7C8qiT74tZTvhbGuuzydr1oe5t4Af5/Sib7CbqIWxpluUNL0npF
29Vs+8fOjW3huJqRvDRVNLmRs953lY4aZQtwJmtIYUsywClQnSXQk0r327JhSEVWe150ezcU+ovE
uOQ6ZOaAIOnM+xC/h1fYILcpR6DXTfez0XwdqQLijF7CK7NNxV7NNe0Uwvrapbk+kg3C+Xjps9qf
ZOEcYhjDVa5/tKzuMsWHeCRe5MmZOup/idV7+SKs40CGzIOU4/sc7R7FUPurFZPUMuLK9XCiPuja
cGFjP7qqHf2UIINi51bl55wckFJtb3KYXyj9QKeGTfOKY1D1E3ZMrrkO1d6gYeuDC06DZupJsSJb
ew+h2HFNEcpDnoLKE/FHuTjyYTGWA8xP7WK10mGHDqrZ9Q7hWbPDO5br+kChLrnB5HqZajyEZiWc
3WzC0EsKZ75rB9N01cK8rzNEGFbfJBdL0x2jtuEsOQpihvpBh23O4wU4sfUhz+bnKRyGg73YX6pB
H904ymPOZf20R4Oq7KIyND27GOU1Wo4bFeaY20Bj5MKnc81h0+tNHTBOeAetpQomK9nNTQJaxjJy
kpWU96h9U7dR5i8iqSElgnM+OnjCWWsSznJUNA+sv8kpHo0JRy6r3OQoJtGLTsHWVxf7ZBUmbrpJ
7GC3Cm82am0f2en7CZXZcVWcBySGF10GorVWoleh1DZqxTyEKZxT1q0tbQdmxAk0QPEnej6EPoGr
B2Fa0Tun3+JPiLlE+Sm3urJ/NBIwNBljViFZ9TBPxHmCtOgbCClPfQgPh6nYWF3KCZnRVzjXxCXL
qd7Kh9k2yaoU8Yw4NDg8R8Jba6LHHsVAncXK3GVp0dUEOH1YvWG8rPWESISIbfNOGIVttR+wdpdr
SS1x7GzppRXnDtMtiSlQ4tyl1Li27b+H0v/X9hpsHXvav95dswUsv37uExa9HzfX3172fW8NFnHb
NsNmYs+9HUv1/+ytbfEO1ww9Wbr0Bs+lH2CKBodZLHK6gyONi+A/ft9bqyRBSgsGm0mTRP+H/X3j
J9cMb4I9SNJtNKhymeqf8tEplYN6YyAe2O9uiSlJHgB3lRjX+ufFyj45SC7dulr7gNau9LLU6tx5
XjKqZlntqb3z4IxOdoIKkZ3nIb8cHQPkq2LRom9JKlAVyuYpDallMGYXOfW6M0Sh+g04Fw6cjdzV
UoFig97fo+F8W3PS9FUWSYg2ThZojT27kcZ70hYavRT5rKeqjeoDTHsmsfFhAP9BIarCOmamnyyl
Vv0cAq6baevoVaPdHuuxfdaAruLlGYWb0uQIitB+QiZ/lwrt0whCnNfWz3mFliPqhTtXNs0DS7/V
QIJgHuXzWPXcB2rbPFtgvICe0AuYFD5eSRHZmwuw9qNCpmPrHKMS1yerQ+2N9EmivkAqn2avOFLY
flncSrzBna82/NB85BaQafvIR+A2qM6R2MTOp71AIgFxaR5yciWIQ/TCA27wQwromUiMKPetxuJv
M+N2e0YG2yvJg3UIMxxSUkNIWYgWbkGdiz4we229jar8Vi45fbftjEGbwrwwjYbLn4QeDA0XJGoi
tRAIPWYdjaQQNpIvq/J1KRtqs6LVPTNcMh9qCu0iBEafw1wh8a2VDzgm+kCUOegSYFkexAW+4N5x
YD2MutemsnsInTC7bKQVeliX1l1NoPNhcrh7Ysvxmkz76GgKm2kGSdKQkr4YTefXNuOALsFtMTpQ
D1T5QMlvpA3CL4Vq3o4JFxWl5FQIpaWckg6dX0XFfLJlrwcjlUkfi93oEV5+lXRaBrOj0wN7RDlq
hSQ2rlRo3SGnWVRA72Y8v+LWFi7mQTI9puQTmEC++5XfpSHa0VEj/3vqHfBvGPU9ekUz0IMacpld
r2e16aSHGfn57fsuIgc9Yc6w6ic+LxAZuVmz+eobyjGD5eQnVYtemeSMaootFNsZnQ4ZGACweFXU
9MtjHvNbvPifhMaFMPMcd+T0djVwuxD/PSy0p4KpYZ5w9ghPRIWs59hmdki7eyZeo4YmxTfsDAwm
h9n4djPKmkkxKfyvPPc/FdWkByGV+BMkO5PoDwYtSSzhaSmldsfRtvZQlZH02S7AT4FB7MDn6EEL
tsEn5oNbqo5cQxQTo9Ep8z5CLHIpmjChm7DqQWYzKZdJsBdk40LyPaOs5C/nqczOjs5EFSoLgTPG
NNyAMgdEOb2SwZDcjrF59Ta9BOCdg6oNejAbObySykFsOZAfgvyz8w088CdSLMr9rIpsw2wwDTM0
GW/fLZLQzXFeXpINtS0hDIGybiStX+7N2yhf7WzdQV0ghY9o6YB2ldxhSMl9EDc1ATnc922EM8Vv
E9jae7EwQuXI/DZWuR7evuZ+IOK5bxlGc6b3wZhq4QsUSeVgxnxUDN7YJAaNgFYpWL3M5FOy8B+T
lr1G9PNceuusKxzevUL00iOvIDyp7VBe0gqdr8zZ3DtT+gnwD5U+eyovw0zPgtxmRgAWUg6RyTyt
VlO7XOj17dgdpG5ZiPJS6STvDu6JtbcAV8XiQC+PUrexx2HcAUCa+WHaNHLiE4Rk9KrwaUN3bqN3
7XGycA7Rn+SokBTqQQUvGigQdT070ljcJr66NzQKoUO3MeJoGAIlZzB6yQEkidEzGz52OHIJ00AV
gSlSHSgI8oudi29rky5nPXibtHSSR0+JlAd+dnxjtgyJ1jRu9SVd9iBd2UIi7OKxMzGYmrmm4Z/w
/VU5O9NGLRG7GPPVYGevVEm5NQsz4O1eW9LM/KzgRwL5ljujpF/PGabzFcdkCcQei2pDCW90baUZ
XDUkpofNa2Pzx8WQAp8zoXQnrCeGkic7rW0/Y4wx0SejW6iI4yoqejKZEt8o03BFfmPqismJTksy
k5ejkAyi+RbqgAAfYKVi1FKsDVi7fszMvCDyiR2BFUhH6xQCLdv0k54SpKsBMTTBlegPZpTlPs7G
Oj3TJh9OAEP4CoVKQ9wNI3JTglRtYChVSX9DkCiuabCE5FruIGyMqbdkvRrMC43xYDXiWvMscglO
dTi8KH1Vfenk+NlIyC8ijGPOXp1GKMCOIUSsHZ6jeTr0ZVvtaKVBpAK32QivTlvmfGpwqox4FPko
EsMzPJmVDE0BN+IK8ZdjH2l9dsUBUlCvPANqG714IGThMoylgCbR5hyDmyVrkitzBIQZRHoZKnfl
wPYBWtYv9L7skH5U92z7GpT5+F5QOFO//LlmSBaEvhpVy5ElWZY9yvRX+I4OS5DzAJsNuB81ds9I
fgkCoCD65/c14Odt4FBbqD8ZjBBg6XB76uGgTW+LHXNQJNmXklO9C9b49YcN5823BsKPisiflFbf
PiVaK+rAGuTnn+1M6xQpRrKWA/laDJBtJyCzUAkipVP9t3f6tzP1ixo7WmydPftfnwKevrZFVf7h
BPD9Nb8fAfCOot0AgaSz7mxA8284dYUjABo/JPgkUViQ4Cze6bfWlElrCuvQ5q/A6Cu2CPnfyus6
Bwe0NaiGsXdxULD/UXn9jwMWXSoEa4mmEE3P5hcy+PsfVJXsqoY1qRwodQ5y9yKO2fJAp/nWovk8
/2/0tfovA/VP05GmHJ9xU7bSRPgTiyMcEB4Iop0PA35Djf0tGxpnDquPZT/ONwXy42O+NrRWOWnU
H374Pv7Le2/f1x/nJG9Of8NBOgzGjJv9x48YY82YRUYZOwLtlu3stpv8cdZ4X4Kp71JNr14iWdQQ
T8pE+KRHJV9nBVEQUktL+DCjVncZ0mTfj/A6RKM0pwEi43UH/k7xCCIDngxxMOiiaD0PnR3eFWQu
fpt/f3kD/+uHoDkDSR3LOwNpu8M/fE9qayCy61d5aFaenbNRrbtCIRAwsaflsRGcjkItQ0+jFGzX
NNDFHybJ9sCsooXrS+R8Y5X6fFN17GnVkag8idxxx9ktP84SNKAzTkR8kCy1W0ryB12lKH+ZhPJf
vgeUoRK9OgJ1S/9pbexoKQ7Iz+QhETTbW5W4X3Bvy94GwfT3X/mfVmG+cQe0DedbqPOcoP94s8xR
Qwem8U4jDYQDmAC+PMtpTm0vmlvVpHb99++3jaAf2rubTJhxzVMbryWD7Oenja51JFwqOe8H0+qW
FYWg6oFgmb9/lz+t9hZNas2gSQcKHmfhT/dPtiwXxMo5h1afkr3DXavxIR2yznn4+zd6Q6L89HlM
HYY0bnTWhT8tCmlEZ3xiDB50xFzH1ebsFEvGzIKuzV8KoOWuFnN+qao+u1tG07mscw5zBvvfu5hD
/gWnqua2XSyU+NbIxrLWNj/1qIn1EOV1eKJ2uewTxubjGNklHZpVNSg7ptPaukbEm9AmYYfo6Mmh
060OadCaHP7+QyLM+vlbc6A+sjTYOl4KlAM/CcpDPcwHwo/mw0QlwC2iajoCQe+OChGxuyrrdNcS
1euct8qWk442c7HTA8lVFFy1ut9ldUuZFyxT4val8BurVN9r5GxemewCPtrkhb43GytotUm/16DE
EnYEL88jqYAysZrJXbziO+kxMT4i99b9kn3+HrmJloJHYznLDlZvmtfRgF99TKrqgqdLfCjqUA8E
weoHpZSLV5kJyF22B/tOVM5DG5rpMVWQrJVaE/duE4WfYx48XtFlJM9yALyuc1yREDdt4xIEKkbc
0DKDetQNzzLqwSNtrMqxkUdoRdsqe0LY5OVNSW2xWJRr/LvLl4WsUOqucR/QPhR7MzTSjmZCDM00
A1OpYOW+NSmmP9RDV7ynbZi91lqMUy5T5bJ4so3xbbAv5sBbxvOz7ZSZbxc6anQpc4St6Xy5UjC4
huaFKttJSukKqKnXCDWbT5Q6zRdO3AHAVAoOYfZVyRTnrJS54htRQhql3Z6KwuKqLa0J6FQe51GB
zxvWhPcRBwkhrW0VDlQlWM70cruffpVz2uUoo2zopc7VCvHB3NRGBmmrxygrikvI58ujkme9zt+q
65U2KOgcFuRlgcrzxUuLSez1SjpERhrihfS37iblPpVHtMdEg9udeMgMCF81I2IkkWPA4fhCGmy1
IwxToQIzU8yuEFk8IiQjSRT/Hl/NnLrdXEWHaRl2cSxu9bAYAta28dgD9HPxTPYOlGD9C2Hhhd9a
Wn27tPkZaHcMCQLYwBjlg49iFA5y0aNpV9VTjcCcVAzDcFM5R/dlGp3DyPoYQ+I8wH1TSY1cwZe3
1ntaIy96UVL6aLvUU1JLPvVm6OxE22qXNvmFpxI4sFuN60xVRtB4ShvF7UeVBEGpxCxRw+Rp8G48
gDvzhYIkcJ/BOPcWclA+KHW8cDFzuKMwTpQAUc+VC+JwZHCNNOR5DNH0ihwLA+eUEIxMhQGGYKdc
mGtVXfYKDdsWke8L0jOVfNTOdghtI8PCVfW0vl4rtLCu1mnNxbJoxhGCXH7QRKIe7IrpYik0fDPa
rTptwUCf8JVCJKHf1cehN6tp+bkdjYioPm34Ah96eRZjO51QWI/HbJRIDeh2XraqUu+bPiPNL1TH
40DV8VpZsprS0rKAjVBTu9OOZSLttfG1xkI4qkYF7Zh1fjRGtdyBHomPahbVgZFXhpcuhC9KMYAf
BStzmcwQVUu12OQ//DYtB1pViTU3J1mr5CtWw7KnhMS5vVOzXUhQ3OvYt1N1BW4i98OaTQEENNVt
Kz3za70gDYqo6r22cljQ1YEU0JEaEJ+4PdkWdTNKPRk1YHW5WHu1e7/KybjWmahXS4Lpxc/CHm6I
Cl32q5bS/ZI5pbwlTdvPsT1H2DgS+ynGH35ZUrp+UFT2F3lVx9cw4dmdjGz5qmrCRhvJlKuD8IxF
WFPZzKhWdpdHRvNMDgDHdnWd4LuyL1TMetnnmSaOk9FkuxpF6RMyz/zYJGb3hfKKSleMUmra8iGb
mu0XLIcQRabBdS2ivoJXH54I0uPJNSHy8hDAZH6KIjuQ7cgnR5hxvekPfHOgevFWtzKQmFyvoEwp
Ihsrr9Fl3r2PLIK8h1ZwJfityOsbez6SYm1tZGGv5LIiPA0EAPNr4s4AR20I2bonPBj/Qk5VbghP
7FVMD+49PjX0WqeRKgACiHh5ZQ88PiVjy7pe6c0Jpi1Jsuxt9L2mFs2elCCTTNJKuVt4gxiKEU/e
lYhaLnuJzY8T/SV0xsBJ7lQb8HWYRcNdq+qN39qx9qw6Jq0v+qGwWKp9l0JGRo6gigtzBgXcsCig
cRVXo2iMXR038xGeg+WNeRrvKhFCAy+HBy1U4Bf2feKa2WQGlKdu2rCUm+Y0GvdtPS7xnttvZ59b
w2niy7YrGgpeiwkTeS6HBdcaFYRW0E6/lGFBcYU4bFxBpaMb8dU8kRC0Ht8e7/8eWH9xYMX1yQHz
r8+r/tf8ZXppv/7Ysvr2mt/Oq5w8UShyRoNqaH3rS/12XjXpZtk0nzY7qmptcsnvx1Uh31FroZ1F
gA49LVKp/3NcFQ6ZYZqGw9Uyv8nB/slxFaziT7u2jfilQcBSNeKQOEz+tAvOUor42iqbw2It8XOf
9mXtW7UADzGvJIvOdlv0u7pZbvKKoe4Rv0jLiFZpGapAAkakKqRxrNpzmAzYb8oSdwWS5+nr3FvK
Vo5OPSQdhJJH/U0JlhKlff7RUFpqRwMUgRJlCtAkNQraWaLA5CYmB0a0eZ/2VGjnuV+v8tTsgeAM
rI42zW9jg7G1J4AKGTVsqtF0nUEhx23jUjVoL2YQ4fDSRe4qs5nuJy6OHnhr1Ud7TcIjwRP9XSkj
4wS77mNqN8pzkhcUTJsSiVUzl1ihCOGut45a7XQ8+GaqWsXc3Y5O9MVETeIiNYJSHOu3FKeynZSo
mReTNn9Ku2oPk/u1bgXteFX2eDvAPAVmnazI2XoiBFbePR71W0vMKn6V/twDT0DfRVVccx7CcThr
kNDdGO4GylLtcqZqiYKjHF3dmbZfCBNa2D859TOQSbaIWj+fKPh/pCN0tIgTd3MhbrMl+9iYNCvs
qronRWX9QLiW6tcgiXxQTcNuwCHggUr1GIIPswiDEH2Om4XWdgmkspj8aNnMYg8ZW70WmaJg4suq
+6iT+VNF9/EJFTpF/K1VxaZY7DAVzC7dOvwKavHarfUNRuyVPBbl1MM/fWGP0D7UMHvBt+CM8ESd
ozrQ6xu8tYfQWalfmH1zzQ6wfTYy58HqkmpPriOPV7xNoJszO1gx+R9kYzlBmzuP+VorjWuI6TEy
QqS8hKLZ1NS74laX4fBZUWEheHajittez8VVkeDF89mXzDw342YNyJq/F3iUA3BoLbaIStx1eS93
5NaW2JpiywuZOW5KWIwfQwZEFzM3ct+ikyHOutY0KtpL5aaILAHZjlZ1pWvzcBEBxwXe3yrmI26K
5AK1o/rR4IP73dLTmUhSPfFJ0qiqneZg7HMFG8ULsifM/lilqumapM0sr8gMV2XvYE4NXxdpT+dc
b6G3RABwaVkkWNuoUMOFT7VvzIR/F/pfLPSEOOmsjX+90t98LcuOvcLLTwCC7y/8bbk33mHTpftv
IVDfpAa/lycd9R21Qci2OjFYW+Hyh/Kk/o4/osStgjmC77FxC76XJ3kU2FQuLVzMFEUsipf/ZL3X
39bzP9QiqEoSHMlGkOeRRrLpH2s5eSE6GIMqmsONQ+6TwJxovplP4krfHByBRKsoaMkmbbGbSJ+S
Lk2s9mg4EKF22LgnTonoEDiDdX1u+jG6TI557JH8Vn6uyR26nixruSgWTfWJ0AZTuhak0rkkH5NC
pC1kYVs5slBFkMkboCWrkcLFoUYrNMUwDMehemq7pT0taRNfbQ+uwKaX8hjqikBRR4xc0EpOmgTj
FM19lLVzeVAb2SBWxJT1gvePs2qmoSh1K2wSLMO1zHy0sqE/xOUh4SHwVdG06PO0KskZa6v9bC5V
OvhSkcYlfJowdWkS43DFOk8kPakyOmlFk3kjnSi/GIVMrwkp6c/j1KFbDtPVI/GSvImK0muA2Q4x
nI3HzjO5Kd5MdpCrtOww87cut6xDlW62KR6dltsM2irjLTgjnEorGuCBQ43X9SYKdMmdNxJDO02r
LG56RVhAcdbiljJfdZMOTou5lwIatd+sPFGTqT2YsaGXTbG9A9ei9h5yrnOJM1gNFtuaSC7JABt5
pUlZxbb7y6EynjucPvda15UOSw2uLF9X0ogwbppI+5Jt7NOcZ/ouhRC2L+oonb1xDcMzWPzE56Gd
eZTy17Npjt2dbVVOGlhWaJ4EYpBXYAllYBTanT3eFDIv/Y4zx96I1BtjGJIK2aourjRijD9oSx09
toWYr+G1mp4srACgNLETRQYSKO4LnjJzfpL5ttkliuzWBAZ7zgz9fUKsjk//PMNBNCy7kgfR/TKY
GHUVszhMauGplUbafZamd+HQqNeD0tl+OBvTMbKqfZYKJygM5IbxoFZ+uFY4lADdh4dUhuZusAr6
oNP0mQeysqsMg6SUuM+1OwZ5RBkBUma3aoW75lJQWjMnP4PtgCjXvK0YbR4apQvOzDHujYYqTtw9
r0ViuutsK5zQebKYi8NVdrHpRQOdSI1MtlMOM/zZgHZ4rPO4uTOJTj8vUDVP8CcbPwWFSAFsxltm
tPGVGBvGDcMWH5e16Psag6w7lHHipyr6A6+20Fs7mjnfLVMPHCNKjCraW0axRNqjw4kx2XVSm9B9
mpBEaammUxzFzt1E1ptFMJIineFe1zNzujcRB5uGazZZrD1pWGfSQDXT5ALMn33bO5iw38/Gyska
42kudqWsKFXmVrLw/mNyhTsHspyoad7moCxHbwv/agOCK8BezlKU6XGqNuJFXq0pnyZVgf3tOaO1
4z0OSmO677Nk2JrIkZKKq4z6fPohy/p2Lf11zEqbADoT8dBSW3L1x06fWdmGJIo+wM2LKCfFWsL3
o1QFwxOl/dbPhcTGLi6ZN9nrtNiRjyLUcYIG7UAWUeR2jA9DRX3rs51JLbM+cI/kwPZq6KsTp3KB
jqUMKdjxL3Ynx5TGPuqsWMVd/lBmg0XgQyM4+ul9q4dMLHYa/x7Jyj7pl189qWFO8uj86yf1GWFX
NbTJj2cyvC7bi74/pZ3/Y++8ttw21iz8KvMC0EIopFvm0IFkSx10g9VBQs6pgKefr2hrLGvm2ON7
39ha57ipJgkUqva/97dJ2yiil2uS1FHnrt9PZD4nMnxxPInVgPDH7FD/xAmJiSK69jV+89NhzCG1
I0yEfWDFzOL+2cPZvjJXfno4Y58ilAOlyFawIeaevwxaGsMBp1iH0WEmZVkvYKA5gANFEpjTgurG
4QW5y73TbLu8xNVU3M2jry1qjzr5ZYFdbW0gJXByShEcG1Om95HXYXt1NA5pvttspU/KvsNCs8iJ
y9cr25MeqnFAjh2ZY3Q36B/RcQA0fKOHzP4QULMb+jnTk1uqR4DuR7AsyJaINBPdksarYNWS/bjy
wPcplAMGdhOZ+rmNtKXVUzG6yNnlH11Zjl9TsGXpSroB/RJRP2wBTnS7oSixMeNuBv2tjRJD+Fua
zuUrz0Xvdk6tQPVxeJiESP6ux8GRmzSQzv0YSHy9hoNmhmhd6nuDbAAKu6m9g5epv4ND9O/pn/H2
ZZA3YPXMoMZOVxkneM/9FhZBcxGtGA9JyvEbTFAy5UsrMb9xG+vLxCbZXGF9rhcaoe27kOqWY1vN
2jtPaUXHxCF5R7K52E9x/Tzg67/gqHG2KQDbLxRydg++38l8kWlz80ZPYPjc0AblE4eAPOY4YdIv
MIXOBAuKfaZC68iHcbOPbD91l6ZJpVANaa9fmmJ8Yi9p8iEX2VtGf8WOsVG3wegfv886/tBYb+61
ObQPadNVcELm+VgF2cBT3m03rvRarP6swsiMU282fJ9h+gyqAOccn1LPq7EtI2VjZcfJcINlQwMs
b5RRAH68oL8xlPkqsfVoK2vGLGUhoqe0i6OU+o/KMheTLEtQ73ZirLTA1gljmeAtCDfLdF8DVbnt
hY8Npmc4gRnbGNCm2XUhBqik8tgWsEJmC9HPxifznZNR3ywrzpXxoqC/blslUUGihIVW1JN7Ezbl
vLLnqV+YamtTdVpyw6bQmCBbj4y7SjG5E9JuFT4GLsbNhd+H4q2WIyGxtLIdcAQMKkpoh7u5mglM
D64IV6UH+2rObf8cBlO0xAm/rqIcs800rJzGvosz/D2Fa6V7vSHmPybgsXnCIBULpi3Hee6cdpMQ
ZPtCDCh41nIn1A5BTd/D2mf39VGPegvxRh/7yzCPZbAeptR46eCMFMuQnsCz0Rf1VxRXDtzVaLym
jcXzcZi66dKOlBfvhJUyQ2k8v9wR2ieRzlZJLIKOtoNFHxjWo0VLzrGGUPPWO5i4iIFw0S7pMMt2
VVh4aBy6ewuyc9IZTaf+Zx6Y1BVNiRvkCxEhjq5oSSo3XlTkr/BN/S9NLN40fVQ6UGNBHXKmbyTZ
JiBkkGQK+ueC4jkJAV0vsybpXL6sonnpXAEvgZFetfeCslvl2tDn0Cpt/yYyJe2UXXMmE+QT3oq5
nxvdhpngNWLtZdUMk49ExzzgQyRsECszYr+ex64+pKXhHmydo/1sRQnDGU8k27LvWdEaujqXGtL9
llbM+GIOmr0tYz2VK83vArEWbkPMNo18bFsspoOpV0zLAEGh3dLgsA8nq75LRUDjll9a3QWCEUOc
wM2TpzROaoK6RmeNLGZBvw9CWXhLEr3V18GdiPUJzWvhLPhs3Gx9au9F22jvpe3mDZ9SMpymetJY
XOaIeY6W+M3CF2LYaF5Uf3XGafwGiWF8mURh3FptHOTrbmy9CZWaTr+lH1j1fTT5QbpCIcFQF43B
nqkWpj1DrzjzkPrxUn88EqZAUcjSml2nexDVBMO1KHAnQ7NmVIXaRViLrlWDrbfU889hYfdb4nEB
8SVhDAuU/MYFBT8VSwQKZ13rcv6gilXm64GJyaq0+nytl+hVWM+9hCpIIxv6o8gYzgKZb8Yqfpq1
MCt2kyuKVH/2ptRJzQUpUKPrnrEntMk9JdfagupE595IwNkwAW8uTp7pF8dwwxPLoty6Xjrvh3B8
tIk2XWrO1ResjgGTJzoUH8fGKZ7xJdNlX7jFeIimMH30KH9mkRq5rby4Kk56L/OT7+oEB8NcOTRS
cefDPMC1jns2QdJn2eZph798wvdr+v2m9tw6WVltnt8lvs6v66Taht6ZiA8GTje3OjyuhdG0zk1t
8OvPsjM57BTBTN6sCx6E1zj7JE7Hz2GveQhfQxB9swhn3xcagfBtp9XlzaQTlvLLqnrA7uvuQ974
O+WQM310jQ0eq+43kjD511QkEq8tHKtdSNPbJhHg0aTR9YxRgn6ddjbrUR8b89HsZhcATVQu8zE5
1eTB2Zab1n1AFFSwyKbBZZzROZ3EvG0YdpbLYhYu91pfnpgpxFv1eX5uSmnc+Mnc7FguXAK2jcZg
ibTS2jRH+5z5c/QRdCLexVIbUW0xi/L36N10mACPnM20Gbf+5Pv7wejbxyYo89NgUMDM/YSMiz8Z
YatyfWrCxnCAfUUr9qpLCrAdveXX5xG3cryA3A7dx3eNNU21+i6pM3HfU1Nwi9In9y0PxngBtequ
8L13vYz9d6O1zHJht3ZNYW8WfdU5bu/bkqlhYUW4W+OBpYbLL+IhLTLLBiunu5t4SNJT4LMFqbB3
r9LOcF5IC3n35gTVolPO18VIFyb1XZRuzjTPmWb5UEz+M9060HGGiMDDsW7r3qDEzaMgcshH/yUm
gf+A4tPWJwctud0RPmFeO1O0ZdN4YtT6jel0Mc8xHzN1TTIuwmzLg59PHi19emjqcMXhx5s2qI0u
0Q3HXdJ+hbU/CcczsnWZMKjKMIH2nRY925Vlx68wSwsmviZtk+sGf0eIbMsIc3ZugYHBbdyWUG30
/sAlazbpwR0KR2tf62B+Ydsrn9JUK96TQZqPfte7nw2SIwdy1p/rwoXTa9X5Ho29Wrr9kJPqlhcn
m19YAMHrRq9J57y4/di/WWXLDkI0NudgG0SkryU7xm/ZqTZQdUWu3fDlmGRjUUqLtKu/W7M9qF7j
OgWOUFseALc+znZ0cXdnkH8kZ/teMC3GPh6Gnz2nb9b5bM7nCGs4dpBypGR08e/p6f9zevINixHP
fz48/SCz/lf5/b8g2vX52595q7/9/A+1E6yHTtSK8pTf4lh/HKVc9xN0Hm5eHQTYdb71PwcqRli+
L0BygDW4Wtfwm/1QO71P+AopHoIUgmhlOs4/UTvVCe9PRjLyMjYcE/RTAcjEUu/8Z5ffZBQptGyp
7+gAX+bh9wwCu5x4LCqy20g5RawfWj1YMzB4NpCbEqv9G6Ohyrj9r18B27RhUa6j/Ia/HOlKm9oG
z8M2V7LHuwvE8wSnsR3SdQE7QeXjdZ4BK5+dGitWcFshrWzho5PJNF8EoZ85ImkBUkeHMoaxdNP5
lEG7EKIihz4ee+AwQhPPgJahV++CQwfipBKBeKx/TTCaqT9O7Gtof/jSzvQo5u0CssFk+ztRdtzG
IanWWh+KaTHrHS52rWkta6WnEAet4nHyaFnnmthJx1vkeFKEaR3Dnvx8nMwUTrSKlsLC62k8Gtmf
WZ3Vrtv0Rmj9mQlLv5ZFuDDZkJ0d/8WwNGydiLS4TtaskCSvraVg1csRO/UoWvcl+xaZL4F/XQjZ
fk7qsVnDy1sPXfWVuZy+jbP+FLbukeza2xz2S863y9oZsy2Fjt6CmTqj/qJ4z6XQEfjYUk36+F6w
zw+dvr0pVC48o9mgclr+snkTp9Z9mCfhbwbGf4cofyPNwCi1uZn/8+qyY1ge/0mY+f1Hfl9QDFuw
ALBmoH5YlIsoC/fv2gwCzCc6/gCfI/rb/CdMVn5XaEzGJyS3MF/DmBUUp/0xPjFYa5B6CBCA2DX+
acDzF8qp8lt7NnRTDt3woIlcs979vKAAcMnmhInAQ9tWVb+oIMhO+DD5PZdzlvs3lQibM6nP5r1y
U/NzFKXaBSmfVgcOZQTCYs9ewo4gVIibalzheFl2vlatbTlUL62u8zqOFhIL1IYyBoJHxmEBrNja
l5GE3EVDxroiNMm5l76VyC9w9tBxti0ZRF8U9nDnhwStIkPrvxUz6gP0OExHmsSYI2FOZouo7cZX
P6ymVxevTEwAhY9tie2EY3mTNvPGzfT6YE9a9cZYInmlx3A6cUIgzAqG8WUiEM05ldqXpUUw5dvQ
hMbCrDKxD004Z2HknCEFsm1jM2p+6S05p3+zoF7Nv39oZNevwFHDNZ3FnUyPGrD9/BXkM3VzWtA6
D3MDec620LhxvTUc90vIGguLOTuLk5n7p9KtzJtiNHlrleOVhIFSfdjOEd0ENNuUe3/uh9sZb9+d
2YvygyoD7Ykq7/YSqfIEO06S257EZ0SksMseIZh52zAiNdrjDb33vOZLxxZzZ1fjjRuO5mczMrcE
xz5Iq9dvP90kp9/e3c/BFP/PjGjetFDpF2aAjAgFnqlfniIVJJsQwwVlHGUevBjq2w/L0niGeo6v
y9WbPa03zZ6SOqQyDvIm87Zu3rRk/sgRS/2tSg0+Bt8e5b2aIR/G0gLyMPEnRGrzGx3nxjHUzPE+
6h1yh2ENZdELHkMhza0fx9kjrbPD0kkzfRfz5NxGWqNt08FyVhPUpPWsYxFl8deHoz5bH4XT34yN
aey6PrB3HPPJQgjIHjHR0LW0cckxlYs2dvySwaI7CFGO75xoiJJx4n6vmA7s3Slrdg2hU5CPeE6q
od90cDAu3JTpnTtwPsvaFLe29cFJImmoSWHKtkpJJB/BaOXLOPBkv4rjtlbsEX+rz0RczRgPv1sU
8kJZLmxFOgqT2zyy6hsark0MmkX1zYNE3BDm5dzHLB5jjMS2htO0bXe+rOIjLYL67RVDiXI03EJ2
5M2ZFunXdR3NyW5qiKguZxGaFy3u5H3bGXygZhxu6AMjq2ure1NLZ7K4Y/skorZ+88M0vBGi8UFy
SPk3HXe/rFmk0D129gbbMObHfJdXB9BPUQczHIIgHFztAoBiPnc+JVwax9xHJEYPTxt2WvoYuXaQ
195H05uXLU/1CdTiFH0kVSnvKpAKh7rT6ye3FtUqY/67BTvG4EbFVpmTfclrXiUdGhtq74AvJOO7
vykDhl96B8aVMaMkEVqaF6k3qQBexludem26FSrYyXI1bShfN9WCWqaHxq46g6y1Zq4VbZPXlIO8
Iyk7n6+XbQUOCvOKM902NWlN1Njge5l5yA9a3lJgZLRPBeosSeUYK1COnBdh6Cjit0JPt3XZwFIj
AtxHYIh6ZwucHG9J6kXevafX5d8VaV5jGH+sV+rjZ9LvQat3mDSA/frFFj/WxBLDuQkuECaxRHWG
ayymptYektnnHXBM00kUttrnZIopW7Fl5Ve3VLhHcuvRdYYoxD2I5pnVwcFLh+o1HZxmwmkLsXNZ
GU3w0oiJN0OfjYGTs9c2f732/F9vgE0dvxYREwvGgnKQ/XT9FHPaNgYI8Uvm4GWitEXeYQ4NNzXO
e9SugnUmoLPuhImBJaaIQAKQw65e9UC3j8boBN+598inm1P5aknXuHFGSUbRrPpgU2de8Dlza4Vm
LUJ2cH/9u1+fx798+IIANyW8NICoQ8Cff/cR+GUzi9G+lDBaOOW3bfCdqzkg9NE2GT258XybyFbe
ZxyUt13u8Q5MjuB7r4qHQ5mTDR59s9ln9tjsS8xinzuQqVucvHh5UNCL+9lraRE2ef8jc25zAXqo
/Y6LqeIrQkdtg7HfAxDzhmVaz/LUQ+Qq8I66KN2JPS+kiW+t6/vgyYyMZKd5mndo6ZhHZXWdTdZa
4YZJsHxBswEgOg7BHjW/Wc8oYd6yM035jd451iszF1iU2so01rNV+RurTN8MikPbyCowxqVVtc/E
ELygZGPmGHlqXG89RtvhRxNo0QDdmv+xL1IMv7IxL6TYKZnJEwLWvllHH3rVzpsElsQLV97wTWS5
WkHUR4OQfOhjjACCMwoWjZyVr4obfTHRZfZZr0wAiQLGwjPK6rtVwnVnwiX3VHq2S6QW8soiM28i
ObYr283kHXZEniV/fSGwSeSb/tOVgJWSPQODePu6Hfxl28BaTco9HeoLtbYdcpjODba4rs3ZKOvt
FNTUXcFLjxfRHIUbtmLVq4PWhg7DmgQ4st1H1KlhBUuyQx1n7biYcj1Ol4OWxDmD6WLTgVvmdjVc
/W2iP+oLy3/3Zo5i+NbHrtBWcEhydwX+tIy3FGtlt0PR2evc1SeuA1HgWMysLMg2mcFEa8Fspt95
oSZX01y5eynyL7CmMI24ETalpYZchRdOO1OUN41MiPT+o7Z5rHB9qSYoUBPSmNut4K7dQflSW071
vULA6Z5ame6wMg7TSprxvPat6cmoKmxvJfNAfp8I3S7hhsAmycWamC1pFsg470QeiUUMQ3oojUTf
QRWGDuVYc72dazMqb0kfCH9Z9Wn0yHMgfmy1BLIt1B3oVGWMsN56DITwM9ZOuIvYtxB0sFgNFm1U
RR8aSuBFoxWFDQ7K5UH3cGNqbe6sGmYW4YKpYbfuZESonakjS15WtnxQ7djw56DruQ2myMQE4zmt
EIyWjOJzGHbtPtAFT53ZSKy3yAog2IWGU6VHrevU9sefziFdINp6Dmv9Lcdjj/+8xt0/sbLrS63A
hhkiUqF8lqlHGxbZITrdEWBtTv0KCBx7XE/9fE4KhATcQ4m8NOwtd7DtfSSydp6/m07q7b1+1tZI
Lin5cCdg7qU387gm5I8KShI/WjpN4C7wDnIVxjW7zIUMm1VH+F5b2DiHVgB4s+9omBdcozDZbbat
RH9Sl3TOmOZ3LgT8k5m745KHgc8n40/z+Xoj/Xuy/buTLe1fbLr/88l2n2UxkLj2Z9MBUWP1Qz9M
B+4n1Z9KAQmd3hjBVYzyh+/A+GTjw+Z0iSimmLqsTr+fbYEX4fX2sY/jHuf1BPuHH2IZ6pvjgsLF
OsjJFgf5PxHLHPG/AnzUZFmcoXWMEXgTroeQnx70sRPT2Ga00UHWGAkWY0Wjjp1MzrGqXQ2ym6Sa
QfSJD+esZlfWBXYcLHUgoXIVtlyRu8bIA+6+EuLmPLsiWGdDOY+LTtfluQe4JbZGArj2nPpJ81QX
ghDIUFkhiIUAwxETuhYqOIgvnA+BDTKtJxrGRK7sHUYV1C2oW33esyB3AkYXZsU543HGrCqR0RJf
T3Dg+V4NCwFL7M1PJvedWB0tr55Puc+sQ8+FqN21zEJoll8Z4SjMG9/solWL6+x25AyGMaLHBmxq
G5JGqF34QYF54AOOH6okmc4E2Lq7JjRpd0ygfqwxNmjwyTwZQg2z9dBbOEl1yexq2PLydMvO5bQL
R8c/mKAzjzCQtjI2GUMDmyipcyBKaLYRHsBuBMazknZQA/xxzafMZ46GzTd7MEwJ3CISX8Nhqu4B
F/tEuSzr1JtJsx/gGK8iwzxFzszjs3DctTbFDmwELTtZrpbdAZS42PrYLu0sI2daSTd6dyg42wq3
tJawl9KjkefZNQd1GRo2gPCR4vC27VtxN0bqqdT1c3+jj+vaLMu7oGry78ng+JSDiGnT2ix+YeO2
Fwyu73YQ0EodGAEqBnI+FXWMxez5yRcAjmj9K5ZUvByGsWS4QGHCQ4LWeLGkL48Mi8ZT3Or1uUqj
t8S0ole7dJi+hvKY6fZEpEjZ+s1ALLDya2fK5/KHrEnzZZFSnYTtgJYOPhF4Jem5yZLuTpNImFQ8
tF9SOSOVYgojeNVSuSJtsrB0Ca80OYYrfQjCzzPEZvwaXg0yPilKn5cliMUptTKOFgOiA+v7R8Z/
T35UZGc2i5D0Jxn4Fze2qzO5G5DwTZAEC3I78x0NDzSjVgNHZF2W21nri4tuckW7Tt/dEM8Tx4m9
IuN12iW47G9LCWN3aFw7XvNUig4Cxxr9ybTiLCxrECsGJ+O2TwLaWOr+6OBMPeiRczuAvHeZOJEn
rfFf0pQhtR2mfDq1W67BldSnHJMAjeBs3R81LdvQBcjAdNI3gXsUOFcWbV08T2OfnCILKwk6h8Hh
jCyauDDAytaFV723jM2QFkoorhEAarP9mruQQNPY7CYM7Sb4qzFbFuqbmj60MKDTzOgqItv6k+h9
TKOMsnfVOGi3I8TxddBXoXIovrAYtvcMuOVGa5sSWlJoQ4RvxaNwQGdLwn6rPGAfqeE0cRLt4AYR
Zcux+TK4Qb3umbVvOTqY+6Q9zF1808GnWRA6W0xFfFcElN4KwmFaw5YllwkgfcbVm3TExSrSpL0Q
S8nOlWeH+yHhY+YUaO19RmTnXGbztuggl1ZVBWI/lWD5m+EwNda4byaclavRaMczZ4DHnpqznVZP
9t0IuZ8Gj0WJq0gnBcqm1l/VRmMmpykYrfwGTuhd3nhv7MxsjLKz/zmxpmojzCIF3RYHp4m52L0d
ta+FqMTerkGfzrHx6lQDua+o0buvbcNbVvDzVVNl5pHBe77RTZtLWsfkOOQig9kTZaeJZZcIiaKF
lyQIlkTCv869Hy9QAoLl0HMNQh2dvvqTpFqAIUj9UDfyodCRRMBt5fdlHglydX7WV6fQDqjcrOhs
2VZ4yvFo2gNbC2iO+yodMMXSPpetKLDwL13ifsfjOS5DUxqbMfKyHmYv3SOQuQjWVk5BhSmYmLyX
cH96Gx9UFTsM3WeyjZ7Z5RjQaraQgBfHTPaPUTa1hthN7JMPYOGinmeLVr+nWkJYNxJJj48zwnh1
nzZkYxdJKb1d2nvJfCNF45wlD+wHqwm4RdKRS2/fdIP93Bpxc4hmUNcL+vjst46rP14aynaHHztw
xWJ0KvdSZ5pnUjSjN4fS1L1DPQVkYPykCIG/dxi/rPA+yvrswcOR6i4akHVbCp64cP15jF4qwH1r
UuD5DgNq9ArCQfdxAjdQ3aBti5vQaqiEckWlfC8j5aFDxQhltIaBzmc5a+eKpf17kQodmLEwx9tu
aFv6V01ofa4zyYbtbEE6MbERWYn/zf2Tjm3ktW70+IVnMuOkMe9vW2vO74PB9r/rMupnTi+BxRY7
HZ40qifuch3+meFk3/Lccj5sIMtsPJHDemzvQ7YOfRHv7XLY56y2y9YzzGmFLOflCz/gU6ShKfIe
+2Gyb8hQZh9aoifBISfMpBh/8XgOauE88hyBJy7ncNNPk6ktS5c06NJgMBfuG+oi3tMYZiuLURg8
+gSdTpLQDlflFGmnGD4iXdVW3rwkU5DeWRnCA1dxh6HB9Ak5+n2dfggOXpxrioeszfDIQPAJ9qlB
LRGldtysFWOu+7mGpbbkbM5IyLw6biaqgW85W48vtjLkBMqag+Q/bIqrX0cLffDUUtl40GiGE446
zheWsvkIZfihHQbvj6VsQP3VEeQqc5B/9QlNyjJUXd1D4J1xEvnKVFRf/UWeshoBGMR1pEkMSI6y
InHP4Urqrw4lyND1gt/cX1vKwBRcvUxgqvE1Gcri1CuzU6BsT7UyQBVXL1StbFEsz0zgbFoIllZq
0iatDFQG7UsYuYS+mpS9KlNGK1dZrmDbChw/2LBwipBRi+BNLYy2wpDWdquWY/QNqSc8XK6yc0ll
7GqvHq9c2b3Sq/MrvrrAetDrz8AMq2INOx6fGALd/M1hA3UbKBsZLug3oYxlLsr0a6nMZoDh8J2x
xONBo6sGP9qorGnJ1aUWK8Oaj2nl62A3mNiiCj+bGdow1yZrst7csYmOnbK++VcXnHd1xNUNSfei
BIwWepI/plQ1eLuEKcfFSwPysxKF5XXwmalWhV19JTXWnW2/o7cpkab+0l/deaEy6lVXz56n7HsE
2nHy0biLqw9ESPAcK6sfow9cfxYSwrFXVsDh6gqclUEwV1bBJExPOj0vz9gq7kKcO6WyFA54C2FM
Rsti6nxmp74Oa02NJn36Kla2X5kwGtgbekbobhFM8LvbpObfiLvjZhTK2EiVIh5H6Aj4HY2r99Fo
Y30LRDK8a8lHMzXG+2MmGXMOYXerubIywn46Vk4NDHbf5N+iq80y7h1Yy0ncRItB+TBTp2u+hLYb
vDmcKTfD1bHJt4l7s1JGzkhZOsOruzO4Oj3jJkwEw2ORfFS6PxRMiflHBTaXpcUab0sEFajOMvsc
K/+orpykjfKUNpWyl+Ko945pk/vLEGtMlI/hwbuaUQtUtZ13tagWyq3aeq7BGCsY0Uaj2O5oNq5M
rGrK6ppqRnUYGRne8A6zG1PZYgNlkM2VVTav6mETEi7Y11kIVTydn6qrrdZQDluautyTVdfaN3rB
mv2/p+T/j7mEA6/HxPYvTsnFR/xavP5ySFY/8+OQLD7RtY37nXIr6zdO1+9nZM/7pLM9xBIA4Vcd
dn9y6BufXBunic7YzmBErEJtP87ILo5+TrT82O9H639yRhbqtP2zjAjXF88Kr0Z+z3Q8CEF/FpR7
TmvxHEltH1izXFl1lr3aCfOVRQ9pEP/zPIDzntqJKUqPlLVMQyYhTtTkt7MT0OxkYEkBExoPH25v
5PdzIIuvvp4QJA3pRsIS12v5SpYB1zBc6q+5zShMdwzzvolHp2O6giMXCyVTmjTJw3xNHtfZxo73
4DZpdqGmbLjXh9e8bLhnOFg+Qg8Bcp3Ggwa7IkNDTvVKvhJ0zeWCRluUR80KyadIXzVkWp0bpuvK
qdO3iLsYya3JITBOgAbWzJjjfSopO6NRwu9vQ44/tM7pwSxWdmN6VEiUYATp02ACs0g8+PA1TKxo
IUkH3VByPHhrHlgxhtMiw/eRavQ0VozRX0rmUncEB3S8gRmNaH47vnv5ULwgstvsa71wOsZjWp+n
KglfGbNyMk7wATJ12vCAAs7Kk3MpY2+8m21Znmxror149EiCo9GO7pakU3rnWbk8YwqEmYtPdmrL
PUJaH9L32i+HAhelI6btaMbuyahbH5y/lb9LyJNsx3LvRB1StQ+Ixz9YE0I1CZR2zYTM2gVzZUDz
0VQKr8NUnsCSPXpyxHw7A0s5DHMWpfBhbJTA2K7dG0/PzWLZaFP2aOVV/9BTgbVIemMkD5AOxjMF
hcFzp1VyX41k2YrC127GGbMrw0pnUdIcsRxlMNNMavRPGcx9Sh38vLkZg6Y+RgBVvvuNPyeQQTst
XbWZiO4HUWRrcK1FguvJr7GIG+5wy3G2URacPiVukLDba2Vtb8F0lvnCBALzNUG8zZYjaH0M9LUV
EuCnQAxQ/hRfoiq1nswwj8/+bPO3MbxuHgxYOJu+jsTRMBMOCVFfRjuOwiHiUVmtzG6oQe8YwyUk
Z7l08kS+aEXYHDCD+t/GZnSbjaPnIdsQa/RigLy1f0H4ATvQdmGpYTq3nFMESz6F+RGQtvLbOX0X
Fc0XCuqMSq/DH/WZ2S/rHPGX7zH9wlktOrkyaW9byhsPLhMHf22UY30DF1tgwZjCfMXlWn72LDKC
5Dtg62o1/79RhuIW8n9Pd0OZV3dJ4SInsK/mLn+WhZEIovkhti8+Hml6enXwh1jnX2VhhDTXAoKb
EufSlj4FaTcFKhgND1SadOBux5762mHWA7J5gzUdCN4ku3p0TgYFG5z8XSqRLQ5nE1PhB8mMZVi3
AMFfgsCfiH4H7J5cwhXtMq1MHL55az9QYdhXiykm8qgi91hJY/1OcLy+6Wwn2oo6seExtRSUwAvA
8oYHzbN6LkXul0vQStSveBiyL/J6XEWo0JMTTXjkG1eQrnr9QcwtA7UMEaOwCbvX2m7sm0fBFvqs
wQMk26NOyMQXDkNYOLeYnpttrs7RmTpRV30+nVEpTKwKnLdhJIZ7b2qz80ji4ZL9fi6PKS/xszUc
aGo7Ob7n6hwPe+sOFDZ6ICd8naP+kByYY/BKllZve6UG+MgCjtIHbISCJEHEqhkN4B6Bk3xVE5Su
EIGP3AdKazCU6kCAu72PESJ8pUiMM5XspVIpktkIdqFarSckjEJpGaBi+ZKnj6Ydjt3MZxh0+jG5
CiCGn+obvY2+yKs6gkzi0euwzxFObL6xNXrfRVeaSoC4wrHv3hmT5NQhu4iAaIs5HV2lx+R6+TDE
Vr7IpUv3hRJu9DEdVuZVzell5e3Az6TLSYk9/W+6DwoQ7UDtobHaY6fEocn3hq2pBCOjBQ2LWc/l
uAig4tCEroh5e9X8ojrQbwncUBYzYt7hMjo6SpbSwwbH/VWqkqBtNLvQ1HCcq2kq5zuCCahbbYkh
w1OSVz1N/sWaG+AXYdxl51SJY47ffLglaeY0DinTyP16rbXQtJeVLQ21zNaobB6X32csK+EKA1i5
qpUcNythjmrH6S5TYt00GM2XmVD5UrMF6p4fn23QudwSyHzMn1qUFKS/Js/yhyELgrOthEGhJEK7
1CdM/cPR5+yxSpWQmMngNVLSoqlERlPJjbESHh0lQfZKjOws59AqeVL2XDqJpj/ZSrq0lYgZJYR5
Gd3B6U3d95GjxcVjUrWce4lxm2bNDW7I7LvTBiqPt26VWDp2At20URIqa4x2k3QxumpN+weRXpjY
tZJdLSXA2kqK9WUbvYurPuuXLVT0tL9wEWYEB/TslNiBvXCUtBsrkdcw9JNLdm2l5M59rqTgjGji
SuuVPDwaX+2hYX9MP+VDrkRkW8nJXSlIRlw1ZpZDpTcPurM0hFtspqsejX12ayiJmsY6/2C347Qr
vFjunY5HpExnZ68BHDZ+M3P9O03622mS77Gz/It9cjn+skm+/sDvm2Rf/2TY7h8k2x9TJOcTxcsO
Pg3XYNB0tWL+mCJZaopkeK4qdVQb5D92yEL/ZMElwiLJREqAI/pHlmth4bX8eYeMexuWFvAiNW5n
nmT9YrmY8q4bCjf2DnqdA6lLCCuNgNYvEljYR14MRF+u+o2b2Wg56VXWuQo8V60ncFvtxPkXBYhj
/3ASVhc8pjO397FWYlHUxUm4L69qTlCw/i/rq7RESH/NYdN9nIAFnfumssjMAaEPDmgi2cegRKqh
7r3HSJa4xearitVdFa1CiVv4zvaRkrsGJXz9N3tnthw3kmXbL0IbBoc78BozIziFOIjSC4ykJMzz
5MDX3wVmVl2JymZ2dr/WQ6nM0iQ6AwE4jp+z99rJWw9MvvXDQMDLb97SJCvoloUZbTNAf8PnLq7F
Jxp+dNX6oQp+dEurLTSGqxQMJp0KpGU4J2jJQacZPuuwJp9saqMfhuPQt/NDF15bo9VtJQefkn9y
IByik8L7AuKSHHMx/VC5YZzLIgH8o4Y8vB4MG8jPW88wpBvHiK50xCUyzTRZm2wY9KvGPnqeEZMf
Mhm0WxdLEoAFJ9Rrx8u9fbvM/XAQyuxusqLohoqB/l4PETEeSUwLZ987oqUf9mapK2czA368y6MQ
VOlcRJkiT4c+AN19u6e/nFLlbApR+t8mC0Du4uZTuHEXhxjvgW5tBylo3yCF/95acl4xPZKwL7V/
Wsb5b5NFNAl+5V0L6nVe/IPqPw0qrw8hw/VDapgtp5AAFIQfM5Vfi1lWd3U2dkd8B/QRbc3F8TNy
Co2qyG7wrypz5YUzfA45lT3hmGp4ynoTy20vOo/hW6noIcyTJpMjVD5lpwy6TYiNiiiPorkpIvyn
sSY2Y+VI7NFi1BHpCHHbHbskh74jIx3eel31o+Wn9Aezm+sYBD5U0xHEvFg540w+FvEG3WvRUHYc
EBplj0GvkwtUcfUWwVfiXFSFHJ4ry+dQMTa0huhG7XzDwYmXOLWzs0qfg5cmYfxm7toweaxNLM/D
eTa8uCT9d2ZAtFdQFT5BLYhuc9ufrOwb3y5KEyzOTcy1RU0SGe0luqupjK9NqfLgOmxrf5NbJcRN
0Q1fRndE5TRZ9kPosUaw4CWy+U60Gp91gaVi3VnWUByCwqp2Bi5qJq4JIDvfVkca2OmuzdOcx9tp
1ihA10iCSQYraNUAQyu3rVnlBFdYwS6J0iVuARxijOZu1YQOweSphY3Nt65KE5O5LsUnEGqHbDTd
y7kSAWKKhs6+WUwHnE1cd9Kqqnw1CKzlhYexfSWK2sQGX05y07Y9NCngJTsMCd3Rzpt8GzP6vWCs
OF72zhxvxjpH9+cy9liV+VyfJE6uo530+ScMIoIgh1K6e5kU3SfDb89zxIOZQgOePecBIfVKZl76
zWtKsUlIlEPHkrT3Rm9n1wiH1Lot8FDE2rXuCPFg1/Jy6jOfnvfKlIyayJiIVskYemuGAWAu+/TW
EcWjL5psHc482EbpHJIu/CRlEW1zZDVEmWHwSgD8uivOnyjVZpkTiCGXq12O9wg9o43JTO0C8Oa8
tTM57IkQtz/JaunvZjPhG1izLpQr8q1EDEVeh2j7K8zl5rbW0GCnnJGskwnxpHI32UQpNb2uIs5G
fafu6bH0p2qUmWaTatlTKFPo+MduYLyasy5pcqThfGOmKIriIkxu54G9MQ0pUEu02Yfe8JPL0TJ8
zYky1LvAnrFpgN1cj+hA12Gc1td5P8R7yHJLC9B+NiVnmj6MB6yQ+YwZvO62eQvYhsewiM4jB+ht
QGAYR8Yw42rbTsKDShHmv8bxxEvEcwZmTLHuNDAAA9AnU7SbhMSHb4OJGnEo0pmDiG1uTQ+RUyJU
vyMXLH/iNOLdRh1qeMJviu4p8YicdHvj2k11cQPKHcxNFpr38HSyH+0kui/gdMSdghJ3Jn0m3E7M
SHdZRX90mDtyg0xBkllGZ2MLNzVj043i/i4WTnn0otZ5dlpuacepx0vmOMWVZ1XtQRuuddO2brpk
nvU8VeN0F1r54rYxrPi6A456aXJYu2zdLDiYkZush6RNN6Xw2DKz8AYDYnKIEa4h0++Vt0oHTzFj
csKNkyAQXJzi89HMqmhHmnt+HdtZ8BAVzKhQxrrtV8o/ItFmY4gv7SFtDy2kBHiYln4BcJviuq7m
e2dwaJoHiWpAUsTQb/AIPtRo3i9nGrOXNM4HYgalCQDIraNPruytO2THNunsCQGFIxE8a4n98XNV
V+2tM0u8C225xGwsuz1vdP0cpXV270QC9wICdM2w1iHX3hbzOuGuPLpNd+7e7MRh8+YtNmu5FLcT
Rxh8x9ObCbkEVhh/Rkcc4E7uStnzJkoX3/L8ZmEuFjdzb+FrJjUGi3O1uJ29xfccLA7o5s0MHb0Z
o5vFIx1GU78fsU2PsH72+HzDLTdpcMFXmW36xWftLJ0kF+t1HxrVpl7c2P/pI/+P+sh0NJFA/ff1
8YmYnedftVZ//JN/Vcjiv1y8h2Sw4deBIf9LCPNbHJxNuUs3FzMFBeq/qmQUUf/qG6OtQnRlLcYh
SXWHnvQfhC7ThP6tKiZ9CH6MJV1g8/I9ZrMOyJNMQi1PuV15UHDhvY0baTF5rNd9a1RdvVKMbugK
pblTBtdlMfEKblyTPK7N3HFX3mVlbRo5EifpNHoL87gRwcELuKPpmy5UeFXDRLxOIxKo1S5v0AOM
150JlFfTwVVUBwIqVxfuQP7m8nIQdfuaYjTG5Q36w7INtRaLDznDuomwB3My0t3pzvBmBJBQjTEv
1/6bk5n9MJn3TFFa85Ls18xdJ63J4Eq92aCz2uvrWzw6KQ7nwP/Swvjg1M5LF1o7cWzVSQJcpKGM
wdpwGDexxCTnrX6zYKM1wY7tLM5sZ/Fop3A5v9S0ajfG4uCOB8EbhzPtDlozjp43q3fyZvsu3yzg
3eIGT+c8u0gWh7hcvOL2m20c0p3/ClL8NdPTtWc2CXqIlPRh/giuhl46NwS9mwfSPaxttzjT9ZtJ
fVj86uRsYF0331zsb4Z2inAfwPjic8/eLO/j4n7HdpDf9osjHpUqc7hmGvco4aaz39rTkRfj0pGG
jmKsAjbsQ5Ql8TfuB/ecvFnvh9I2bqIcGpt2JdrtxaPPYam4jxbf/rw4+HnFqvWgyY5eCw8egXAH
+7PxZv2XCwWgFJD4/IpyOVeodoaFGJC9wQPinqAjy8aSidrbJnEv0DsHOuohe0MPIICevxpTXu28
ODP29cIoEKhpX2lXwxtoLQgGC8ugX6gG5RvggEjk6Ub3sxwsa6cH0SFyJYLij/+n7yeG6MpwbYxy
69hkxFmv6sEXRXNMqjYciyO9vTEjtLsL6sTfoYqjsWJ5I4C8EXn1vEVsbpmv/9lR/yc7Kt4H+eGO
egMFqSx+Hsz9+U/+3FEBYP0XeimUq7avnMXt/W/1KiYzIu8dNCx4I1Go/hy9KQFbYj/ioVlcndYy
tPtzhxUWOyxKU5KJpVDE3vv/ZIdl+vZuh6Xp4EqFcJMde/F7vvN6pzTe0hGR022S+g4OLIdDKSds
7M03flAJcRaybto9WWcFCdmBb/lkqJOXtk6DoRzxtDjg/lcqrdHOgQ/pnE/ol4xMf3aJf07x6DCt
XlXUkodwLszxtstq81tuohXg4EPUjbfGJeOZKxukJm7sknkEzdjSF+E2j+rkmCeF9cMJC46UICO8
F4NsizWu6vCoUlGvyjJEk9Gp7JPrjQFHcWBHdMJNqBxxCdDJkX2/qu0mp1jLqgaQoCOMB2UaL56W
0SZ3DdLqHPIZZTTEF/E8J5c6pZ+hBrf/Oiak/gk8d3LVFDL61EBcQfVa6umWvKLAZ6ens791Kj4x
pGVq2W1bZ9XGx5R9qkFawvBAFI+Q9SUeh+6hHWSUXLtsZJs2rtQNbg8AXsS1EbidSfblTkURmnyf
EciqpWM/3Sm364oN38T0FExlsTIQDfRoioPwjqZVQFpQSSuI9nY0XMR08k8zZdcTE32Ls5nQ5EYU
zrD1ZUqAhmklubVT4PMpRWOn+jw1ulmHYZ20JD8O+dFoC7NcGS6oY2KSZ5xd6ah6kpAXbU0yx0zT
lEYKuUnctm02MlPTF8rLWt7ySZgl2imwX0SQkd7gQHM4zjaSejyJfiB8FNuIQ8yhjQWcXyZSGxfX
FSjqSJ1rSENg2DkgbeypK88c2gCZliRSQ563zobrj9tiyOUxEOigCXFz5bcRPMgGBQ3Bd8Tncbqa
UN+Rh0wv39rVhVFdQs1Mpiuz6OHRHxGPjh7BlG7RQivkQpCWnA9RUd2KtI7Ki7mILbEyHQ5GyJ29
WBK0kreC9wj9GswtBR5TCALk4ohNzmvFOfdtyHc1W4O6y6sCTqIiC6R6zJpB0QIvyT6bIujSq8Zk
CrZ2tEaXKW1UPEcCnRv/UlZh9C2vEUGR3qRShYx2AgEyuHHYrnFhltctrYtLRHzRSQbF+GznEWrv
tB377VSRg3Khafi463aJ6yDtT5oRMQgZQh7fFMxfO2tioDfOgJUPZpMroOFxfIuV1JrXUQ1hHJZZ
kPNkY5lCkVVNcbdpkiUro0IMPlzOc9zXABiFs2Y00TubashJijYLo5np9WPRIMuJLg/jhD5XV3rO
x+usdc19k6p+E4VOCMoRSg4EfkVGaWao+NoghXzYIacEPe5apmw2eeaNT3bclvsOHhw8arP9BDEI
SILfG6/G7Bc8U4Ys9dpDU+9edyUgXixD5Ijswn4qn4jvMsXKw8p3j13MJr8cqXWx5z+SL+IbsLUP
7ETTnah9XV7YruzqdZxlYOcyM7LJ2kmQCjgkcP4YDfHg9tK7dMh1mO+G1B6qwwi5s7xogklvvMpA
1dy2JubnBIp5MfI8YtxBI5ugf1q5PRVYOtXJftaOd0wozyBRjYbWl9oay5PiHDvTt2rSvefRZcys
MDDWMd9VuQthzG7sWThno5rMYef0jDukn9inknbq1vESw98acYUlU0Tauq9mEW9MJ7P5nlMRJi9N
rZLnxOyMB8TvA554Mq22NF8Ez5rQw8ZIZmebW9LoLpowFOvM6ZN2K6M2bE78BYH/xkD8vsKNiGxs
Jb05R07dUofk60kotzJXJEIItNG9jBDfS3o2FFukixRDNaDlbZxyG3QIkugWuXkvrsi36MGTFwDw
LFJIHodx/iy4hTsEFBpbkl+Y9kF6ozpLF5Zy2AUTs5movlAA4MwtuSv2NjNcsIelxsCMMllcZ7nd
D6scSbx1NSLRvZo7ouf3Xl06T3Wnn0JQPkQjy3i2NlYcZLSPBrPjbDwkur/Kqxxm3WS1uBDoZq/J
AdHhGS5swAQvEdk0T4fcUZ2iWSAMZpdHpp8jfVYvtf5wh/5ngvN3E5zFkv/RCfXqOS6+/1xO0dBd
/sWf5ZTkfAksg1BNnlTPgUX673KKkHPC9ZTwXWQYjGx+0jnhIMJBjJuY0Yq3sEj/fzXlkHG+nHeV
abEtUqP9k2qKJX6e4RCESfIEgIWFtoB3XPLL/Wz5nfBSOt0Eiwxe4eRv3emKLspPV+P2D+flz0iD
35fgVO2i/l5KQ+Cs75bAFpsBuiD5dwDxmc4epE2ymyWX9N9dgf/FKstv8ZOlibaw1m7EKqr42hpf
S/29c9f/tyWWuvSnJVRciqIcWAIDoDLPMDXq+eXjJTDrv6tu0dUtIR1K2cBmBXbmd5drAdIl4VAT
6mUUzWupJH6c2ASkoEaWdgPEX5xWyTvOiMZxwJfvdOvoLS1oaz/pYdzHVdM82tHsWAik22TTdOqM
dWAA4T7o8dIHE7rjdU6OdKcHTClBcBdjWYlWigTf+yn1NOnHKjm1clDI8KuvCByQzXhs/2gCCKJs
kCHVEW4N34LKbajoCnj1hHCoL1cybkpY0X1yEZmZOpneLL8YOeMC3EFTROK3IU9EsU/r2TTabWS4
qCxCXALoavAWIOTtL3vk3g/IOrMNVlGbV3H9KrE6HoM4d7b4vchXUHO+F3Z7KVK7e9DFJM4j3ZG9
0atsW5LodSFyespZb4ldm3o0XHRlXXlmymsPjz1WbD18Ytfkh6Red6lmOCElb2IAL9gQrgIUf4cy
8Wlhl310Jh5qfPU7NC3D7PQtOegMAxSR1Xsjnr+PUNyeIM02yQZX+PwgR/pCSEys702jjWzttqL7
YdQEouFzybpH3469aKdlJ85s9Pyg5QK7ggnJ5NrkiHaLym1y5YZ8tQ61feDw9gFzsQ1oPzJ6I5Od
khBfc58lxnUSiu9da+BkmLr+WzLrBzHb333GmV+0TQ9e9Eb81KWMpcyJ6RKJZ7W1L0bxfe7Kxl9F
Yz0D4zP1KskqvgQ3wDzUm/y8XPN7JFqlx9x328fYQIBO8JQ65ciar6p8DLaO21j7vh2Xvr2dvFXt
G7+pmt2IQmpf2uSD8b6VIZTLKdh6UEkT0DmcgtxJ2IcZY+6aTCWijeuk2+MFTOHPJsMd8If+rqMH
vZ4bv+XGQIRyhiPLfC4L0iPOSvQfRtlvB86cN57P5SSWyQrIVq/sjc3eed2NfkKany1zLPX0NxD3
xzjV+iawPok+CM9TGENPJhVMr1AXuTcAFZJ9FIbm3hJN8BIwPGXCahvBtT36GFnSSHGoEFaB9SQI
xM0UNfZmCie5ZiQtjmBC68vawNNs5fNwIf1K3gaGY+zbKnJulZWHl6NwH4O8ns+cl1osTzhrDn1U
Sxt6LiSrvtcMEWjgBS8dUqKVX41lh+egN/blFHk/RJJ6PzBcdesWmc2pQRbwEvmmtQ37WiDtw3SC
/qbzsVD6y/UIGNpsrFl/y8jRSdbtoDPOMpV5sJDGHXKsqZcIycW9ieBjG0yg21nMtfaeKpq9O4rx
ybOD4WsBMufMgcYkR5HxE55QHa9jFQ/OKgfe9GqlTExriulrvCmEJ8HeuCrI77zBkO7cZ343ccRu
EcPjM3VPox1Ot85AenxYNd4tkvTimePAeG6mSd/qJOqudVvLS0ur6YoZpntKKxAjFvk2a/rv8q7C
OLXp5mlGP2fAWaBBwAI1Q2oc4jYi/2Y2VbFCa8fZpCBWaRMzsqV4J6ZAxLLLV1FWRjighuSbO8v2
gM2iJY2cIwW3hrvRiIHRjFbtHhAhWsG2isHUupHY9qaoTxlhmgl+zpq63c4ZahDSzc90g0huEp/O
qq2K+chvG97beMWPE5X1yU3saZ25QVyvEw4fyJbyxL8gE8rdlYxZN9gC/Au39UtCH3TJqCI09k2U
xkxhpcM94QH22VElkHc/Nc2F0ZgZH6MGJRkwAduqoA+arW1m/hqzDNdBlzNSs8LTt0XW1C9MZMB3
l0N6JibP20eJOa07doGvWHHmbTkodUBdNHynFUtwUUjkmV1YxX4sYxAdGJ6q5xYw70unSExZZX4c
/Gj9Hh5EiwbMt8z0+PbX7UK6yAdEczHpECTR7KrxZpwTTdbv1G0Jy4W2wj38psj1NsIKcdi8LRnP
FYZ92RJ63uPTIfQ76xYweNd+VprY+cFl0A2AEp7cGwcGJ1RCLR/an0Shgy+JiMrHIc5hsC60G9ed
gy2VNJW/sYwhwfauTd2nRxL/noEUdheekhyKwz5xN16QQiIdF1Dl1AzXfmdy+d6gJo3lx1cy1cOV
ZXR4gyar1IfS8CdIlxWheg3COyz9Hv0HBA86ZXCKeooU13kmA77iFzY1LAY/TuWdpVvzqWuH+RwL
uvGraiGNuJUHbWFcKCpz1bMsM6fgqCGMrMiUG3BOwR/BMDeOWIf46j2irS5LBdCjz5zoG1EOwTHN
EiQbjXRPAUKCfSjbdmPXIeaJOjC8PdVog5nPSB9HP/b3BRSku4UisXUX+pBHi2Yfpj5ok+VlRzhE
uzISBdpEKmPrWHAKSr91cGMwwXOwQj5b5LBui4obHHV7epy5o9fKFMxvhVl8T3iHX9it2d63qZwf
uZE4akdGeNMlvY9HEk+MFK2/j5uqIIDEkU8dBSkhErEdYAQvOHi3eeHv7cDQt8AagHEY5vB9IOj+
IV9cZHPXgR73DPnn95R2mrgkk19WC2fcmaKyrl3a2fchI75b1IPTkcYCHXBXx1+KvvXOfjlgPzV7
97PTT+Lz0Bjic+JW0zVvKrmL6sjYTHFsbIxKRAeFvfmKPkTzCT9PsbUbhhTI5PX121XvXA61SyD0
DXDWnVkUJS++Njm5TWlhz6VjX+AxWpfciDuNTPGk6qjYFn7SXeRT5yDQzq21ppPGQ6z86djbU3YT
YAa6sPJoSgHFcS/PnkVHwRAedYUnTjMavWu6j8E2z1SIoA+J9QrSTXpj1kl+gVFQPvlBMOw7GBgu
yk1ehnjq+frner5K23K+suoWE87oO8SlTGnEFmhZnyIjfmnSCepSVE8XdhUUNwDF501cuugBp7aa
HjE2u5jeZ9QzM5PZnbJSHGMoXJCxq4TMsMjYEQOZHkWfuyeiiPWtpUZjGzSVvqlVy6sbPxhSlro0
nCVsThGWCc4oxv+E+Y1303DhN2gkaE201dXYZQUpB6oo7/tSF7ueDYcaqFDtyRJ2d1OHM7EivRzW
YZTNV9OINagO5LhzbPBSqPwL4/4PwB7WAipmgUAsG9g2zLDl0excctbmNkYP4Q0kstV0evedVWSP
Zs/tlFckX5IObb2Q9Aq2Kq9b5EEjoBffA86kY9hlhmhRm9Ht3NKztI+zHuczLSR1lKMgB4VQc/Q2
tGIYbg1Vvcp9OWh0mCU7XYFP82xKzTNvOCTREikk9b0wapoQfhANlz2w+3XAX71NHBwk2ADq4ABo
XOxj05nhmQZyPxLLvXyiGxVpuKE+XDv4RkB2+ji/w77VbLGIF9u5iox955ZkM4Abt79OxeQlvBvq
O8b8U7ZKY+MUBsNtX00EQAiwODDvv3tQ9cgdAMTd05LLcGNe8jHSTWaW7Jxu2DY7iHjjtsxCex8E
8bDCHtmdkDg3PaIvU22pEKNjNbto7aLp1q4IAUpbmb+qwnhtZ/dGM6Xb2XrMl7qtZsqOYpawpvux
jOZ14xnhgd1qz4VY8thFsQkJdtj5qfdkFGiQGNgRdwvtLaBTtegKnabbmF5nXOD1w5qiKj5vUbkE
NfW2pM9WFVe6grdaRCHkspB0+jgr4RY6Q8/ILom+hv3gwo21siWuXg9b7c3lXSWkDb8mNNFI5HZ0
ihJZ3RJ6WD0ZYVqseKvnX5jm9q/VoOQdzjWhN5kHBhmX7Hy0Yz8FyBP1ByMCyL8pw1rcghGfb5NQ
NncVbeXtkGMnJTeqgfsOSnqLpiFYB00U7WFyJ7uhTjmSm1l8DBOLKASrg3TRzPnJQkJ2mNPM9ZvN
WIbOyCCv12l6aosXynvrC9BJ78rykfWvG9stz0OdMLK16ZPeBvNUXnR0ecnkiNpd5/U8ijmzjVVK
7nC49KmbfqMD90VEoh7XA/K3G2F1yblwu3LXx1PzRTbUVytNLOL15PkdgYOROjKAKD4HkyLBuEas
+Wgub0hp5VBvYWofdFH0pyj2xFWUt93nogOniApmPCINHU4j0b+vHeEniPYsvtyy74LbQVX5t7xF
aDhISzy3bVLaPCKVOloMHC+bDguANDhgoyEvBGfdlqnnZHTiwSlUvk0D10oXm0N0XRrT93RQ3pNd
qmJr+jMcizCbd26bJetkyKcVNd7MqxB8HH5o5O0bCbP9hCsmOcB2gKUhlcnXy9v2OHGqwOTpzKvR
8qChVDODkfzeyGKMIsz2yeiFP4/gYEPKOIdiq/rcOImD7TIj79wUCgawS2XMvEjm92WaE8g8Z/ZF
0wSUUtCnpiAElZtWXg/goR2N/MBxSRrfpy7D9DGi97Lo+D7CnF8gJ7235xQzrkBfBg+ZY3Rw6BVc
gKZJnrXllA9JndZPVQ8NZF8Z7mSt4qCO0/1QLlpz/CE2h6muOINWHgsa87H+mjYSZ1tP/ttxsPvv
4eiNmMQ9Eip9rzg5VLavRYWmfELBu5FGej2XQwaxxTGyfZcqkjP4qi7h1yE88uuquxa2F16Dz5dL
x5IWLtPF+gqcOS7tBjUbz/83VGOI/3inYe9RNnKwoJuPKOT729SkySDCLHrUTevw4mJmbxV5cG4r
p3xxjOorIerjVzHpuxnPntgp5koboxgtUPczO3tlOAATFvs+4YrdOorqBkwKrPU1UeM7GfWE3Q0M
qFzu+IPhlWIfoY0A3YFdaJU2PSNx1PUHnCbhizshvijYCVeuY4Q7L9TqnqMO7xOcvV8DAF8kbPif
aU6PJ7Oy7D0/xcb3UHd3JLx9I+SjuRnKbnoJ54ChQjrCR2+dKbnyQQnsoYJwxVCq7eswwfdvMJTj
SqjPaojEfTyUDQFtMQ9s40ersaCmmiLoLC5W8c6J7FvOII9syOmNrmZ5rGsJ92Ds5LbKiuC59NOZ
FI/Ro/HtJNcSY1mB7YFTjE1CwEGjnliHw1h8KuYWu75tnPM87y46JjznIDbkrarNcCMTaV9b0eD8
sEK0i2UyVtuG+K1jgKT2pnB1dJm5qXsnqsQvwjX2eKP/khSoIKK03edst9uhcip0Lto8B0Ev0YIy
uSu7tNxPg5Pddey4qECXoGl/YDCT9WQu4BPRypRHJyynfTc2X+HhqkPCMGs9UggCIlAGbXB/uKSU
U8cRMN11G9Yp9W9Z/Og7wms3WVe9OHUCe9frQAmswjpKX0ozScyTBZ/wxCg22dAtGbnZWvu+tw09
kTliuz7BMHCA1mVR1/gmm7JyGdZpktu9qPGvC2Lj74ucJNfcnfx9FLeoaWhh3Uu7/U6qbb8ykU1A
EHSaozmPr8rl1OBmzCgoqjgk1QM4bitNLvLYtxb99MGw7eTI8+8i2pSPeUhtTCJdeKAqzDa0O15b
4KYbzC8gmRLer9M4HnotnxVHEA0Rw23MMzWUpHNGm8joPetV+Nl4EqXrbGUNa4wgweYmDKzD4BvB
j0g67i3yI/vcav9HrYXxGPLoPQBaJC3VbcsanGxDqiJC9MXS6ZZ709dEv8d1sUFlhE2ooAPwcSP0
9y4oUAblSl94kPxAFfzaayWXzi4Gw2sOo6B/Nxg04+Kq5J6s95zH8/3Hq/3Wogacairg5rA7aUkt
nolfOrva1dRJqjlMJXgns+WPOFd6m4VVtvnnS1k2zC0PAYPL1vfrUmYrK9qPFh8s8sJ7nSAIIEPS
ujJJ3f0bFOJvDmY+FaAv/BnouFjx3TW0UtecMoeliqboL9OsSw+ySSg5uXlXdajzPWrO6Z82yVnU
tiDQ0odzofu/WxRQGPoyzJOHCcjPyhb8IYnyWXEmFX/z+d75TxYHus8DzQhDEaqN1u3XS5my+c9V
ZTQHCCJOAEmMcAqj9pKL1Kajicmqvq0miw5iNkdXfYYZ4OOvcrkrfgJN/rE+HnXh46dhRvPurplC
UUVmGrYHL4ciTdFFI6MeHz5eZPkQ7xdxbG5MaG3MipT964fUFq+LzrebQ9fRulVjRBURKie4zmxi
sucJjfwAemlbNhTJHy/9V/cP6hvXXujbvrXMtH5+KnxXaAsQRLM0SaZt5eB6pq9CI1gZ5oKrCqnA
pghOw8fLLnfIb59YmNTmfLOYnBh9/bys0/qyRK3QHFQNgNPKhwdU44TlSO5aX3H/frzcXz37DnsM
tO1FJvpGIf9pqhM2tWkx92a5tnPvgYDsOfxrsBPK/Jtdxlou2G+fzMdWwwmcjcZ8f0Hn+c/vUs79
+Nq+3ZtT0H9Dzk64OQ50rPbS3DPJNp8jsBeHjgH//+KmBZAglRSOTZjH+4dGOd08hmZzcFQozi5i
lqsqZIv95xeVr3AZX5kMPt+GXD9dVAHaqRc5W8/bLjDgWF3Di9EYUpLqb76/v3oKhQlBDFUYyRvL
EPXn2yXVfTFM2ciGOtbE2o7lVwjwXz/+OH+3xrtNLXYRPPKiJkLJ7sA7NHvh5eePl/jLm4P7D3Q3
t6Krfrs5/MQbG7trDhW161XYm/bRRhsMzGGMnyKDHaYuhsW17gwbUIom4WtwHD7+JX5/9BxyVBih
OAKALjfqr9dSuBU+uxISemjhFOnKTq5R3dfggZL6Iq38YvPxer9fV9aD8eFTR9mWev/s1RyrvKly
6kNeaAoUOZ1xPqu/KSV+f8AdZug4jGntLkzOdzuoH1od5uWsPuBn6NdtVcbrshouVcIs4+OP8xcr
8SE8F42j5To4LH+9fH4bx8RfeeWBra2gaGlPYDDuqyZ5/Hidv/iaLCWIWeC7Yud6Q5f89HTJKk8d
v1HlYY7NbZM9Gx7Bt2mxjgGHf7yS/fs7ForxT0u92y7oUUmQSCzVDz6Ne/JVyPlUfyAPSCwbivlh
wn60B9oSNJsa993GRAv+hVwNY9vN4KYSpr97u6WNljcODfBczOnR9ZLqSKKucRGO0XwVZJwDRV04
mIOYFnGu6raZDYPjqAY40WPZ08GeepmtabMlqxG1zN980PfUaF7mvMGZ65k8ABa+1nd7M24qw/FJ
MzuQaNp99oHQXVuD92mSMn7O5x7nR5YxP82AsCMF2ilwHMys5YWUuNBcJrNWXaVru3/IAw5GCBbX
RZnDl/KQXtFYysu0Ji1npN8YY8wMmsSxF8DwAE8On52RGP1ai1IcmG2Pm67z7DXrJBtaeOoyFWgZ
ELsGuNbLaOOH43pWod7Aw8h8rpZtcG6cW/NFBQQ2fHwH/MW9ZvvoEFCw4GSy1VIk/HSvBflQU31M
XJcEn+FApv0F37o+hAnKuxVgmPHw8YK/FzxwrAl3QWGM7AV3868L1iWU5LHK0QR6nbig30raAqiO
S+lU3T7wwu4yovV6L2I/PH288l88vlRzJvR+tDi/nzka8F1G1MviQJtrehowHH0l/MC6dwnr/f7x
Un/xIRF4sBvR6+B/70tH5qKcN6eeXKqhYSoyWAzxmASBI0mK5kKSd+GtWwbs0wp2uv/PtynqKozb
5ptj5r1+WkFboO1UFIc2gE9ej7CzdYjUI5mav3mf/H5FxbJJwUFfjlcuhvNfbh56QG2I0TE72J73
eZoIsbHJ6uApcpx/fJtSbiCYQhjF6cN877qp2rLsw6HP0BX0sGQljVcnufl/7J3JctxIlq5f5Vrv
kYZ5WNxNzEFSpIKkSJEbGCVKmAHH7I6nvx+YqrpiKJrR2euyMkuzyioJAcDdcc5//oGQP5fkJ/f1
47d36rYsbsw0sGqGznG0RKMkFyXRmNyWU1g76I9lxQyRmU6bz6G4H1/szw1o6wjt+XAZDgPt489X
DTckdvuCO9Ps+9jSHuvJf02ldQ9H+0wNMu/l9/Upl6Itdbk1znzn6L4QPieq1CBiWCJfW2ClQUXO
h5cPEynGwwUw5blq9PQVA0pRtDZsuuPPC+IajD65Ym0MF1kgXipl3FsNhiZ97JJh1JtXHz/NU6+O
wntWaKFwYNr7fkU6LX1HF3rZTuv7Czyfd7adoSLXz1zmz8KGbG8yNDBh8Kg+jgGFwdclYfZ2tkPI
r91rXmnvheSL+PHN/HmKcBU4xwYnM9JZ/+ibJTVTItU2sl1jgWiB9CzztP/ple4hrTsG6niHYZB1
5pSc5Xl/rJL54PAcnCE5LY+uinC3C2j7sl3gYCo25gEwXCky4ocCpvRTyRC7VXNAhlbZmLh4UyAY
e+netoMtvc+ZI2/Qs99Pyqlvgz7LVpEQFAdzWVBXpnMJLc79Epiju4u61jnz60++mNkYg2EgEcTH
LwZKQpwz2cBrcmQkmyoyiTQJzvnxizm5ymYZINoSE4/3441k13xGoirflcg8EHwMOz0z7n2vO1e1
nHoVONLAqnRdTD+OXgUhGlYp6pKDCBMHiCxhvJeuLjcf382pEwhZJDAcekbAjvmZ/lYCTKluyqjX
MshDbbrAu2EmxRDQ0Lb5tyG1/3kVTc8ITZRPBi74iDffX87vEneAcJXRO4av87NrEvdQNOHjx3d1
avMgHnLJnwO/Iebt/WVki0piqtg8eeL4nzNlMGILnVeGLdWmiRz/+5iLdA9a2J75VJ068950pgBH
J5oeoFMd7fGAuigyb7pSe5lSol/SB5FOd2zEM1c7teBpe0gNsOks/wDJcu7Rc0WbkRAusi0J7t5h
NFNt9fHDNE6tER4ioUG2gYz2uOEPelP2DpD7zu9H/SGJ9WqDXQZ8NGJlcmZz3vglNfyKgPhuuKlV
mV07OPpvYxxd15MSBHBFCMiNmgTkfPThY/R9eq67NU4+eW8OxyJjzaH+ef/Km7DVnbEo+NpImzFB
V78YXVCRfum3+8TzH7HvIBAXf4SrvCTTJBsHEkWC6jmG0YElSYcVWWHvQZGChUtu3iKIuY+PH+SJ
58hMmxIUtVww14fvf2Lu8RsQvFS7sZxexWR0G11Apgxz+Cvq5eNrnXgcxhvH2JmBWqru99cyDUUE
nd9R2ofGqw7ggLZMfyFyptwhaJgl/m53psI4selwrTJcKhq+WH/A+kOTY2hNnt1uTJ2vhA9oSxPW
DnMMBDqWqeovdTPWK9gYw+6f36thgGKCSFEgHp+UNorcpPHbakevdk2MKCaQTX4Ajcd9KIseyImI
/nndxgVnGMAkBoSj7OjpukwbW5twHk2P6iVeiLASSqs7jHVQ7AqXRvrjOzzxzeF61FCzbSnF4ryy
fjul8c+346Ti0cqBDLbcbsYVIWf1yoIR+7+5FBFLs55TB+c/+iAIDOa6Aof3nRFU5Wcnr8lJR6N3
mfSGceb4OrVGLTbUrEOYkf6jNTpAiSPUvKZXKfr7Pq5+OE59j2a4WSRRffB7/B/++WO0EF2YjmEy
PjnegIZk1ma2U7kjlRqOnzfeNn2zEuAAZy504mAGUtcdywJ5RsYxv8/f3pdA9QiRghYwj5xHVEBb
f6rvz9yLxd9xVNC/u8bRmiCtO0ttm2tA6DcWSCzFReu0zq3Zo/IjlrTlKc4ysLERq9ZNoy/V2HiQ
hZjV9n6TAf712ropEya9BA6vsaE28LVW+S6xuuYCD5j4YGKEjs01gWOh0Mtt0ULOortVS2iw4T52
CEKcdElmnNHA1cWux7idAhLF9NJos01VtOQcDJgH0EDJ6CbNdarDiljRMkuam5gMky3mA4pYNiia
gxUXnwatGXY+FuJJlbVLnnC2KcCKcMGFKLiDnIhYf5wE4ROxA1k4G68q2yLcLUn7zceP99TatA3c
2VgnSIaPz0+i/LA7cVmb0IRfatm9EB5/Y1vaxioQlmlj9b/YdtTcFHvA9wyEjvaCE6sSb1ZV7tAS
zpjTNS5/+7ErzxSvf0J+NlipaQH8gRG4wdFlbJnF2E4EGELp2UGQ7wZn0P9eZ18YQn+CkLLsHfM5
asozLdOxnRwI3HxdUFqeKM31cUEWiKIuMMIFE6nU9DXGFYpceVs7IHQhngTODD1O7RThusuGepWX
kASxsOQgr81h78Dyd9JR21s6uYhGZ5fLEGIoC05smXcywQ7Sbxjm06hLqICZN0WroDNwVB68aRUZ
4R1yWzTFk4MlVJfaGZERIlqn/J5Vl4sfaD6Mz/jL4W4qx3qDoot/X0zOkpjddO1pnvlQW865V3Hq
THdx/CDREJjBmr1Nfj8jEr11ijLDm0vvXhTj0AVpc9vM6IYzK+vUWfTbdY4LI+SQ2K4FxKT7Tq4v
S/CGZUFI98fb5VRp41oe3arJvM2drbt/vxm9Jnq2tptyx9CJGDVCGmnGH6sMWW/cqjOis5MXA6+k
Z8Hd5Y+y1204jMqcvaLFbkEnOm0HW2xggMKl7pIzj+/UQeAC+/O1QLL3R/GbK2WRWtOVuyZtDmbr
4bcZqscqb36QNndAQHrmSRqn1sU886aBhUJASPz7Rzm1Iuf5UqelMo9ReZkGnvrNuDfB4leVpcU7
W9TdkoBR6zbRQ1TWEaKGqEqwoor8bBNUtsJRQLGj2jCypzPP4+TP40AERgK/JYr2/c/DtLrViLUo
dmMtflhB9BCbw11uwSP5eEWdvI5HkCAVJc4Sx8VBO2gqFvDxdnSiAjSneymVNq6qvjnzIT1VtgJO
QdrQ5394R/vQGgMUHHAvdx2akbiF4jqWh6ZyLlLfuMGt577IgzNAxakF/NsljwvWdLKJVHP0YqeN
chv11Y/AziG3uxdNNZzpOaxT65eOlCEZ5SO98FFf1I0+ts/SKzhmTPXcxeLnmAQ4AOaGvwS+jZbo
rJNlwYm8TupZa6AZMzOzgfQXDO0jrjLxY1jP+SgmigVUbeiM4q65w2WyWvkl1uIYwPgb6Y3+g+9w
amJy20KY0lq5mrIZ2qzMn/poImep/JUU+jOi/muoOGLdUfIl/jCSEmMla4ylzTsB6ZqPvemcWU2n
nkIwK3WBOFi3xwPYPBct3pCCyk8QPddN6NR1+9ERziWYKSagajxzwVOveFZmvYXcO+g9328TkRqR
qimGdkkd4F0nehLHsZX0V1YU5jgwz5z0jzfMG3fiqCCEMYNNC/lNwGjH39gIL3qmpHmxc4spWMZj
797ZsTGbjijnMq7y/EGY5GGmNszJN7nAWyB60RMH3EHp22ojtqNnHsOJ506xMUugA4SBf7S8gat8
LPusfJcRQrqOG+V+KmPKRpVW7WPaGNMOXuS3Mw/iBIgJKwHUZz618a413z/7SDqTwJWdo2MKobJa
kb2BkGpt2hDnmMBzSTF2iZvPnXwdRE2MW0mbobywjdXHP8Q6cYbNunDoGERqMGg7+iHkKEVu0SUF
uuXUYjQy6xoSK58OcKtL55In4+27FDYyEqt2EeWAyIaGG/YCQ6zh82iN+kapUP8a2xTepNjqXymL
SW0fWVIopnDvlIGzhZL/A8enBUf2sLbdNF7DFbZXDWYTu9itPdK1em/lR5dmlVl3mVXKG7YtIjRc
wafH2O+Di1z3nvReZWca81P3zwQMDbo3T+iPgSPgtjRvO4v7zzN5F0NL20lXJo+JocWbj5/1qUtB
vIZrgBqdz8bRV5OhU10X82cpwEBsJWp/VvNJkV0EcR49fnytt/d2vNNm9Neie+UzeNz+l5qb92OR
0BwMTugvOgbGiL0m29iGohpWpZcbl0alh587aY7XpqlFB7PTSGgn+WorSv0/QTX/58f/xA7LQqfB
wftvK4HVS/fy609evxQ//u9/fele4t/dG379gX+ZYekBdgv6PKN9K1znRfPLhNsw7L/oUujcQexm
0g4H27/sBTEe/Lelw798Br2/4BYweWIc6swzAeef+Da8Vcu/rS8+GiB2Ojwd6nbO8+N9Q7ZgElfK
V5+CctKmbOmPQqlN4Y7BQ1HYFvktSHuXQxSJy9ax21dDqYREUuR8qi6bXVNj70JBLj+nfR+si8SQ
t7FSzudCGC2aiooklRC9D+dLj4gKe2g7HG81T8kSG8Ng4Cj7EocyKMSuLzBZcqNxwLAVibZ2ExQ2
HOeKYpjRNRyxyv9J6KdK+h3aeFxe9hGJONhrhp7U0ovA8+vhTgw85DutrDxzjQDPtNdRSgTsJc/S
tjB1CuVS57LxIkJ6sEBjGsGbtSfV3TaFXSz7MU+uw6KItzXmitZyVuXDyjZR6nbY7nJTFSnRvfZt
jIvk3k/tpl7iTJMekLZdd7Kp9xMmRpu4CvuXgJioRdMWYYosE6NP3E6tJepBPp3LQE6eWV5g0ED/
HS1AF6S5Rh021JcmpgS0pCnS2+s4ygZtT4j3qFZZpkV4KzJfmPSVHmWA/aEtHNPbmrho9dsh1Imt
2xk6hOwkXxQ0t5m8dXM9aT4J3KJK3kJB9VAMf/f5/zF0OWPoAlHXZ6v+9yfCp5dG5S/l6++nwq8/
9OtU8Jy/2O4zVUQHYAIu5IT5dSp4AdnPoHqwHZgxv9ng/ToUrOAvOB+cJIE9N/O/e7pY3l90FwAu
jF/sN/+8f3I2cPF3qF8wD81mtjAQLcDB8Xeu1LHowFgMK5TIcCbCZ+zyCoaH+lJgHIT0yTlnjDJ/
OH87i7hf5imeD2EA578/Z0wdI+BOm1y1k5IGWNcG1L7umGx/ewmf//77fveROcaluAoSnZnN7lAs
/VEud8zuh9qJ5U516B9HU9aHrGqoljxbrHVtzBdGC+hN+o12246e/PLx5Ynu/uM2GVyY6JJt3+Se
j4Gxvld+MiivIxfJzeVGwlzb5F6MOQLUKYye4+YC023qR5RRhbEQoRUSTSASeieOVOeOIByS4DEv
w91gxGR1ERmIFP1pzDbKzPj/ogct8F3LtWlYSIFdAN4C7eyx5yv1E6wxu7VSP1tNCBR3MX6gy9Bz
6wtmevVX/AXUNhwKFOUiMoiUmYMTyGXmVNrptTTuYemK62ZkDI35CRprC/eYkczNF78gFhbl16B+
kiM2bQg8Hh7yvlTbNpXlVWhgYoJWFyvbEds2opR0BmKJEk9GpPMHR5kEV23NMUiPHt4Gg1d0q6EV
erXnUZXFMjIw38UdzratLVbR3KbutbjZIFi9V3zBViRrxzcOWi2A2gDaKbpSFHde0hxwXsMgf5hl
W2mH4XXrwhWcLJkATRbjygrJd816sz60RRdeQNKTW7c28j3RwPwcqxseUr0YHup0cu94O4TPgDit
S5OosR6/+e+KEKBl5NH/JGOpvkBlr556feLN1FRgO76l7KGxQQ/clbjfGRi5Ygaufo4oZr/oDX8E
//r20UWydRXKyN6j4jXu+3yib+nG8kpWVXBVFLQ3KwxhyZCyC/R8C5cvAaKEXKxbERK7VQ7muqoJ
zhBujP7NiJDumFXz3Q75r1EGZRjTcqYRO03CrSjtviaujO3sa53aukmf78laEtfKEyNeZyl51a2F
5GOtE9W6F8jUwTKdDKcJTW41I8xuI0i9G5cY1GsbSuQyD6LhR6YrfYH13Iym6zqHhlE9J7IeHhiA
Tp+CeuCvImFzKwqqWUNyx8Goieswmze7Vjs3WqQPkLy5F9dOcTQL4mI5IDDEzj8uhx9Glqgtjrj2
TWTzJkLopJj7C7UqNIvcZuxneK54y794eeAsJWqsdNVJLSkRW4bhrauH9XfoKNOncozVF0wsk22J
IHmFyiPbkMnWveqpa9wnNgqueFZ3kvCbL9uI94g9MI96XqJ5KYcfquHuJ5SPJMJNvAnbRVVmG6z/
BsLaUx554UXeZk+j1vYXcdKQ9eH/pPjQh0WiFeQCtGFh4pPrPGM/guUwMraHCHs57Oq1LNma6KRX
tp0/26E3/OhsT1yL1GFRSpNk0pgXhcVCtyExV9yIwrJvgm50bnoVGvdl0oqn3nGrZ2SsrFYPw4zG
DKtnC23ZZYpDy530lS+wavDxcMDN7yXy8QSgYcRjkjC4bPV2c37MJiAATLuV2C4S6UpgwifmNu2j
AJi7VVVn+AvGM/nSILjhgtCxYumOerLrKgJnljKUyRbfhOY7MKPOayqy3kNr6NdfjQTpPx4iHkoy
k0zbDntI33xkHEPM59NQlWP3PWl6+ylBo5lFu8GaShvi9aSVa6i3Y/9J1WPoXOCm2du3uDSg17el
+mJgE7LEx504FcOREInryd2wDh19gbM94rpKdhxNfXndV4G5QCscXNha9rnTW6JB9PxWc/prG7e8
DWpS5zA1oMuOJ63rxonuQie8LlA9rnRQ/11kTvG+MLMvlMXGus9hHPS2+pb4Rb+2h/41i81iT1jd
d9Xb8T6emBCXRi+uqmIY1yRiyyWQafdqoEBfR0l7Kbs63KA/MPDvyIIVoeo4JXkOYa+ovK/tCRMB
LRCDWjYYC7ipf6FlJI4keV1OCxGE9R4mHroFTdpLFJYOId0ZU4oiz3/isEiWNlMFD5slWy1xVL5V
BO6szUILLlP8fD4xtBvRsLJhMYEwLhOFcqUP/Gg/MWij9h70Pe6Xw67wsBoQneWvq1HD4X/OeRjI
tdvGOtRlUyv0y9FJgl0fGXdWQcQGcGt7ZZSBla9Nnv33Voyju3QAquAyT7xDoIhu2CHu9zauMT6X
OIpd9a1JOryp97C6sTqlLsAm2glnH/6w/W5VY7+NnIhvHh9wf4O2fFjEJlTvtHTrWwgbBiL3rMWC
to8lY3l8bgNfPvvOAOXbyuRlKWexYZ5lT+gWK2/pSldtg2RIxiUcF39F9BF8s8G2qBAtpsOG6W/s
niCcPZMHE3dTDhHsUTJhtgvBvvpk5624HKcQJxxTN/ewqAiRi2N2VbuOIliIJRDsAlNS50K4jfwy
jVa6bGY3E8bSuzFfWYNWXRiNO72IXHfA34vpXqSiwqCjDXZycoJ90Yfqc5JZ02oI+/oiK4S9dM0c
/aebDYucPJl1i0XrwWsZOlXhzEOKGrwRdOFvam1g6oqt2GIkum9FS5h+9VzCQ31djRs7VOi0g0Hb
1PgaQZ0vDrmh8S3HLm6fJJa0FnCpVxEB1w/4bhnbPGHFu1YV7/1BhutgDPG8ZBaQkJqu3Rad9K+N
elIX5PsgeredAOcjsg6KH3ZUXyNI8q4CiRJmaY9jQwwETFJoe3H2SbSTsRfMX/Epjd3mMicN6alP
PWUvPGeEsG9i830Zqyjzl6mR6j8E2uJ8RSaZK1d6qg/7qa4DGjKt2faYzD+NeZ8kQMNJemWTKfm9
sFJX/2S09sBM3iCNyHlCHayjocwIDdSrEl6aJsts48XO8K1KjWrZ5eNcF4j6gAgXY1JI69XaHwpy
z+TM5MerIPVYfkW8R1HTXAV1W9lw7hklELbkJFgW4HhKOkvl3CgzTHYTzrvfTOFr2McKlc3vRl+8
lUhpavEdgmmFgVlbXgVm6HA4i+7VT8JRMD0FVNvoWcsHBz0AWe957sMo0MJbwRySPZBRJnihLsJV
5PQURHFCpE4snJsJQ5pbjXhFbjex4k2fJRmmA8yGlwVFXryyXSm+SdEz746hX2EDwtcZoUR98Xfx
VSemcY99RPsqsPTzVyZ5KdTJxYwvS0La15Sh7p3MSAXCjKOusboZ7GyVxma+Z5RXXuV4wexsvR1X
RYVfe9ekpMQWwsR9I3ZaPu5BUWm3ZRT0D4lpRTdRQaVROq64jqa3XxHUXy1tNjoiXHQ+lKdC/exw
E1wkgUd5EtS18ZljsHy1hAsupkXgny1l4oVLflCIcSo/Z3ah2cYk9DzEic67I5DSxxu6aNQ2Klx1
qRM1sI77YVxFs0K8oth6gnlOkL2ay1/0hE9eJ3MMirgFoF6omIVUP5EeAYlMYbUu0yRYGMmIx5Vy
Qt1cVKRpIyMlD+DjJsI41UMY0OTol2DqcAK9x50bM8iqaPY3jjSzvggZ6szlsFcu67Ru8Oiay3ur
9lcDL+a5VQ02EmPJw+4751xDYxxPteax2fxLLA/FCz6gcx/5GwOlryyyTmEK7+yEyn+JKNG58Vw8
bKMOfyllUxDGAU+2i3T52YsQYqStg/VIVz1HYcnCLK36orUGdVmOov7a97Z9g0+c/DJScW/OPLhj
Ksv8Y2d1Jiwg+Jp/6IrBczNv0Kx2pyUWuQFt6d4pwUbDITy+0XpWHZ8iFpgxsOKxD0OHxHfqIitl
9ZIK6mYPe65PH/+otwnN+8bXgilhM/Fl+mv/MWWOMBIgsRIFcFFYNSBRYM0q+b4mKEcbtk3TxyuO
5mmtgJ4xSe+poFJB8+rF8zaFA3qbjnZ9gcgKU9HQqV5FknsH342wP+iwZgy1piJLoXPO8TWZrvzR
zCK382c8Et+zmU7y/uWTfQTJXyGbJHcrXZLWLNJ1XRAHUinJ6ZSg1Qhiy/s5mGrYYaMXbTTDfEG2
9YhblwX9hHJJc8Zo1aPV+TQ0pv00CKx2ksnKLnW9sJ5N2N8Scakoh0tcbfx96BrZSreTaZNINnTB
UbKLAuwXdSPGRkIW1Kt5EVxRQE6bUlrqEkbbuGpqFB3VfMKY2FneDlHj3mmOp34WfqQjMS9tW1tY
LWcsGnHq3rHK933PARbjs00j7TMYsYmv1xYTrtDE18/o4d+1uiyn+lCi5OBMwXhjZePY9zUoGLTY
esJozMrE2pQhUSuQ7q7SvqYGNYAccFkbHqJJw/0fuW/+3Fh95l50+eQNV3U4RjykhEhfTbadXDtR
FhN4Lawwx9GFRCtMjLD61Aj25IZK86EKsXBsawvzIM+d8mhPiHeyIgeLfxFS0IcrvWV8uwwTKOAD
TFnfvITz0OInYpHGZ4/U9Fi2p+UqDGPuOCqDai05hHFFlJTynsQQT1MU+bTTOjpnGpHWt9tHHTOi
Ja4zOLI7GtFuRSBg8Tc0bn5si28q7bNNk3TJth+orvRsZEVOHQ1FXLr9Q5fkz15D/zhJQzz5Y24l
q0YlA00lzy6YzU0upmmeSjmxdovTi7U3+HAcMjK8tiEM7xKD9C7fd45fvUilVS82+XbU+7lpLti2
2cbq/OYznah/pWodO6eRpt/Ny/YRK/n2UeJvs9clp1E393ZlHOSk4nVEsdtTLslmz8d+Y0xRsceb
ja6l9Cxg6sQ7FFbTP+gGQQlmaVYvTtskWyS56lIYdM+rppz4AnSV0T6aKYBSTT7CdUecOTvY5jTp
wpIRrd/RGYW2jcVG5UzskVbvcbmVBv8jKef196qUPJViyhe4FbYLh7DAHcya+qIWNaicyYh9IYP5
ExqTeLxxFIFYmIXXXxFH+FfGCMyCfWhwFRHWepEor7xyQZ23sBDUFh9yZ1n55fDAmID2fgTb92cE
CO6CuC4y8CEvoU2GpjD99Nml0zrxJ/FESsHnQXriW9d3tNu6Q6hYaWNwNcZzRix/aanNhfP8q6Ud
AGKRRMjCqGACXClrzPfGvFXlfL7rWTauBGDJs1NLTIibIsXghyn+msg3kJG5eU2kTgMfS7s+kMXB
m6lSSpG3b7EooxLPhshUlxk8U4D9ZgTXsTCtAVjl7khquJwiV32SA+ja2zLEN4NCIiIScCd7DXO2
CMTDalV9eEN8yDIEPyeid+niK7fAZC/fYyWXkHtDQZXDfLjqQxfK1gwPaAR5fesQapCFZLPh34C8
KcFXMxMAQmMc/2z8SX2a2G6kBRMdHkIdAwvzI9ArXcjsthaQIhcUwMFswOrAbcdAsZ7HJbjd8Yqj
Uc/3Ep9RAgIZFJICyBaEZgUEF7ox8F+mO0vRa9U6SFmCWFsahEbgILvEmwNT2gxTTQoevQH4gmbB
FBhEEEu/+utkkSpI3u9Yf8c8xFxjRae+lJhhLUKzyffaDK6gceVYo6MPL96QGjwOCM2k1GiW5ZTw
NxUmYE89ccRZBpd/w2/ePpIyA7stq9jea7r2Q9enuVz2NF5fXlAs1S2Uy7+XZgJ0KWygobIywlvd
yMsrUZnZCtGaf+V3bf21MsDQjDYCU4PQX16NiMxIqafTWkZ6x+Gume0rKtbqWUYUO41eB1ejxzlb
jTGPMHbq5rtOHghGP1lvoKAtgHJw3991KXt6Xs91Mx/DSBnby7zNQSSDxKPmzRr+OB9RdZlAsLuP
Z9SbumT+CtCgPRs+S8Ke+va1r8PqJTbC6MbrBbBRM68f7MzwJwOHzF1uJ5zRr7fy1g9ASPF/y26L
cQBFIlFh5UIQvX/7NhgdEHDvR/GNx5EP7gSIOpBrfeNFmsOnYgz8qzqgDKlVZt6PjRqW86xs6ZLV
TgQTLz52U5ISXBwLk54XiSlHvlfk2FzhPF1eOSZFbDG/g5jy8KmFBi02zVRRnI8Gp5kdDQ9qpEwW
GficXuXmvVaUHLacY1/xqxRPiOrCC/ALd/kGCQ4doKWP6eMFaTXjKpWUny2niVjS5pAF40tWSCUp
TjqanYKNjdOUBQpa5WwKpQ/Vc25qANQjmLGVhLQKHYWzhQ3KygRcXvOxZ/G8HbPS42mAHKnLhuiq
R7p6RYa9Wcz9RCtBoRpLfm4Abb4Ij6pdI2tQLYd24GHqHG/xwD4i74evljsIejyLtabp4a0cwcuI
YCySfWk79cUockDE+ahEwmmum8zKbvD2xg7cTRxQLxx/LYI1aLuATNiTDeg0Mi31CTEX2sPa6394
ZSi3HT99UVLgWcskoAkhaUt8w0CSkqNuJ0LHSjZZIpL4Btvf52FweGqTp1l704/ZKkPGM+hynW5o
GOuvVCWpveilwuMO/7CAuqV3kusRm1pjMdaUE1UVUkGqQa2GnheufBR1mQmk/vZf3zammpOFFprR
N9+dkW+q4KOyJ3VCfsarmuFvnCbbaqzY0AlVZeQ5HDKwD6IbZJaQrhhxTp+EO9GRjZ7CNj772dtT
5a5JrOT+ZqDYa/FTw/f6dpyrACVrWjKy4fotQAJ3TPZInuI25dtPUxPFq2mexHQAKuve8bhYVvX+
RRd2v5jP/xlVnhlVEm81GxX896PKx5c2Jnq1e5/n9euP/YvCQJ4XBHWUarhFWHhOMfz8F4XBtP+C
5E0j8Pug0obyMGtWA4ZSTA8di5/wi8RgO3/hAzArqDCWsqEs/aOwxPeEHHtu5P42FkJw7CKmPupB
CL6qe0B21H1DXkzLMpH9oYEN5JJuXbdnPFzed7tvF0PxO/P6mL9yu0edd+RIm288tvuxxvCKNGvG
T/gNPmRJ17gMynTxFKGWegmGtNn99k5OTC5PXnp2lvBn3x0e6vteK9EygzLVsA9TQE1YBg3JOINi
RLn2emYWli8Nc0HyFEdNG06UOB9f/v08eL5zelSTMVsw62iM48ubVkJHkObWIS8YUHC0DwQK6R2g
0UVSzZeTBZ+Lj695pBL+dVGWCuR1w/3T2gWn6LCPRGAeHE7/+xLLmb1ZcPZsIAwHD4Ki/8pOLC5O
iCIj05iK9NUVLca2GpOFZe1iTSC8KJW7VmuicE0nYb/AXW3rZYh5vnFJErsyVslUEQHUCgMwTKLa
s86odNgb4v93+H/fBqR1B7UgNB/oNu9fnT/6Vo8IxTyghGGt9DmWFHmfyY3fMlTNE+TVMnNauAT/
3sQnFsz7UfevqwZsD4bqXPgYmXE13Usl8QqH1BgYC2kTNg1eGf/UU4bepGHJW8eeDa89yhEsuPpz
o/Y/NyZkBOApj6w+1s3xXiFZoSQdTxoHV3PlLeEP4kkFvfwcDbVxhnx8BES83SvCBnbWzP30cMN4
/4TBYTH/1HvjgKOHvNUEmsoNYZZhvggtq30l2s5+GXR33p0603HhUer87VWeYjx95nWfunH0WJyW
EIssEJL3P8YkWCKo9VA/9F3NJrG9MK+uzK6YZ38lo6+PX/OpTeLNtM+3/+BcMRMrfkPgDJHqiWYN
5qFpMc4pFVgRUIWsLntPry6LJrX31tBWl3WdsMqZAxjXxRBIjDVTQxsXRjpVlxrm0rdR7ZDmnmGR
cYU6JlgbHUSvOB6oQUqVssscH4cliI56n59D5k4cL57J+yMZDdoLK/b9TaR5BLClAgM/z1SvN5PX
NLu3dSO7Qjw1TaHRe42ce4oHWPhjwNhsyuFEKIymhGJMCM8KSf52Gqe8WRmh3r76jS5vP37Yp34m
3BGimRhq284xvVuTZj+gDjMODlVasnh7zLTW8Bh0Rq913pxb2ebxYprJxaiaUBsbMAiN4ysWXWSm
eqbaw4hV7aXTFc4LKUXzPyyC3np9rnfpd91FmIT4v4BiM/4cRxXcJQD9kHVL1b1a2NZ/TiElbHWN
TUAzw8E5r4m3R9S+5RUaCThBO3jVpUL6eqVplIWYdxokh/Xn7B/+Fq7+fiTysYbyBIANIIDH1bGO
Z2LY69WEDh5IxmMoKdTUrFJPS29qK1fdrgQbG5cpATkd4wZC/pbJUITxJiBLMaX2BZGksBQwA1Nz
WOsFbuNMdUDEY7clN5jhjsJhnZnttMLwPECDGY/aF6EVETbfHmjEYnwLEcSgIm5XZDiyM9I5YZBP
wBw2mDIKszH9PqANjS/9tkivoLRX15jQefXKrxq9Z/iXa18NIIobo1L5d2Yzxoq484YRvpomUnbk
EL8qp1KAeiouV0nH9/tCD7B7YUySis/1W0KifEtLtOfgRMrf2afU8zTx0JcUybBTPO8ueAtKqlOy
SReNOdQkwTkRWmcQbtUswdr9b7WWN/6yxBY7202SCLlFDZLe7M1aJdqeVAD7yox6imvBUAQgIbhT
42D0S88GCT1oo0UIZOp0pbOsWxO/jYK5sACuL/JmKQM7xiY9hRQaxT2f3Yw14qmeLQfpIQDwjck6
pzQI1p7RMYoqMKV9aWl3kmXpc9pQAnIQD4KvQJvg5bcApYJfElqlxgg0zG0AL6IgrwDns54vsxEb
RFZOfwdYAjaSZsm8sb4iZ5KMS0J84KUtRCL9vR0l8fWQBd13v8zcahGZsb7Vk7RZkU8QXYMnN5sm
wKa9rsTTCAjx1WgBFM3BJ9aQOuAbqZvVEtlfu0VXEG5gfVbPRdA6X9E/0aK5In5locgfUR+m3WKK
o3I1G/yLZUzO8raJBMNLwxuWLKxCh2YUllICymtECPhV92rXOuk+kELFveb4SXY5YGyS2ReoyoLi
3hvAlsmNjnNVeavCK3wNrIXUQZ+JN4PTcA5INszRdMQSLEEziPhQmsI6nGC+AA952lmLn5th97RS
tSr+H3tnthy3kf3pV/m/ABxAJtaJibkAai9WiSpSFOUbBEWJABL7vjz9fKDd7pba04q5b184ZJnF
qgKQmeec3+YSTbEWP4s13co05UoD25dnnVmvZLfXzJea3EHySfFLnv0c7sanSUNr689hx6GAAq0P
BsdbAyRL9opk5qkkFJQEgZ1ZEBcdEPcLitjgLMV0DEsyP1GlFjBccjejN/J4FVHLrV8ZMA15Ux97
x126YJlt8yW0UPWQmES92mUuu1E+Wi/4R3tPo2B60y5Miuye6Zpmsg85Zg6fmDQJEEVWqBuAjfDr
59riw9FxlGfKuvAJnYO7gR1UnpmmiMdaX5vVmUnQXdcN7M9sZyHzQYaQ0cYwOv4mWia+05BQ+Ahd
5y/gxzAkdi0uTiM4qf0uk/xEExvq2hc1W4xn8akiYI07zymnG0KMNUpTY0d93yOp4SBuWRyiDujb
ISzd9lvtrZfSa5gZtW3PH98/bd73zCkkXJX7FaIXGKIn8339XoukmW02H6C7NDh6DMYVsYxxHUwq
w1kw6xuMxdti6Tzf+oR2Q2J196hCwfHcTYwv57V6nAXX3shnvhRLkndK46H9BvQ83dT6p6GZK8Qf
iupTTwfrxc04ReGHA+tmnLa1F9VfFHHyMpiSdr69FwoLeeozhMTMfhErXUuhkfvSoDfaTsJV39AZ
rHA96OCxrDX9qscsabsM9WvbZGl5x2PEvRPrpy3KmoOnLckpD/lEAPYU4WVZExdopNWXEGe8BM23
0JptiBLixW4XhqVDaZM1ULcNn3zgNQM+OGi8yckiTCV4L3D6tVRJF9V9+6P5kWvpMyviSTcZIWEZ
kZZpTYBvZffmZbRm9y4mKu0ldggM3XPs8AErgeU1QUUF4SRVboRfM408dtTj6xLCz0VNuwF6N2UQ
Jw9pseNH1xzbb5nXco+q0KW44z/xiOQAZnzE3laurUoawy8zZgZCbAPyiEJmvBLd4Rz5OuUZ1od9
S+Ye9pJGsnvOxCZZ/Uc5cbv18bSKzLjqkeJkSskba7ZqYDJsYrDWX6oxQp6Zk91ElWYTNYrT1eIS
bMc/dzAHeIA73P/5NzYPT9OQOMwyXbJ3ulpnpCU8npEszqyXOId2Dk0U8OCPTSAFDbrNCWnBQZZC
yiRFDq8+8PlzZa9vn48d9It11WcdgA0kifLsRdxVyv36UIeSu0qICLm3HORcBxCIs1ck4ZMWr/Fc
c2S/NG7HeiWBKsf9e9Fs+Aqs+KaBmeu/P4nmpIz2PCZsAZah2DDwEWXzgT8StffeFJJe65KoE/rQ
IdmaRBni/dkY3hMUsQnSIO1ou13sjqJIuD01kCCH64HkOOtF4nT1KDToqgH4PkfT5BqPo2y4yFLM
BkyYUHkZ0dRe9QUAlYVeG+N0//4NOYmokVeHA78pmXW/N7xgtNWXBRXrI6Eg4jFh69Z9ctpgcNb8
ZenABN52a5W2YNYHH2Z9Ot+PzXnReaKqjGGfdFfEbbEq764QruarXuSbpu/pZNar1lTD5G3USLbI
plk/zvuAN01C86XqGaWitY7I0gGlvunLDHrsyEXueqyAXd9qI7ajJGVxAUGzO8ZtYxHJxCPf84CH
CDaS0JbbkfTmw5xYWb61sIi3blMzrkP+0UQAQl6Y9QLDjqeGn/aeikmnbc1685iSxgPy4AHcnfLB
5tVZH4v6AVEvGn+i9rjQy3q4YJyw7n2TUITRRQabPKVItLbkJojnCrmV5/cL8MdetDbugxLsC+vG
2kQOJ877sxtGa4bu1FVgzk4yf0XZF358fz5N0Yd7xSBgPxS1mV6c3uURcfW+OZhWOpziCCLEnw9E
TlLgW+UM6RDkzdAcMEz0ttlcWS8RDlmP70+FjXPm4qciNK62yfzbqAvjqqx12pC2GnE0NuYBhd9Z
BTvRvKRa4NSCIURjqWTB+Z0vpEEwrdDYQRVuzHHldFMIkbdiCONqmHwFHjnj0Ypthu9GFrGynLDm
hFl9FXawR6b7XpXs9jIxPkAhWD7SqfNQ64DoPeNyNu33HdBMu5Q4EfjihOXgX87x3SmuknRGls16
ABU+ScQzCddDx6ZQRs0QQj1yPbarfv20qu9YZrKGYrCLqnm65bPZ2H5Fq/bkTTOFnxXxvfsZTzrM
JM1OQ93ZTAaOLdinPwCuJtOh64ci/mC0CtY2+WXGtdEHPoWFFxcwVlLytOtGuDSPndVThERa6j3p
I+yZoprW7+t4473ZC+ehd6f8g5DWa6yFWpB6qj1gD6P7TsPagd6r3iKQet+BP+RLm5Y6GErJAp44
HlVScSLNybgEHSNPjwpltp9ShSOgBTthIaR5XGAw90qSueXCfYtqQhLjYcqPSVWpizRbwwg4NfMj
nf10KIwK/2SySYtLCNflzZuylSQgcCOBSccT1rSic7cTKL1+qtfN/4Qak0EkjnbUVL1Z0sFkBXha
CaekYMrWB3UWjtoDdGxuTwMPikmVZ3CRpEXqFRPA0XclpAoySNmX6oEaB7nzdKtjd7qlEVA6IZo4
aKzqq/dGOQUMOI9yDefw4hpEVG/4eFDtGDaJkvoA2RWfFM8Kfl8Ys28zxS/T7yU1JqeLV3lbtZ7h
hqbCp9ANeYLeG8NIj4rqlGWqYsvr2NNKe3LCM/M0jM5j+GbYp5rHsfKMK1pY74mgu/abWKDj2zI1
j/Rg3NfCFpyfDc5Jhz6P2K0WG9L+wDsH7/ump1I2R2yC5PZdVEaMJpt6FQJz5Q0A24ZUdvboyQR5
zgipKTv2vaZmCWGpQZEaaulJK62dHa0787KUnED0dvEBxkDy3RxsvT1jSc2K6zQgeSsFHNT+qDBq
ZiQaJ3OeYrt/BDDSnSMN29RhoEtYktv3zb7s2n6XmUK49Cqd9aKni/HougYjO8tjV2LOwyVxyCnn
0oaCTiJHPnC1h9l+jJlYb5bakcfKmlgPy4pg/lEyI8p/syN895mS5TpoYO64W3vuxI53jh/jpp8+
TbG93MXmnHyq+ghMjRXC7ky3A6GbWDrHd+xcF8SUV9p9854VTzlNbrwEBDuIyNJe4YtY35TXL98J
6hze0OO1lNtjhoDEngWZJa1+Bwe53EMmHJ9NPm6z6d9T6mHxqXoLbFefLLQS18SBvBEpO/mcV130
gJAZDjOGokjTWkvfY301Xz1ZhZ+wGk5fy3rmN1mFnrRUyoUX3S+FRsea6dFoBE6nN8pvvMH+8j6d
+S/C8wuEBwu01U/xr+Hwv8lTb3H57fv/HNt/E6T98cJ/CNKM3wwYygY6ULT97g+CNOM3FGernzsM
PwasP4hUUV+uGQDkfq9z5n/CPPw6RmSGB/bDX/+f//06/a/oe/nn5Lr96b//VbQFysH475/jIoB+
/mGkKvkMfC75s0lH3UR9k3sePmgoFfDjicsHj9jmZBu5rIlEWM9jPgwXYq8TDrPqGTss7aiPzlWU
fZYG+RKv2KSZf/SGvLjHC+gJhiYU6Cqr1a40sUtA10kmpwFub86as1MzWw1Eh2uVDWDPk3GvprF5
Yce/2GN2kdq4D8kX3nSN5SEczS3SAXv0EE3y1ut9cs25jkHtVIXf0/lwZLuLP1li9BN9OZeefm8b
JGN6zfhSTiOZycTtzSbeVk2XvJEolm5yTJpWJ4urI6f9yPILqqh489LiMhrDLSRsDCuufmeK9NLP
y72pYLBG/BRnhj/FyctcdeWmrJdXq0tP2WC8lo79XBO8WGbsvEj7JG4bqCoa1/ZHvfW2JagR8wLY
2518TofsxdEXA7Ob8aY36WW9Al0Or9hMszdV0ea1Uad2DOvKjczHFOI41KZhHB7JkrsxJ7YDnB7J
gMq81zFMvb1BMBYpRGekVuVxWZs9bWy5MLoemBYjmbgXwZROj3Y838bKfI5leoqmjJ1evZSLdXVi
SUVC/ufW5AuNZvJGpsm9mXGvZtntao+MRM0kU5ReifowJvpWUHGKkguFbAunMqshHVHouF6xhQb9
OhnpqmSmEFmvZZy/9AbuHDqlHFwoaAPre1UmP6DVy/3Y6vedGPf0WWfDhRUMcZsZRKmB0cdvEgyH
XiW5pAgMBDfn4JLM5ivkHWQizk+UwIwhOjvbJNjbsmXyRkPiqk3smcsdFeMJt6qnxqSgia3pMdeJ
EZ6LkcKeWEL8tV+A/ylQxfTqlst5EFESqLhJrmntPEOP+urW8oM3JgYCHAMZYHdYLMreehoel9o6
4NjW8aDKQ5RzjzQdo/+0G8hN7Ze1FYnRHnM/Af0kOmqeBOaHnV+LXPqcD09FZLx6ciRVfGoodyPS
VJzhsW56yuTsLWc6F+g2RU6fT4+S2R2JkF21y0Tp0YNpcWAYSRK8X3ejIHjVM59LzhZolta1Ambe
devr+J64KDg8itJ+TpxmPqzZYrAUpmsliGdTdLqBo+IZrk84fJRMBTbZFIXBTMkVzB4qktqZB7x/
reHY5rZ7nAZN+5DGc7atlyr/UGCwvdPjbDjlDJUQq2TytTPa3+ehISvaTauIp6ZMauws0rhSGy9H
6gP7bHwJnZLgw4hpr71XmAg+pUX4lE+a3W8W0mgTKFAJM7zwSi8KhxM6TkpONmc3qRuQGSuCPLeM
fGJj02C/ixwc78oTw0Hk7k59ZdJwX5RmuSWk5anUjChoe8vaDj3DMVLBXouCvNBCW7027Np3HfJS
q8Wzd3mS9xsxl+G90VkddDYe/0WJ19IoK2iguHTEg462RRg76ZTct5klwFCJZMXQ0DcTzeAHII5+
P61V9Jw6z45mX5FBjsdwaN60sSFJI/2F0/CP6Mm6i3uChpfgCmE7FpDujyBPomyzJwaoPJgDk07Z
4y4VInRPrJp8A8P+BWL9I3Lyx7sRXcU0ELQGt7ufICXPHPvChvIIS34oN4WRngS5x75NePgv3ulH
aP79nfCecR3eDGkv5IAfv9foIBJTOHIcIMO9eCG74bodK2OcA0hYbXnkT/ruXw7wX6K7f77nmi8A
/5/Q2J89yCNZeDHD8wIhsxVvrXZ4LCcWNjrIw6jRcK7flzyKc9Oyu/3nt5Y/0+hXOEriGK1jsgfG
+TPlokojYrlnd/XTbORGlbl7P0NGXLeLsypVilpieh3badjhfjuc1NCybj2COZp4fo1xjYyK5YzT
PqcuEZ6eB7inegLI3fE82mzfri3WiTfPaqkuhd3scmu4TXn0xHyXnNPJvPZupgWrMnZvWYz24eUh
KHLZHv7zN/2bRwheHzxY2AcI08VPN1ZkCZMvYRaHWLQ7s9Tvyf28z5fml0lHf3dF3z2Pwa6JIPoZ
v4bO6U7UXTyrHuPZlu5tNhJzy5BM+oXtKQQB6aWLDMRZw3xPAZ1/hICaQD6M3uqBfXktVVRKAWGI
6Qw9LYQo2D9qnn2VzbCPXbZ7q4KtGEWxvYfpPD1HloA+HwmYuMmcnHtEyLcinZ6mhmO/F4l56pAz
bkebQQbzj7cwsWwmRhl3cXLLPa4bb2G5PLlRv1u6lsO7kod4tg5xXCQBDTC9eTWdUwe2q+iXe2eu
pS8Ev9tztd8bK50Dx6DG+s837G92GLxyUfhDOHCE9TOMvDga7oCaxH6LPmMtJyZ2Ngt7Nx+M6xeE
nBVX/7EmhQhFZBx3C93Lv+HujZgTJzNxB2S6dDPb5EQ8yy82zPeV9NN7OPCMTCBSDELFzzBpEtcp
9D+9OJTeUO3ahKRmM1xe150ejcS879CVp8I8eJq4jqEXb50iw4s+/Nwq9dW1h8LH8qNB7qjkYVAc
4rHH7gRefjGM6G2xR7l1CPs8ZNJmCmThdYl0vb3LEns7uNUnt+Ov7RYpKF0oUxCLugUlece8oq52
ohFEi3q12PdT1fm6SN4s8HnCadLLMKWn1CIY0LUVBaoxUv0aVVAUcRIMencrCxFvTbn8wvDO/JsV
y73AKQkrKCxxfyadFKLqJgwQioOR0SgMTOCDpOup4LWU7xxzBRjHqU02u9ccgVkQto1OdGZOxjzP
cpgWW80u+t0YLqPf2Ri+9LH+PKpKblyEv3462Newd+wAoc019oTaWA07UQVhckOq3BNjz9el1f3E
SR4mSXUIdEsmMJp5uLxPM4UYjg5xtZfZuPeq8RZZdu+rhufTJD90pWiPPnHtaoO4jiB7a3nyqmb4
heLobxYJZ8b6Dxw8+j3x03EV1U7WjRiCjm6xocSZfGfk45hg2mEV/eKOGD9xc95PKtwAJdsavtm4
A/60idamnOWqUTk0oi2AK1rs/EJ1CjmpPIP7A/U49RkaLf4g2KaUogKMsoudUgD2ZWj7ZeFVQUKG
0NazFzzLsrbzSSH/2qbGnTa4H8BS2yD2qPanopQbWaH1VAsyoPmcO+thzGMWyfQlHNcqdRSBWvRL
3RdQlUsRUK5uB8SEu45b+t5eLuYkN4nFD3pNerK1jldU48BMqu/8bOni47QCmGsTBN5bbkaCZ09F
Pz4mmCCCzRIQttS0etYyPjbo3hBpQe6Xw6NIjftaS05SUq0ZTr9hdjlv1j9oaEyxS1gfyKofdobZ
tNt1GbWTdS2d8dGO1gbCYsjs2hWD9ZpqSQ/VZaqRcjoVP91o1nOtQIqLLqzvPGt6bbpuM/ZcYJUl
l0TSs3jkiQRmZj6DB95GadqBLK3DUOQnbVCnJcfrg/wi2p8uO9EU77EDLzB3HngwWR322F0yw/o9
bsfilBrWFV71RopmDtbGaFqARMa6gVNCZZ915rNokl+dx/bfLG9qHQuPBgvLKmRnPz662SxVLUwL
xz1nfi3a4dbqnHsDbVZosazX+uu91S47z9h1HpXe+5ov4m43j+2IwJ2X1TlJ2h3e9B5Se3dopEOw
b1QHzPhIq5n6+ZAZrUaDluarP1RCZl4WvUKx8C4VqcmbJeJc7BZAq4K9HL62vAqNPUZ189MgKbf0
RlY4PiWkcUUdnHGXyjqiMeQ8jCXJcSqizHZU/9gN7KDk9d0aMtADcJfL0Pc304KLhz3MtE0gnm/q
cTlDsQDvxVQxN9DOwyl5BR+Ftl91N4fu4JAmNmgx/VPW9Y8S2tZazTPT//N8/e+E7VcTNokT27+U
Iv82Ybt+H//n9L1pv88/GD798bJ/zNfkb2y3tsMQi3bBgxD6F4caLygeaqiLcOD093HZXy5wxm8S
6qvjwuBc8xxWI6Z/mMG5v+HMRLvB/6HDQdv6/zVk+zcHVxYVoqi1nWCN0TH9tFGLGkxd9lZzwA0g
AVVsZLedwXbTcxwO1nkik294iKw2PJV6EvfHISm6j3GFvcA+VcacBg2Kf5RoqZcAZPUSrSpzXp76
iLIzNBOGb62+d1IagcirFZI/bbxiTRPLjTGH4eMkCuvZLoaXzJhRR2b5I57u1gO76/KxbbzHssJ0
OyMlyGR8nYVovAzkbo1EC9MDuVIE46R7a+1S+l3V6c9eaqAmg6QhbkUxpqe2GbotzQrklYoXjlio
bAnRnK45nJCNoRnGLVzwj81bzXtrSTTX/aqUrKGBkv8YDSpvfIzNqxc5GN12GTGmYwKg/PcLlS4I
rlePUe4/sy2t5dVM6pojo73F3buUd2Wg8v644KYfOLLnha01tmIjMLBhGJB7ufd5UEsdBUXm6s9Y
IC0Xuxo8dJ7In3IdBQ00g+Y4aMTmLIYLn6YgSZeqsPNwpi8x/ow7r7FWi36UKmMrMT1Vbp9vRBVp
X/oe9yi3U/nqHSSNu8ZtPX0/Wkb2NKeZg1o86o3nBhISAOek89uyPJ4+uCDUb0s8wlOSJEOixo2/
aVnLXIa6eP/++dr1U/FkEzSn+PdRZICi/rsGDZ/2YtzpTV/se9BD5Iaoo5KSi9xi1rItFlw6fKdL
xF3kGj0tZN+hCLyzRQiAE2YG/mN2y+hqF1tAwHtw7bL0FfR2ZiJU24tZHofGhO5GPHu/65JIPKPn
IfrFqGZX3/OorLKjnGfBxaJT9W274d2ZR7WtlWxR8loPJTrFp4aMyoe4aubnuorbO7eQ3qNaBncX
c8DZm5pp0Kmw+ujMzDT+jB+89DMPt1ut4mZT4sLMSzuL0rbkS6rF0rbWQrWzt9AR+KlVd6Nve6sk
QVXLl6UY5z3SWQ/YRci30ZYYPIRNnpe+IZcp3kD5TPDXVnoXX9Os5HdxNFQ7u7QhgwWmHLjDjJpL
RyGrT9tbiOQazfSYcp6nWF50enjJ7TyZsG4c3b2xHoZNFkscuVzie9xJK/0Um6hsM2Ea62IGr7cP
XWk+o6Tt78hv+Yz/4IygG+pvzDwdb8jtkGYXGGPQuVo8unYoQUOYzfTpPUHwpwhrLoHczG0+LEtW
3rcUah9bTdqkdM35PRIj49QjIKA9raNtjpHtYXHsbgsOt5yI0kqBIcWI5WJmyU8TDmq+lc/uRMQl
gq1xGnvfbFMWhiiSIXAYKO+KbphwlelW74NQLczgW21fV7K99NJTHyYXBXmhjdZ9Z0ViC520ezdJ
oMaF1Igro6t55h1xAEm/GSfdeR4WLbmEdEWvc6MUrqHlsZm59UuFIVIBZEIMgFFiMz8raeMbwWte
Ftogl7TFZqJxL/P6ofZ0FPAwK+NtHw8y8fGUWj5N1qxvF1VDVZTIcBe9Kp8025r3onawEsN2CQQa
LqGubYt5MZBbUT5tRFwgMusLC2kXG4Xh99mobwbbns8js6aP8bS0nz2+vzzSEk7qiITeaTf2EiEf
DFUcwBTs6VhGN2V2W5CQ4+uQQoMldkowuKJqAlDE+NF2In0JpoykDoH89kwtTG8OkEEdo4SdALFX
uJV4w4TPT1QEZBQykNfrLeWdOMK9ca7l3GuPKWZkud8LtI3eOOF2SSvaQePEU/6+cdP05BQMfGiU
lo/CHtiVWkY9X953FprcEGA9Z2JVskKFsRj6H6sIFSN2VQt7FG42wMqazrY6iHJg15g5YZrSLvYT
+rtjVRAsyHIYxc2w1jdCRjltCtHySYBwsK7Sx4Gp6Kh5xZVje4ailpbzpiyxpW77Yrmg4fszKO6/
5dKvyiUUO3SV/29A8pIUxfe27F5+qJb+eNWf1ZKLB6a72oqQ4SrfscW/qiXP+U3IFZ9kqEtXiazm
n3ik9xvmkRLO/BoQIfDI/atcMiWmmoxs6HpRo7yXXz9hkP8Jk6R3XfvkfxnOrGAorswORRsfkD76
p3pJUujkZITo50LXyrjuEb/b2gbxfohZmTFV29SUqBhnOVTNbiL3Br+zqpPfpymj/MiXpPAxrGsv
6DlNr1w54cvnaclM88nwyADdjK3xFepu9CmfEJgnkW19HvAKuODw1d0veHOHHKWKzKkS0P0SjfzP
YLAnr9qDF6SHplMFxATKhnyyPmZNJ79qI3ZPZ5iXkJSxPO7uBoUf2CeZMtO4a5d6wWIis2kasWuT
/Te1EObKEpqC0GbdYeOyW2ZcfBYArI1sdBnAouy/EMM14rXVYxx5SWWCZLpuiNHZpevxCsk4p88U
RZnihB4mn4x4pquKMRUImkQN9hGjU+T8eJQ8AA+IY+t08R5C5rcMFu2WQcpqfFnD+h8GIfZKJI8z
atx7WzmhgrQ6ywsmTGGOzx+a4q6QhPg0aEy2naG9oPuZoIDBNca+wdHglHtySxSxx8mIwHbDXlhb
UNC09mbomXUZ6JuRvfSOcezhMwIQLl74tOSu81A5Vkg3Pwv32IQdIJ5qKytDLW7CN3GaUD0PyF1J
NxJOkJJOwzWoBr/up+Jke2UG1OhwLRk/JL6w2xDvxnkezwjWIjfQoorJXWIvt7qg39T3EIiaQ2pA
/+4aRm7QSzGyH5di48BYihkBglq7lMwHs8ypeJgE5v7SasujlzGSBKQbneRgrkjfEwBvX3yKGGE6
+rYvEM1r2xFTtbbdi17NentE1V6QqK0yKzFeohZNLncuM3zLIhc6b81A4FFwXaxw3E56WGxtrzCO
ybDc3Di0t9h7ASem5aiCxMLQyyzrHAW6x4nWd63LvETjHGyBvrc4eg0Bw2No4przmE5w5y1xBNm/
wMpVPsod30nKq1kvuENb6R5jhPBEuwCFKG0/aVr8ccL91m94m120TJxqw4zwZlx2jpOEu3CYH/RM
tccaoxiwx1rd1bmmw70xU4Y7tTh5ONVD3jPabatxkufmlJzMPit3o1ti6ZXNy1GvWZrCzsQnbxa/
F52LoZ4ROb6KOy0wqTJ3ZeF0HaQYqY5tMn6FCpqdVrL7ubYZ5CxLTpo6xjQlgGXLUG9nIgXBvhm3
vlwrgqjWPM2v8BsKojj+bqGjxlkFj7oQ3M6udVQdZoPDmW66eOf0c3RXWBMhN3il7jHMeOgSrfWN
MjE4BS0qsEYZ93x6dVbWrDV+CDPyaEjZf0fAPm/cWHJxWGyHuho2qUPZWkQL3rN1fSxG6wGO7i11
k7vFCPde03PoiuUxsbt9CSPg5ID9A3AiDs8F40+QcsXVj0gldwfzU1vXe3eeLgrXQQxsejheVcYo
LVwgmYfmky0JTBqRpGyMPPuemThQiGK0N1iL9g+Qgi5uDdGOohiKf2exCSbuxaxosVQ+TT46VAOy
pjA/6vg5blfsOXC8YeTZqsi04H7Ye9Ey99Nirz+4Tfa6YA4Oaq17J5vt8tQ3EkQ3lIoxbadQm+PW
z6owPkZx/XFQ7VZz+VJLWVwn11Qv2bqbpX3oVHSRrXauKmHeElHbp7Lq4oAb1uwqBEdfnDp+1rUW
0z0xvcVdbhwip+2xy6szH2cdIsu00Dv1c4LMgm39Y0dxj+rA9o6pcm6h3Xwch07fsU2451JpoxO0
qd19Zl8Bz0WuAAdaduqqEJoFdZd2e50btdPLur9aEKVvcpq8SzPpt6XRuo2p8i84wzCg9PoP85Tv
Crxl1y7DIWy5pRcu2F3i1TVKVzsc5iQfr4T8bsIdkDGnQ00cPGKSfaK6xwwNzU6A3DyM6XiptBrt
j9GpT8iyPll4LPmZNry0i/cMce2I8wAEUTwtsXrNMFoU4w4niWNpqz1jcTA8yNlXYUT1fnSBsa3Z
2lrN0h70TjxWZCfzAKeYJeVA8merHvVrbMhb71V3WRs/2anA3AbPKx32BMKsamtr3u+mN7aBBO9P
17200tx7t5X7NlHTbeLW5T6MYtjn9uL+noaR8ZxZrr1husdS0wAThTNc4AhssUY/MW7pdtZQi3OD
m6ZfD1WC8Mgr4yCdMxd+Zb8c47I7dJU6DUmY7kFhQLU8Df4eVokcZrAXQ8/x3RFxCRyP3nw1Ne4X
7HMoNHC7kYjnq0+I09QXjAi1AMFVucXENf5KiLMZjKK/m5KaM2HMPhnmcCiwkvSGhYNVeWg9mu5h
mNtrnTj560B/4bnzs3LSbDvwfeAml2nA7CI5DzO8zSY3doi0XBFElrVcJ1xbsHgK62rTL7FxthIr
2s2anP22j+SXsOyrG3rDtPC1piuqrZuyMw25LO6BylsMJBucfDBeCSosjQ9zyWSVsX+1K/qqR0dW
hFD8RXXwejzuQ6nB+RvX4xkfr9L2fM21rqPuiCetyIoPegR7fWPOGVotgkBUf2No4R69Nl1O0yA/
mZNefSWNT4sOYV7gFWU5I6C5zAziGU2TfvrAOUsH13mvuTbcG7EDFdwcu1trFfcQV7SgTrWPOQLm
DymRH20jm10/2eUJ99fPbkvg0ZQA/WuMbAy+HuOWrP6d7RWcnKnTi1qMZjsSzHSURGFvFa3F3sbl
w3eZGAQ5KDTBs8MXLyL1q9Bd7RINY/pU4bfrM85y32wSazc9EKNvxTJ7KaFoPDijxjygd7/IlIF8
7ubOE+TSZKOFth4IJ1aP+Bbp+BPoa0wMXZOUwAgTiQXjjhu28uQlnikuPjTK4+NFBAlsc/WtatKv
s645N0ijw2fZonz0+viKP4i1mQla8h2Fhj1wk8aMg6VqTL/Sm+zcQorFR6Y3qRGK6GKI7NClYRrg
f4bnRu+VNxfLKNzM3Lj/iMWtu/bm9Wdt8Q5wrKbHoSXYxvASRh0edpp3Rdd9A3d4ZXfOIF7Z3qZv
wv5TooyzzeBkX3nNvLFGLdmGlc0BQQzUphPY78SW0ItAK5W4IrJPAoK66zu0HhBDu3a+y83RO4yl
MWFeWb9mUW4E/ZQlWDvCAH5gg2zhqPcyc327G+Nsb6I225m5mXJ4tVrxpXY8ecbsydpl1IJwy2Hj
MHFCbQYzbJYPcN6Mr0Vm2V/NpMDCdekisoVjeGNGRsHQc80FrG2EGJiYmPlwcph8MNTQN4UUHwAY
cFjFaLvB9HydneRUHkGMm3uEXjI0sL86N/3o7NJ8iB48jULUuFBoBTkOW423HBnefAPOAn7HSGWT
dxUuu5joHMOiFP4CmxihGiOrxjxZyoSqlgzVJitLUC2z/33ozC4QSwUZCEv4jZWVMM9DmEwadJrY
LJC9hSu46BrZQXbC9ONGDadCH7dhI68qVvJTYtrNPqts95zE6HkUHDkiDL2HeYl32VA3N7KAzL1u
fO2zmIJJ4RCk8vCTETW5n9ViE2qm3GA5RcqnBaSMFPbU2HOxdWqytwqeuxzjUx8KkBGUWgFiZw4b
F6Y62wmeOTBIB4hJWO8uafz76HV3NgX+Tne5xFjGfZpKrFUd3aswOcuhgYAdKcPNN7QqCH47jTkP
9EbOxKw8lqV580hR3v9f9s6st25j29a/iBsstkXg4j6sfi1paUmyJMt+IeRGbIpNsW9+/f2oJPvE
cuCcbJyXCxwgQWLYMldDVs2ac4xvgPf8mhXdY6kn2OHefNfmnFOs1gVMMxSQWBG+aWdiSq3d+mzU
KFLq2bCeIC3jjcKB9Di2Tc7gJ2Wrmww8sAKtl11myOtcJEpWWpbXKp8f80qPO1jYAc6AMPmmarER
oz/fzXD5t2PmrSaTyFBvlOGjL7LrKu6cm9pZZIZV8UrxC3UobraL1X4dG8riK+0vI7xMorq6/LF2
0mSTOV20w9AUbB3yDSm6pYuRNM3O8MyXzEaV72jgVzeeDL+YTR1tAjV6+3hQ4101+cYuaDyxnjKf
qkfo4EIj6qYYpw6bY7nOMV+sZxoeq9gxpxsL8LVB/x8pfkmfpu/7lR/4w7W0/W8l5w0AwJ8sOb9E
2tv7oqEl2LINW6naDdmMm1j129kw9ln8asiKxHNvkZE3qT5Uqr6tEhvGcszyGFdyDe3J3GnN8ba3
antvt/0eSaZYYcS6gtTJBpqaJ1PJR7zPxGUl88vod1+hfnwpS8X9U9pQFM5+GT6W/YxkcSyiz4YB
e7ADaoWxZF5Htn89B/JZ6hKRUVDuFZvjCqI4XHmYVSujMMW14+i7dKA6M7CnrKGWQPxVkB9vVFhi
S52NW3C3vVypfJzZEtKQt8tOUCHc1fGO1MzmWHMHf57q+LutBu6RcJhWNIcbnOQOEGt0m/mnrEwJ
bU0SkRNMbpGIOOJLocAra592Xl3cDS3azN4YIaekntqniRHVa23BXVyXqtWfsHqiJRx6l0OOrh4H
ZE7Hnt7lkapaHfGqF3snKJwddvnoajA7b1cX3cOEsQCpVHAJZJfeFhiFX92k6a7mOPFOULrxGWWT
OjFLn3bu4NQPToF8UtbWC2f49KwKhwN+ZNK5jfo1VIDo2h59e92h6j5jCQDfPI/j3kZftkl7Tks9
IQAMVxkZ1PApsXEXWK5sZxOhCVrlFXP4pGmjDb0N2vS2Cau/k4xcUntrxVl48eBKENQ1fQGWHqCe
9AFtZXxiFLXnoiOPsk6nI0m95EEP/Y3IS8qKJvbZi4PPxHskm0r6qM7yuF8Z2i0og+p5Myj++iYY
1h3PToR4lNs1h25tAbRsUc2UpIqQzANLj7rx6OcFk6Qs73csV+6W1Xziq3eLLZ7HfRrrC4cped+l
hrPnKEzHBW/RJ3zmwUJvNNWZrZpdaOC0cDM1wRU5hHKlmetsrNB3V51a5MEcP0q63Tjl0YN4iLUO
jXLEuq41ztwWpVyrqvbUlPZrNUO0D7J6tZwtrDm5EazuqHCj/Dat+RpLpgspcvetyLIB2bQhMN4n
7UZV0rganPQ2sXILbFZ+jjz/qZQBbnYlKhRZ3P5oyXaFMPfRQL+DwQxnGTKAFwg0f5XsaNon7fe5
1HdoeM/TMomqp5ARt72ly8A5y7KLdQ4AbjW0MW8PxBxgubUZj6zKrhkeyPurt/D/XIqW6TTwpKKN
AQxtdi1rpCtqEPb9l95Pv0DWJfa+uh3bcjziMLY2HCGvWKKfCNErYKyPW45a3MkwFdZtz7Sep8G8
mUVn7SXcES+Y2XSdFpm+FvfY2Y8y7bZz76l1VUGZ56AzFx+Rf9E2GYZB7nASPbB23ltTNPGOGP4p
b+DkJYd1VHMcxA+EXwimIB0BiCHJcMLrTh3nFF9o/wd3aWTwRUp3X8FWQ3Zoz49SOLf+HJCGoIUF
NdLctY3rr5y6TgkALEHseiAn0fj46QO8iu9SVDfNbF0p6b0w9t3p7KUV+b5r5WvdT5pjLsLxQszp
usmDTZUWa5GiPp6r/lW3dOQzQ32OKyNGQYxvrEH6gaGrpKmCWsaf0yDaFAW9gFjMlC1pSORlelvH
LNDIiGtvXGsSiC5511sng5peYwHLrNXQcyjvK9gRTcdOrnsFgdvU1bZoRkgCcesDk/OuNFkAGD/X
XjpitR5V1u3o4kQntix3hQsKEAZT36q7Jhi33jtg+4MVg536mGRVeCtZ1dpV2YjazSmN8a6tRiry
9sFwvLzZ5bJhdFkbaqjXtohptXmcEYASVFaX7FInEBX8Vj4jN9T0HAB1mtedLx1EP6OvWhJlgoaO
xeqtCf0/3a/ffy+X2Lfm/yx/8VeKC9a5uP2/P/6SZvLv113EAj/8YvuWOXfXfa+n++9Nl/Gjv3lj
lj/53/3N/15ynWVSlf6yE//SNC9f46753rbND934337y9268F6A1kB4qCBekkWBs+e9uvG//Cxkk
TDjEXd7vpLf/irBbIqkcyY9xpJLWn7rx4q2HH5gQzD0QlOY/Ei/8rAsS1Ib+MgzgYj+lKgX25JGI
YeiDTLLXGM7z3pBUyInES/mnT+cvdNd/dSVk3miPfM+2fsprzwqncGYqrIO0kAjmpv6si3JkL4i7
9T+/EteA/MMcFd/T8kr+xHWKWgOzrFaaqb/q1nRwLk2fIxSo5qd/fCEwXZYDacjjbb0HSPU0e4Oy
nvVhAuaoMvUaGslryn//k8ssMEJogT8nX7XkLjW4WzRA8gU8IVGbNaBEsUsglPrnl/IEKlC0oL4U
740GjFJzp4x5R32Y19ejiTgrLMFa1UX6N2/qZy0lzgLCYxg2LUOq9wJdv0cv0QaDPsQDSkOvm+6n
aMQIOz3pxbf767e1qNv+NHDiAeJiNi4R2lMwet4z+AzhljybJZ2XCsKCj/r+kErsG6WRvJiLKSlx
antFV6P9Tz5PpmoQm5bA32CZhP3pVvTqEhQ60RUHuPPlh65Gyu0GhnoyUv7v1+/xZ1U179H1LVYF
lE081T9eau5SeqdEChyMDppK3ulpi6gk/PDrq/zFU/zDVRaw/Z/eEAYHLChoKg4GLK0rqx6f+hxV
Y8Fo5z/56P70ft59dBzb4pI0NG6QrJsoItKXGdggmsy/fbzMn99UILlHuDOQmFk/WULKMHdlXuqc
tFir3GhzMdlM6KFvZyeftgGZaxsR1IKWjesesIiX9OKBNgGkKU59BfqTcDYwAHJEwFqTwvT1LUOE
4ZrN0cPEFOCr14nh6zGaRX9GQkULQs8LZSPA4lhq/sgUh/kWxru17tgxDv5Y5XdTHVgflY/tzw0p
UXqmNpuBkeQh9LHalVMR7IeU+1n5o4f9CS1BvoJlgSCpwl3etrT/O5UVW0KMiw+tkTowtObhaxWy
ynOU4LV7+CKm1MEDL5s+ZSgp4xI7ZWZ+eaP7JQ2v583ynYe8aQUEYVcGkb6Q4lRuWlilxJTbgOdW
osuCkUFsG+y9ECwyFL9xm1bYHo2a2is3eXdvMtk89Vt8zIVFeh6LC1Qy5mIeW0DBNGdH+HnZrnsG
0SfaSJwowCtfCRNDpsxh3WJZBRaRmdbHKF50dZFIP0eyzFDYcvyoGlt/qrzc+hjy3jXabPz6One6
mdfU49ePfbqPa9ueeNbpJCPXMgB5PzWDdK8gLud3KN7azyEfzVWcVvridemrKfhOu9SzPiJ/ex2b
IfyAtL88cobk1TeQ4CYce4D66SWCbAiCLL5NyXm9T0cwcKzoOLV6aDZ9hP+DMgBxCA704pRE+PZX
dC6Sm8im65B6mFTp1eO2L0n69iCJFBvLGGiovd32Ga1EBDAgc2LADVuV8CGEXYwW0ImnNV2W6EEi
wYPT5CfqczAjvsvBHGxCN154Pm1fzmuqTS/bJwWw1bPoeh3QlAr75zjU0HAsQVN2TX8enIIHLp7i
NJk/gvZxH8ZC5a90X2GwKby1BZFbK9OU1cFJYceUlice7KLk/nGpehHtOy7yYfqBfUk/GfpTjcMF
uz5noFUbwutcjejqypURocrmOB88NaifaTeZM6ZQWpnbeQokqGvddysX4lb81BZG1O87WaQvwWDR
sil4jjzkOMALgz7bNz08lgGpzfNcz2rvQnfJdoNRW1TEGjgEIiKp0Gg3EYIoZgDiyxzohbjAs+UY
IKU22eA2j71PKyFKHZezZ8YaSgoCDQX8zSeP4AwSoAbGEULxTbhkzH6uIsJoxzAqSM/Ax6Pq9JVO
cECJ7dknXojYiSifNsbUQPCIya5DsxnQu4xwKKQG31Bns/V1NqtaLCGBuXEQfkj7ulObWI/x90IH
7oHREpgxbyEaOKJ71s3U7+28ZNwXdNwIM1aEN1NvQwblqjJaAqhExkwy+t52dE/iZvwAgezQlv2X
Lp7w2oCVoH2qvSu2Qv8u7qgmOAOOW/jx/blv62Ab0VHZORLhvKV99VEKPV9hTNvlMyZv5se6XWNc
ZtxBQhQqpzZbFE8LOCNeRqeAUYKLTVEJKIWnHmgrTO1e42pq0mk716xusJD6/ZsZWDu8bytPX5LG
kBeJIOIF1IK8s3vQN2U0gJJ3Qvs0dtxRigX1c7fgL8zFPN0XvH23gd60ymUVXFqMBF+h1dIOiJbz
XuwoeSc8LGeOmb24LgtlvdAwPTQftB9HmpQ17XawhHA/XLuTd2GpaqIfOlayt0qrC+pqn5n4RVMO
zevc6sqNN3DpGg7iIWkkjWUhhq+xWywqqgJxbmNyByNNq5PsYmMk38WDLfkScn1pqqWuLq3yKhO4
pzccjTs8sMKhl8ynAx4IkLwHZf9t1SWh9FOrpPi+NONX/XKPuNjKabu1CTCdMdr1E/MOBiYpbXij
dW/SyN01pOwgpayttcsQeV/RMFj39Cofk5FPaPbDYjOafg3Zq6HhwzdML8KEhhOxGzz0WHmRZBbF
KZw7RIgda48RsXoMyEkK1ed85kHZ7ezURYdS9MmNHVrml0B07RWcferRsiMruskOjWf2dIMwGeZB
ZJzbOrnYid0/G2naMGyN2zPCw4+JaQ8fpQJ6IieoRc4s3MMcJDNZIlV+0UYd3maKsXGdb0jfei2j
MEJIkDzyPD/VvRkdLFka2zjKqzWcKH1xJk7SbIvRnsX9i+GWHZNLNj21sFaMJM6eqoKVt8YW+GTm
UjwkptAlrdyBfsLbIotxHaEO38GOs9eA0nMkeFE6jPgmBpuH3HKdek/SycoihwObUxOkAIKyjMUs
5ZBXcYukQb4mmlWhEqjMYCVJUsX7V+dwBvtqrleZthPGVlHVotQMh4rZa249NrmVn4bKJrcbi6Jm
9tItuURNt+lEPlnZBroRGIKrabDGfGbzyfA2eXh0wnv8MqT0mCqNjb0D6zM+DSmWmRH/WtjLk9N3
mJhDhMs0JqnF685bzUHtvzZTSmdB0sL4rl1SFkUS+dhzfE3S7ASpkOrGNbcVXlTkrNJXE8NDjDG3
hUfyNmjcLqCtIiOEtDquHfyoneiJ/MIZLpWpiJMcsw9Dao+EyQqPzibFNUl3evGaA+hUm0SbXxzZ
HXSa0mqebJRTrhHvrMWgzsLR32FLMc4C1CVJpH6+TKKwXfKcWsSjp0SFdZlsD1aFpHuswhcVu2rr
D5ba0rZHxOhX4jlvrfEG5XJJMExUM4yiFYSxLLPnGx7X6GuU+cT9qcWykvljQGlpGMdkhCa7A+DJ
+kbDhUUfdicoQ9+hreYEmbvRvOGDAl3BwHBy+7/JWX4zkf1wVlmSliUlPPgPC3zouwqbmSNt38bM
DsQSsN5YQ49/tTNp+NfUCS2l5c1kL9IEa6auUAHGIR5496oF3JmsRPB3B7UfGdx0BZbXQ4cAu7K7
HHaXc8efKn4/siKeAV4Ps/KnziRAQrGmogh5KbLuPkR3u/v1EeOnk2Fg0hy3uBK8+CB4b1UiZtDN
I3IkDn1FEQbIPGSDYjvGAgkZDLLj8dfXEz+V/8sFfRf3hok925bvTk4FKmSFZz9jQamYULBKlJuk
KZgipnX+0gKl3qqG3rbnyuH2bdtBiysYITF12BH2iptNgQSEp9/vx4Z9/devz/6r1+cKC3L9Enr+
06FcjwnSCKdThzjPnVPXN/lraS/TggFbg5njtKLYzqBNpas4Fe0NODkOs9AYLlpQaCe8CUqZ4iQZ
jW0mi5Nnk2jYa9nUuVeOBaywqNOaOBcQFm1fJXrV4tI8RPAz9vbIwRW9fx5+sKEFvNieA/YU8Xm/
l4bw7wjOZQMOpzF7MpMk/fy2KxaFGcj1MCtMWr/+LMTyXbx7OoRLRUnIuueSKPrOxxZ1RBOze6lD
u0CrXNwiq3ZMo/VgO89IPowDwWqMSolQ3Lk1UcZR3f6dtfinV4CDfzEVmXwl3KbvXkE7eYOnE3KN
EJkle9eIIDw6w98tAz91LAIbmynv1PYd3EvvGzFd0vWhV5TJwXMonj36uOtCe/iHiTAEH6yw6kwp
hwektP3zrz9j6+fPmBIFJTCGJjzJzntCwiSU09fZEB+cZohC8psAlhlhGHwGyuZeNSUs0EtggC0r
ILSoYKpeGScN23bq3WhNWEZMpkFUAyapsE3Aq2s15aQDoJX6myQw8kK/wdII26MRNhxc3179/3Qn
+px8rcumfG1/7D2/9ZP/qzH9/1O/WrgmLZJfKcebJuEfrZMfutW//dwf2nH5L4EjDhE6PSt6wotA
/Pe0kkD867cmtcX69Hubelmq/vDUmf8CceVjj7acxVznyn/iqUOQ/u4xo5WCzZrFw4OYQYeVF/Ln
bQf5cuUCYlXHPCUB3Y/IMyOsilnOnANUc9vYPLSVywHQEu1SXlQT7ra+tJYc+3J6nEn7rQA2NoQN
MgYkrysQE1lqKoT9i+qUQPZpAZBqTGakf6QJSJ8wwRrBLEdjLYHHfQ4weByWIz2clxj/2s1blDpB
rnCJq4QgxTq2g2aVOrZ3XxnM3uqU5CI5ABoFjjzvtE1iu9872P7ckaO5VxDBxcvE4xUOBW64oJh3
7EnYZBaGFkTblAFl7KABOcDUjLr6A9jHzjhJVAECTQPohm99ZEeYgwIfNYbZh1GyzbHIYhckjsH9
FJsBtfSSdQV9vWxtxeI80B0YbivLXxxjkRyimzkwYrkr1SSi+yEyvR2xrnnl4FjOqX2sBp3lxohN
2z0KZ/mTEYFu/vNYK13skdp6KxCUKFO8KWbSForGBxI9yNmWHI49EWGYyT3ofh5bafQln6fo0vtT
uS3JMkPRDNBCr9A3yue5G1usO2IYt0NRkbPtzZuWX61IjiRkKa36Gx+ZQ7NWZmQfMs8WHNzo0A0h
bYs6uyPZIdvndb6EE8uM9tAOz79M1z3In6uaKXblVPq2ipXFDaN9AnQ78KPGFIR3vTeNjwxf1bMZ
Y9z2syJe225HcnGi3O9GMab3UAtpaQVjtSkCI9jFZNkdWwAvn1KX2pCIOqoEvy6OSVC0JyekfBAi
u4dIrO76sS2KlW9EPiDYam+IwWNgXRzHYHogAq6vV0YQNF/cJbctJ4txA8czOarIowc4tPmVb2bN
ttEOot05yVBwEBhXgTHfA8ENvnpkY2eImOr0FhRy9QL22gXaoSfzJoAGEOPpE8aJtEN+ajILk3wL
dNUDqe5PtpU9pIa2PnlAeiPItuprwm775EkeKodNdMcIGgAlUizmJaA9a3v4HoaNfJnpmmwDXZoT
cIiofUGSuk1n2JT4xHHq6eGqd2L3knH+29n9TD3vUUAc6shRxzIQHhBQX3wiBkLeCKyN9BaG9gjC
kvQ6Z4IEBzH9oenK6GIPbnlQdm5fDTB8bzKZ4cOAF39H3Q3eu9fpc1XE6Se+0Ww/jp191ZVzduiK
Qt+o2cm+ak6zIbbAyD8ltT3fVm7bI8Sh9gEqK3pQDdJnCt7mGQdnZN4GmMazpCl4F8wmnKmBR+KQ
jXWI3FwmyalALHXpENFd43hPPo6NSXwZUFjzrFWfnNtYVQ8d54EPSeLpk63oBxljEnxCgZtyUPXa
q9YtA2OLuDo9mbM/WzuRx3j7zCA8ajp1+3Y2o42ZBnJXV7376vb0HdiWp49jSv4d4tljoXROVGd4
BlhK0ChsjdXwZrkooqMV6KvJNSdkuIDHQF5/64rBWtmqyA5mhCS8cFH4CNGQiZsU/g7U/7iZR6/6
QoJvd2VWQwKnk/OdVzjDXVoilYqVnA5l3dl34TRMzx2twK9uKPo7PpDwMpa6+4hqXCzdOpj6DbyE
Mh9TItmddK+dFOBW3pXqUSeQwvnaeVqModoFvtLfiKNu97PMUbyNoWlvR290wK7X7a0veqrVPp88
1PT41CTyr9fZipH9m17YcStzNEQk90D6Y3+mX36r0bYCKrSiZ0vy/M9uUO1GXIE9MLrEPHuJMs9B
q4IbA7fHHbESHRsFwSfXZbn0yLLxklWdJpGbB/UEY55jLKLkfA3vAqGFEtFJl8hgIunR1QQGfO4q
5IW+zVJDu4fsF/hzVuWID96EIWNtMnhcN5UHqikdRvRNhqxh/0KUOTT0AL/gbsEIkqoTe0mwDavS
+pwi8zpmjZvtK6ypD6JOm/vIb8Evoh9dGUTeQiifVPXYFF2APNmfzz3NrRdddtiKaD7dZ/CBF/NI
418XwzB9wxMJWE5F4OuKwh1ORpT3+7AR/Q29PRuSl1XsZFJVTwMtsdvRRbMyEey+t5MxvmNn05+8
oCu/yLbwX6cEiM7KaxvAyEH0DcVcumQKov2kQTjQpLiaxsbdMPVuEafyOteB0aAuESqFB9hk/Yum
z5KtexyqxDrORnrK8Kw+hV2Bn9zX5VG6eRKuXXzAr4Ujql0T9NVHGRWet3XKKP9iR5HcF9UYnjsR
yqteFpzVIWYc40BSgCsaPpPF/oYCtM1uWsekky7z5qwEJulONoiZS4N2UwstPXUU+urMR/3UF91H
aBsMYDRaZOwmxihXjT10dzpq5PVsBNN3jNxZtzRZ2a4Z00RX2dAaD3Hsep84ErH0KAwB6DRAYC+L
tqavMofhtjVlSQBlYd8keH5YlhjaKJlNAve1K/d+i6iTe2KAEwBNnpaRiEuAXL58USZgCjOxXzj+
l2cjKnCdI55eCXO0r4c2cFgGJ+t2WsxmJICD5HebU5XZYj+3xE9MRbIBzW6d6eulx8jihFDHBVTR
yLIffdn22xGk1K6C9Lc3vBThawC+HOy6tUG81WyM0tZH9PfNne9GzldcoFm7Eq2eN93QBx+Ei4mt
IOQEGGAtHphIxQ76Ju3cqrAiVtHqx+Auiwp/T+uyXA+mfS3DeuBrzx2gMSaSXscbTwGhK1uRGNV3
up9WS+cH6XLYVv4Bs4ReN1kzrYtwam71nOlbNenqwFnOOow2gjXgy8Z6GOZg3oei9j9SC1gPI65l
ukGIL15lbnSf8lK6u1DpZ7fK/K2RBnc40ZuU92e21B1MuugaDejv0jalWaZr4+hh1YO8gMw3ZNMG
/ZnoGoJJk4TDyerGDaS04WpC9sit6SDBSZV7G1Kb7kTCZt2RV5ruMGv46cauZuoP3HPdjR11FUKt
+qkw6/wC4NPBq469Yc9+V+x6zvOMZZDyGInwDxaRnhdf+CO7gp98okDzUCinCLCrKTx0Og1xPanA
WvmiFuroZpFYc2dnt+RN4murIf+7K1KrKF/7Ztoq5EH3Xk2izjDbw9Ezp+KCag5DDbwqiAyw+JDi
zoCkHGXtFYCmM2ZNiumRShXmoWUOH3ozix5NVWaPjkUN6GBwc9ZYI6qLVm1wNSuPaiVyw6Ppa3yP
pM3YePNKdjC6iuGRAyzqwjGy01PaYgnE/iGSjhITFi1apaj5bjMLbAL6+u0ksLbZFWkgPUnyYyvr
Ezjwivyzxj4j6oWQXCEchhrN+TKqxlNcDPM2ovB/nlFlp473EHl0QYGv3RQJItnMdk658sXnhNP1
qqZFu65C7HcrP/eexdxbR1C1UK4GCBoVIYhbbc8vMPaQ2hl3UiNADYiI2ZD4RbZthZugbIthb9oG
zXoa3SNHhKskE0D70+iRr4XQAHpkwBGCbgOhKlwZWULObmKfG9f5JBpMNGPf4qDH671RSqJdzTM+
mHxAu57TfsbPq1elzzwZlxXo7w6AQkSACCL5Szw51pNdF+B45VjmQEOLeid8vEuzMc70njp7M5cT
mjEn3/sI/lZzktqfJsMaEcpiosuZpgWh619GL1Zr7RXqXHD7vRiNv4UZFD7kbeMdNHOwE4Jr8xzn
WQLUYnDwoNdsc4Rggnj35W5q2nmtiSEBnd0NMD7a6KYwMnZ2OPEX1+TNpTLbJnObc07QdYt4FVfg
n06tf6Ejet8ZQb1hYRJEMWITf8X58MeDYRwid0s6mRzTnKwUUt595PSzZJV2iYH/4JhF9VVTSxVs
2eS//vri71txy8U9E56hLV3oMu+jAXEe19406+QoxrKGJlcTg5tkMWOPQN3/+lLv9RxcihRA/l1O
v5Cj373PBOeuN8bk6gptVcWWZ2QiEReszPdfX+enhvNyIcd3Ag79Jixq711DCy//hHPSj44dmY47
JpEOeUJEumdF0pLvrMiN64muI2TGyV/00g9mVSFl2Qjj5XCND6TY/vol/fwV+zjDGY77aOkx2L47
+3dmK+OWU8axGsELmHk97e0UW8zKgR0iNmYU118ZCfI9CzB+b9f+3/7R35EHECkGf/qa/gLU9KUm
gepH8MBvP/R78yhw/8W8AiGjwy2FCHL5+/6IujWdf6GSo2sr/wA4/aF0tIm7ZdBBNivtIwkw9N8t
JeI+/9B3/r4u/IozgKf1xxaSSQVnEoGK9sq0PZcX9uNKkdmdYZL43F/b+Rz08XlWtWWhcbYdaGbF
de8nzsSxKunRG8cdjgwG2mp4cGXtHRuIvx+yXC5ob17+uYaIdKGO8K7HlA4YHhiyzCzS2PqVRQrO
jlD37tlp8vymln6Vbnor6HZBK5MbC6IKu0YdYTLqZ2urRdyscXXaN22Uu8hgSG00e5nfKmUWt+0w
dPfBEv2wIuRPPeFiH06OgRd9NRJA/8xpjfQuMzYIqpNlcJ/FMr+vrZYTvJqPjRQjxhM/uvUqd14i
4et7tuBwR43kXYBpj1twnu1J6QByyWATAOKJcevEDst0QlfhocMU+uL7ecV8uww5WMww0ZjDNLdk
68Yfq1x1YKvLVG/sqLd2QeyLD75bxffu6KXb3nT6CFB2MV7X0WBdy6p5ZDNpGS+SaIwtsbc5Jtl6
fijaTq1NMX5R44ilCLQwDlejT66rpEgVXi23+ZwUMxSdiu/wMVNpfiOHPt4ZbTyf6pzFbBVPdrTJ
eumv00IxrIZ1ndxaQZMejCy6YGxId1AcFLACF5k46q+DOZTD9RgX3XVhCJrnIvfkqs2H6cPUVt1O
jYFat1TEF4mi48CopDj7lTlcO00xHVg77ReafeUJb2H7gRlBNuKtMNR2gWdCoI9BHOTa6c6zqMxd
JXxjQ8JUcYcow/5APF37CfBG9jqxxz5YhFZtPDUWl7xxjRs78XeRa7bPfFZ6WrPuBbfoM/Jnu06g
GhKouCmoymiTqXk/mGCSDLsev1VD01yo0cvrdGxHSOQ9IpCUG4cDGx2mr3jtu3pN7YS32ZjtgtIF
i9rW8Yr4DgigifAyqGCVhfmMIrfE1dEQaYvG7wWipLwqOJ3uUTfqG6cGsN0VJrJ+a+7WcRONu1Gg
Adz2RpBe69lxDlmk5cFk+PQ9LaL01tTUW4mK5ovi6KCZkIcGFHZb5qswakSwqgYP/zM7X3dVJJ7P
+hXHp0Sxp5MOk26IXHGfcQSZH+sxHa+9QJnb2Gm6M0h/lxahrvq72ojmT1WmLZeKC0igJjHwIeCc
d5G0M2upo33f+8VtYjbtPT0Fa6tcu+W00M9I94UofJCAFbCfuAWq4DWtr1ZAGgl3JY8qPOK1Cmmv
CFhkEwFuK4z3lIbhWBEBxVkhf2IZ0bdTQYeqiCpzC5zH3SaGNs9+LCgYaVbpNWmdckttWV2IOowu
dexYG68ifzBLMqpfnu3xYxPGTNVH2U0fPE/Z0Zr5tIFoScQH1wvzUzf39BNzg4H/ujcqt9+BPjMv
CAwhARgu+qwbg+PJky8I3sNLUIZ67VRVyEqScICb8/JbxkhNrjovH8/27OcTX42bKJQtvfEU9Q2j
v1SQaoNxIho35CalKCNSlEO7EfcBKgWpxzsrM8XHGnZ2t8YeUutql3mla45nwaBupO0LK5PKYVcj
JcmDdTRMnoxoeTDO/hDiW5m8x8gnBuW+teOuB6aAqK84zdqCwLFuJfwCvXF6Sw0f6nSM5FcnUmFc
IEvMzMF9zOHwVv5WagyGO6Pr2vTb5GstFI1fUddsXAxH/rcO+Ls6wKav/+s6oH/59mMV8NuP/F4F
CMFWD20RQi4VxZs/4d9VwDJq/GPft9j3ibH1PYtQN2LKKRb+GCW5/BbZkNyQqHHfSoJ/UAcwunpX
B3gUklyGkpLJLQead5V03DpjX9TaPvth4z9Ng+MeJ1sA/XDnzNxMMfhWbEnliXq/EqtSVNjDZ1zr
g0dTsbOa6prMk856duNZAZXN6viKhAgszZauWDa6mjGo3Tv9M2li9aaNJtYTPVmsx71kO9QtWbwc
vQoUjMMk7jsyuD4Vfdhf5joIRxLhC1SJaq7BJFe0THYJzuyDX6eYh2qFBtLXU7v3Al7iSsdsaEAh
S0jHiGaI0pom39vFI2OdAxX+3G1IX0O+29FIWWFeVN8qOhqXJHL7nM52Pl7CsKSfV4EXMje5zhl+
IFVV/rGcamfeYRob9Z5nld+1G9z5p05GEzMUt5qOEWpQCMv5NDKT4gXCN4coCMWhImX0zsJIehc4
aXQ/p6q/VBknxBQT4GaIcxkBjC4RhQ21f8iDrKjWyI7n6JCwb91S3ahigxh3bPXZVtYjE+PWnzWD
HrNsq0Mo3KQDqmthWd1z0lPRzq/JgyGOAbRkYa6JoRpvbH/OC7FmDG0cnUaU/4+9M1mS20iz7qu0
9R4yOADHsOhNADFHRs6ZTG5gyQnzPDiAp/8PKKlbJOsvdVlva6EyU4nMyEAgHN9w77kIdOuoAchA
eoJbltk2gX2fc9jWudWZDyPJpzAwbUH3LZNwnAgFGS0v3FKwtB7NLfbtHceeS1i0yYov8tEnpeFt
KGZtRwCtQEInu96kB2oGlKOXjvoFBCH7Mac66J0SIfp4fJtBY3XjeuM4CxHDqWTjMBHmgG+SQJzx
1PfDUOtXMRdpb4Jg6rpRceAiBQdj9SGiyTKWNw7XuWy/9KrpwVDKDFZgeP/vA++7XezvDzzvbwm1
h/eiZszR0lt//f5Dj1/+6z8NE+cU/8d71//Xf2qO/hvanP8Jc/qj83EMALUMY2hkcYGv7LX/OQLp
l9DzsEFGXfWH/+uPI9AyfrNXBw5HlsPDk3nDv9IK/TxKWDH7pklW+HqkuvRgPzZCGDsn1q3cflmJ
jdVcCJIw7OjlL0+BfzCX4SHxozJnfREySljc8z5/sbogMIbp6blgQzOj2UxOtwSxMzo+G6n+b+YD
PBp+eSmLy+JIC+ovMrkf30+FG4FQbyitBLTCpc/JhzYMbMM4fCAuREl/KMARQNaW1gb8S/U3L//L
5cTMuuriHNgt0kQk8ePLg9dxpbINJtOlejIK59VlfP7PL+b6I36QOa0vsXKLPVpXPEs/SdLaVpsH
PRTNQQr1NEnzpfNE5Q8GFC99abhL/1sH8g8+OdP9ReOH/ZbhDy27hRUUZdOP7wg5KrN5yGYHVsDN
ie0viQOsLAuSCKg+c6BVBCGiVbV+162a2PUR93joWcld5plHq5hsHCOiqo9R2h+heaCDHavRw0z9
XR9LgYlW1mgEutkCBW1LF33EaW5+MlK1pwDtWQCtBN22140XvOH1uqcHdglhx7zGzeAFYAPNAAHi
9DKnYXtJ7EgR1UlbGQcWQaZPNlPx12R2qo1Husp9GFXylmT27MGW2OtHCxrHEDGxJG1TwDL1wmCV
2W6YITS7cViWIxX0Ddb1cWcWxTfLyR+qxPoMFOm+bxm7KsstTrU+fYzYevISqb3VJD+zgD4YZPXS
7LNmdT+UIpBdqr62sdfAKo9vayyWxFdV7dYyimFLC2pfJzg1LMvs8MQz7cXRRHhK4wR5VwdHKxnH
ryZeEIwXXRLMIk1RbDTRU29DjANE6+veGAUOgmhIOOF4QCIQblN9im/KTvpDjDsjdGHkSaQd2VaB
u4IKrebIQ76QghtLKsd7ahxcdjHFl2+4iXOp9TSFx1iLUOzKqW3tZ6t0tNc4GwnXrgDqbd1pMp4q
kY3nvE2GA1UkIwNUXgWfqozPYdG0N1Wuy61RNtmOyTa3SNGkd01VzX6qSrEd58HYjUmuv1gV9H0E
0RPW88QY3oZEBxbn6zO5BIsTPRHfgQw8Qbgbsj4K4obYxI1KhHdckIVfwjBu7+ulbO+KtruEoAzf
2Lv0TxYkmgOmb3EjJtM+FCX3AtbpZDf05bSH0f0WZ62EWJBADEkdwh6tLvHudfTJe3SD7c0SadXd
algwumG+QWxRN75X5/quVWnzVtmSxpolP+MMsun3rWcNZ3ZEeCSX2L5LnG4XhmZFf9s7gu1sxHo3
iyF7yddpjHA0hWudqe7rOXsG3sOgZCTU1wJzc2YAn20SwsY34xCpey1UYm+YiX4QOkLYGYzIUdZd
c54rHReNHsnqtph5bnBHG4wwNCgU92bYzO8day4CqDXGW1GqnfvINtBwwt63c/pE4A9EhLKwc4JG
b3i1KFu50B46CL8yJlCAdUxqueaGb8BvS0KmsIpFYajOEzJt36kG5duIhzDc6CHf/ULb4I5lShQO
jEJI2NyYdq5OLO3FZYLavgtXe08Fi4dBSVIGthO/m6H56okFKF7f6w/JNOsHYzQ/QoK8aG4ePWaV
bm0YYfHdTpZTb1XsNsOs3SwW2LZQjRkYCwHJa0lvtK6BTtKEeVA2y5ckcsEmxno2b9wwGo+hFg1b
oen3wFx2hJtEh5T02k1FfMh+wavAEtVunluhOcWm65QW1NiQdqTsme/dmGOwi2t72007vFXmk5QE
2hMNhd6ndMbubtBq851z2z0mhTKB/8TMVtYBQxxDcdhIq16uYZ716DDCen6uhJtfOJAWFgcedbEh
39pKAUwk02ej3LAiKDeE66DH8LzLfcwDAEijTqpHFBFAmxeivHaFe8xH4xljJKieUIDrYFGGgUYD
nqiFQZhp7k0UZl/DycMX1nRbZzCs90G3avoBc7ytmU96OKr47nEk2LfJzFzFs0V+xDRHaq7LPKBS
i/pAsiJJ1+iGOUlYrpJfY/MFAggzpd885jKvQjX6Ey5E695cUpuVlyd8kRcpEckyN/dOHvdbm00k
3xN7+kLDQKIcWRBc5hKblJO+SDwzh9ljj850Kl8BsJNFR8DpkZO2vh8WB8a0magGANEyMiNztQO7
AttvGuezI0yGqWsQbgDmPoVm4TpPkNXFHlhzsW0Ni4ikcU4ORmbB/rC9+IDuC5n8NMiD7KW8tROB
mlqLoo+u3CKbn/f5HHP5x3h6FpxcARpHl1HjnD+ZLqtWiVOEVVOfGY9WY29ttP+vPUq+j9OIq8tu
7eW1K80A8xyU0rRu2+sg6h6gVcqdB2X1QPgj3g+bm0wShVxmnbEJWa3s0Eh1R/wj6jimJmfG7zYP
SBer6cNYDSD/LvL/N0U+Qu3VR/DfVdEv243Xr13/HzBd8ZsmPww3/vibfxb5zm+OgY8czzoydNo+
fugfhb5LyS75vlqMCdapx19kshatAVhAHeIxmgo2HRSsf846nN+IjbAZheDstwyYb/9KoW9/Zxv8
UDji/hYsPlidie/45x8ruWi2VF6mUUyWozOcK7eUkEuNujtDurVAZfUVRK3BFA+d0DZzEfEwSSYY
WrpQhyxutXQbgjTeteQhPHouf8bjy/2SuH2+R4i1nslg7/gmUTMxS+wztA6xPJKA6gAPTIdwoUu2
lE3ZLXPYZZm0MY3NWSDrYjo0oXUq3WwYWclH2PQYCzyLsvPCzSjb0Pfs9IOn1IvocsKLLCaGz0s/
Lj5vad5Bj9SD3kqH+0hV4oTMHNchBRK681DLR3bhYfMg5ya58FdEHbS6M+7rSrtPwjrtArA76tCa
TXWzqLncTJ2pvy5tO55RLcxPHNHmbm67eF0foF7zlvWdg/XstkZhJwHj0HyH5plYsBiM+2MUS7kz
zKn2047/zApHnAkif66ySm4itDY3rjXv3DFHF9XgHo8ohSP0JFb/mDETuWN6QIEKKoM5tt1aYgcI
nnecu9oCuzbEN4ZseGtA70Nk2+QBv3PGOKa3fLT4FFwamORwMl+HDMqFSOKLY83GXgzxbeQuI7np
UNXywOF5BOQJeSZup8W69NAiSSQq7X7j2jDBwqI/eKrsny3MYMRjJovYatDGfEIY0W+2HakinpLD
ZXExkKb6W5IajLt4L1tsiC9hOesnT7XPczajfUBp+pEyaT7hjXM2hBDEAVl1q0pDBsgkoofOKs0y
GJ0qv2HU21yR3CKy8QjLcDDBVfZtNHT2XWbyKNPoHN/CNkS0R5LhVsKlurB2/woMMZpZgi828rmE
cGz876fJQwyb2qZP4ON0yYm/gsNmh8FQauG9MPsPEdJbXzLbP8ZM7eF/9Xo+3k9eVDXvLQqrj7pq
hm8gtcW9XdTyTMqQ+ZjZ64hNsiqSHZo+uEoFl0zVRXszGPpHNSHxQUirbQ2lf7XK4qOjVNVRBJUN
Z7lFCEhi6rdg5UAkscB231x8ZE+LhsQ4xYy+tSlbVjH7MBQH3RpkugMVzoImR8X3MY6WSg/EPCQ1
xGVMeJssbQUl0GxspdMT3Lxub+4xdeO61GP9UjfMGPwJk939WBt3hJO8LZ33pgP6gc/rbVtHhwzh
2QlVjAUkst0jEzL2OtXjqwzdpyisv+rGAL2NiV29bZkkHGQOiOM2zi2w0x7ZL5CDDWIWOTv4CdHG
Mbv4ijjmzCxAHYG3Fzz9bSsm3TyCG3DTed0S7d2Q1FbmmPVbwWJkeGh5HPIrdTtqsfBuJON50zZZ
fTOP5sjz1552g+7tZ8uMj1m2jM09Hm23OAxgIj2f/Uh6zkwklJhkWZFsJr2SSGzMcOuYVXyMoUlu
m3rNDHE0LRC17b7S9s1y0y+w5nEHRX0X75HjQV+z8ZHLcMbMpM9qV0IS3BCbnH2g256DIm3Umb5o
Z5U0OOgiMAqCRGVo16byPq4KmOx2hkaa2aaPiZLihWbnlGbmElTM8/YjnYU/iiK6AUqnuALpsjw1
tEdHibzpZkIr+gL2NR5yAiSzKChyxpKooyp3C/C+wLZ+RqH+gUhkO6jazjhOS7hsJX/qDD2suhG5
2SSUmRo606aC3hzIVQJ3xC3uclK1zT1eT/PJlS6lso24O5YItf25XuZ9qKHFxgeZZW+QsEgImRya
RQuYNgfER8pDfGTEyxCu7XjtzpA2/sllvOZLNH8jxhlk3+g4BMtEoCWdpCYKN+w+WxTTa33PSiu2
6YErQx+OYTHnflWt3Xo+fOTBgnOhz0H2LqyxN3lYkcnV10rZflEk/WcDyny+dVhGX2iWvN0YiccI
EdDB1Ar9nCA0o712033uMHSOl/bQ1a6+ETxgt7R6sy9KbTwYDISP+uwI9NB0X7aypi1cGP1s90rf
sJ1wd12tG0CxhHeeSgcMpZHDl14oGrsI+WLt0UaEax55Mg+kEDAx2bC0gmAqxjzwTKM5Np5gY5qi
ww8QZ961zGa0ajJgWPMVvYlrjFmJPrl+lmNEJxfbC6SRiBNL5nCnhuY8FUXDjmHqvsiqnQj9rNU2
zfP60ptmtFkGKz62i/eJbLPiGMn2S+PRygyZ+oQBcNjqYhbgZ3nciDY+uriqDoPKTaIP3euIo6Cn
Fr2ahUGu0zDKe2UlBcCw7hrN6cOgd9q9itM7MqPdUzhJ5HF6fmUtt+wmO2NlO7ErgLs3dvZOLl0b
WPin0VaNQ7/KDOdnC/7+Rg1c14dmIFvhtKT9PNwA64uqrcGTs90YyYScja33HBEQripSXOBpL+xv
Q69eHotE97QPqjOmGQeF4y5kBsJP0JnIswLBZ5Dn1tbphZghGCeP0gE1HSzjQinTZbl1HTPRcltJ
QS4qbWm10eE4f53h30roeUtziyxUi4MaesirWQ/TK2zT6eTgijgPTdntm1lTUEYKsCk+6VvjiTGJ
4ujPsePQw/X02/qyFQUnJoBn+31OCRynnoNoDTYYgo/hFA/uMiSnQgcIR2TZltmo2s2GG30Bw6bt
u17Ju252G2ShDUHSa6IEUTIcr1ljcoHIm512hMJELxb0WQIwC6j/dYYR2StId0zaBQSsThb5RlUD
EaA83WBmVVgBwf4NRbzt2b4K2sd58NwNTy59J7tVverOMfrTzoEssGR5fJpBvkfBAt1lOGJ0Gc6s
/7Wj1jQ2hR9LrWzDKs+7FRJVPiLHpUl2hC6Rae8y3Atic7ADpOT6WydTcrinVE/v3bhtHlIvpXv1
bFwDlfAkLPEQjD0N2gHJJPaIJptGHRV+63Qbp5371xy3YxAyxbwUCLTlCoGfPxDzbe3sTu7NHrvW
Bt3gQO9e0nw2GbJwEI/jIUo0hWI76aItnOnias2r8ZMKqMn9wkZxYSWW/spEKGUnrYcgywfTzQB9
WiXY3AweRoJt/QOH97JlZGWfMaN8spwMwg/otYIGdwibTZ4xV9yQWhlvVU+6A9QPBP09qBcW6XZM
DDpqDFLis3jY9jK+we9Yk9ZT9Bc1QGe0YxfVRmm68r7L4XdsQWyvmGW73Xp8aCfMIw0QSZS/X6bQ
jT961NzPrMOdc2jFpe0n80iMiE5pFsBfj7wbguzRh8/Oh74wu9c5XD2fkbR2ubbg2sGifmyNeYFD
SOjnm1lbo8KMXwOlMCF8Frnh3eT07V8NBkN+3xBPwXmanBIImFuC3+0PI3obXAJt4YQ7rUliN+h1
fHBRX7S7uezNh0FU5lbaqgSo4GQEsiTenqChYSuncTwvzqgAeEbqoXMYzTAHn/xUguetsjp+nxs1
NWBgK+DXSUV4Vy1qotzJKIWnO0EMQe+91UCa7IxRd74YpTFd6i5Zri6J84+1gokHDqhKv1UEzT95
pZ5/iEgZiQJUGN4JwEN4IkAY+m0dNjuH+xUPS2QziugVunNcBcZCypJGmBhzJKvezqUjqP11eytl
OPggFpDBZnlR7nDyyj22f5xZOrV47eXqiVgKc6fp7bavm5TFKSLqNC3Ga4pO8cwhMQZ8AfmyOOM6
MODkM7M2AU7cEFuzDoVnC/Kqn41zs6lQqFIxWOm5TqhR8kJvKKD6/HOc2XIB5RqrbdIM9rexr9QX
pBmx69eAlG5Gw5jMnWqtavfv/v9/0/8DUrBZavz/+/81hvKNRMYf93vf/9Kfrb/4jWm44fK4x+hK
pjgLsD93fN5vDqpgC3EBHTlbFBZWf8oc0DKwqZIoHxlL/dD6MxX4P8Qq8eo/boy+q3gRRrOvYKDw
88ZIjGCYdR7Bx9HFnMlGPJK3Zqvq65KTrfuXS/MPFka/bKd4LTQ1SHORgrHz/GmfOLLpJrRRlEfH
VOK6jLO4MmD0XmauwAWbofc3C7f15/0w1JA2bAHAbDpyfcbGP2/D1mwgKj1er4C+tOE7zmSSfCZx
7SeoagT34mQxJ5Auyk6Mp3/+Zn/ZjUkbz4XNwI9Pjz3ZT2+20fSOlEvmvgvPkS9FXnSExYrRvcxi
IT8jXLwXMDh/95b/wSWmfnFNoMDrvbZOjP5qf+67Pm2V62DALMR0x6O8/0LcMGwuL2mnu0if/+UX
ZBGt67wcdy+7m5+XmqmuQT3uWo+xaFidndUPOsc9OUauqX00SVh+++eXdU2B/fFD5fG67jZZf3Nx
f0lopzJBZBNO42GoCGNGmRZ2BiTtRsc/omiofbpfcXV5aB6dORMPOCPLl7KuHUVKUrZAW3I656Gf
DYMed5QMlTCIdhfm69MHKrG/uQsYoP36+yJS5bvPppQ02p/VxCUuCmBI/XCQjhlZTxo0oPDcRTny
XQYJmEubSKgTSYcz3WXXS/HEd3B+0DzQJYaOGfeUdK55xO0h3yOza236pJx7qQtBQhWLK65TEoPv
GXUjL7aYhMW1IPWhIKVDLgJvS4fNXWsTMMSzsbg7RJDiqrWO1m4HnD/nWpunB9Ej1w0TRuObpR0r
+cklOXEO7HaZRtJKGiM9A+Ca7ugSccQldK7eIYV3+Eq4kAdMqDVabrkQOiVemW4GbgFmJhbiK3cp
jQGUIPTBOLm80bqfylldSj3OcY5KDH+jZ2G2+X4QtHPB93Qau+mOUnu687Kmdf2JXJW3ITWw3TOU
ONpj1rMehg325hbmeKdD6iFquyEpw8cmuQoSW/nutvr0wDMZvW8xhvWbiVTzQcMM/SR78ILJksh3
QCEGe5nZm97sqocRYFuCOSdGlelhsFreKSIE9s7kn7PPK5PwBSR/1gaDq+CNDVxHpmZcNyZxT4PH
h7YAFHtRzSLfbbQTD0mEPLLBmMyQEH64Sx64BmDwO3Xu93s1Ro6ALJaNBfrUjL4uT2GLbizJmzXm
se72nRrzxdfaOYtPnhMmxTFrtIa632amTFGJyeo1HpX34tacp0GfDRAlC5wZ9mYsbeu9or57i6Oa
L38DU88DDvlSs3Jh+VYm3BnE65KzxcoS9PTMx2/W1XQ3DHOtgtE2uKR8u+u3aUrxt0YVobvsvFs+
JI/4oCMgQagvitCRh2SFHG1c0osP36+/NfXSNwfX2saZ4wTsq5CvN6WnX7//mT4MwZzPesq5scQH
jfd6Hzv9GKjI83ZD03EDx+vXw+4zYK9dl4bhWTC8qgHmqwEU++R6ZOrgayN82DWJGe0J8U2vPTvf
Wm7cIjOmRzxLesvMpprCcZeneNBDU+MvlISc6EclegfgVURMWHzqOpK+9rM+pCpoIm0OH+q6lMAf
K1Z4mzIe+vBiLN6MzZVYkXHWmtFnirgkdwrHlEIdBlht35Wo9TqSRDFT4YEjmmfU/ErPQEbKUXKd
u6faDOPtlMyQ7Utv3jG58Ju4mY4oKMgZcFPzKt11dzmqAxvqiVVsNT3Z+KIJ4kItwfhpvloys+nW
YvGh040mYPlqbzD+CiI54v5BxQ1L4h5T3MeeLtzi/uqIeiVQajqPDqMOy8Ujuxl03IMbvaJ+bgca
0I5jkwxb58SE3L7Wesl8fWAucUGSXPCBTys0ZwEesy/rpf/isWxXQaeBogy4uT1QBv1UBnBeO1Jn
HSd8McuuLwOhWc9Q5jX6qea9FA5RW4yzrEOjTI5s0MXcdC09fLSZM3IJY8G/MNcfpgcec9zLRggY
5mBrIU/pNfIeM1n9JonYfVkjiEDZRWtfKMdxeiDKN3xZmRfX2hL1G3RlMGJjpt6nCpFzKm0OzMrI
IBno6StdPl8sMoXNY6h3yT5xTPPo1p4eY1oGeMdjtEIbAn80wcvN2sOKdsIsXInHcNG916Wrxcei
1bTluMTW4B7NosU06Yua3a/ZijY72YZpfoKDL+1tW5K16tXhRWl1dIevND5GrvfkxHHzkvft+1xM
6+mfiBd2rYAD8fxfWcdyzstaJCevqo2PgxayR6f4hyDgKeeRDX7mBMmojuDNCFoyVUO+Wywc5JXr
uMorjfJ2Goxp2C1YAQuazaCaaGjJ145VwFC4cdC/W3JEjBKWV4Qb1qdcmPz5midW+wxY0gg/ea5K
GBY2dVjtFnL7crI+sgFHY5dpF0SPA5euABq/EPz7galXdUisEldqbOpkNvYJxhJylPzZCLs3Ii2o
RepeuhdzhWJmYuRjbTyv3SYkO3JYWHnU4oXpZrS2qXvVptl7aQuEQ4GW290X8gY9ZLWS4y2zF24a
Enanhy7S3TUNY72VSD1GTRlX4mpilCahzjY401OPnzMa/DZ2D2qTQbNJTG3ucQ4WA27HDUGPqPeB
EETkqZfcgpMJdMjO66QgHjrjvAe/cZjjkXMQXhFpjpiZ3AsqD81PQZ/nK8qPQwuN23RXm7y8LRUr
6e9E0Krlhc1wsd4X0owH//sR6LDxb7fAPtZbHzRffNer0i03Q60sxgMDye25ZGra9lr3pTThcm2E
iZOIJ2sj3xHITnddIjmnC6KG4QQ2VR5jDYY5fkrQKdv7338tUUpoCk2cUkmEmsbjy2k57ZscfiNt
6HTXj9S+hQs/VSw53lEir+2yAx9QWCj0iZ4zfb31qjdlENV9a8iR3zopat6rGhdesiSX2Hmwmjpn
dA1riojMTR5Ha8S0cnVGvn40WfZpyLqUsLhGzo+hVsk3OxYcrDOrwwtmatp78g5S4uYGET0pB2Mq
52ZuXyzwMB3noiMe80rTT/UQa9/6tvH28aAgbvI7U+UkmuO9GJPitnDzlid54/XQZdsVShatnLZd
61gZ2TVTsl7RBjAFaRrMVf2hdokgRQ/Ul4/h+ommqcnHNBQr/hYE4FUTDV1Dz2wAFKAEopCgNUDY
/QJzHEsb14nS8tE2E214ZA+R2wQxqTiK3Qcm4p7NowrTFGNNN2rmZDdnRNCI59SlWgY4qXrs14Jy
Az4HFhDdIiWM/NYk6BX0IGWzaynIzVaI5GL9lFltzIC2H/1Ei+ct/yAMsqR3ytOlRkQVNw8VCLNj
Nsbah0nzkpPWI/YaocD71sw6hLUNPCD8/Lt8UN81E3ZQMvza6I53hoMZ+g2C7MjlSDfJgNgJPRIB
QFqWetg5jtWIIyvqc/FQWhwx6LTIfk1HwAQioyLp7SL7piWWZINZhQdvqYpk0zfQCPkGKljp5bey
BfqVgwGbLHXkvqYwGBr91utr/VYW8xiMWIXsbi4OaC6aLbVx+DjZw7xLeYgGacPgY7KsW0vvrRuY
MOU9nzbP5XLKTzz5CkRRmYYV3+x9t7C3kZffDJmFTYxLdauDRnquNXtAQmOY1wq2f+WbkU4BOcFr
ZW0b2OOdWYgHKr9yC0RZ/4aLRp5MRPrkvxcGAfHlpnTI9HUPWrp8lY3NB2INfIV3qFtVHBSDnlcU
2tqIDpEncLeZ8UJxgsSr/ornFadhj/59aAzwASZEoxtG09ykRcxpk9gtd+TCmi9kTZvH3d2cqZR9
EGX337Ti1s9dCahIGg7QgIZgBPFz24+VPfV44gGYx7xD0T9OOhP9tfD95+3aL92P6xIHgIhB0vZb
NG4/9qNeGDMWrXrAVKXNYTygP3hqulbL2R6JNYNkbV2+H4f//HV/af15XWyjMNTpTC06xR9fl5Y8
N9Nqqg9TmtuwGCH3F92UTzvlxJxfVVHOD/DDVyIXxqHkbxj0vwiNeXXPoCvmC84v8TOFb+5SpifC
rg4K+g1Zc0Q/PWENJAPO6Tjt8erxv3rNdtNcK2/Dcjncv1+Af/uQ/k6Wv056/nKv/KLYuc3ydxat
P4h1jN//0h8TO8/6zUKn4yDUEejf5V+iV4S+2o5tJBuOoRsMdbiv/pjYmc76X1bsofyu4flTqGMi
75dSElphGevf+5f4dlKukuq/zLSIWjEdzwBxx28gMPr/NFZqx8wtJ1s0J6vXMNwRCNnHY4/0uHfv
ZQzq9ChhJ8PiwJEpt1lrD8SF9pJ0b6xOFEITYP2F1qvwknCvwY9rnwakImeX9iC9g+fcfuRAd97k
Aug/FhFB2io1AsInWrSfSVKc0HsiQIMfGfRjWl7SutHwJUHgv6GcqJd9MQvCr5YR5HdskFY7qtZ7
GylJ3IOrIwDgjJvZJKhpcO9mQzooklGipEbVW1vTxrDoExXgJu9jr8UfhjbvCpBSFd6dugPUcOml
HvfRTmMqbvnswBMWzoR8A16+AgliJrZDCbjU14qxQLeJp651fKckrSA8oJbF/bolnE9Ho16SQ+Dm
m8YIPeQp9M1FeHUNAIBqE+ZcTxZLczEoYmphegIJGUd2wyIOhf5ZqbyDJJLFiWQ3nCGfRtJephVP
72Ig8HDe2AOilU3pGlrhTzB4OGNjd4H5FGBqtRaffXtEZGOLHzLGPIq+ulrSL0s4z53ESwyxR4LS
QEjOkx9v9N7IprC9OkWvHXUSMe/01A034F7A9KFQJ7E3Lo+xpo37CO/VI9tHNnlmR7r1SPd2L8DU
72yvnt+dGhGEyofcR30TB0nV0dDTLF9aLTH3VWcVhD32wz4rR5hVTVkxtBzz4eiOkw8IEIF2UVaB
acfRLaI2CNdxPgU2hsvA6tmzEkdQHUgsDu/B6BWvYanBzslCstsWHom3eWo/E5sW3eMc6O4ISHPu
c2Bobxi9JnhlqNnbOp7uuR+q3TxWyQvqTGjeRjW/Uv5qhk9ZPGJ9N8KAqDLn6nlZ+ALz3jxMsa3d
ahNx3BueLkgAnNa8hHaY77VUS5ZAOG02v9RrxqMT5vZzY4vysZtZGm+IDYsmH2qgOflJ0TqTX82o
+ssWQd/G60mCHeBOHRX4qL3Ks+iFEYl59hZnLchZ6D2RnYVpjjUa7uMBH/I3oSz2pPjK8BtHVUns
glEtmxnrBgjJxTm2Sj6laKm7dLAIcyD87yIoTkALJVTgaAiG8XaIIuMspqk68HhjuJESJwy7umvv
49wuX1qSw/Zj6NSfFAMg0bSjz/zDPfFJF9u5xmQ4I3K4WQCQ34d2F5/IHGyfImEuHwZzKYi2VJPx
Oa1a/awtpZPS35nOSeWTt7PS+isGjPDA4LfZxlO28Ak66aOXucMHQHf565wtyaup+kT6snGz10Yr
PQIB+YbZWt/uGcoYW89R/S4hLkBVJLURgpGTymHOt6VXypOaSA5Ej5WlNepgT7sVaZIRA7uk8QZE
RHJXhumEnryeWr9Ca85dzKgqli79fELZGBD9PG8rNdS+CvH6c136jcNejOBp3YcBoE6V7pWBOUvj
xaIevEXD9pws7WNaa86XSVbsHHFDYGSXymRtaNRL+oQz0ToXTMEulJeEw6ddGDhJdPSszrmZVUsB
XA3d4wJaMCCyovpsD1ija7VUd2boLZ/IzYBwLfAKso5X9TlKI+s5isnPthvSKVegJrF4ixfdWIYY
3nrC68oqx+GYFSSDZkIsfjq1J8Rb0XtnxsnXXNHJdGNzQWGl1q3qFCCwMT8YcZigbSHTByOHmi/G
tFIYydojY7U3iMzOrBhnYDNpu7YSGgMN4GL3WYogza974W2/zy7HLiHBIA8Tmt24UOl0MNYZaaUs
Aj2ySJmPYx+6nzJVUK0BFqYPdHO6RHbm8wPpF+6FnB35PkhI4h7pLWSy9oJzbtDxl0aiZCQwuDFi
AwXIywE69zQL1CROBAB5w7ZdBcKUyJu7BK9D4Y5Q3oHVXDRhVFeItBm3qISrqU+fyT4uH2Bhrk7S
sPP5oZEfpSigIb16+76xpovWG4Qls334bFWt/FZp1pekboyLQHTf+3ODcZ1mf9u0BDIkhZbdKJam
N56ZZZdYJ0N9ky6fY2ZpYCMo4K1peq709hELu+67qGVgi9EEJoMd7xIUvns9Wbz7RrQV+2gjNn2r
U90h0oiGzsZoZw1JGLRlK15pd609CQv6ju/753Qp3YfGoBeKSdV9ihiMbETc1qD3M/TnlN/5jSSc
xJdQxG+qkqwCTU0zQ78C+CEbteqeO7egZfPUXQKW9kszdWQqGrXIKXss9yWykcryG+JEUXWJ1qWm
x84zWdwVoUZMszFXRwERwtc7YI5ob5KL1kYOiNmy2vfDNATWMPVvJFwwSnBJABid7GPf/T/2zmQ5
ciPN1q/S1nvIHI65ze4mEBMjSCanJJPcwJhkEjPgABzj098PlKqulF0lVd117WSSyAhGAHD385/z
HfM7vTY5WCe5XA6IgWAMujG5sX2yXVVXw94qsYySK+4+TJAcux4L4n0mXGc32CO77RhnBaKjz6nS
iO4henXXrvD0YQyshneRtl9InVgmYFAKSDbEnXwU78S4GPszzN0kdKrxe4s19aWZxn4fj37+XqII
7MDO8b36/kviFz9aaHQXyLteKLBpbBuHf4JeFWxmplZHEn/Yu7LC3g4pvZAoQebloozsLch8h2cn
NQjagRJod1Fxm+kC5CF03z0h7OYCbZ/eboJrR8uuu703sfMyRnh4gMqHc1rWnNeKSTVbbWIfFPOi
Q0LXw87yuupNO2Ma8t4fCA/Rrz0n7nEcLJQQ52qxkbYrzqycBQK5r03nrRHqtqewZkNLSYahdjnw
iMZxbRnfTLAzm4Qan32aL+wwCowJuaivPdXeegI9qmsOy1j2G1HmNDsk1R1NafkJDHK8J8bubxrG
UxtagOTGhpjRLUW8j+ziyioN4y6AP38o3D44Qh/F+WPRapRXNxQxJntdUju/UDEdusV8Gwy9uQV4
Q3sOAJGtXmCM2PgP6ZzsSVIMFiqL4VlfDD1RKBkY3gMzivRIWWZNHYL5A6CascORUW7SEv6bTLFS
ENRJWA+s/naUZvCWlnODMMblBybx6JLCv3UNyoIDDaQWadgkyab6i6lk7AgzxNjE6eKfSj3fFqnz
Ykfe1/+cpf4V9wPpYpPzxT93P9zXvU7+a/ua1/oP56nffvBv5yn3F5uSSNchlry6HNYzy28OCKDh
vwhi9BYqFaWLHJ3+fp6ynV8CG4kWhB3hCBbhv2cfCDlTzshhihk34oXJD/0bnAdp/cStZypLJkMI
E9cGh3bnc+L8u6aKAP8U46jGONMsMdySdkXzt1vnoiwWukFU32GpG+SdVbjDwa/xg5nDHEArxake
5/X4MOduebY6SYNLo/0jHVv0SUcZ3bIkIEm/Qc3Z5Tq+i5VFoIfq6oj6sNC2q8exz29GSfd8PsY8
8tbeA5P2V5gHdsAeYk0+2Tk5ucYu5L2uoPEoJb1wgZdybY9D91BZAaRBT9vbmZPSuzDA3frWV1pp
PyzFCcaL+ts5mPVdRprw0IxU7dIE3pd3abb0p1r5RAM9zo+bCULTgXs3paIOCtM8ut5FGU/lLssW
KNUtrlrd9VaY5fXiIogLcd26kALpNoEEO0wTCWrK56xkg59/Pq5i6U4oO2Iz1jiXovWPRSHvlCCI
bOnAvCpz81xFU7nNJna3sa9B7CQk8JrGj/Yao0bIBVPv/ArXYxPnSPMcxNgJYl3DWX1eGGztPcfw
TiVOtjCiim/T257aTzKequNUEb9mFZ3iXV4s9w3m+u04J49Q4OTXsXTci8kmKVCZNTSorgl4Zlt1
dK3aGVZSURNhC8I1DyrOQxVZy33VslHodynsWuMtLyYTv2ld9MZCmKXL2g129G4JhVPbWA5tzcmJ
E/d8xzTcvw7iQBg7/JzWRHxlaMZDiV/iCG8E5FZZwedJTTqDp7LSdwYtPnozpwZOsY2/dNaAVpQ6
l5jlRJiZ8DZ2Rr7QMqiHAAw1x4f82phTSxlbo5ymmNVCtcRTruqsQCIu4GquOiCI2qHzglANcPGq
E3VO2m2faxk5d7SQjmy9g65ODfhZra7bbLyNIJKAz619D662tzCL3KPk4ZGlbUm1mtViXqE8lNlB
6DGGT1wPPKcCr72MP1E+oAk/yT65+wn6GdNqBvvTfDKATFJDT/UKBsLvB7Ji/uQFYXRGj81XjFD6
SRQy+o7xORZH4zH5ZA7JT/4QKvMEpxdiAatL8+4scYN3nlP8XcUirhjAOLCMMgyFj9GvhKNslmZY
ruCjZRhdBsGfPKS+SVhgTIDrp3kFJhGiMEBQYtIIxxWo1H6yldhPTE95uhKXUHutlyYBw1SsQKYG
9f2Lu0Ka9IprYpwBuYk3IK5g4a7pQMBO04p4SlfYk4sT6BEmPAQoKoYYwbHMQoYiEtYSZwcXlazg
KGqfYEhBB0ESiDWMGNOgUACfMsAp4kmwp7JPDpX5mRhd4VQQRKqbZgVWeZCrEnNwvgTZED9En1ir
T8JVs8Ku/rMg/ksLIgsb69A/XxAffkyv3e+9gNavP/G3lXBtbgbrGkAAhS2EMv27ldAl7Ld61UA4
4Blb+2H+piyyfgIgkqyP9upnW+Ehv6mL0vkFMCJQCZvr/VdKyL+xFJqsrz/JiyuhQoKowLC0iply
VbZ/txYSLzEGkveYIxrZPg2G7W26Yn7zyTpQDG+gBxj4x6eyzu+80b/qsD18c4esuScyd9+Itjv1
lA7CGAQNTATbuJgjy40OQ50lN33VGK9MAAiOuzWWVtuPPM77DlDfm8pzZuvWttNclkgCheldkAjw
5TWVQaL+2hX447Ex5UttHeAIK3WF3iK8DPf/uEzknIJBl/YmivLM3lOFRYqPk3nbNl8Lv9LoMF5V
FuYpCSYXAiKSn955iQDKTE5JqpO2aZ/AhAQPUAh6Jmd8cmmZLeaJfAgSwhx3eM2W2qw5K1Cb5B98
6c3OBflgh0Q7LWde9hDNhoGdzPTyodniG6lfsyry32OM5952kd3UNQDd6KhwQ7/zUnGPogQQUfMW
ukM+1fLsC2vpwp7k8TnKTCTUUXtOtx+ALAy7BUA7nXd1Bs+7xpIDZpVBa2Vp8umTvxvhdDxTpWMD
BY4TMIzpfUw0hC+rz64aWdXHTI6PWY3MlyHpbghGxUf2HYD7mjJOnrCWj/FuhivPBPuqtttzgtr2
1MVlFaKvMBibEG+rIVCbIXbf9BSNDNtHokBOF8omoFbauoin/HEaNP0RgZmdfOrj4xSAhQVs+H7B
zb6p4D4dej5Sg+pPgkJk6vGxoNnK6oDqfTcs6aNbyI8a+uN5oTNoQ2/R9ZI0HsqqfsYZfSqHujrm
OiX/kFrbaSnpYZkRmhS7C4oQlhuq/epNLvNHJYwUzJZR47AefnDyca9Kd4luxgBZkwMwsYmelrDO
irb53OcHe7A/I0tfZGaRP8VSEsYoGgRJh+Qy6ov2ytej3HngZS4QrVOIF4uzYfyXhEvX+N/RSIZD
OTjpdx9Hz2lq53mnGsdg5zcTpsziH5EV1V8cQ987OqVgk5jTgb0OVX+pSo9UdroILfSkWPWMCb1y
SIGzHb3guZDs21YG+7h0gGknRnAY3PFH7eS0OyTU3CKJYoiIafYMoyn9XnNOxaVQAdqOOVAHa9yk
rslmsnlaw0YGthIxFFAOunTjy+nBdCqxaYv80Siii2XBvlR2CsaJNp4g/QtKIabslDROEEJuTz8s
RJ8XwvbsSTRL7UjADZnKXYfhIr8sh7w/u/gs8JG1fsOQYjHw5LsVOh7TQgdgtU9xRZsNZKcwvhgE
7kV/N5sDppbCzlkthSxpLiFMda2g3OytmmU28iKvAxfQZw8dEWKUIZOgYJrV8lT1QLfQHzSvxoWF
YkkVw1tfNFgXomG4AZtF6QRNlFRtDoW5gUkyvzc0x4pdTAT21Ou0Oko9ApU/aC4t+CKzK6YQs7ID
0KEb9YfZAH/fxGOk9u7U98kH63fAvTZiPKQptFHjNUi6jsQLVwu7SjtZ9uZA/CypgvLAfEIh+hhE
JyW7jiYfMadm7oFyXJ4SE3XJtYg5Fltg2yAXrMPBxtohKuLciHF9SX/5NhHcfiQ3R7dJZoDDyJ/k
kpJMK/KaQbk+aaOxrzNB80db4NesjPSdApZ2m0qVPpZthq5FbCG9kuxCUb37Bfy3WZo32Bu+ok/m
nK8BNV0qu6hPZsBIybOGS3Cj6s62AuOeObr3KvGacOgBz7OUAeVBfUxVwAYpWe6iupr2czHTnxGB
TtKR7rax1vq66CiH5vdUe/wb86Fd71q0Yve2XAZrHzXYL4ymSHC7DDdMcFK2fN1xNEUC62A98Df+
4m9mWs1uR2t+pmTPOdpDGby1srv1JhvhoMsJ/Fi+/uZ+ygqC/ba0hgu7MCm57k0LhyBYhY+oxmCU
Gdo4U2CXYFJAyKgErnMsj+lmxvaAHmLyPPDn6xSN6ctiiOFqToMMqbrHaVWhaEwdu9TBk5/Wy5hw
uz1txCjxdmZZv1Fme8D92vIM1ldYG9azGrE3BnpcidjjLjQ1TqQ/W+Le5njX+4Rncr/OdzDYodf2
dXBspulgzE1wgQ8uCgmniY3nBuXbvCpKYrU29KvKRI1AA5ZllZ4CXxJ3STNQR9Sigo0rgi2O1QtQ
rkzbDPUxNd5XjH31bgmQz0Sn0nCcIfkaNkespJqSPWni6WTkzfuQL1cFqSpGDwW2gNFpwoIa8C/4
mgU6M19sJWZaC1Y1bVl1NWNV2BoFE4/JXYqzCduP4fM393mGU6zMed417suyKnXVqtkluX6RdZ6f
HRWB3oKCiilznBF/M/OSawDL6yr5jXn+0btFsJ/U8sK8nLPMpziYzbTZkIOP5GbIePSTMvxeKnOk
3Fe3N1EuozBZ9UWwSwOLu0THF/Ez0tqHCpof9MAW+8JhwzBM9lPZ9gmAmQ4Lns+vWlomaeT+9Efb
25KIPnWjlG5xsF3FTggl2W0ga3UhPmXQXPMxoI72ZSS2PExrntrp8AQ2jAVDW2urD+OxmA1/Nvk8
1920+C5X6bVcRdjeLt19NnikvwKj2mMYKC+lKdc2POoSBmv+3iXE/gZUkM0Y8B7GJM93Imj8Ryyf
C3H3ruYDXTCh0U/eTxUfGKXIm0Hn2TO3fa6vVjcZuCaHn4VVcN/20QXg3DE0iiC+7btivHEo8n32
MvceG8UYMoq4thkRH3HtxoTCk0ztnC7ig07SxP4aOPkYTo7bIvP7O3uJXLlip8jV98PIXGOV2FN3
gOgS1/LdobPM2c58z6s6XX8ZzEUfSa7S1zE5/suYd+K5R9rPVKS/LMICIDEMyXDMlLZwArkDZrSM
SglbKAQTh67yQA5oHZHjcEWI8q7xA+dunNGxQ56aBlsMqagvtrvio2storfcqDHfKSaRNYvbugel
TIdbBowB9VJdAI6YkYa7nWPrnl7lPuTsfQkFL/sG8ll8B8x7osswWrZZncRhE1vv+A+d+4qkyBvT
KOa6iw1cmIhhP12oz9FPmicZIE1nnt7EOiSibYdx0To4itYREq4s2oMq94bR+pkotfawO8l6OprG
knE5u4P3HsUexmfZeXiinPTJUa1N53rqbJmnFjuHo36oajpOtm3jlTua2uq71rIJks18FNdTLn3M
XBE0CU+rHh239XWJPNMxeFtHcDFNQftoHc2Z65BO8b4OGiHnkDlZVB4ar0ifeJrlTyxx/bdinMR9
nunoKDIvvRDOyI43atxTUw2g0VKji4hDQqN8jGWazbQ5zyUMjKQ9BYbkhkjESN6dwzNtRwwok3Ki
0mmyK4XRKhY7zsntrV4m/SRIxb5jZRyOVO8E5zrL9Bf6c9uvteW0tKx1NShUqyFUWjpMXdldLY8B
CLE64/jQjcw1ecKGnJPAvdHQbq1MDDUPuzTjfjgjL5blzl/HvmPkL+43CuQZCQ/+xMrq93bAjQhC
FC8ivMOdndvutYvd8nnwRtdgs9LfF0uFt54Zu3GFOpY+R+Aa9m3kg0Ypl6m4YECM19XPYn9j2+CU
Nt06/RbRBFaB//VIbnsCPh7ck/ys2IQ1/fdqnaPDq8j2rl7ic/s5af8cuutyKB8I3Scb7O3yMK7T
+Wyd04PzSrZ1TIBVGUvRbZxWOftxne/j4W3brbOggmUDItGQmf1lWS1k9GVGmZA3xTcS4/l853tZ
W3+Z4gRxIYgn0bi0g+AMYbNQqiSYibD3vQT88s52M/X7eJN7zWjfU9nh5nhP+xlRqO2OWZCUwQZs
x7Cci8mmHr3LzB2+i6oFOJLwHJ185qA1joujTlznCVochejLGCvvSCGgMr+TX4q2wsii+DIdVgA5
l3Cb7QhDj1tXwsBGDPIoJEvA6F1iBlHHnhzw3dRozgJmYxwWx022g56NUzO26qLlmtz22kovVQZQ
L5K991G2tf0mqOldNi153uwwleqhy4MofTZNuw9LOxivNPcjlIZlWVHevv8DaSo+ujC5yYHqxAib
tPUel2wUu5QSD3sXdEW+72S3vAo21ueRZA655AJSqxKHml97WmSj6Z1L1bdkssu7cTSdE+0fYyhL
W22dxMQPaiYlHac5g2vYbOwOmryjG2owwxZA7rVtN+UWk5L9lQqucqcneqaXysx2MWsdm3PG35Ns
6aoqvAtDVcO25uB+h1gY7NtcyFcHMNYRyKLawEAjp4zUC3OhTg5pDDCjrVcDdlrS301D8fi9CHCO
MKL+Yk1J8C4q5nG8E9RAIcl/yPnYmEXDVqqPL3OOtLhu8aTuuG6avQomZ/dZollxUYoNk3yy0BFZ
86BgGY8mI39BxKalJvDKo5FGFqMzVpJqJNqPWVfTVySMmVGXZe3ryGagSEflF20t852iS7af8uJq
yntILHEF5zYejWIHdSv5oZRrX0VRmvKgbeIjUAju3Y4HP7VH4VwAVltaElEtijuLzjjfJloE18MU
57sMcPwxd1OggwV+f9HV9SkV5o3vl4S/O4J7+IIZwntVxoh+BtKvzMa/zo2mDadS5DuTtsNNVgTW
M64VJO1xzauU5LCeDdU9Y6WAZjH4B5uslQA5P7wLsoBHH/bwxVxCqjc5eKaMsuj2map4NeNYqA9e
7G7dpXh1AivZDXxbG5yt30gwnpOYWN3SvFdZ8a3LGC8Ushf1Dj4hIZPJsnZQsSXomAAeZNo5rzm+
mU0Jx5GC49kU4YpgKyCcsebF9tRcMvGuuFo672CK3Atla6eXRRznN+gPQmx7G3PWblBiuO40+22i
XnLbrPLP5HfqImiaYrfg/j7GmS9+jBVHNFqxhmNp6347Go1kgorenKuWPrBJn7wyzTaCtAJtlv02
SWaF1OlivpZGfoKKMNwueRLv47T5znmNrdhcpTSoL1l5UfVqgFw9dPMTdoRug95zZQH6f2Qr9UAf
WBN6rfbOiWuNYTMtbBwBukTj0uD96o12Ww39S2A2V6M5w6bL5GNl8MjLBpuwjUu4jHCW/5RMWJyt
piW+IvwhxG7hPCx1TqyELupzNSeXqVE9a+V1x7lL7lvX/ACWyv5vZndUxaq6T2pJxAwknjVU9jvF
fC11M621VUb5OHm+9aFUybggrnwoSqgebL4nrOybxQUJMWtmPHWcEd9SfvQywFcgfzAMwPyCebxr
cIbUjLmjCNmJog+YDdQusvkvTc44E2Po3gruKh5YVIVYTg25GmcQ4Jk20WBEuAdckbcniYg8Lmk8
cdSJtnxVyrvKM0d9GVwbkcCkl45oQZ7CjpLYkHaDX5jdjs4QdY2H2L/gH/hPeeV/yFje2VnNw8NP
SaUpkZ9mh8XVtMY3GtR6kKZGDsDf7bGvAanYOsV0WlIv51Y3H1uWpLCgfWLTy1ULVFUcgmz1MMK7
a/JHs8tjAnCQDjvhuJM8EtypJQ6V1f3RG5oXWFWniQs+xDgtaD81rqKgY69T4BjHZnFSJoZISkq8
nZe7xUk5yH/MvrsQLleDl2CSYWQ3NI0MtyRs3gVckS0II2cXTNVtY6+dGeXs0S+KScgzdHLg7IKA
uJTGF4Z1T4xrujPwMDDjLQWPcWEBXhQq3qV1aeI35nDWOn1HvDgWKBcazkjuvKsxCm57QyDDRRgC
knp+yWMT5UyDEGO+A/9PW98jZzDvR582M3fCcRRiCxx/OJ033PPsY3jvOm3oiaY/tQ1ilGC6aEaG
fVUAc0RnSVO5a0WeA2yqrig27CiOs+x+K9Mx6HdebJbeJhNJflqBsyb+/H2ezuoV5nn97DCDXam5
y/LGGBK8PIQT47V2y/YLrbLGMWPBa/G0eRNwE1rfPRiJoRcQN9gS8Dy1xKN2VjnP39lncWvFqnxN
M9P/Uo9WdLXopH8zUvcjbjG6kR00aCBEhr5dJkaETuqNVahSMX71J6e/kTKxl+t28muyhV5ZH1BB
S0xM2lKrfcrdmzXdd7SgpNNWSaq1wnSZFWYzxqe2iIxrM22dIXRYDI4A2h/m2PnKDsG5b2D77olh
6CP3wbxz287kcOU/jrQZgsiv5H0sCsoEE+uLb3bRazlVhHvA44QmpG5od2u84DxKNjWXRYW02tA2
dWYPoad97LY1Rc6p25/siufPxmWKmQFBpZYYkaigUg8tjD1N6ZqbisMN27uxVg7j4bp9bJXdnJl9
+lixoOwKTFRofPPa3zfzXCCeChb1ekwd8TDwC9ytT/sIGDdqNrmNKTm1EKiTDdVv3ZXVq/7SW/1q
oVAjJpumSrG6KNVuWbCCjSYixY5pHqlplJrcRqvXnRBPmeeSqtEXQiY+t3af6aPyE1IextSwafWB
4VPgDDKPcf507/RKIz6JnAJLjmE+34QRPBakjd+dBOfbtoojRnloavMdrBzaByxutN3SrH4mr+Pg
PUmWaLagpdoOlvoY2V7vGBHcrk2km6VzyfrkroYA2AN6TqPmdooH+ZSt8+kt1KmS87pj3nRNbaab
ohn8u85pWU95ltU3BXbTJ8NO+5OVNOgyFDn5V+1s6CfiruJaUN1zkIoiew6vnXXbwQy/CyiyI+hi
RsHZMBL5fYYPftKdP9wDCUcMJW/CXVpXPFY3peNjo6H1Bgst1GZuytFmxaKnAZap1QZxdo3CT/qR
ZJtVnDNTzs5eu6PDN13CStRtnNG40N3QF2FnwPrW7nBkqAd6fuNTBmcmZJo5fxSqNJ9pymajtria
sDgC03USBESq4yxtnnrXqfejwaob1zaLGZfUlsNOuhNxR6WuQQCL/FN5bqPJuxhGoXcKYvClMisS
Xrlnist6qcevYIb0xFOWpEpi0N/ntnbE40Qbtypv1LUzj/6xxAy+64ZFHcYO57WlwF6TKx/1lV+U
1jfUWzCP9ageBPu7y7Zuxn2v2f0jZ3qoNEZyNyfZEPpBPCDaQ/aNVVde9Tp4MwbThPdXYh9NHE0/
xWJeBQO3hpXJBNCJdVEnpn+D7Z2U7OwMJ9fwwBph7sV0zKmjZ8cIrEy3py4J+iscYPklcLnvlDsA
j45mzHf+/BrPZRJSXM3JwM+QFU0gY9umnR8xPkd7rzWTnZKLtTO40A8J0etwwA5wkXckw8M6r2aJ
0Aab3prMrQuzkxF/zV5WLO1zSg1yyFFhOc7t5JIlNLv+xvdqdGAzKKAMO3Io7iYngcqdsNiAvKlB
wi1DfgmPaDs6jG/QWHFEzHWyN3MfXAOxXOoa+Pciuu2saf4y6godeMgfg05+s2Ie1o5R7VIbchxK
yWtAw+AG53+6HUmfkculiINAZ72XZm4fR5tsVJwRUFccFWzHCYMec3hMyxJGU2tTZM2T6prsxo37
Y2TIIxsrfRjASb0YE2MQif+MkI/Yi4Ud8tQY6UENLNRUD72WtMfejn1z29eymAkU+yzt5noQTArj
i28FNEwLmVw0FfQ0ezDebcPrr2pZUVrB83+TMgZD6Ansb3qEXBWX0yUD9emiLZqn/4yt/6WxNeWM
TJr/+dj6Ke3e6gq/7x9G17/+1G+ja9/9BQyXdLBK8TD8tY/iNxNXIH9hbANvAL+W/5l/+fvo2vZ+
Eb4lcX/xX6THxPvvo+vVxUWWRaBQ2lL4iDD/jovrj9wTShUCx3Ms8BoWv810f86ZScYFOaK+e4bO
2R4/4SeOWbXHZcasHuqWM9HvPqC/ZNn8+oIM1QQgG4fCIpM/7PeD8py/WklVOmfLkf6W0VV6WALS
tC4g6mMMpeT6z18Pm8Hvcj+/vZ7t8nkxhcEe8BPLhh4+wJzSs89enbivWcALUDNmPnQOXWt//lJr
hOj/RYw+X4qvmu8a/V544mdiSYv0FPe5aZ/zEs4Fk+0W+vVCSNGlqeFaswV79PLMvMav/FdxwX/w
V/5qFERoNSnK+CkuODbwr4TR2udOZvZF5SvSc8BUWfiIy5R/kdIz/5il+vxDuQLRBkFR+tgSf/oO
p5pskTelNhkFlxfCSIsVfswEZJJBeyTBKytTyQlnFY74uQWz/w1ACJHnCXdVKGQVXP75J/+//3zi
giuEyTc9F2DM+s38zn2BDYkpcxzZ51/pIAE9ZwcBlomp4f/Xa60hNzJutsmF89MFhd+ayDkVrjgX
ASb0NiFzT5eATzLYI3/+Z62f4x8vKFyaeFQotMH3JZyfoESpViRq694+05j5wTki2PWyNP7i2/xH
nx0PIRMsEFZOR/70ZQrguZ6WhU3DdEfQ0h9WodgFbmIuyL2/pivfpv+Jf1BtXlCHW/0XJ+abOq10
93/+2/yjZ3S9dFwBPcqUmGT4CH+O4fmRZQ6LYVrnTKY48vHX1WeOYiikRQsvxQe+82q7MzdpGkzs
fDTeiCGyLv78g/0HV7ArbB57Yr1V19KzP14wESOjKHJz+zzhoDxZeQV/uokC/1IZHVco9SblLs/l
ms1Y+hUPs968DtC8A0+Q9vjn7+YffQNrfxtLNd80g5U/vpm8gPVTMoU6fwJuhBDjZmSkebZV+1fU
qX/0UiR7Aat5LC3y5yuKvEtbt15jnVOHjzcIYm5Zcjc86n2Xb+LP/64/ri08vpltBsJbMUS83P+6
fBUGiwL8hXFiK5ktG4ME5XNlFeCIRlgPA2cu/y+u5dVl/bs7Zn1JNCGPuLTLdUZT5k/PQZUD7HDB
yZ0EHogDJy8iOF3bTXfuaMDa6SK+V8tZphuwnchgMbdUOWn4W0YFEMJP3ea4NCx/n08QvLKcVedF
Aj2IwO2AS+DE/xcfEjXWf3zPLPwUOXlciHDAoN//HClnt53ZExjSU1eIko0iBog6dY09KkfeI3JT
/xaD3GD+wFg7U7O7Izfr3raEwYmsZatViZANX2TkxPqdBIJ+nyQBVuQCToMb2Rg8eZkQmMwDzZEA
NcBL+7VJfOgJbtMyo+LHWlxtWCv4OdJ10roYJQUsGng4AVfbOrUZHyCgmWy+wfAFAgtLXvCIy8DI
QkBWjXk0yV9CYvGSFrBGADEspLYmsggspZZ7oICO1/D5pMnUUW/XrHYxbEMoDxglzGusDlwhv9Jn
GPAtBwPOm3saAYKcO3p7wXS0JrShTzAbA/Lm2VNg9k+lmc53JhzyG0NqY9gsBMTTF5OmC04Ti+Uy
Rh19GnyJDXHt6dx9zVPJ1W5DVn+dzaB770zGDeB3B+eVbj75ppZIHofGa+5aFzCCM3oopWmMQZnn
LwLyGDDZRuQhlmWAtz/bk+9fgp8wQmuy+UQjaFczwY1DZFkMgzoOn0YtzQe9SD6fYIy8u66Ll0c5
AO1RwcqbKl0wVObUdu95GUvUKpzeu6WLTIJjM9ipXjFh23DKti4A7PBbymw2HxbN52b3Amnuc5VD
IQVS1rmFRc9A0mZHBGtkjtlDNd3aiUsIhvD+4p2YnbVgGDzCZivZSmRyuqOU3J12hTBgd4FSNa+b
FGvJFvY3xBQEI1KYGSNmKqb8mem8iIClqPV5aQxeg/PAHkC2yEnyZizHW0NZpA3f3ZrJLVdwPMe7
T+JaYpQrccUhdI333IeD5M02643OIwJwZmVxLdPREzCrj/i1voY4Bp4bMIy5dlVp/L2rV4Z1eaM5
HFqhsuLlavFAZYdmWjqvQw3ixU36AG9b1QbkDWezvae6TB4XZmjeVsau/VINQ/XgI2VdoX9QasLc
wtzQs2L6AFRFe0qLeriIC0zvmDinKRyrBflddJH7UBRLOm6ofMO44eFVv6aHTiBlJWhuZR4ExJM6
PACUMoRztcwPeUDHSk+1jTrlAgWn4ppEvSY6catVhzKURX2JIa3VH769EEKXXn8duA5zm3nKkBNp
alRjuBQ8uEbIB3wIxqy+uUXedvvOmd23afEYsWLHvqw7oF17gcKO+69X6RZjOGHXuq+v8TZj9aiW
LnmJLYMpN2iJKwyn7qGpZgBhs/aag9+N7jPcHg2SFvMIfV/1ybKJVJOWtJeXqmhyiK5yCRmt8TX6
iK5hno/VS0bHgmZikHTbXLTeYd2MwiGemk5u27Y0iA/S2z2wedmXvtTrgynaVIzv7noYzBcVWslF
1ibdfnb6+Qdi44hdNjVIYNTltzQf7JA2RjT6Csd9Bm9rg+77SniD+yNdjG0kUSj6oTX3JTDaDE33
2p4SweMf1yCOxpYBw3YFW9Q6zFdwv7NpQU/G9frNq/GSna5/hGlAdLxKh5EmjIgXwg0Ukeqj2gM9
tQsZuCVb6DpYpMq6/4rEhig5VN2+p3UhrBLxVjBu/xYUAAPTwJz2ncHIri94H0Gky1tWpQUnLI/3
S9duqCSKBd+oF8vsEuGyuhG6VzfEcbmoDZcd2escaSA6MuOW6DpODLtaaexp7hSxwZbWBPGEp61+
j1vBA6leAnKiYuGSFYQcHlu8LfHO70EX79aoP2AD0vsAq0hxL6F0QA9ElADdFGgS4SdrSVMg4IP8
dxjuM9KkdOQTAkhnuMJlm+J2YEgC12eV226MiXMUcDm2cO6wmA+Dsrn1+8TBnTzZRGIdM1fPCmAe
b80bAArkRVU8y7qJ2c9BINqYVr1i1ChnV+ULtGtffcxqsPFDehp0r6e7XZXZ4w8ASw3BztxwngjL
4u5Kgu5YACVONtUUp/2mMLPkezfo10w5IJTtNCYZPPP4+IaY2Rv36ULs/OjLBFg7OjNZPAb9yThS
J2i4y372K/WVbDESf+DZ49eBjrk7N1Yf1A5+m7B7f6FUSh95rnpFKIO239m9ku8xaLb3JU3H+7j3
+Oa440nJQmMLKO3zkLGHJF1jOUXnnVwn7ertNCJKUovOczzM+y4ejzqYxNlu6vmq6UBAu8uU/l/2
zmw5cWQJw6/i6Hsc2peLnojjpb01drvXM31DyCCLAiGBFoR4+vlKIA/CNtPT0oXjxNGlwVmlpCor
K/PPP3snCR3fSRfxK1DGSDzhey+i+uR8pWakc5PEuFtT635HKUT+eSacxSmFyjQDWJLchU5cf4hd
i+5m1hx8nDnQBHBdR4eddkzstcjXhXsyW4SYC3dgkgdzjOuyWD4MiHd+KbJgeq/CntVPIKT/OS2s
aXCawFLJWRkRKV6UegCovBT9hI4N1z23cEFQLYPUI0syv5nZuksHOXqLU3nWG5wY1P8nJEmhburh
zBK6VDWNSmCKDGFiB3391QLMcLmMqBKaizGl42W+vs+oKT6h2V7xZx7SIP5cSVNDXK/EamWeOrEC
/NYZADC8tVZKMb9wx3kKji7qfZzAe/VNEUAvKAbLgcDCV65ML3MWz23BCf+oLhdpP5/PlxcrDsKb
aJLOyH67YxKjQOL0qzHG7QJwpQoTF55Fj8SpvbwPtCXc6NFkQDEwLcqSP6erTKcYKTQ/roSGGQUf
5tJEcL6MijMNVBztvKNY62d2Cb65pLuxc+6EtoFBVEEda1Y++OD2FqQz54FxBVSB4HVorS/T3Baf
U7AZ3ygATr87YWmcL1drCocnkt8LslzyM+OxxFhP7DN9XtikoeiBRwqORDbE/yXkDj06/Z0ZqOrT
cs09hQoaOzk1aRR5pyn26puSFL2+KTL6HQh9oX9wYDCxTyK4Gqkusk1gbJpw04uctfs4CMerH3Og
mEN4eOxRYWUUzypzK09P01A1w9NJHNrJycCht9ZaktifJeN1SZIxmz+aYzAz6WRGRdtapNm1TsF4
fBLHVJKNV2JRnhh2ksCBB1aiFxbAVhRrkAGpwWcP1iUAQ4VEDtUNuZE5N9Mc9CO1FMv/jq0Sckc7
WE/uFPDMysmAfiSQIoRhRr+lVe9+3NP51UICSOA35hAy5DAaLlbADapLzf/5gf6BH0iHn5P6mQOx
0BJasihoRkKr/9lGQquaVZPLv0U8lFCD5Fiuy1lV9VgB8OroTzWru3zeigaTt2EbRA1lA7BtDQ98
3sT0yLUQKaWfF+U//yYQ2oy1EIpUTGItOpXUmgEziC5vzjshJNhrVGEOFsVtPhsFaUgM/mFHGy+E
PlDW7tX02QB7V9NkpYez+YoBnAmG06Hu0vXE8la44PtGh4eqrvF/B454GQIrRFfgYjRc2Hj2Iwql
mqqhiZvcn5gAyyELmfU0XbEAVDsaXVN/ppNV4AzH8cDJlAtlrqW9NTBWsxTRtaJD7j8bxZsixoDW
KIprXwySQLngqMx9gcMrZh/zxEh7xo3CSXMVpi4NYr86E6WEmKwXD76Wi+wDAR7zGlpt9dOEnlLg
xCeDRZSd0n0gAOWdgLnQllYP6o1iqbukK8PZYjz9snC1YJlAKBxx9zxjEuRZQY9pVMDk2nXCZe1b
uQrpqzFY5IDEl2VYwJQk4B26sakdPTPJI9066tQsftKZk9qOXkCZCEGeBHYD09DvSKLM1zeTjFz6
l4I6FyM615fBwKUCEggw1Tng6RORbkLD/zNWY/sikvTrvMqM3Od+Un72U87ZtK6Mk59Wgb2voNUz
AS3Av/zSYUHbTt8bOzSM4QaSM6DOqZFdYXfubIanKVVTOSQh9JhxPvLfv9Ndigm5hVIbTyyNR393
FMZRsP2457q0EHB0Swbkqmcz4I6KXlPC4ffbaPPwdxpv4I0wqGcckokYZrt2FZPHnBumuJrScyXs
idhRgkYLBVI+VEc2317mqwwCUdC0bd6eSkZGektvj41u+/bGMZFoR6GaffOSnCqNJUCOjbwxiRzi
UPLhNHhjSrAM2Zah3RqwjwknaI4F41j17GnBMY9pv0HyER7KN6oFeAXxIlppQXOOTdc0Ofs3Lymb
se+uBYe14JCA1aSXIZ/N1ntLGwLWiF80iofsASuK+LmLcZHPvhZ0uEiwmAZ+TPW8OS3oRNZba4Ed
QcsZl6auL+4I2zm2MBvwFm4/f3NaoPJGJrta7QjdPDZ1mZLQZdKcZ++IsN1jFfeSfCtZV/ngyr4x
60h/k9YnJNcLh81gwW6zeZp2waU/kas65A63WnpzbgIUCjL/2m4t6MekpVwyeFu7gFob1lFBCxgF
Vd1q6c2tBZ007+b43mSpD7iMr1tH6CLgdADEvrV+HDoNLVjH9KaWmUVMsXw2W/CXzohf+NKTB346
FuGo8r2Fn77kfb/2hdrrfP751uO8Gr1/J13rxhelK74Z23+CS/3RUFLlF+58WPuJ1Tjbf9++4POh
G2PVb1X/8VL4iZcMoWOvht5O89ab4cH/J/QevCYT8cYl/nsm79815rmzC/5BcDr1mq62BHi0lgs9
aRw1BZPs70Lw1IvSJnUK/R9Zfm2nfOqF4jFO9rqzm/jLHciOwzjxRnEtSS4+SMkwHa1nDSusP8zE
MG9cmGxCS+2Fn/mhV3iJX0uS03YcvQNl15e8o/jxiEBLPnsQjcXi4oHXo74Yp3uy8YdW9we0LkYN
wVh16UC3VfuFHydBc8rqxiltK/kSjQtRz1BqXNUtCetoK/hqBJt5LaaSa9gqh1truWEooliktaSN
aIJi9R9+//e7ikbC27MiBpDGDiTHRXNZ0H0Pp6+tLm6e2ybwgB3slxtmlg+nZT3FSsmbG3HbOX+M
cyh+9tW88Sfbyu57ImpYDxLLXRwvfY+ckxeNdtVBF4UufsK+l6bekESan2WNNQ10zuhgu/TFcCwC
rxniw5fsYIf3BWcBVQaNlU3vAfIErVd2X6RQKaeCWuRamFyDGpjmjqTHFMXsie5k4nGU7S1uCc5z
66F+3zrd+g+Jt+c9cTmyOhG99JrnFtkKmaFpuyFlF9pLbzZPYaZsbEzky1tvF/Kv/ST1y1pWtUpk
k4z6D20UXhz1/ZUYNo4xcCpdnOiH+vM+3QV+z8m+pWvX+OjUS+Aia55m2+BFa61XAzxn10W8RDe3
FX83Fk2NG6yWDsQe6K/SUuN3iQ8uu55itQQNoPv1H35/CX7yqXcrw6W3d02gMEDr4HD4PI5H/tFV
+uxsk6mL9rP/UrEwv7QQt5GTtitlM8DzhSjFd+APfkX7fpr6Dcu1DXe0nfqrhJwtl+K3zBvXv5xc
iLQ/1jo467/79DKMGnc+GnNrHZzF3wU3m73lvQ01t9XxD49zJwqy5tbUqRjvYGv+8NPs6MXJA77o
YPEdLH1ruUh+vA4lOSj5pUjTU+ryefypTsi+9G/N4Jr8xjD0veSPvwAAAP//</cx:binary>
              </cx:geoCache>
            </cx:geography>
          </cx:layoutPr>
          <cx:valueColors>
            <cx:minColor>
              <a:schemeClr val="accent2">
                <a:lumMod val="20000"/>
                <a:lumOff val="80000"/>
              </a:schemeClr>
            </cx:minColor>
            <cx:midColor>
              <a:schemeClr val="accent1"/>
            </cx:midColor>
            <cx:maxColor>
              <a:srgbClr val="00206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101600</xdr:colOff>
      <xdr:row>1</xdr:row>
      <xdr:rowOff>165100</xdr:rowOff>
    </xdr:from>
    <xdr:to>
      <xdr:col>10</xdr:col>
      <xdr:colOff>406400</xdr:colOff>
      <xdr:row>16</xdr:row>
      <xdr:rowOff>146050</xdr:rowOff>
    </xdr:to>
    <xdr:graphicFrame macro="">
      <xdr:nvGraphicFramePr>
        <xdr:cNvPr id="2" name="Chart 1">
          <a:extLst>
            <a:ext uri="{FF2B5EF4-FFF2-40B4-BE49-F238E27FC236}">
              <a16:creationId xmlns:a16="http://schemas.microsoft.com/office/drawing/2014/main" id="{57704A71-FD21-A3BE-B983-9503BC3C6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136525</xdr:colOff>
      <xdr:row>1</xdr:row>
      <xdr:rowOff>158750</xdr:rowOff>
    </xdr:from>
    <xdr:to>
      <xdr:col>12</xdr:col>
      <xdr:colOff>441325</xdr:colOff>
      <xdr:row>16</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85702D-F009-9FF4-A3FB-260E812A3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8625" y="342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501650</xdr:colOff>
      <xdr:row>2</xdr:row>
      <xdr:rowOff>38100</xdr:rowOff>
    </xdr:from>
    <xdr:to>
      <xdr:col>8</xdr:col>
      <xdr:colOff>501650</xdr:colOff>
      <xdr:row>15</xdr:row>
      <xdr:rowOff>168275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516E419-FD73-6815-3091-9DA50AED4F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591050" y="406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368300</xdr:colOff>
      <xdr:row>4</xdr:row>
      <xdr:rowOff>146050</xdr:rowOff>
    </xdr:from>
    <xdr:to>
      <xdr:col>9</xdr:col>
      <xdr:colOff>368300</xdr:colOff>
      <xdr:row>18</xdr:row>
      <xdr:rowOff>92075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2A17003A-F890-4D29-EAAD-5D8EDD5AC6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067300" y="882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234950</xdr:colOff>
      <xdr:row>7</xdr:row>
      <xdr:rowOff>69850</xdr:rowOff>
    </xdr:from>
    <xdr:to>
      <xdr:col>10</xdr:col>
      <xdr:colOff>234950</xdr:colOff>
      <xdr:row>21</xdr:row>
      <xdr:rowOff>15875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772ECF2-AF2E-ED20-04EF-AB01ED003BB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543550" y="1358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361950</xdr:colOff>
      <xdr:row>1</xdr:row>
      <xdr:rowOff>165100</xdr:rowOff>
    </xdr:from>
    <xdr:to>
      <xdr:col>10</xdr:col>
      <xdr:colOff>57150</xdr:colOff>
      <xdr:row>16</xdr:row>
      <xdr:rowOff>146050</xdr:rowOff>
    </xdr:to>
    <xdr:graphicFrame macro="">
      <xdr:nvGraphicFramePr>
        <xdr:cNvPr id="2" name="Chart 1">
          <a:extLst>
            <a:ext uri="{FF2B5EF4-FFF2-40B4-BE49-F238E27FC236}">
              <a16:creationId xmlns:a16="http://schemas.microsoft.com/office/drawing/2014/main" id="{8024F8D9-F262-73A0-CD30-AE39902AE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212725</xdr:colOff>
      <xdr:row>3</xdr:row>
      <xdr:rowOff>38100</xdr:rowOff>
    </xdr:from>
    <xdr:to>
      <xdr:col>12</xdr:col>
      <xdr:colOff>517525</xdr:colOff>
      <xdr:row>18</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867F854-AB62-2FEB-137F-F4838DD4EE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9025" y="590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558800</xdr:colOff>
      <xdr:row>3</xdr:row>
      <xdr:rowOff>25400</xdr:rowOff>
    </xdr:from>
    <xdr:to>
      <xdr:col>15</xdr:col>
      <xdr:colOff>558800</xdr:colOff>
      <xdr:row>11</xdr:row>
      <xdr:rowOff>12699</xdr:rowOff>
    </xdr:to>
    <mc:AlternateContent xmlns:mc="http://schemas.openxmlformats.org/markup-compatibility/2006">
      <mc:Choice xmlns:a14="http://schemas.microsoft.com/office/drawing/2010/main" Requires="a14">
        <xdr:graphicFrame macro="">
          <xdr:nvGraphicFramePr>
            <xdr:cNvPr id="3" name="Years (Order Date)">
              <a:extLst>
                <a:ext uri="{FF2B5EF4-FFF2-40B4-BE49-F238E27FC236}">
                  <a16:creationId xmlns:a16="http://schemas.microsoft.com/office/drawing/2014/main" id="{5F57979F-1B09-F705-3627-F55EC61E041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175750" y="577850"/>
              <a:ext cx="1828800" cy="1460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247650</xdr:colOff>
      <xdr:row>1</xdr:row>
      <xdr:rowOff>177800</xdr:rowOff>
    </xdr:from>
    <xdr:to>
      <xdr:col>9</xdr:col>
      <xdr:colOff>552450</xdr:colOff>
      <xdr:row>16</xdr:row>
      <xdr:rowOff>158750</xdr:rowOff>
    </xdr:to>
    <xdr:graphicFrame macro="">
      <xdr:nvGraphicFramePr>
        <xdr:cNvPr id="2" name="Chart 1">
          <a:extLst>
            <a:ext uri="{FF2B5EF4-FFF2-40B4-BE49-F238E27FC236}">
              <a16:creationId xmlns:a16="http://schemas.microsoft.com/office/drawing/2014/main" id="{1BD2E5B9-ADCA-F2D0-BEFE-1C0A535DA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31750</xdr:colOff>
      <xdr:row>17</xdr:row>
      <xdr:rowOff>95250</xdr:rowOff>
    </xdr:from>
    <xdr:to>
      <xdr:col>1</xdr:col>
      <xdr:colOff>755650</xdr:colOff>
      <xdr:row>20</xdr:row>
      <xdr:rowOff>120650</xdr:rowOff>
    </xdr:to>
    <xdr:graphicFrame macro="">
      <xdr:nvGraphicFramePr>
        <xdr:cNvPr id="3" name="Chart 2">
          <a:extLst>
            <a:ext uri="{FF2B5EF4-FFF2-40B4-BE49-F238E27FC236}">
              <a16:creationId xmlns:a16="http://schemas.microsoft.com/office/drawing/2014/main" id="{91696C11-4A21-9DC4-A5C9-AAF96B847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57150</xdr:rowOff>
    </xdr:from>
    <xdr:to>
      <xdr:col>5</xdr:col>
      <xdr:colOff>25400</xdr:colOff>
      <xdr:row>20</xdr:row>
      <xdr:rowOff>139700</xdr:rowOff>
    </xdr:to>
    <xdr:graphicFrame macro="">
      <xdr:nvGraphicFramePr>
        <xdr:cNvPr id="4" name="Chart 3">
          <a:extLst>
            <a:ext uri="{FF2B5EF4-FFF2-40B4-BE49-F238E27FC236}">
              <a16:creationId xmlns:a16="http://schemas.microsoft.com/office/drawing/2014/main" id="{D3BC52F9-D35A-BF3F-DC27-9799C0848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196850</xdr:colOff>
      <xdr:row>17</xdr:row>
      <xdr:rowOff>69850</xdr:rowOff>
    </xdr:from>
    <xdr:to>
      <xdr:col>7</xdr:col>
      <xdr:colOff>857250</xdr:colOff>
      <xdr:row>19</xdr:row>
      <xdr:rowOff>133350</xdr:rowOff>
    </xdr:to>
    <xdr:graphicFrame macro="">
      <xdr:nvGraphicFramePr>
        <xdr:cNvPr id="5" name="Chart 4">
          <a:extLst>
            <a:ext uri="{FF2B5EF4-FFF2-40B4-BE49-F238E27FC236}">
              <a16:creationId xmlns:a16="http://schemas.microsoft.com/office/drawing/2014/main" id="{EE72EF34-5643-783B-F585-8A24B817C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196850</xdr:colOff>
      <xdr:row>17</xdr:row>
      <xdr:rowOff>95250</xdr:rowOff>
    </xdr:from>
    <xdr:to>
      <xdr:col>10</xdr:col>
      <xdr:colOff>1003300</xdr:colOff>
      <xdr:row>21</xdr:row>
      <xdr:rowOff>38100</xdr:rowOff>
    </xdr:to>
    <xdr:graphicFrame macro="">
      <xdr:nvGraphicFramePr>
        <xdr:cNvPr id="6" name="Chart 5">
          <a:extLst>
            <a:ext uri="{FF2B5EF4-FFF2-40B4-BE49-F238E27FC236}">
              <a16:creationId xmlns:a16="http://schemas.microsoft.com/office/drawing/2014/main" id="{10C327C5-85D3-D0B8-6BFC-C8B9A41F0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171451</xdr:colOff>
      <xdr:row>17</xdr:row>
      <xdr:rowOff>69850</xdr:rowOff>
    </xdr:from>
    <xdr:to>
      <xdr:col>13</xdr:col>
      <xdr:colOff>1120775</xdr:colOff>
      <xdr:row>19</xdr:row>
      <xdr:rowOff>177800</xdr:rowOff>
    </xdr:to>
    <xdr:graphicFrame macro="">
      <xdr:nvGraphicFramePr>
        <xdr:cNvPr id="7" name="Chart 6">
          <a:extLst>
            <a:ext uri="{FF2B5EF4-FFF2-40B4-BE49-F238E27FC236}">
              <a16:creationId xmlns:a16="http://schemas.microsoft.com/office/drawing/2014/main" id="{F6B7F245-3CFF-F2E7-18A4-D7C3DB4C7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158750</xdr:colOff>
      <xdr:row>2</xdr:row>
      <xdr:rowOff>177800</xdr:rowOff>
    </xdr:from>
    <xdr:to>
      <xdr:col>3</xdr:col>
      <xdr:colOff>222250</xdr:colOff>
      <xdr:row>10</xdr:row>
      <xdr:rowOff>0</xdr:rowOff>
    </xdr:to>
    <xdr:grpSp>
      <xdr:nvGrpSpPr>
        <xdr:cNvPr id="11" name="Group 10">
          <a:extLst>
            <a:ext uri="{FF2B5EF4-FFF2-40B4-BE49-F238E27FC236}">
              <a16:creationId xmlns:a16="http://schemas.microsoft.com/office/drawing/2014/main" id="{8D4BDDAB-86CF-812A-E9E9-A91E33207123}"/>
            </a:ext>
          </a:extLst>
        </xdr:cNvPr>
        <xdr:cNvGrpSpPr/>
      </xdr:nvGrpSpPr>
      <xdr:grpSpPr>
        <a:xfrm>
          <a:off x="158750" y="546100"/>
          <a:ext cx="1892300" cy="1295400"/>
          <a:chOff x="57150" y="577850"/>
          <a:chExt cx="1460500" cy="1295400"/>
        </a:xfrm>
      </xdr:grpSpPr>
      <xdr:sp macro="" textlink="">
        <xdr:nvSpPr>
          <xdr:cNvPr id="3" name="Rectangle: Rounded Corners 2">
            <a:extLst>
              <a:ext uri="{FF2B5EF4-FFF2-40B4-BE49-F238E27FC236}">
                <a16:creationId xmlns:a16="http://schemas.microsoft.com/office/drawing/2014/main" id="{1CA5F3B2-E8CA-7580-97A0-45319213A247}"/>
              </a:ext>
            </a:extLst>
          </xdr:cNvPr>
          <xdr:cNvSpPr/>
        </xdr:nvSpPr>
        <xdr:spPr>
          <a:xfrm>
            <a:off x="69850" y="577850"/>
            <a:ext cx="1447800" cy="2032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b="1">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ADF44906-05F8-9EF4-835B-1F7515C08F82}"/>
              </a:ext>
            </a:extLst>
          </xdr:cNvPr>
          <xdr:cNvSpPr/>
        </xdr:nvSpPr>
        <xdr:spPr>
          <a:xfrm>
            <a:off x="57150" y="793750"/>
            <a:ext cx="1454150" cy="1079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65A84C1D-DB78-1120-829D-BCF95970925C}"/>
              </a:ext>
            </a:extLst>
          </xdr:cNvPr>
          <xdr:cNvSpPr/>
        </xdr:nvSpPr>
        <xdr:spPr>
          <a:xfrm>
            <a:off x="158750" y="8953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B7FF3F07-62D5-4D35-A89F-C4B01DFFF31C}" type="TxLink">
              <a:rPr lang="en-US" sz="1200" b="1" i="0" u="none" strike="noStrike">
                <a:solidFill>
                  <a:schemeClr val="bg1"/>
                </a:solidFill>
                <a:latin typeface="Calibri"/>
                <a:ea typeface="Calibri"/>
                <a:cs typeface="Calibri"/>
              </a:rPr>
              <a:pPr algn="ctr"/>
              <a:t> $49,206.23 </a:t>
            </a:fld>
            <a:endParaRPr lang="en-IN" sz="1200" b="1">
              <a:solidFill>
                <a:schemeClr val="bg1"/>
              </a:solidFill>
            </a:endParaRPr>
          </a:p>
        </xdr:txBody>
      </xdr:sp>
      <xdr:sp macro="" textlink="">
        <xdr:nvSpPr>
          <xdr:cNvPr id="8" name="Rectangle: Rounded Corners 7">
            <a:extLst>
              <a:ext uri="{FF2B5EF4-FFF2-40B4-BE49-F238E27FC236}">
                <a16:creationId xmlns:a16="http://schemas.microsoft.com/office/drawing/2014/main" id="{0BE63901-548B-4303-8EE9-7C8DFD229DEB}"/>
              </a:ext>
            </a:extLst>
          </xdr:cNvPr>
          <xdr:cNvSpPr/>
        </xdr:nvSpPr>
        <xdr:spPr>
          <a:xfrm>
            <a:off x="133350" y="15811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000" b="1" i="0" u="none" strike="noStrike">
                <a:solidFill>
                  <a:schemeClr val="bg1"/>
                </a:solidFill>
                <a:latin typeface="Calibri"/>
                <a:ea typeface="Calibri"/>
                <a:cs typeface="Calibri"/>
              </a:rPr>
              <a:t>YOY</a:t>
            </a:r>
            <a:r>
              <a:rPr lang="en-US" sz="1000" b="1" i="0" u="none" strike="noStrike" baseline="0">
                <a:solidFill>
                  <a:schemeClr val="bg1"/>
                </a:solidFill>
                <a:latin typeface="Calibri"/>
                <a:ea typeface="Calibri"/>
                <a:cs typeface="Calibri"/>
              </a:rPr>
              <a:t> GROWTH</a:t>
            </a:r>
            <a:endParaRPr lang="en-US" sz="1000" b="1" i="0" u="none" strike="noStrike">
              <a:solidFill>
                <a:schemeClr val="bg1"/>
              </a:solidFill>
              <a:latin typeface="Calibri"/>
              <a:ea typeface="Calibri"/>
              <a:cs typeface="Calibri"/>
            </a:endParaRPr>
          </a:p>
        </xdr:txBody>
      </xdr:sp>
    </xdr:grpSp>
    <xdr:clientData/>
  </xdr:twoCellAnchor>
  <xdr:twoCellAnchor>
    <xdr:from>
      <xdr:col>0</xdr:col>
      <xdr:colOff>31750</xdr:colOff>
      <xdr:row>0</xdr:row>
      <xdr:rowOff>63500</xdr:rowOff>
    </xdr:from>
    <xdr:to>
      <xdr:col>19</xdr:col>
      <xdr:colOff>400050</xdr:colOff>
      <xdr:row>2</xdr:row>
      <xdr:rowOff>152400</xdr:rowOff>
    </xdr:to>
    <xdr:sp macro="" textlink="">
      <xdr:nvSpPr>
        <xdr:cNvPr id="2" name="Rectangle: Rounded Corners 1">
          <a:extLst>
            <a:ext uri="{FF2B5EF4-FFF2-40B4-BE49-F238E27FC236}">
              <a16:creationId xmlns:a16="http://schemas.microsoft.com/office/drawing/2014/main" id="{CCA6CADB-B668-AD0C-823E-021F767399CE}"/>
            </a:ext>
          </a:extLst>
        </xdr:cNvPr>
        <xdr:cNvSpPr/>
      </xdr:nvSpPr>
      <xdr:spPr>
        <a:xfrm>
          <a:off x="31750" y="63500"/>
          <a:ext cx="11950700" cy="4572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Lato" panose="020F0502020204030203" pitchFamily="34" charset="0"/>
              <a:ea typeface="Lato" panose="020F0502020204030203" pitchFamily="34" charset="0"/>
              <a:cs typeface="Lato" panose="020F0502020204030203" pitchFamily="34" charset="0"/>
            </a:rPr>
            <a:t>E-COMMERCE SALES ANALYSIS DASHBOARD</a:t>
          </a:r>
        </a:p>
      </xdr:txBody>
    </xdr:sp>
    <xdr:clientData/>
  </xdr:twoCellAnchor>
  <xdr:twoCellAnchor>
    <xdr:from>
      <xdr:col>0</xdr:col>
      <xdr:colOff>336550</xdr:colOff>
      <xdr:row>6</xdr:row>
      <xdr:rowOff>0</xdr:rowOff>
    </xdr:from>
    <xdr:to>
      <xdr:col>3</xdr:col>
      <xdr:colOff>95250</xdr:colOff>
      <xdr:row>8</xdr:row>
      <xdr:rowOff>44450</xdr:rowOff>
    </xdr:to>
    <xdr:graphicFrame macro="">
      <xdr:nvGraphicFramePr>
        <xdr:cNvPr id="7" name="Chart 6">
          <a:extLst>
            <a:ext uri="{FF2B5EF4-FFF2-40B4-BE49-F238E27FC236}">
              <a16:creationId xmlns:a16="http://schemas.microsoft.com/office/drawing/2014/main" id="{D1E57690-A7B8-432B-9B5B-F52EA68D7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19050</xdr:colOff>
          <xdr:row>8</xdr:row>
          <xdr:rowOff>82550</xdr:rowOff>
        </xdr:from>
        <xdr:to>
          <xdr:col>2</xdr:col>
          <xdr:colOff>552874</xdr:colOff>
          <xdr:row>9</xdr:row>
          <xdr:rowOff>63500</xdr:rowOff>
        </xdr:to>
        <xdr:pic>
          <xdr:nvPicPr>
            <xdr:cNvPr id="10" name="Picture 9">
              <a:extLst>
                <a:ext uri="{FF2B5EF4-FFF2-40B4-BE49-F238E27FC236}">
                  <a16:creationId xmlns:a16="http://schemas.microsoft.com/office/drawing/2014/main" id="{8CACD598-1571-03D6-78A0-D88315DD9586}"/>
                </a:ext>
              </a:extLst>
            </xdr:cNvPr>
            <xdr:cNvPicPr>
              <a:picLocks noChangeAspect="1" noChangeArrowheads="1"/>
              <a:extLst>
                <a:ext uri="{84589F7E-364E-4C9E-8A38-B11213B215E9}">
                  <a14:cameraTool cellRange="'KPI YOY'!$H$8" spid="_x0000_s10299"/>
                </a:ext>
              </a:extLst>
            </xdr:cNvPicPr>
          </xdr:nvPicPr>
          <xdr:blipFill>
            <a:blip xmlns:r="http://schemas.openxmlformats.org/officeDocument/2006/relationships" r:embed="rId2"/>
            <a:srcRect/>
            <a:stretch>
              <a:fillRect/>
            </a:stretch>
          </xdr:blipFill>
          <xdr:spPr bwMode="auto">
            <a:xfrm>
              <a:off x="1238250" y="1555750"/>
              <a:ext cx="533824" cy="1651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215900</xdr:colOff>
      <xdr:row>2</xdr:row>
      <xdr:rowOff>165100</xdr:rowOff>
    </xdr:from>
    <xdr:to>
      <xdr:col>7</xdr:col>
      <xdr:colOff>279400</xdr:colOff>
      <xdr:row>9</xdr:row>
      <xdr:rowOff>171450</xdr:rowOff>
    </xdr:to>
    <xdr:grpSp>
      <xdr:nvGrpSpPr>
        <xdr:cNvPr id="32" name="Group 31">
          <a:extLst>
            <a:ext uri="{FF2B5EF4-FFF2-40B4-BE49-F238E27FC236}">
              <a16:creationId xmlns:a16="http://schemas.microsoft.com/office/drawing/2014/main" id="{BFF3F776-56F9-C4FF-548F-9F6F81032A77}"/>
            </a:ext>
          </a:extLst>
        </xdr:cNvPr>
        <xdr:cNvGrpSpPr/>
      </xdr:nvGrpSpPr>
      <xdr:grpSpPr>
        <a:xfrm>
          <a:off x="2654300" y="533400"/>
          <a:ext cx="1892300" cy="1295400"/>
          <a:chOff x="57150" y="577850"/>
          <a:chExt cx="1460500" cy="1295400"/>
        </a:xfrm>
      </xdr:grpSpPr>
      <xdr:sp macro="" textlink="">
        <xdr:nvSpPr>
          <xdr:cNvPr id="33" name="Rectangle: Rounded Corners 32">
            <a:extLst>
              <a:ext uri="{FF2B5EF4-FFF2-40B4-BE49-F238E27FC236}">
                <a16:creationId xmlns:a16="http://schemas.microsoft.com/office/drawing/2014/main" id="{E546DBA6-CB1B-44C2-A42A-BC8F177F4210}"/>
              </a:ext>
            </a:extLst>
          </xdr:cNvPr>
          <xdr:cNvSpPr/>
        </xdr:nvSpPr>
        <xdr:spPr>
          <a:xfrm>
            <a:off x="69850" y="577850"/>
            <a:ext cx="1447800" cy="2032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b="1">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34" name="Rectangle: Rounded Corners 33">
            <a:extLst>
              <a:ext uri="{FF2B5EF4-FFF2-40B4-BE49-F238E27FC236}">
                <a16:creationId xmlns:a16="http://schemas.microsoft.com/office/drawing/2014/main" id="{DD30312D-7169-D118-ED79-9C4425D7A810}"/>
              </a:ext>
            </a:extLst>
          </xdr:cNvPr>
          <xdr:cNvSpPr/>
        </xdr:nvSpPr>
        <xdr:spPr>
          <a:xfrm>
            <a:off x="57150" y="793750"/>
            <a:ext cx="1454150" cy="1079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KPI!$E$17">
        <xdr:nvSpPr>
          <xdr:cNvPr id="35" name="Rectangle: Rounded Corners 34">
            <a:extLst>
              <a:ext uri="{FF2B5EF4-FFF2-40B4-BE49-F238E27FC236}">
                <a16:creationId xmlns:a16="http://schemas.microsoft.com/office/drawing/2014/main" id="{B3CD2F0D-5D0D-7319-DB1D-8626A1CE0A69}"/>
              </a:ext>
            </a:extLst>
          </xdr:cNvPr>
          <xdr:cNvSpPr/>
        </xdr:nvSpPr>
        <xdr:spPr>
          <a:xfrm>
            <a:off x="158750" y="8953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1DAE1BAA-4E93-4526-87E4-1F896FE5849D}" type="TxLink">
              <a:rPr lang="en-US" sz="1200" b="1" i="0" u="none" strike="noStrike">
                <a:solidFill>
                  <a:schemeClr val="bg1"/>
                </a:solidFill>
                <a:latin typeface="Calibri"/>
                <a:ea typeface="Calibri"/>
                <a:cs typeface="Calibri"/>
              </a:rPr>
              <a:t> $5,724.25 </a:t>
            </a:fld>
            <a:endParaRPr lang="en-IN" sz="1200" b="1">
              <a:solidFill>
                <a:schemeClr val="bg1"/>
              </a:solidFill>
            </a:endParaRPr>
          </a:p>
        </xdr:txBody>
      </xdr:sp>
      <xdr:sp macro="" textlink="">
        <xdr:nvSpPr>
          <xdr:cNvPr id="36" name="Rectangle: Rounded Corners 35">
            <a:extLst>
              <a:ext uri="{FF2B5EF4-FFF2-40B4-BE49-F238E27FC236}">
                <a16:creationId xmlns:a16="http://schemas.microsoft.com/office/drawing/2014/main" id="{446D6ED4-9EDA-1D70-E71B-0E38E4A82399}"/>
              </a:ext>
            </a:extLst>
          </xdr:cNvPr>
          <xdr:cNvSpPr/>
        </xdr:nvSpPr>
        <xdr:spPr>
          <a:xfrm>
            <a:off x="133350" y="15811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000" b="1" i="0" u="none" strike="noStrike">
                <a:solidFill>
                  <a:schemeClr val="bg1"/>
                </a:solidFill>
                <a:latin typeface="Calibri"/>
                <a:ea typeface="Calibri"/>
                <a:cs typeface="Calibri"/>
              </a:rPr>
              <a:t>YOY</a:t>
            </a:r>
            <a:r>
              <a:rPr lang="en-US" sz="1000" b="1" i="0" u="none" strike="noStrike" baseline="0">
                <a:solidFill>
                  <a:schemeClr val="bg1"/>
                </a:solidFill>
                <a:latin typeface="Calibri"/>
                <a:ea typeface="Calibri"/>
                <a:cs typeface="Calibri"/>
              </a:rPr>
              <a:t> GROWTH</a:t>
            </a:r>
            <a:endParaRPr lang="en-US" sz="1000" b="1" i="0" u="none" strike="noStrike">
              <a:solidFill>
                <a:schemeClr val="bg1"/>
              </a:solidFill>
              <a:latin typeface="Calibri"/>
              <a:ea typeface="Calibri"/>
              <a:cs typeface="Calibri"/>
            </a:endParaRPr>
          </a:p>
        </xdr:txBody>
      </xdr:sp>
    </xdr:grpSp>
    <xdr:clientData/>
  </xdr:twoCellAnchor>
  <xdr:twoCellAnchor>
    <xdr:from>
      <xdr:col>8</xdr:col>
      <xdr:colOff>285750</xdr:colOff>
      <xdr:row>2</xdr:row>
      <xdr:rowOff>171450</xdr:rowOff>
    </xdr:from>
    <xdr:to>
      <xdr:col>11</xdr:col>
      <xdr:colOff>349250</xdr:colOff>
      <xdr:row>9</xdr:row>
      <xdr:rowOff>177800</xdr:rowOff>
    </xdr:to>
    <xdr:grpSp>
      <xdr:nvGrpSpPr>
        <xdr:cNvPr id="37" name="Group 36">
          <a:extLst>
            <a:ext uri="{FF2B5EF4-FFF2-40B4-BE49-F238E27FC236}">
              <a16:creationId xmlns:a16="http://schemas.microsoft.com/office/drawing/2014/main" id="{DDFB8692-AA46-7FBE-0435-857EA66D534A}"/>
            </a:ext>
          </a:extLst>
        </xdr:cNvPr>
        <xdr:cNvGrpSpPr/>
      </xdr:nvGrpSpPr>
      <xdr:grpSpPr>
        <a:xfrm>
          <a:off x="5162550" y="539750"/>
          <a:ext cx="1892300" cy="1295400"/>
          <a:chOff x="57150" y="577850"/>
          <a:chExt cx="1460500" cy="1295400"/>
        </a:xfrm>
      </xdr:grpSpPr>
      <xdr:sp macro="" textlink="">
        <xdr:nvSpPr>
          <xdr:cNvPr id="38" name="Rectangle: Rounded Corners 37">
            <a:extLst>
              <a:ext uri="{FF2B5EF4-FFF2-40B4-BE49-F238E27FC236}">
                <a16:creationId xmlns:a16="http://schemas.microsoft.com/office/drawing/2014/main" id="{4EB63A21-92BB-3439-A2C4-A347B1DAE589}"/>
              </a:ext>
            </a:extLst>
          </xdr:cNvPr>
          <xdr:cNvSpPr/>
        </xdr:nvSpPr>
        <xdr:spPr>
          <a:xfrm>
            <a:off x="69850" y="577850"/>
            <a:ext cx="1447800" cy="2032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b="1">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39" name="Rectangle: Rounded Corners 38">
            <a:extLst>
              <a:ext uri="{FF2B5EF4-FFF2-40B4-BE49-F238E27FC236}">
                <a16:creationId xmlns:a16="http://schemas.microsoft.com/office/drawing/2014/main" id="{D6CFB13C-5BCE-40C0-8917-5BDCE82CD2B5}"/>
              </a:ext>
            </a:extLst>
          </xdr:cNvPr>
          <xdr:cNvSpPr/>
        </xdr:nvSpPr>
        <xdr:spPr>
          <a:xfrm>
            <a:off x="57150" y="793750"/>
            <a:ext cx="1454150" cy="1079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KPI!$H$17">
        <xdr:nvSpPr>
          <xdr:cNvPr id="40" name="Rectangle: Rounded Corners 39">
            <a:extLst>
              <a:ext uri="{FF2B5EF4-FFF2-40B4-BE49-F238E27FC236}">
                <a16:creationId xmlns:a16="http://schemas.microsoft.com/office/drawing/2014/main" id="{A54EF2C5-FBD7-EC7B-D95F-288B698663BA}"/>
              </a:ext>
            </a:extLst>
          </xdr:cNvPr>
          <xdr:cNvSpPr/>
        </xdr:nvSpPr>
        <xdr:spPr>
          <a:xfrm>
            <a:off x="158750" y="8953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CF6D2315-6E6C-400F-9FFA-990133205851}" type="TxLink">
              <a:rPr lang="en-US" sz="1200" b="1" i="0" u="none" strike="noStrike">
                <a:solidFill>
                  <a:schemeClr val="bg1"/>
                </a:solidFill>
                <a:latin typeface="Calibri"/>
                <a:ea typeface="Calibri"/>
                <a:cs typeface="Calibri"/>
              </a:rPr>
              <a:t># 726</a:t>
            </a:fld>
            <a:endParaRPr lang="en-IN" sz="1200" b="1">
              <a:solidFill>
                <a:schemeClr val="bg1"/>
              </a:solidFill>
            </a:endParaRPr>
          </a:p>
        </xdr:txBody>
      </xdr:sp>
      <xdr:sp macro="" textlink="">
        <xdr:nvSpPr>
          <xdr:cNvPr id="41" name="Rectangle: Rounded Corners 40">
            <a:extLst>
              <a:ext uri="{FF2B5EF4-FFF2-40B4-BE49-F238E27FC236}">
                <a16:creationId xmlns:a16="http://schemas.microsoft.com/office/drawing/2014/main" id="{CF32752B-2F64-685D-421D-8A5D5F0AEC19}"/>
              </a:ext>
            </a:extLst>
          </xdr:cNvPr>
          <xdr:cNvSpPr/>
        </xdr:nvSpPr>
        <xdr:spPr>
          <a:xfrm>
            <a:off x="133350" y="15811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000" b="1" i="0" u="none" strike="noStrike">
                <a:solidFill>
                  <a:schemeClr val="bg1"/>
                </a:solidFill>
                <a:latin typeface="Calibri"/>
                <a:ea typeface="Calibri"/>
                <a:cs typeface="Calibri"/>
              </a:rPr>
              <a:t>YOY</a:t>
            </a:r>
            <a:r>
              <a:rPr lang="en-US" sz="1000" b="1" i="0" u="none" strike="noStrike" baseline="0">
                <a:solidFill>
                  <a:schemeClr val="bg1"/>
                </a:solidFill>
                <a:latin typeface="Calibri"/>
                <a:ea typeface="Calibri"/>
                <a:cs typeface="Calibri"/>
              </a:rPr>
              <a:t> GROWTH</a:t>
            </a:r>
            <a:endParaRPr lang="en-US" sz="1000" b="1" i="0" u="none" strike="noStrike">
              <a:solidFill>
                <a:schemeClr val="bg1"/>
              </a:solidFill>
              <a:latin typeface="Calibri"/>
              <a:ea typeface="Calibri"/>
              <a:cs typeface="Calibri"/>
            </a:endParaRPr>
          </a:p>
        </xdr:txBody>
      </xdr:sp>
    </xdr:grpSp>
    <xdr:clientData/>
  </xdr:twoCellAnchor>
  <xdr:twoCellAnchor>
    <xdr:from>
      <xdr:col>12</xdr:col>
      <xdr:colOff>279400</xdr:colOff>
      <xdr:row>2</xdr:row>
      <xdr:rowOff>177800</xdr:rowOff>
    </xdr:from>
    <xdr:to>
      <xdr:col>15</xdr:col>
      <xdr:colOff>342900</xdr:colOff>
      <xdr:row>10</xdr:row>
      <xdr:rowOff>0</xdr:rowOff>
    </xdr:to>
    <xdr:grpSp>
      <xdr:nvGrpSpPr>
        <xdr:cNvPr id="42" name="Group 41">
          <a:extLst>
            <a:ext uri="{FF2B5EF4-FFF2-40B4-BE49-F238E27FC236}">
              <a16:creationId xmlns:a16="http://schemas.microsoft.com/office/drawing/2014/main" id="{12C34E40-8C2F-2407-82F7-B39C7E357F5A}"/>
            </a:ext>
          </a:extLst>
        </xdr:cNvPr>
        <xdr:cNvGrpSpPr/>
      </xdr:nvGrpSpPr>
      <xdr:grpSpPr>
        <a:xfrm>
          <a:off x="7594600" y="546100"/>
          <a:ext cx="1892300" cy="1295400"/>
          <a:chOff x="57150" y="577850"/>
          <a:chExt cx="1460500" cy="1295400"/>
        </a:xfrm>
      </xdr:grpSpPr>
      <xdr:sp macro="" textlink="">
        <xdr:nvSpPr>
          <xdr:cNvPr id="43" name="Rectangle: Rounded Corners 42">
            <a:extLst>
              <a:ext uri="{FF2B5EF4-FFF2-40B4-BE49-F238E27FC236}">
                <a16:creationId xmlns:a16="http://schemas.microsoft.com/office/drawing/2014/main" id="{0719DE2B-B168-4430-5357-A288D6EE1F0D}"/>
              </a:ext>
            </a:extLst>
          </xdr:cNvPr>
          <xdr:cNvSpPr/>
        </xdr:nvSpPr>
        <xdr:spPr>
          <a:xfrm>
            <a:off x="69850" y="577850"/>
            <a:ext cx="1447800" cy="2032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b="1">
                <a:latin typeface="Lato" panose="020F0502020204030203" pitchFamily="34" charset="0"/>
                <a:ea typeface="Lato" panose="020F0502020204030203" pitchFamily="34" charset="0"/>
                <a:cs typeface="Lato" panose="020F0502020204030203" pitchFamily="34" charset="0"/>
              </a:rPr>
              <a:t>NO.</a:t>
            </a:r>
            <a:r>
              <a:rPr lang="en-IN" sz="1100" b="1" baseline="0">
                <a:latin typeface="Lato" panose="020F0502020204030203" pitchFamily="34" charset="0"/>
                <a:ea typeface="Lato" panose="020F0502020204030203" pitchFamily="34" charset="0"/>
                <a:cs typeface="Lato" panose="020F0502020204030203" pitchFamily="34" charset="0"/>
              </a:rPr>
              <a:t> OF ORDERS</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44" name="Rectangle: Rounded Corners 43">
            <a:extLst>
              <a:ext uri="{FF2B5EF4-FFF2-40B4-BE49-F238E27FC236}">
                <a16:creationId xmlns:a16="http://schemas.microsoft.com/office/drawing/2014/main" id="{B03FBBD4-A71C-EB27-35D6-FE958894E121}"/>
              </a:ext>
            </a:extLst>
          </xdr:cNvPr>
          <xdr:cNvSpPr/>
        </xdr:nvSpPr>
        <xdr:spPr>
          <a:xfrm>
            <a:off x="57150" y="793750"/>
            <a:ext cx="1454150" cy="1079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KPI!K17">
        <xdr:nvSpPr>
          <xdr:cNvPr id="45" name="Rectangle: Rounded Corners 44">
            <a:extLst>
              <a:ext uri="{FF2B5EF4-FFF2-40B4-BE49-F238E27FC236}">
                <a16:creationId xmlns:a16="http://schemas.microsoft.com/office/drawing/2014/main" id="{D6126426-2B37-14FA-4AD0-8D40AE09308B}"/>
              </a:ext>
            </a:extLst>
          </xdr:cNvPr>
          <xdr:cNvSpPr/>
        </xdr:nvSpPr>
        <xdr:spPr>
          <a:xfrm>
            <a:off x="158750" y="8953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49101F8F-8C47-49BB-828C-6D68247031DD}" type="TxLink">
              <a:rPr lang="en-US" sz="1200" b="1" i="0" u="none" strike="noStrike">
                <a:solidFill>
                  <a:schemeClr val="bg1"/>
                </a:solidFill>
                <a:latin typeface="Calibri"/>
                <a:ea typeface="Calibri"/>
                <a:cs typeface="Calibri"/>
              </a:rPr>
              <a:t># 186</a:t>
            </a:fld>
            <a:endParaRPr lang="en-IN" sz="1200" b="1">
              <a:solidFill>
                <a:schemeClr val="bg1"/>
              </a:solidFill>
            </a:endParaRPr>
          </a:p>
        </xdr:txBody>
      </xdr:sp>
      <xdr:sp macro="" textlink="">
        <xdr:nvSpPr>
          <xdr:cNvPr id="46" name="Rectangle: Rounded Corners 45">
            <a:extLst>
              <a:ext uri="{FF2B5EF4-FFF2-40B4-BE49-F238E27FC236}">
                <a16:creationId xmlns:a16="http://schemas.microsoft.com/office/drawing/2014/main" id="{A67E9505-7A2B-EA66-5BF3-604FF48C3ABF}"/>
              </a:ext>
            </a:extLst>
          </xdr:cNvPr>
          <xdr:cNvSpPr/>
        </xdr:nvSpPr>
        <xdr:spPr>
          <a:xfrm>
            <a:off x="133350" y="15811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000" b="1" i="0" u="none" strike="noStrike">
                <a:solidFill>
                  <a:schemeClr val="bg1"/>
                </a:solidFill>
                <a:latin typeface="Calibri"/>
                <a:ea typeface="Calibri"/>
                <a:cs typeface="Calibri"/>
              </a:rPr>
              <a:t>YOY</a:t>
            </a:r>
            <a:r>
              <a:rPr lang="en-US" sz="1000" b="1" i="0" u="none" strike="noStrike" baseline="0">
                <a:solidFill>
                  <a:schemeClr val="bg1"/>
                </a:solidFill>
                <a:latin typeface="Calibri"/>
                <a:ea typeface="Calibri"/>
                <a:cs typeface="Calibri"/>
              </a:rPr>
              <a:t> GROWTH</a:t>
            </a:r>
            <a:endParaRPr lang="en-US" sz="1000" b="1" i="0" u="none" strike="noStrike">
              <a:solidFill>
                <a:schemeClr val="bg1"/>
              </a:solidFill>
              <a:latin typeface="Calibri"/>
              <a:ea typeface="Calibri"/>
              <a:cs typeface="Calibri"/>
            </a:endParaRPr>
          </a:p>
        </xdr:txBody>
      </xdr:sp>
    </xdr:grpSp>
    <xdr:clientData/>
  </xdr:twoCellAnchor>
  <xdr:twoCellAnchor>
    <xdr:from>
      <xdr:col>16</xdr:col>
      <xdr:colOff>247650</xdr:colOff>
      <xdr:row>2</xdr:row>
      <xdr:rowOff>171450</xdr:rowOff>
    </xdr:from>
    <xdr:to>
      <xdr:col>19</xdr:col>
      <xdr:colOff>311150</xdr:colOff>
      <xdr:row>9</xdr:row>
      <xdr:rowOff>177800</xdr:rowOff>
    </xdr:to>
    <xdr:grpSp>
      <xdr:nvGrpSpPr>
        <xdr:cNvPr id="47" name="Group 46">
          <a:extLst>
            <a:ext uri="{FF2B5EF4-FFF2-40B4-BE49-F238E27FC236}">
              <a16:creationId xmlns:a16="http://schemas.microsoft.com/office/drawing/2014/main" id="{821E2388-BFF8-BCDF-9096-77115E2704B0}"/>
            </a:ext>
          </a:extLst>
        </xdr:cNvPr>
        <xdr:cNvGrpSpPr/>
      </xdr:nvGrpSpPr>
      <xdr:grpSpPr>
        <a:xfrm>
          <a:off x="10001250" y="539750"/>
          <a:ext cx="1892300" cy="1295400"/>
          <a:chOff x="57150" y="577850"/>
          <a:chExt cx="1460500" cy="1295400"/>
        </a:xfrm>
      </xdr:grpSpPr>
      <xdr:sp macro="" textlink="">
        <xdr:nvSpPr>
          <xdr:cNvPr id="48" name="Rectangle: Rounded Corners 47">
            <a:extLst>
              <a:ext uri="{FF2B5EF4-FFF2-40B4-BE49-F238E27FC236}">
                <a16:creationId xmlns:a16="http://schemas.microsoft.com/office/drawing/2014/main" id="{6E31EB33-EAAD-9FD0-AF23-3B369DAA3EEA}"/>
              </a:ext>
            </a:extLst>
          </xdr:cNvPr>
          <xdr:cNvSpPr/>
        </xdr:nvSpPr>
        <xdr:spPr>
          <a:xfrm>
            <a:off x="69850" y="577850"/>
            <a:ext cx="1447800" cy="2032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b="1">
                <a:latin typeface="Lato" panose="020F0502020204030203" pitchFamily="34" charset="0"/>
                <a:ea typeface="Lato" panose="020F0502020204030203" pitchFamily="34" charset="0"/>
                <a:cs typeface="Lato" panose="020F0502020204030203" pitchFamily="34" charset="0"/>
              </a:rPr>
              <a:t>PROFIT</a:t>
            </a:r>
            <a:r>
              <a:rPr lang="en-IN" sz="1100" b="1" baseline="0">
                <a:latin typeface="Lato" panose="020F0502020204030203" pitchFamily="34" charset="0"/>
                <a:ea typeface="Lato" panose="020F0502020204030203" pitchFamily="34" charset="0"/>
                <a:cs typeface="Lato" panose="020F0502020204030203" pitchFamily="34" charset="0"/>
              </a:rPr>
              <a:t> MARGIN</a:t>
            </a:r>
            <a:endParaRPr lang="en-IN" sz="11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49" name="Rectangle: Rounded Corners 48">
            <a:extLst>
              <a:ext uri="{FF2B5EF4-FFF2-40B4-BE49-F238E27FC236}">
                <a16:creationId xmlns:a16="http://schemas.microsoft.com/office/drawing/2014/main" id="{C444DAE6-DC51-8258-86FE-524EE652BBB4}"/>
              </a:ext>
            </a:extLst>
          </xdr:cNvPr>
          <xdr:cNvSpPr/>
        </xdr:nvSpPr>
        <xdr:spPr>
          <a:xfrm>
            <a:off x="57150" y="793750"/>
            <a:ext cx="1454150" cy="1079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KPI!N17">
        <xdr:nvSpPr>
          <xdr:cNvPr id="50" name="Rectangle: Rounded Corners 49">
            <a:extLst>
              <a:ext uri="{FF2B5EF4-FFF2-40B4-BE49-F238E27FC236}">
                <a16:creationId xmlns:a16="http://schemas.microsoft.com/office/drawing/2014/main" id="{EF285FA9-C02A-C8B8-DD5F-E44733A907E1}"/>
              </a:ext>
            </a:extLst>
          </xdr:cNvPr>
          <xdr:cNvSpPr/>
        </xdr:nvSpPr>
        <xdr:spPr>
          <a:xfrm>
            <a:off x="158750" y="8953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E545C062-E033-4166-B9C0-7E590F3FF9C2}" type="TxLink">
              <a:rPr lang="en-US" sz="1200" b="1" i="0" u="none" strike="noStrike">
                <a:solidFill>
                  <a:schemeClr val="bg1"/>
                </a:solidFill>
                <a:latin typeface="Calibri"/>
                <a:ea typeface="Calibri"/>
                <a:cs typeface="Calibri"/>
              </a:rPr>
              <a:t>11.63%</a:t>
            </a:fld>
            <a:endParaRPr lang="en-IN" sz="1200" b="1">
              <a:solidFill>
                <a:schemeClr val="bg1"/>
              </a:solidFill>
            </a:endParaRPr>
          </a:p>
        </xdr:txBody>
      </xdr:sp>
      <xdr:sp macro="" textlink="">
        <xdr:nvSpPr>
          <xdr:cNvPr id="51" name="Rectangle: Rounded Corners 50">
            <a:extLst>
              <a:ext uri="{FF2B5EF4-FFF2-40B4-BE49-F238E27FC236}">
                <a16:creationId xmlns:a16="http://schemas.microsoft.com/office/drawing/2014/main" id="{5CD7FCB6-74C4-C564-3CAC-C1AA776204B9}"/>
              </a:ext>
            </a:extLst>
          </xdr:cNvPr>
          <xdr:cNvSpPr/>
        </xdr:nvSpPr>
        <xdr:spPr>
          <a:xfrm>
            <a:off x="133350" y="1581150"/>
            <a:ext cx="1270000" cy="190500"/>
          </a:xfrm>
          <a:prstGeom prst="roundRect">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US" sz="1000" b="1" i="0" u="none" strike="noStrike">
                <a:solidFill>
                  <a:schemeClr val="bg1"/>
                </a:solidFill>
                <a:latin typeface="Calibri"/>
                <a:ea typeface="Calibri"/>
                <a:cs typeface="Calibri"/>
              </a:rPr>
              <a:t>YOY</a:t>
            </a:r>
            <a:r>
              <a:rPr lang="en-US" sz="1000" b="1" i="0" u="none" strike="noStrike" baseline="0">
                <a:solidFill>
                  <a:schemeClr val="bg1"/>
                </a:solidFill>
                <a:latin typeface="Calibri"/>
                <a:ea typeface="Calibri"/>
                <a:cs typeface="Calibri"/>
              </a:rPr>
              <a:t> GROWTH</a:t>
            </a:r>
            <a:endParaRPr lang="en-US" sz="1000" b="1" i="0" u="none" strike="noStrike">
              <a:solidFill>
                <a:schemeClr val="bg1"/>
              </a:solidFill>
              <a:latin typeface="Calibri"/>
              <a:ea typeface="Calibri"/>
              <a:cs typeface="Calibri"/>
            </a:endParaRPr>
          </a:p>
        </xdr:txBody>
      </xdr:sp>
    </xdr:grpSp>
    <xdr:clientData/>
  </xdr:twoCellAnchor>
  <xdr:twoCellAnchor>
    <xdr:from>
      <xdr:col>4</xdr:col>
      <xdr:colOff>349250</xdr:colOff>
      <xdr:row>5</xdr:row>
      <xdr:rowOff>177800</xdr:rowOff>
    </xdr:from>
    <xdr:to>
      <xdr:col>7</xdr:col>
      <xdr:colOff>127000</xdr:colOff>
      <xdr:row>8</xdr:row>
      <xdr:rowOff>6350</xdr:rowOff>
    </xdr:to>
    <xdr:graphicFrame macro="">
      <xdr:nvGraphicFramePr>
        <xdr:cNvPr id="52" name="Chart 51">
          <a:extLst>
            <a:ext uri="{FF2B5EF4-FFF2-40B4-BE49-F238E27FC236}">
              <a16:creationId xmlns:a16="http://schemas.microsoft.com/office/drawing/2014/main" id="{B3B9BC4E-C536-4E5A-9908-AD432D8DA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457200</xdr:colOff>
      <xdr:row>4</xdr:row>
      <xdr:rowOff>158750</xdr:rowOff>
    </xdr:from>
    <xdr:to>
      <xdr:col>11</xdr:col>
      <xdr:colOff>190500</xdr:colOff>
      <xdr:row>8</xdr:row>
      <xdr:rowOff>69850</xdr:rowOff>
    </xdr:to>
    <xdr:graphicFrame macro="">
      <xdr:nvGraphicFramePr>
        <xdr:cNvPr id="53" name="Chart 52">
          <a:extLst>
            <a:ext uri="{FF2B5EF4-FFF2-40B4-BE49-F238E27FC236}">
              <a16:creationId xmlns:a16="http://schemas.microsoft.com/office/drawing/2014/main" id="{07C77B42-713F-4E40-8446-46873880B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419100</xdr:colOff>
      <xdr:row>5</xdr:row>
      <xdr:rowOff>139700</xdr:rowOff>
    </xdr:from>
    <xdr:to>
      <xdr:col>15</xdr:col>
      <xdr:colOff>260350</xdr:colOff>
      <xdr:row>8</xdr:row>
      <xdr:rowOff>57150</xdr:rowOff>
    </xdr:to>
    <xdr:graphicFrame macro="">
      <xdr:nvGraphicFramePr>
        <xdr:cNvPr id="54" name="Chart 53">
          <a:extLst>
            <a:ext uri="{FF2B5EF4-FFF2-40B4-BE49-F238E27FC236}">
              <a16:creationId xmlns:a16="http://schemas.microsoft.com/office/drawing/2014/main" id="{D91E43B8-74D9-48AE-A27A-0DDA18FB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317500</xdr:colOff>
      <xdr:row>5</xdr:row>
      <xdr:rowOff>139700</xdr:rowOff>
    </xdr:from>
    <xdr:to>
      <xdr:col>19</xdr:col>
      <xdr:colOff>301624</xdr:colOff>
      <xdr:row>8</xdr:row>
      <xdr:rowOff>63500</xdr:rowOff>
    </xdr:to>
    <xdr:graphicFrame macro="">
      <xdr:nvGraphicFramePr>
        <xdr:cNvPr id="55" name="Chart 54">
          <a:extLst>
            <a:ext uri="{FF2B5EF4-FFF2-40B4-BE49-F238E27FC236}">
              <a16:creationId xmlns:a16="http://schemas.microsoft.com/office/drawing/2014/main" id="{FD0E5944-2CA7-42FC-BD90-14A5F07B5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114300</xdr:colOff>
          <xdr:row>8</xdr:row>
          <xdr:rowOff>71944</xdr:rowOff>
        </xdr:from>
        <xdr:to>
          <xdr:col>7</xdr:col>
          <xdr:colOff>31750</xdr:colOff>
          <xdr:row>9</xdr:row>
          <xdr:rowOff>50799</xdr:rowOff>
        </xdr:to>
        <xdr:pic>
          <xdr:nvPicPr>
            <xdr:cNvPr id="57" name="Picture 56">
              <a:extLst>
                <a:ext uri="{FF2B5EF4-FFF2-40B4-BE49-F238E27FC236}">
                  <a16:creationId xmlns:a16="http://schemas.microsoft.com/office/drawing/2014/main" id="{01E42F93-4428-8B7A-3551-D35C40AFA8A3}"/>
                </a:ext>
              </a:extLst>
            </xdr:cNvPr>
            <xdr:cNvPicPr>
              <a:picLocks noChangeAspect="1" noChangeArrowheads="1"/>
              <a:extLst>
                <a:ext uri="{84589F7E-364E-4C9E-8A38-B11213B215E9}">
                  <a14:cameraTool cellRange="'KPI YOY'!$I$8" spid="_x0000_s10300"/>
                </a:ext>
              </a:extLst>
            </xdr:cNvPicPr>
          </xdr:nvPicPr>
          <xdr:blipFill>
            <a:blip xmlns:r="http://schemas.openxmlformats.org/officeDocument/2006/relationships" r:embed="rId7"/>
            <a:srcRect/>
            <a:stretch>
              <a:fillRect/>
            </a:stretch>
          </xdr:blipFill>
          <xdr:spPr bwMode="auto">
            <a:xfrm>
              <a:off x="3771900" y="1545144"/>
              <a:ext cx="527050" cy="16300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10</xdr:col>
      <xdr:colOff>190501</xdr:colOff>
      <xdr:row>8</xdr:row>
      <xdr:rowOff>82222</xdr:rowOff>
    </xdr:from>
    <xdr:to>
      <xdr:col>11</xdr:col>
      <xdr:colOff>95251</xdr:colOff>
      <xdr:row>9</xdr:row>
      <xdr:rowOff>57149</xdr:rowOff>
    </xdr:to>
    <xdr:pic>
      <xdr:nvPicPr>
        <xdr:cNvPr id="58" name="Picture 57">
          <a:extLst>
            <a:ext uri="{FF2B5EF4-FFF2-40B4-BE49-F238E27FC236}">
              <a16:creationId xmlns:a16="http://schemas.microsoft.com/office/drawing/2014/main" id="{8DB48B0F-E957-39CB-D567-C0F2781283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86501" y="1555422"/>
          <a:ext cx="514350" cy="159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184150</xdr:colOff>
          <xdr:row>8</xdr:row>
          <xdr:rowOff>89030</xdr:rowOff>
        </xdr:from>
        <xdr:to>
          <xdr:col>15</xdr:col>
          <xdr:colOff>107950</xdr:colOff>
          <xdr:row>9</xdr:row>
          <xdr:rowOff>69849</xdr:rowOff>
        </xdr:to>
        <xdr:pic>
          <xdr:nvPicPr>
            <xdr:cNvPr id="60" name="Picture 59">
              <a:extLst>
                <a:ext uri="{FF2B5EF4-FFF2-40B4-BE49-F238E27FC236}">
                  <a16:creationId xmlns:a16="http://schemas.microsoft.com/office/drawing/2014/main" id="{95B031F1-EEE4-88AE-AEAD-70ADC2B4D99A}"/>
                </a:ext>
              </a:extLst>
            </xdr:cNvPr>
            <xdr:cNvPicPr>
              <a:picLocks noChangeAspect="1" noChangeArrowheads="1"/>
              <a:extLst>
                <a:ext uri="{84589F7E-364E-4C9E-8A38-B11213B215E9}">
                  <a14:cameraTool cellRange="'KPI YOY'!$K$8" spid="_x0000_s10301"/>
                </a:ext>
              </a:extLst>
            </xdr:cNvPicPr>
          </xdr:nvPicPr>
          <xdr:blipFill>
            <a:blip xmlns:r="http://schemas.openxmlformats.org/officeDocument/2006/relationships" r:embed="rId9"/>
            <a:srcRect/>
            <a:stretch>
              <a:fillRect/>
            </a:stretch>
          </xdr:blipFill>
          <xdr:spPr bwMode="auto">
            <a:xfrm>
              <a:off x="8718550" y="1562230"/>
              <a:ext cx="533400" cy="1649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165100</xdr:colOff>
          <xdr:row>8</xdr:row>
          <xdr:rowOff>71944</xdr:rowOff>
        </xdr:from>
        <xdr:to>
          <xdr:col>19</xdr:col>
          <xdr:colOff>82550</xdr:colOff>
          <xdr:row>9</xdr:row>
          <xdr:rowOff>50799</xdr:rowOff>
        </xdr:to>
        <xdr:pic>
          <xdr:nvPicPr>
            <xdr:cNvPr id="62" name="Picture 61">
              <a:extLst>
                <a:ext uri="{FF2B5EF4-FFF2-40B4-BE49-F238E27FC236}">
                  <a16:creationId xmlns:a16="http://schemas.microsoft.com/office/drawing/2014/main" id="{82B03E43-6FB8-DEAD-0567-D417806DE3E7}"/>
                </a:ext>
              </a:extLst>
            </xdr:cNvPr>
            <xdr:cNvPicPr>
              <a:picLocks noChangeAspect="1" noChangeArrowheads="1"/>
              <a:extLst>
                <a:ext uri="{84589F7E-364E-4C9E-8A38-B11213B215E9}">
                  <a14:cameraTool cellRange="'KPI YOY'!$L$8" spid="_x0000_s10302"/>
                </a:ext>
              </a:extLst>
            </xdr:cNvPicPr>
          </xdr:nvPicPr>
          <xdr:blipFill>
            <a:blip xmlns:r="http://schemas.openxmlformats.org/officeDocument/2006/relationships" r:embed="rId10"/>
            <a:srcRect/>
            <a:stretch>
              <a:fillRect/>
            </a:stretch>
          </xdr:blipFill>
          <xdr:spPr bwMode="auto">
            <a:xfrm>
              <a:off x="11137900" y="1545144"/>
              <a:ext cx="527050" cy="16300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10</xdr:row>
      <xdr:rowOff>101600</xdr:rowOff>
    </xdr:from>
    <xdr:to>
      <xdr:col>19</xdr:col>
      <xdr:colOff>304800</xdr:colOff>
      <xdr:row>20</xdr:row>
      <xdr:rowOff>107950</xdr:rowOff>
    </xdr:to>
    <xdr:grpSp>
      <xdr:nvGrpSpPr>
        <xdr:cNvPr id="76" name="Group 75">
          <a:extLst>
            <a:ext uri="{FF2B5EF4-FFF2-40B4-BE49-F238E27FC236}">
              <a16:creationId xmlns:a16="http://schemas.microsoft.com/office/drawing/2014/main" id="{180942B2-6EFF-E92D-CF41-B47B8B163FAF}"/>
            </a:ext>
          </a:extLst>
        </xdr:cNvPr>
        <xdr:cNvGrpSpPr/>
      </xdr:nvGrpSpPr>
      <xdr:grpSpPr>
        <a:xfrm>
          <a:off x="152400" y="1943100"/>
          <a:ext cx="11734800" cy="1847850"/>
          <a:chOff x="152400" y="1943100"/>
          <a:chExt cx="11734800" cy="1847850"/>
        </a:xfrm>
      </xdr:grpSpPr>
      <xdr:sp macro="" textlink="">
        <xdr:nvSpPr>
          <xdr:cNvPr id="63" name="Rectangle: Rounded Corners 62">
            <a:extLst>
              <a:ext uri="{FF2B5EF4-FFF2-40B4-BE49-F238E27FC236}">
                <a16:creationId xmlns:a16="http://schemas.microsoft.com/office/drawing/2014/main" id="{290C7CB8-3C38-725E-3359-460018949DFD}"/>
              </a:ext>
            </a:extLst>
          </xdr:cNvPr>
          <xdr:cNvSpPr/>
        </xdr:nvSpPr>
        <xdr:spPr>
          <a:xfrm>
            <a:off x="152400" y="1962150"/>
            <a:ext cx="3962400" cy="1828800"/>
          </a:xfrm>
          <a:prstGeom prst="roundRect">
            <a:avLst>
              <a:gd name="adj" fmla="val 7986"/>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A6FF9FF2-C1C5-B0E9-0991-87BA29531FFC}"/>
              </a:ext>
            </a:extLst>
          </xdr:cNvPr>
          <xdr:cNvSpPr/>
        </xdr:nvSpPr>
        <xdr:spPr>
          <a:xfrm>
            <a:off x="4222750" y="1955800"/>
            <a:ext cx="3962400" cy="1828800"/>
          </a:xfrm>
          <a:prstGeom prst="roundRect">
            <a:avLst>
              <a:gd name="adj" fmla="val 7986"/>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A8D1C557-00F1-83EF-E667-0F0D88FCB988}"/>
              </a:ext>
            </a:extLst>
          </xdr:cNvPr>
          <xdr:cNvSpPr/>
        </xdr:nvSpPr>
        <xdr:spPr>
          <a:xfrm>
            <a:off x="8280400" y="1943100"/>
            <a:ext cx="3606800" cy="1828800"/>
          </a:xfrm>
          <a:prstGeom prst="roundRect">
            <a:avLst>
              <a:gd name="adj" fmla="val 7986"/>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Rounded Corners 69">
            <a:extLst>
              <a:ext uri="{FF2B5EF4-FFF2-40B4-BE49-F238E27FC236}">
                <a16:creationId xmlns:a16="http://schemas.microsoft.com/office/drawing/2014/main" id="{05986F93-3577-80A9-4BED-163BC819A865}"/>
              </a:ext>
            </a:extLst>
          </xdr:cNvPr>
          <xdr:cNvSpPr/>
        </xdr:nvSpPr>
        <xdr:spPr>
          <a:xfrm>
            <a:off x="266700" y="2044700"/>
            <a:ext cx="1739900" cy="279400"/>
          </a:xfrm>
          <a:prstGeom prst="roundRect">
            <a:avLst/>
          </a:prstGeom>
          <a:gradFill>
            <a:gsLst>
              <a:gs pos="0">
                <a:schemeClr val="tx1">
                  <a:lumMod val="75000"/>
                  <a:lumOff val="2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SALES</a:t>
            </a:r>
            <a:r>
              <a:rPr lang="en-IN" sz="1100" b="1" baseline="0"/>
              <a:t> &amp; PROFIT ANALYSIS</a:t>
            </a:r>
            <a:endParaRPr lang="en-IN" sz="1200" b="1"/>
          </a:p>
        </xdr:txBody>
      </xdr:sp>
      <xdr:sp macro="" textlink="">
        <xdr:nvSpPr>
          <xdr:cNvPr id="71" name="Rectangle: Rounded Corners 70">
            <a:extLst>
              <a:ext uri="{FF2B5EF4-FFF2-40B4-BE49-F238E27FC236}">
                <a16:creationId xmlns:a16="http://schemas.microsoft.com/office/drawing/2014/main" id="{9F8E8322-EE86-9104-1EC6-83B1278ACDBC}"/>
              </a:ext>
            </a:extLst>
          </xdr:cNvPr>
          <xdr:cNvSpPr/>
        </xdr:nvSpPr>
        <xdr:spPr>
          <a:xfrm>
            <a:off x="4292600" y="2057400"/>
            <a:ext cx="1695450" cy="279400"/>
          </a:xfrm>
          <a:prstGeom prst="roundRect">
            <a:avLst/>
          </a:prstGeom>
          <a:gradFill>
            <a:gsLst>
              <a:gs pos="0">
                <a:schemeClr val="tx1">
                  <a:lumMod val="75000"/>
                  <a:lumOff val="2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CATEGORY WISE PROFIT</a:t>
            </a:r>
          </a:p>
        </xdr:txBody>
      </xdr:sp>
      <xdr:sp macro="" textlink="">
        <xdr:nvSpPr>
          <xdr:cNvPr id="72" name="Rectangle: Rounded Corners 71">
            <a:extLst>
              <a:ext uri="{FF2B5EF4-FFF2-40B4-BE49-F238E27FC236}">
                <a16:creationId xmlns:a16="http://schemas.microsoft.com/office/drawing/2014/main" id="{00ACC7A3-DE72-2FDD-08B8-844DD7BAE4C4}"/>
              </a:ext>
            </a:extLst>
          </xdr:cNvPr>
          <xdr:cNvSpPr/>
        </xdr:nvSpPr>
        <xdr:spPr>
          <a:xfrm>
            <a:off x="8375650" y="2051050"/>
            <a:ext cx="2114550" cy="279400"/>
          </a:xfrm>
          <a:prstGeom prst="roundRect">
            <a:avLst/>
          </a:prstGeom>
          <a:gradFill>
            <a:gsLst>
              <a:gs pos="0">
                <a:schemeClr val="tx1">
                  <a:lumMod val="75000"/>
                  <a:lumOff val="2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CATEGORY WISE SALES SHARE%</a:t>
            </a:r>
          </a:p>
        </xdr:txBody>
      </xdr:sp>
    </xdr:grpSp>
    <xdr:clientData/>
  </xdr:twoCellAnchor>
  <xdr:twoCellAnchor>
    <xdr:from>
      <xdr:col>0</xdr:col>
      <xdr:colOff>165100</xdr:colOff>
      <xdr:row>20</xdr:row>
      <xdr:rowOff>158750</xdr:rowOff>
    </xdr:from>
    <xdr:to>
      <xdr:col>19</xdr:col>
      <xdr:colOff>311150</xdr:colOff>
      <xdr:row>30</xdr:row>
      <xdr:rowOff>165100</xdr:rowOff>
    </xdr:to>
    <xdr:grpSp>
      <xdr:nvGrpSpPr>
        <xdr:cNvPr id="77" name="Group 76">
          <a:extLst>
            <a:ext uri="{FF2B5EF4-FFF2-40B4-BE49-F238E27FC236}">
              <a16:creationId xmlns:a16="http://schemas.microsoft.com/office/drawing/2014/main" id="{FD213EC1-4CD8-8EEB-DBF8-4CC97130D8F7}"/>
            </a:ext>
          </a:extLst>
        </xdr:cNvPr>
        <xdr:cNvGrpSpPr/>
      </xdr:nvGrpSpPr>
      <xdr:grpSpPr>
        <a:xfrm>
          <a:off x="165100" y="3841750"/>
          <a:ext cx="11728450" cy="1847850"/>
          <a:chOff x="165100" y="3841750"/>
          <a:chExt cx="11728450" cy="1847850"/>
        </a:xfrm>
      </xdr:grpSpPr>
      <xdr:sp macro="" textlink="">
        <xdr:nvSpPr>
          <xdr:cNvPr id="66" name="Rectangle: Rounded Corners 65">
            <a:extLst>
              <a:ext uri="{FF2B5EF4-FFF2-40B4-BE49-F238E27FC236}">
                <a16:creationId xmlns:a16="http://schemas.microsoft.com/office/drawing/2014/main" id="{41E8F213-1EC3-89AA-80FA-92997691CBE3}"/>
              </a:ext>
            </a:extLst>
          </xdr:cNvPr>
          <xdr:cNvSpPr/>
        </xdr:nvSpPr>
        <xdr:spPr>
          <a:xfrm>
            <a:off x="165100" y="3841750"/>
            <a:ext cx="4521200" cy="1828800"/>
          </a:xfrm>
          <a:prstGeom prst="roundRect">
            <a:avLst>
              <a:gd name="adj" fmla="val 7986"/>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11E91A11-7421-1757-E2AC-1B501226B42B}"/>
              </a:ext>
            </a:extLst>
          </xdr:cNvPr>
          <xdr:cNvSpPr/>
        </xdr:nvSpPr>
        <xdr:spPr>
          <a:xfrm>
            <a:off x="4806950" y="3860800"/>
            <a:ext cx="4159250" cy="1828800"/>
          </a:xfrm>
          <a:prstGeom prst="roundRect">
            <a:avLst>
              <a:gd name="adj" fmla="val 7986"/>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D6553D77-9402-6DDA-6A47-51D37C64B1BC}"/>
              </a:ext>
            </a:extLst>
          </xdr:cNvPr>
          <xdr:cNvSpPr/>
        </xdr:nvSpPr>
        <xdr:spPr>
          <a:xfrm>
            <a:off x="9086850" y="3848100"/>
            <a:ext cx="2806700" cy="1828800"/>
          </a:xfrm>
          <a:prstGeom prst="roundRect">
            <a:avLst>
              <a:gd name="adj" fmla="val 7986"/>
            </a:avLst>
          </a:prstGeom>
          <a:gradFill>
            <a:gsLst>
              <a:gs pos="0">
                <a:schemeClr val="tx1">
                  <a:lumMod val="75000"/>
                  <a:lumOff val="25000"/>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D6E22518-FE77-F4D3-84E1-9C76C270CA12}"/>
              </a:ext>
            </a:extLst>
          </xdr:cNvPr>
          <xdr:cNvSpPr/>
        </xdr:nvSpPr>
        <xdr:spPr>
          <a:xfrm>
            <a:off x="279400" y="3930650"/>
            <a:ext cx="1168400" cy="279400"/>
          </a:xfrm>
          <a:prstGeom prst="roundRect">
            <a:avLst/>
          </a:prstGeom>
          <a:gradFill>
            <a:gsLst>
              <a:gs pos="0">
                <a:schemeClr val="tx1">
                  <a:lumMod val="75000"/>
                  <a:lumOff val="2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SALES BY STATE</a:t>
            </a:r>
          </a:p>
        </xdr:txBody>
      </xdr:sp>
      <xdr:sp macro="" textlink="">
        <xdr:nvSpPr>
          <xdr:cNvPr id="74" name="Rectangle: Rounded Corners 73">
            <a:extLst>
              <a:ext uri="{FF2B5EF4-FFF2-40B4-BE49-F238E27FC236}">
                <a16:creationId xmlns:a16="http://schemas.microsoft.com/office/drawing/2014/main" id="{B32E7EA8-A933-8E7B-1F7E-279A5B28EEDE}"/>
              </a:ext>
            </a:extLst>
          </xdr:cNvPr>
          <xdr:cNvSpPr/>
        </xdr:nvSpPr>
        <xdr:spPr>
          <a:xfrm>
            <a:off x="4902200" y="3943350"/>
            <a:ext cx="2127250" cy="279400"/>
          </a:xfrm>
          <a:prstGeom prst="roundRect">
            <a:avLst/>
          </a:prstGeom>
          <a:gradFill>
            <a:gsLst>
              <a:gs pos="0">
                <a:schemeClr val="tx1">
                  <a:lumMod val="75000"/>
                  <a:lumOff val="2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TOP 5 SUB-CATEGORIES BY SALE</a:t>
            </a:r>
          </a:p>
        </xdr:txBody>
      </xdr:sp>
      <xdr:sp macro="" textlink="">
        <xdr:nvSpPr>
          <xdr:cNvPr id="75" name="Rectangle: Rounded Corners 74">
            <a:extLst>
              <a:ext uri="{FF2B5EF4-FFF2-40B4-BE49-F238E27FC236}">
                <a16:creationId xmlns:a16="http://schemas.microsoft.com/office/drawing/2014/main" id="{FBCD9756-C323-7523-F840-859676271105}"/>
              </a:ext>
            </a:extLst>
          </xdr:cNvPr>
          <xdr:cNvSpPr/>
        </xdr:nvSpPr>
        <xdr:spPr>
          <a:xfrm>
            <a:off x="9150350" y="3943350"/>
            <a:ext cx="666750" cy="279400"/>
          </a:xfrm>
          <a:prstGeom prst="roundRect">
            <a:avLst/>
          </a:prstGeom>
          <a:gradFill>
            <a:gsLst>
              <a:gs pos="0">
                <a:schemeClr val="tx1">
                  <a:lumMod val="75000"/>
                  <a:lumOff val="2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FILTERS</a:t>
            </a:r>
          </a:p>
        </xdr:txBody>
      </xdr:sp>
    </xdr:grpSp>
    <xdr:clientData/>
  </xdr:twoCellAnchor>
  <xdr:twoCellAnchor>
    <xdr:from>
      <xdr:col>0</xdr:col>
      <xdr:colOff>292100</xdr:colOff>
      <xdr:row>13</xdr:row>
      <xdr:rowOff>12700</xdr:rowOff>
    </xdr:from>
    <xdr:to>
      <xdr:col>6</xdr:col>
      <xdr:colOff>438150</xdr:colOff>
      <xdr:row>20</xdr:row>
      <xdr:rowOff>44450</xdr:rowOff>
    </xdr:to>
    <xdr:graphicFrame macro="">
      <xdr:nvGraphicFramePr>
        <xdr:cNvPr id="78" name="Chart 77">
          <a:extLst>
            <a:ext uri="{FF2B5EF4-FFF2-40B4-BE49-F238E27FC236}">
              <a16:creationId xmlns:a16="http://schemas.microsoft.com/office/drawing/2014/main" id="{F4721004-1A98-45C9-B56F-ED3E12A5E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50800</xdr:colOff>
      <xdr:row>13</xdr:row>
      <xdr:rowOff>6350</xdr:rowOff>
    </xdr:from>
    <xdr:to>
      <xdr:col>13</xdr:col>
      <xdr:colOff>171450</xdr:colOff>
      <xdr:row>20</xdr:row>
      <xdr:rowOff>63500</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DE8B4ECD-C870-42BB-B4B3-B0781317A5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318000" y="2400300"/>
              <a:ext cx="3778250" cy="1346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450850</xdr:colOff>
      <xdr:row>12</xdr:row>
      <xdr:rowOff>107950</xdr:rowOff>
    </xdr:from>
    <xdr:to>
      <xdr:col>19</xdr:col>
      <xdr:colOff>6350</xdr:colOff>
      <xdr:row>20</xdr:row>
      <xdr:rowOff>165100</xdr:rowOff>
    </xdr:to>
    <xdr:graphicFrame macro="">
      <xdr:nvGraphicFramePr>
        <xdr:cNvPr id="80" name="Chart 79">
          <a:extLst>
            <a:ext uri="{FF2B5EF4-FFF2-40B4-BE49-F238E27FC236}">
              <a16:creationId xmlns:a16="http://schemas.microsoft.com/office/drawing/2014/main" id="{E66A4FDF-13EE-46D7-B504-77D0A24DF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450850</xdr:colOff>
      <xdr:row>23</xdr:row>
      <xdr:rowOff>12700</xdr:rowOff>
    </xdr:from>
    <xdr:to>
      <xdr:col>6</xdr:col>
      <xdr:colOff>177800</xdr:colOff>
      <xdr:row>30</xdr:row>
      <xdr:rowOff>19050</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B4C908F5-736B-486B-BA5D-1596928F5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50850" y="4248150"/>
              <a:ext cx="3384550"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19050</xdr:colOff>
      <xdr:row>23</xdr:row>
      <xdr:rowOff>57150</xdr:rowOff>
    </xdr:from>
    <xdr:to>
      <xdr:col>14</xdr:col>
      <xdr:colOff>266700</xdr:colOff>
      <xdr:row>30</xdr:row>
      <xdr:rowOff>63500</xdr:rowOff>
    </xdr:to>
    <xdr:graphicFrame macro="">
      <xdr:nvGraphicFramePr>
        <xdr:cNvPr id="82" name="Chart 81">
          <a:extLst>
            <a:ext uri="{FF2B5EF4-FFF2-40B4-BE49-F238E27FC236}">
              <a16:creationId xmlns:a16="http://schemas.microsoft.com/office/drawing/2014/main" id="{00ED0C4D-EF63-4927-90C1-612511AEF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596900</xdr:colOff>
      <xdr:row>23</xdr:row>
      <xdr:rowOff>63499</xdr:rowOff>
    </xdr:from>
    <xdr:to>
      <xdr:col>16</xdr:col>
      <xdr:colOff>215900</xdr:colOff>
      <xdr:row>30</xdr:row>
      <xdr:rowOff>50800</xdr:rowOff>
    </xdr:to>
    <mc:AlternateContent xmlns:mc="http://schemas.openxmlformats.org/markup-compatibility/2006">
      <mc:Choice xmlns:a14="http://schemas.microsoft.com/office/drawing/2010/main" Requires="a14">
        <xdr:graphicFrame macro="">
          <xdr:nvGraphicFramePr>
            <xdr:cNvPr id="83" name="Year 1">
              <a:extLst>
                <a:ext uri="{FF2B5EF4-FFF2-40B4-BE49-F238E27FC236}">
                  <a16:creationId xmlns:a16="http://schemas.microsoft.com/office/drawing/2014/main" id="{A48C05A7-3560-4283-9E7F-045778B1080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31300" y="4298949"/>
              <a:ext cx="838200" cy="1276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603250</xdr:colOff>
      <xdr:row>23</xdr:row>
      <xdr:rowOff>44451</xdr:rowOff>
    </xdr:from>
    <xdr:to>
      <xdr:col>19</xdr:col>
      <xdr:colOff>279400</xdr:colOff>
      <xdr:row>30</xdr:row>
      <xdr:rowOff>63500</xdr:rowOff>
    </xdr:to>
    <mc:AlternateContent xmlns:mc="http://schemas.openxmlformats.org/markup-compatibility/2006">
      <mc:Choice xmlns:a14="http://schemas.microsoft.com/office/drawing/2010/main" Requires="a14">
        <xdr:graphicFrame macro="">
          <xdr:nvGraphicFramePr>
            <xdr:cNvPr id="84" name="Segment 1">
              <a:extLst>
                <a:ext uri="{FF2B5EF4-FFF2-40B4-BE49-F238E27FC236}">
                  <a16:creationId xmlns:a16="http://schemas.microsoft.com/office/drawing/2014/main" id="{BA86B26E-615B-41E2-9F0C-1C4697DAE00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66450" y="4279901"/>
              <a:ext cx="895350" cy="1308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254000</xdr:colOff>
      <xdr:row>23</xdr:row>
      <xdr:rowOff>50801</xdr:rowOff>
    </xdr:from>
    <xdr:to>
      <xdr:col>17</xdr:col>
      <xdr:colOff>565150</xdr:colOff>
      <xdr:row>30</xdr:row>
      <xdr:rowOff>69851</xdr:rowOff>
    </xdr:to>
    <mc:AlternateContent xmlns:mc="http://schemas.openxmlformats.org/markup-compatibility/2006">
      <mc:Choice xmlns:a14="http://schemas.microsoft.com/office/drawing/2010/main" Requires="a14">
        <xdr:graphicFrame macro="">
          <xdr:nvGraphicFramePr>
            <xdr:cNvPr id="85" name="Region 1">
              <a:extLst>
                <a:ext uri="{FF2B5EF4-FFF2-40B4-BE49-F238E27FC236}">
                  <a16:creationId xmlns:a16="http://schemas.microsoft.com/office/drawing/2014/main" id="{85E39F6B-E1C9-4D05-B838-2FAC7B42DDF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007600" y="4286251"/>
              <a:ext cx="920750" cy="1308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89.812892592592" createdVersion="8" refreshedVersion="8" minRefreshableVersion="3" recordCount="9994" xr:uid="{1F7D55AC-8079-47FD-B81C-E011834116B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2146110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67493B-5E9D-4721-9769-370F15A1D6E9}"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82">
      <pivotArea collapsedLevelsAreSubtotals="1" fieldPosition="0">
        <references count="1">
          <reference field="22" count="1">
            <x v="1"/>
          </reference>
        </references>
      </pivotArea>
    </format>
    <format dxfId="181">
      <pivotArea collapsedLevelsAreSubtotals="1" fieldPosition="0">
        <references count="1">
          <reference field="22" count="1">
            <x v="2"/>
          </reference>
        </references>
      </pivotArea>
    </format>
    <format dxfId="180">
      <pivotArea collapsedLevelsAreSubtotals="1" fieldPosition="0">
        <references count="1">
          <reference field="22" count="1">
            <x v="3"/>
          </reference>
        </references>
      </pivotArea>
    </format>
    <format dxfId="179">
      <pivotArea collapsedLevelsAreSubtotals="1" fieldPosition="0">
        <references count="1">
          <reference field="22" count="1">
            <x v="4"/>
          </reference>
        </references>
      </pivotArea>
    </format>
    <format dxfId="178">
      <pivotArea collapsedLevelsAreSubtotals="1" fieldPosition="0">
        <references count="1">
          <reference field="22" count="1">
            <x v="5"/>
          </reference>
        </references>
      </pivotArea>
    </format>
    <format dxfId="177">
      <pivotArea collapsedLevelsAreSubtotals="1" fieldPosition="0">
        <references count="1">
          <reference field="22" count="1">
            <x v="6"/>
          </reference>
        </references>
      </pivotArea>
    </format>
    <format dxfId="176">
      <pivotArea collapsedLevelsAreSubtotals="1" fieldPosition="0">
        <references count="1">
          <reference field="22" count="1">
            <x v="7"/>
          </reference>
        </references>
      </pivotArea>
    </format>
    <format dxfId="175">
      <pivotArea collapsedLevelsAreSubtotals="1" fieldPosition="0">
        <references count="1">
          <reference field="22" count="1">
            <x v="8"/>
          </reference>
        </references>
      </pivotArea>
    </format>
    <format dxfId="174">
      <pivotArea collapsedLevelsAreSubtotals="1" fieldPosition="0">
        <references count="1">
          <reference field="22" count="1">
            <x v="9"/>
          </reference>
        </references>
      </pivotArea>
    </format>
    <format dxfId="173">
      <pivotArea collapsedLevelsAreSubtotals="1" fieldPosition="0">
        <references count="1">
          <reference field="22" count="1">
            <x v="10"/>
          </reference>
        </references>
      </pivotArea>
    </format>
    <format dxfId="172">
      <pivotArea collapsedLevelsAreSubtotals="1" fieldPosition="0">
        <references count="1">
          <reference field="22" count="1">
            <x v="11"/>
          </reference>
        </references>
      </pivotArea>
    </format>
    <format dxfId="171">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E36F6E-9498-48E7-AA9A-0E1D8862F3B6}"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518821-591C-4563-8C66-010F5618FF81}"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72D24D-3EB2-4087-A7F0-A38457F4D350}"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x="1"/>
        <item x="2"/>
        <item x="3"/>
        <item x="4"/>
        <item h="1" x="5"/>
        <item h="1" x="6"/>
      </items>
    </pivotField>
    <pivotField dragToRow="0" dragToCol="0" dragToPage="0" showAll="0" defaultSubtotal="0"/>
  </pivotFields>
  <rowFields count="1">
    <field x="11"/>
  </rowFields>
  <rowItems count="11">
    <i>
      <x/>
    </i>
    <i>
      <x v="2"/>
    </i>
    <i>
      <x v="8"/>
    </i>
    <i>
      <x v="9"/>
    </i>
    <i>
      <x v="15"/>
    </i>
    <i>
      <x v="16"/>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34B0AB-1FDA-4DB9-A60A-35BF79334AD2}"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5"/>
    </i>
    <i>
      <x v="13"/>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835E76-9C7A-470C-BC0C-F401951CE9B9}"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75BEED-F05D-4F7C-B480-23DCB41D0678}"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30208F-DAF7-4967-BE04-61C8DA224436}"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83BB9F-1532-453B-B2E9-DD33423AFD38}"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D4B9EC-FBCF-48B7-BFDF-544433DD7115}"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BB886A-C6CB-42B1-8753-863F4E475352}" name="PivotTable14"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DDE4B07-06A5-463C-B877-801E768092AB}" sourceName="Years (Order Date)">
  <pivotTables>
    <pivotTable tabId="6" name="PivotTable4"/>
  </pivotTables>
  <data>
    <tabular pivotCacheId="2146110380">
      <items count="7">
        <i x="2" s="1"/>
        <i x="0" nd="1"/>
        <i x="6" nd="1"/>
        <i x="1" s="1" nd="1"/>
        <i x="3" s="1" nd="1"/>
        <i x="4" s="1"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358BAB-DEDB-4C89-8E66-AC94438AAC8A}" sourceName="Year">
  <pivotTables>
    <pivotTable tabId="4" name="PivotTable2"/>
    <pivotTable tabId="3" name="PivotTable1"/>
    <pivotTable tabId="8" name="PivotTable10"/>
    <pivotTable tabId="8" name="PivotTable12"/>
    <pivotTable tabId="8" name="PivotTable13"/>
    <pivotTable tabId="8" name="PivotTable8"/>
    <pivotTable tabId="8" name="PivotTable9"/>
    <pivotTable tabId="6" name="PivotTable4"/>
    <pivotTable tabId="5" name="PivotTable3"/>
    <pivotTable tabId="7" name="PivotTable7"/>
  </pivotTables>
  <data>
    <tabular pivotCacheId="2146110380">
      <items count="4">
        <i x="2"/>
        <i x="1" s="1"/>
        <i x="0"/>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61DA0AB-7018-452A-B102-4F7162F40838}" sourceName="Segment">
  <pivotTables>
    <pivotTable tabId="4" name="PivotTable2"/>
    <pivotTable tabId="3" name="PivotTable1"/>
    <pivotTable tabId="8" name="PivotTable10"/>
    <pivotTable tabId="8" name="PivotTable12"/>
    <pivotTable tabId="8" name="PivotTable13"/>
    <pivotTable tabId="8" name="PivotTable8"/>
    <pivotTable tabId="8" name="PivotTable9"/>
    <pivotTable tabId="6" name="PivotTable4"/>
    <pivotTable tabId="5" name="PivotTable3"/>
    <pivotTable tabId="7" name="PivotTable7"/>
    <pivotTable tabId="10" name="PivotTable14"/>
  </pivotTables>
  <data>
    <tabular pivotCacheId="2146110380">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55AF44-3601-40A1-BC64-E84D962A4C74}" sourceName="Region">
  <pivotTables>
    <pivotTable tabId="4" name="PivotTable2"/>
    <pivotTable tabId="3" name="PivotTable1"/>
    <pivotTable tabId="8" name="PivotTable10"/>
    <pivotTable tabId="8" name="PivotTable12"/>
    <pivotTable tabId="8" name="PivotTable13"/>
    <pivotTable tabId="8" name="PivotTable8"/>
    <pivotTable tabId="8" name="PivotTable9"/>
    <pivotTable tabId="6" name="PivotTable4"/>
    <pivotTable tabId="5" name="PivotTable3"/>
    <pivotTable tabId="7" name="PivotTable7"/>
    <pivotTable tabId="10" name="PivotTable14"/>
  </pivotTables>
  <data>
    <tabular pivotCacheId="2146110380">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86B64F-7DA9-457A-AD9A-399CCC0CE5FA}" cache="Slicer_Year" caption="Year" rowHeight="241300"/>
  <slicer name="Segment" xr10:uid="{48DF47DE-E65C-4A59-BB0E-EF12F21DC41B}" cache="Slicer_Segment" caption="Segment" rowHeight="241300"/>
  <slicer name="Region" xr10:uid="{637FDF89-D17D-4F76-B9F5-D6F6040CBB1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9B2D9E15-181E-4197-91AD-4F8F6AAB71E2}" cache="Slicer_Years__Order_Date" caption="Years (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8E066E-57C2-439F-AF1F-1C453B6D7F3F}" cache="Slicer_Year" caption="Year" startItem="1" style="Slicer Style 3" rowHeight="241300"/>
  <slicer name="Segment 1" xr10:uid="{BF37669C-722B-4CE4-B36A-D923395EEF34}" cache="Slicer_Segment" caption="Segment" style="Slicer Style 3" rowHeight="241300"/>
  <slicer name="Region 1" xr10:uid="{C381842A-84B5-4DC1-B929-BBBC6A38BAD5}" cache="Slicer_Region" caption="Region" startItem="1" style="Slicer Style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A515-433D-4E13-A56E-2A802228C8C0}">
  <dimension ref="A3:C16"/>
  <sheetViews>
    <sheetView workbookViewId="0">
      <selection activeCell="L16" sqref="L16"/>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10951</v>
      </c>
      <c r="C3" s="12" t="s">
        <v>10952</v>
      </c>
    </row>
    <row r="4" spans="1:3" x14ac:dyDescent="0.35">
      <c r="A4" s="8" t="s">
        <v>10939</v>
      </c>
      <c r="B4" s="17">
        <v>4750.674</v>
      </c>
      <c r="C4" s="18">
        <v>-1721.2247000000002</v>
      </c>
    </row>
    <row r="5" spans="1:3" x14ac:dyDescent="0.35">
      <c r="A5" s="8" t="s">
        <v>10940</v>
      </c>
      <c r="B5" s="17">
        <v>714.49400000000003</v>
      </c>
      <c r="C5" s="18">
        <v>80.600999999999942</v>
      </c>
    </row>
    <row r="6" spans="1:3" x14ac:dyDescent="0.35">
      <c r="A6" s="8" t="s">
        <v>10941</v>
      </c>
      <c r="B6" s="17">
        <v>8869.6149999999998</v>
      </c>
      <c r="C6" s="18">
        <v>3759.1171999999997</v>
      </c>
    </row>
    <row r="7" spans="1:3" x14ac:dyDescent="0.35">
      <c r="A7" s="8" t="s">
        <v>10942</v>
      </c>
      <c r="B7" s="17">
        <v>4664.2294999999995</v>
      </c>
      <c r="C7" s="18">
        <v>501.41999999999985</v>
      </c>
    </row>
    <row r="8" spans="1:3" x14ac:dyDescent="0.35">
      <c r="A8" s="8" t="s">
        <v>10943</v>
      </c>
      <c r="B8" s="17">
        <v>274.30599999999998</v>
      </c>
      <c r="C8" s="18">
        <v>61.564499999999988</v>
      </c>
    </row>
    <row r="9" spans="1:3" x14ac:dyDescent="0.35">
      <c r="A9" s="8" t="s">
        <v>10944</v>
      </c>
      <c r="B9" s="17">
        <v>2140.6020000000003</v>
      </c>
      <c r="C9" s="18">
        <v>457.39920000000001</v>
      </c>
    </row>
    <row r="10" spans="1:3" x14ac:dyDescent="0.35">
      <c r="A10" s="8" t="s">
        <v>10945</v>
      </c>
      <c r="B10" s="17">
        <v>428.54400000000004</v>
      </c>
      <c r="C10" s="18">
        <v>160.29390000000001</v>
      </c>
    </row>
    <row r="11" spans="1:3" x14ac:dyDescent="0.35">
      <c r="A11" s="8" t="s">
        <v>10946</v>
      </c>
      <c r="B11" s="17">
        <v>4942.152</v>
      </c>
      <c r="C11" s="18">
        <v>1984.8995</v>
      </c>
    </row>
    <row r="12" spans="1:3" x14ac:dyDescent="0.35">
      <c r="A12" s="8" t="s">
        <v>10947</v>
      </c>
      <c r="B12" s="17">
        <v>11365.362000000001</v>
      </c>
      <c r="C12" s="18">
        <v>1423.4217999999996</v>
      </c>
    </row>
    <row r="13" spans="1:3" x14ac:dyDescent="0.35">
      <c r="A13" s="8" t="s">
        <v>10948</v>
      </c>
      <c r="B13" s="17">
        <v>3610.3675000000003</v>
      </c>
      <c r="C13" s="18">
        <v>-530.31360000000006</v>
      </c>
    </row>
    <row r="14" spans="1:3" x14ac:dyDescent="0.35">
      <c r="A14" s="8" t="s">
        <v>10949</v>
      </c>
      <c r="B14" s="17">
        <v>3648.3564999999999</v>
      </c>
      <c r="C14" s="18">
        <v>96.921299999999917</v>
      </c>
    </row>
    <row r="15" spans="1:3" x14ac:dyDescent="0.35">
      <c r="A15" s="8" t="s">
        <v>10950</v>
      </c>
      <c r="B15" s="17">
        <v>3797.5240000000008</v>
      </c>
      <c r="C15" s="18">
        <v>-549.85239999999999</v>
      </c>
    </row>
    <row r="16" spans="1:3" x14ac:dyDescent="0.35">
      <c r="A16" s="10" t="s">
        <v>10934</v>
      </c>
      <c r="B16" s="15">
        <v>49206.226499999997</v>
      </c>
      <c r="C16" s="16">
        <v>5724.247699999999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E7A83-26CA-4544-848D-FF4664E53BBE}">
  <dimension ref="A3:E7"/>
  <sheetViews>
    <sheetView topLeftCell="A2" workbookViewId="0">
      <selection activeCell="A4" sqref="A4:B4"/>
      <pivotSelection pane="bottomRight" showHeader="1" extendable="1" max="4" activeRow="3" click="1" r:id="rId1">
        <pivotArea dataOnly="0" fieldPosition="0">
          <references count="1">
            <reference field="15" count="1">
              <x v="2"/>
            </reference>
          </references>
        </pivotArea>
      </pivotSelection>
    </sheetView>
  </sheetViews>
  <sheetFormatPr defaultRowHeight="14.5" x14ac:dyDescent="0.35"/>
  <cols>
    <col min="1" max="1" width="13.1796875" bestFit="1" customWidth="1"/>
    <col min="2" max="2" width="11.6328125" bestFit="1" customWidth="1"/>
    <col min="4" max="4" width="13.1796875" bestFit="1" customWidth="1"/>
    <col min="5" max="5" width="11.81640625" bestFit="1" customWidth="1"/>
  </cols>
  <sheetData>
    <row r="3" spans="1:5" x14ac:dyDescent="0.35">
      <c r="A3" s="6" t="s">
        <v>10933</v>
      </c>
      <c r="B3" s="7" t="s">
        <v>10952</v>
      </c>
      <c r="D3" s="21" t="s">
        <v>15</v>
      </c>
      <c r="E3" s="22" t="s">
        <v>21</v>
      </c>
    </row>
    <row r="4" spans="1:5" x14ac:dyDescent="0.35">
      <c r="A4" s="8" t="s">
        <v>71</v>
      </c>
      <c r="B4" s="9">
        <v>3330.839899999999</v>
      </c>
      <c r="D4" t="str">
        <f>A4</f>
        <v>Technology</v>
      </c>
      <c r="E4" s="23">
        <f>GETPIVOTDATA("Profit",$A$3,"Category","Furniture")</f>
        <v>-641.29750000000013</v>
      </c>
    </row>
    <row r="5" spans="1:5" x14ac:dyDescent="0.35">
      <c r="A5" s="19" t="s">
        <v>46</v>
      </c>
      <c r="B5" s="20">
        <v>3034.7053000000001</v>
      </c>
      <c r="D5" t="str">
        <f>A5</f>
        <v>Office Supplies</v>
      </c>
      <c r="E5" s="23">
        <f>GETPIVOTDATA("Profit",$A$3,"Category","Office Supplies")</f>
        <v>3034.7053000000001</v>
      </c>
    </row>
    <row r="6" spans="1:5" x14ac:dyDescent="0.35">
      <c r="A6" s="19" t="s">
        <v>32</v>
      </c>
      <c r="B6" s="20">
        <v>-641.29750000000013</v>
      </c>
      <c r="D6" t="str">
        <f>A6</f>
        <v>Furniture</v>
      </c>
      <c r="E6" s="23">
        <f>GETPIVOTDATA("Profit",$A$3,"Category","Technology")</f>
        <v>3330.839899999999</v>
      </c>
    </row>
    <row r="7" spans="1:5" x14ac:dyDescent="0.35">
      <c r="A7" s="10" t="s">
        <v>10934</v>
      </c>
      <c r="B7" s="11">
        <v>5724.247699999999</v>
      </c>
      <c r="D7" t="str">
        <f>A7</f>
        <v>Grand Total</v>
      </c>
      <c r="E7" s="23">
        <f>GETPIVOTDATA("Profit",$A$3)</f>
        <v>5724.247699999999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F4734-2C59-49C6-A824-1020A2E1212E}">
  <dimension ref="A3:B7"/>
  <sheetViews>
    <sheetView workbookViewId="0">
      <selection activeCell="B4" sqref="B4"/>
    </sheetView>
  </sheetViews>
  <sheetFormatPr defaultRowHeight="14.5" x14ac:dyDescent="0.35"/>
  <cols>
    <col min="1" max="1" width="13.1796875" bestFit="1" customWidth="1"/>
    <col min="2" max="2" width="11.26953125" bestFit="1" customWidth="1"/>
  </cols>
  <sheetData>
    <row r="3" spans="1:2" x14ac:dyDescent="0.35">
      <c r="A3" s="6" t="s">
        <v>10933</v>
      </c>
      <c r="B3" s="7" t="s">
        <v>10951</v>
      </c>
    </row>
    <row r="4" spans="1:2" x14ac:dyDescent="0.35">
      <c r="A4" s="8" t="s">
        <v>32</v>
      </c>
      <c r="B4" s="24">
        <v>0.33831967383233508</v>
      </c>
    </row>
    <row r="5" spans="1:2" x14ac:dyDescent="0.35">
      <c r="A5" s="19" t="s">
        <v>46</v>
      </c>
      <c r="B5" s="25">
        <v>0.43669268156541124</v>
      </c>
    </row>
    <row r="6" spans="1:2" x14ac:dyDescent="0.35">
      <c r="A6" s="19" t="s">
        <v>71</v>
      </c>
      <c r="B6" s="25">
        <v>0.22498764460225376</v>
      </c>
    </row>
    <row r="7" spans="1:2" x14ac:dyDescent="0.35">
      <c r="A7" s="10"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B769-A697-484E-959F-DB30BCCEB8BA}">
  <dimension ref="A3:E52"/>
  <sheetViews>
    <sheetView topLeftCell="C1" workbookViewId="0">
      <selection activeCell="O14" sqref="O14"/>
    </sheetView>
  </sheetViews>
  <sheetFormatPr defaultRowHeight="14.5" x14ac:dyDescent="0.35"/>
  <cols>
    <col min="1" max="1" width="13.08984375" bestFit="1" customWidth="1"/>
    <col min="2" max="2" width="11.26953125" bestFit="1" customWidth="1"/>
    <col min="4" max="4" width="17.36328125" bestFit="1" customWidth="1"/>
    <col min="5" max="5" width="11.81640625" bestFit="1" customWidth="1"/>
  </cols>
  <sheetData>
    <row r="3" spans="1:5" x14ac:dyDescent="0.35">
      <c r="A3" s="6" t="s">
        <v>10933</v>
      </c>
      <c r="B3" s="7" t="s">
        <v>10951</v>
      </c>
      <c r="D3" s="21" t="s">
        <v>11</v>
      </c>
      <c r="E3" s="22" t="s">
        <v>18</v>
      </c>
    </row>
    <row r="4" spans="1:5" x14ac:dyDescent="0.35">
      <c r="A4" s="8" t="s">
        <v>358</v>
      </c>
      <c r="B4" s="9">
        <v>2417.7200000000003</v>
      </c>
      <c r="D4" t="str">
        <f>A4</f>
        <v>Alabama</v>
      </c>
      <c r="E4" s="23">
        <f>GETPIVOTDATA("Sales",$A$3,"State",A4)</f>
        <v>2417.7200000000003</v>
      </c>
    </row>
    <row r="5" spans="1:5" x14ac:dyDescent="0.35">
      <c r="A5" s="19" t="s">
        <v>1707</v>
      </c>
      <c r="B5" s="20">
        <v>437.37</v>
      </c>
      <c r="D5" t="str">
        <f>A5</f>
        <v>Arkansas</v>
      </c>
      <c r="E5" s="23">
        <f t="shared" ref="E5:E52" si="0">GETPIVOTDATA("Sales",$A$3,"State",A5)</f>
        <v>437.37</v>
      </c>
    </row>
    <row r="6" spans="1:5" x14ac:dyDescent="0.35">
      <c r="A6" s="19" t="s">
        <v>54</v>
      </c>
      <c r="B6" s="20">
        <v>5904.7134999999998</v>
      </c>
      <c r="D6" t="str">
        <f>A6</f>
        <v>Florida</v>
      </c>
      <c r="E6" s="23">
        <f t="shared" si="0"/>
        <v>5904.7134999999998</v>
      </c>
    </row>
    <row r="7" spans="1:5" x14ac:dyDescent="0.35">
      <c r="A7" s="19" t="s">
        <v>1272</v>
      </c>
      <c r="B7" s="20">
        <v>9376.85</v>
      </c>
      <c r="D7" t="str">
        <f t="shared" ref="D7:D52" si="1">A7</f>
        <v>Georgia</v>
      </c>
      <c r="E7" s="23">
        <f t="shared" si="0"/>
        <v>9376.85</v>
      </c>
    </row>
    <row r="8" spans="1:5" x14ac:dyDescent="0.35">
      <c r="A8" s="19" t="s">
        <v>29</v>
      </c>
      <c r="B8" s="20">
        <v>6408.49</v>
      </c>
      <c r="D8" t="str">
        <f t="shared" si="1"/>
        <v>Kentucky</v>
      </c>
      <c r="E8" s="23">
        <f t="shared" si="0"/>
        <v>6408.49</v>
      </c>
    </row>
    <row r="9" spans="1:5" x14ac:dyDescent="0.35">
      <c r="A9" s="19" t="s">
        <v>736</v>
      </c>
      <c r="B9" s="20">
        <v>917.8</v>
      </c>
      <c r="D9" t="str">
        <f t="shared" si="1"/>
        <v>Louisiana</v>
      </c>
      <c r="E9" s="23">
        <f t="shared" si="0"/>
        <v>917.8</v>
      </c>
    </row>
    <row r="10" spans="1:5" x14ac:dyDescent="0.35">
      <c r="A10" s="19" t="s">
        <v>88</v>
      </c>
      <c r="B10" s="20">
        <v>6965.7250000000013</v>
      </c>
      <c r="D10" t="str">
        <f t="shared" si="1"/>
        <v>North Carolina</v>
      </c>
      <c r="E10" s="23">
        <f t="shared" si="0"/>
        <v>6965.7250000000013</v>
      </c>
    </row>
    <row r="11" spans="1:5" x14ac:dyDescent="0.35">
      <c r="A11" s="19" t="s">
        <v>383</v>
      </c>
      <c r="B11" s="20">
        <v>3960.9300000000003</v>
      </c>
      <c r="D11" t="str">
        <f t="shared" si="1"/>
        <v>South Carolina</v>
      </c>
      <c r="E11" s="23">
        <f t="shared" si="0"/>
        <v>3960.9300000000003</v>
      </c>
    </row>
    <row r="12" spans="1:5" x14ac:dyDescent="0.35">
      <c r="A12" s="19" t="s">
        <v>335</v>
      </c>
      <c r="B12" s="20">
        <v>5108.8880000000017</v>
      </c>
      <c r="D12" t="str">
        <f t="shared" si="1"/>
        <v>Tennessee</v>
      </c>
      <c r="E12" s="23">
        <f t="shared" si="0"/>
        <v>5108.8880000000017</v>
      </c>
    </row>
    <row r="13" spans="1:5" x14ac:dyDescent="0.35">
      <c r="A13" s="19" t="s">
        <v>319</v>
      </c>
      <c r="B13" s="20">
        <v>7707.7399999999989</v>
      </c>
      <c r="D13" t="str">
        <f t="shared" si="1"/>
        <v>Virginia</v>
      </c>
      <c r="E13" s="23">
        <f t="shared" si="0"/>
        <v>7707.7399999999989</v>
      </c>
    </row>
    <row r="14" spans="1:5" x14ac:dyDescent="0.35">
      <c r="A14" s="10" t="s">
        <v>10934</v>
      </c>
      <c r="B14" s="11">
        <v>49206.226499999997</v>
      </c>
      <c r="D14" t="str">
        <f t="shared" si="1"/>
        <v>Grand Total</v>
      </c>
      <c r="E14" s="23" t="e">
        <f t="shared" si="0"/>
        <v>#REF!</v>
      </c>
    </row>
    <row r="15" spans="1:5" x14ac:dyDescent="0.35">
      <c r="D15">
        <f t="shared" si="1"/>
        <v>0</v>
      </c>
      <c r="E15" s="23" t="e">
        <f t="shared" si="0"/>
        <v>#REF!</v>
      </c>
    </row>
    <row r="16" spans="1:5" x14ac:dyDescent="0.35">
      <c r="D16">
        <f t="shared" si="1"/>
        <v>0</v>
      </c>
      <c r="E16" s="23" t="e">
        <f t="shared" si="0"/>
        <v>#REF!</v>
      </c>
    </row>
    <row r="17" spans="4:5" x14ac:dyDescent="0.35">
      <c r="D17">
        <f t="shared" si="1"/>
        <v>0</v>
      </c>
      <c r="E17" s="23" t="e">
        <f t="shared" si="0"/>
        <v>#REF!</v>
      </c>
    </row>
    <row r="18" spans="4:5" x14ac:dyDescent="0.35">
      <c r="D18">
        <f t="shared" si="1"/>
        <v>0</v>
      </c>
      <c r="E18" s="23" t="e">
        <f t="shared" si="0"/>
        <v>#REF!</v>
      </c>
    </row>
    <row r="19" spans="4:5" x14ac:dyDescent="0.35">
      <c r="D19">
        <f t="shared" si="1"/>
        <v>0</v>
      </c>
      <c r="E19" s="23" t="e">
        <f t="shared" si="0"/>
        <v>#REF!</v>
      </c>
    </row>
    <row r="20" spans="4:5" x14ac:dyDescent="0.35">
      <c r="D20">
        <f t="shared" si="1"/>
        <v>0</v>
      </c>
      <c r="E20" s="23" t="e">
        <f t="shared" si="0"/>
        <v>#REF!</v>
      </c>
    </row>
    <row r="21" spans="4:5" x14ac:dyDescent="0.35">
      <c r="D21">
        <f t="shared" si="1"/>
        <v>0</v>
      </c>
      <c r="E21" s="23" t="e">
        <f t="shared" si="0"/>
        <v>#REF!</v>
      </c>
    </row>
    <row r="22" spans="4:5" x14ac:dyDescent="0.35">
      <c r="D22">
        <f t="shared" si="1"/>
        <v>0</v>
      </c>
      <c r="E22" s="23" t="e">
        <f t="shared" si="0"/>
        <v>#REF!</v>
      </c>
    </row>
    <row r="23" spans="4:5" x14ac:dyDescent="0.35">
      <c r="D23">
        <f t="shared" si="1"/>
        <v>0</v>
      </c>
      <c r="E23" s="23" t="e">
        <f t="shared" si="0"/>
        <v>#REF!</v>
      </c>
    </row>
    <row r="24" spans="4:5" x14ac:dyDescent="0.35">
      <c r="D24">
        <f t="shared" si="1"/>
        <v>0</v>
      </c>
      <c r="E24" s="23" t="e">
        <f t="shared" si="0"/>
        <v>#REF!</v>
      </c>
    </row>
    <row r="25" spans="4:5" x14ac:dyDescent="0.35">
      <c r="D25">
        <f t="shared" si="1"/>
        <v>0</v>
      </c>
      <c r="E25" s="23" t="e">
        <f t="shared" si="0"/>
        <v>#REF!</v>
      </c>
    </row>
    <row r="26" spans="4:5" x14ac:dyDescent="0.35">
      <c r="D26">
        <f t="shared" si="1"/>
        <v>0</v>
      </c>
      <c r="E26" s="23" t="e">
        <f t="shared" si="0"/>
        <v>#REF!</v>
      </c>
    </row>
    <row r="27" spans="4:5" x14ac:dyDescent="0.35">
      <c r="D27">
        <f t="shared" si="1"/>
        <v>0</v>
      </c>
      <c r="E27" s="23" t="e">
        <f t="shared" si="0"/>
        <v>#REF!</v>
      </c>
    </row>
    <row r="28" spans="4:5" x14ac:dyDescent="0.35">
      <c r="D28">
        <f t="shared" si="1"/>
        <v>0</v>
      </c>
      <c r="E28" s="23" t="e">
        <f t="shared" si="0"/>
        <v>#REF!</v>
      </c>
    </row>
    <row r="29" spans="4:5" x14ac:dyDescent="0.35">
      <c r="D29">
        <f t="shared" si="1"/>
        <v>0</v>
      </c>
      <c r="E29" s="23" t="e">
        <f t="shared" si="0"/>
        <v>#REF!</v>
      </c>
    </row>
    <row r="30" spans="4:5" x14ac:dyDescent="0.35">
      <c r="D30">
        <f t="shared" si="1"/>
        <v>0</v>
      </c>
      <c r="E30" s="23" t="e">
        <f t="shared" si="0"/>
        <v>#REF!</v>
      </c>
    </row>
    <row r="31" spans="4:5" x14ac:dyDescent="0.35">
      <c r="D31">
        <f t="shared" si="1"/>
        <v>0</v>
      </c>
      <c r="E31" s="23" t="e">
        <f t="shared" si="0"/>
        <v>#REF!</v>
      </c>
    </row>
    <row r="32" spans="4:5" x14ac:dyDescent="0.35">
      <c r="D32">
        <f t="shared" si="1"/>
        <v>0</v>
      </c>
      <c r="E32" s="23" t="e">
        <f t="shared" si="0"/>
        <v>#REF!</v>
      </c>
    </row>
    <row r="33" spans="4:5" x14ac:dyDescent="0.35">
      <c r="D33">
        <f t="shared" si="1"/>
        <v>0</v>
      </c>
      <c r="E33" s="23" t="e">
        <f t="shared" si="0"/>
        <v>#REF!</v>
      </c>
    </row>
    <row r="34" spans="4:5" x14ac:dyDescent="0.35">
      <c r="D34">
        <f t="shared" si="1"/>
        <v>0</v>
      </c>
      <c r="E34" s="23" t="e">
        <f t="shared" si="0"/>
        <v>#REF!</v>
      </c>
    </row>
    <row r="35" spans="4:5" x14ac:dyDescent="0.35">
      <c r="D35">
        <f t="shared" si="1"/>
        <v>0</v>
      </c>
      <c r="E35" s="23" t="e">
        <f t="shared" si="0"/>
        <v>#REF!</v>
      </c>
    </row>
    <row r="36" spans="4:5" x14ac:dyDescent="0.35">
      <c r="D36">
        <f t="shared" si="1"/>
        <v>0</v>
      </c>
      <c r="E36" s="23" t="e">
        <f t="shared" si="0"/>
        <v>#REF!</v>
      </c>
    </row>
    <row r="37" spans="4:5" x14ac:dyDescent="0.35">
      <c r="D37">
        <f t="shared" si="1"/>
        <v>0</v>
      </c>
      <c r="E37" s="23" t="e">
        <f t="shared" si="0"/>
        <v>#REF!</v>
      </c>
    </row>
    <row r="38" spans="4:5" x14ac:dyDescent="0.35">
      <c r="D38">
        <f t="shared" si="1"/>
        <v>0</v>
      </c>
      <c r="E38" s="23" t="e">
        <f t="shared" si="0"/>
        <v>#REF!</v>
      </c>
    </row>
    <row r="39" spans="4:5" x14ac:dyDescent="0.35">
      <c r="D39">
        <f t="shared" si="1"/>
        <v>0</v>
      </c>
      <c r="E39" s="23" t="e">
        <f t="shared" si="0"/>
        <v>#REF!</v>
      </c>
    </row>
    <row r="40" spans="4:5" x14ac:dyDescent="0.35">
      <c r="D40">
        <f t="shared" si="1"/>
        <v>0</v>
      </c>
      <c r="E40" s="23" t="e">
        <f t="shared" si="0"/>
        <v>#REF!</v>
      </c>
    </row>
    <row r="41" spans="4:5" x14ac:dyDescent="0.35">
      <c r="D41">
        <f t="shared" si="1"/>
        <v>0</v>
      </c>
      <c r="E41" s="23" t="e">
        <f t="shared" si="0"/>
        <v>#REF!</v>
      </c>
    </row>
    <row r="42" spans="4:5" x14ac:dyDescent="0.35">
      <c r="D42">
        <f t="shared" si="1"/>
        <v>0</v>
      </c>
      <c r="E42" s="23" t="e">
        <f t="shared" si="0"/>
        <v>#REF!</v>
      </c>
    </row>
    <row r="43" spans="4:5" x14ac:dyDescent="0.35">
      <c r="D43">
        <f t="shared" si="1"/>
        <v>0</v>
      </c>
      <c r="E43" s="23" t="e">
        <f t="shared" si="0"/>
        <v>#REF!</v>
      </c>
    </row>
    <row r="44" spans="4:5" x14ac:dyDescent="0.35">
      <c r="D44">
        <f t="shared" si="1"/>
        <v>0</v>
      </c>
      <c r="E44" s="23" t="e">
        <f t="shared" si="0"/>
        <v>#REF!</v>
      </c>
    </row>
    <row r="45" spans="4:5" x14ac:dyDescent="0.35">
      <c r="D45">
        <f t="shared" si="1"/>
        <v>0</v>
      </c>
      <c r="E45" s="23" t="e">
        <f t="shared" si="0"/>
        <v>#REF!</v>
      </c>
    </row>
    <row r="46" spans="4:5" x14ac:dyDescent="0.35">
      <c r="D46">
        <f t="shared" si="1"/>
        <v>0</v>
      </c>
      <c r="E46" s="23" t="e">
        <f t="shared" si="0"/>
        <v>#REF!</v>
      </c>
    </row>
    <row r="47" spans="4:5" x14ac:dyDescent="0.35">
      <c r="D47">
        <f t="shared" si="1"/>
        <v>0</v>
      </c>
      <c r="E47" s="23" t="e">
        <f t="shared" si="0"/>
        <v>#REF!</v>
      </c>
    </row>
    <row r="48" spans="4:5" x14ac:dyDescent="0.35">
      <c r="D48">
        <f t="shared" si="1"/>
        <v>0</v>
      </c>
      <c r="E48" s="23" t="e">
        <f t="shared" si="0"/>
        <v>#REF!</v>
      </c>
    </row>
    <row r="49" spans="4:5" x14ac:dyDescent="0.35">
      <c r="D49">
        <f t="shared" si="1"/>
        <v>0</v>
      </c>
      <c r="E49" s="23" t="e">
        <f t="shared" si="0"/>
        <v>#REF!</v>
      </c>
    </row>
    <row r="50" spans="4:5" x14ac:dyDescent="0.35">
      <c r="D50">
        <f t="shared" si="1"/>
        <v>0</v>
      </c>
      <c r="E50" s="23" t="e">
        <f t="shared" si="0"/>
        <v>#REF!</v>
      </c>
    </row>
    <row r="51" spans="4:5" x14ac:dyDescent="0.35">
      <c r="D51">
        <f t="shared" si="1"/>
        <v>0</v>
      </c>
      <c r="E51" s="23" t="e">
        <f t="shared" si="0"/>
        <v>#REF!</v>
      </c>
    </row>
    <row r="52" spans="4:5" x14ac:dyDescent="0.35">
      <c r="D52">
        <f t="shared" si="1"/>
        <v>0</v>
      </c>
      <c r="E52" s="23" t="e">
        <f t="shared" si="0"/>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79164-BE44-43C1-A0BC-6C91797BC4DC}">
  <dimension ref="A3:B9"/>
  <sheetViews>
    <sheetView workbookViewId="0">
      <selection activeCell="L16" sqref="L16"/>
    </sheetView>
  </sheetViews>
  <sheetFormatPr defaultRowHeight="14.5" x14ac:dyDescent="0.35"/>
  <cols>
    <col min="1" max="1" width="12.36328125" bestFit="1" customWidth="1"/>
    <col min="2" max="2" width="11.26953125" bestFit="1" customWidth="1"/>
  </cols>
  <sheetData>
    <row r="3" spans="1:2" x14ac:dyDescent="0.35">
      <c r="A3" s="6" t="s">
        <v>10933</v>
      </c>
      <c r="B3" s="7" t="s">
        <v>10951</v>
      </c>
    </row>
    <row r="4" spans="1:2" x14ac:dyDescent="0.35">
      <c r="A4" s="8" t="s">
        <v>59</v>
      </c>
      <c r="B4" s="9">
        <v>4368.7520000000004</v>
      </c>
    </row>
    <row r="5" spans="1:2" x14ac:dyDescent="0.35">
      <c r="A5" s="19" t="s">
        <v>36</v>
      </c>
      <c r="B5" s="20">
        <v>5815.3399999999992</v>
      </c>
    </row>
    <row r="6" spans="1:2" x14ac:dyDescent="0.35">
      <c r="A6" s="19" t="s">
        <v>72</v>
      </c>
      <c r="B6" s="20">
        <v>5847.6579999999994</v>
      </c>
    </row>
    <row r="7" spans="1:2" x14ac:dyDescent="0.35">
      <c r="A7" s="19" t="s">
        <v>56</v>
      </c>
      <c r="B7" s="20">
        <v>7012.0945000000011</v>
      </c>
    </row>
    <row r="8" spans="1:2" x14ac:dyDescent="0.35">
      <c r="A8" s="19" t="s">
        <v>75</v>
      </c>
      <c r="B8" s="20">
        <v>10395.143</v>
      </c>
    </row>
    <row r="9" spans="1:2" x14ac:dyDescent="0.35">
      <c r="A9" s="10" t="s">
        <v>10934</v>
      </c>
      <c r="B9" s="11">
        <v>33438.987500000003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91A3-FAF6-4136-8001-5B842205445B}">
  <dimension ref="A3:N17"/>
  <sheetViews>
    <sheetView topLeftCell="A3" workbookViewId="0">
      <selection activeCell="K18" sqref="K18"/>
    </sheetView>
  </sheetViews>
  <sheetFormatPr defaultRowHeight="14.5" x14ac:dyDescent="0.35"/>
  <cols>
    <col min="1" max="1" width="12.36328125" bestFit="1" customWidth="1"/>
    <col min="2" max="2" width="11.26953125" bestFit="1" customWidth="1"/>
    <col min="3" max="3" width="1" customWidth="1"/>
    <col min="4" max="4" width="12.36328125" bestFit="1" customWidth="1"/>
    <col min="5" max="5" width="11.6328125" bestFit="1" customWidth="1"/>
    <col min="6" max="6" width="1.6328125" customWidth="1"/>
    <col min="7" max="7" width="12.36328125" bestFit="1" customWidth="1"/>
    <col min="8" max="8" width="14.36328125" bestFit="1" customWidth="1"/>
    <col min="9" max="9" width="1.453125" customWidth="1"/>
    <col min="10" max="10" width="12.36328125" bestFit="1" customWidth="1"/>
    <col min="11" max="11" width="15.7265625" bestFit="1" customWidth="1"/>
    <col min="12" max="12" width="2.54296875" customWidth="1"/>
    <col min="13" max="13" width="12.36328125" bestFit="1" customWidth="1"/>
    <col min="14" max="14" width="18.1796875" bestFit="1" customWidth="1"/>
  </cols>
  <sheetData>
    <row r="3" spans="1:14" x14ac:dyDescent="0.35">
      <c r="A3" s="6" t="s">
        <v>10933</v>
      </c>
      <c r="B3" s="7" t="s">
        <v>10951</v>
      </c>
      <c r="D3" s="6" t="s">
        <v>10933</v>
      </c>
      <c r="E3" s="7" t="s">
        <v>10952</v>
      </c>
      <c r="G3" s="6" t="s">
        <v>10933</v>
      </c>
      <c r="H3" s="7" t="s">
        <v>10953</v>
      </c>
      <c r="J3" s="6" t="s">
        <v>10933</v>
      </c>
      <c r="K3" s="7" t="s">
        <v>10954</v>
      </c>
      <c r="M3" s="6" t="s">
        <v>10933</v>
      </c>
      <c r="N3" s="7" t="s">
        <v>10955</v>
      </c>
    </row>
    <row r="4" spans="1:14" x14ac:dyDescent="0.35">
      <c r="A4" s="8" t="s">
        <v>10939</v>
      </c>
      <c r="B4" s="9">
        <v>4750.674</v>
      </c>
      <c r="D4" s="8" t="s">
        <v>10939</v>
      </c>
      <c r="E4" s="9">
        <v>-1721.2247000000002</v>
      </c>
      <c r="G4" s="8" t="s">
        <v>10939</v>
      </c>
      <c r="H4" s="9">
        <v>34</v>
      </c>
      <c r="J4" s="8" t="s">
        <v>10939</v>
      </c>
      <c r="K4" s="9">
        <v>6</v>
      </c>
      <c r="M4" s="8" t="s">
        <v>10939</v>
      </c>
      <c r="N4" s="9">
        <v>-0.36231168461569879</v>
      </c>
    </row>
    <row r="5" spans="1:14" x14ac:dyDescent="0.35">
      <c r="A5" s="8" t="s">
        <v>10940</v>
      </c>
      <c r="B5" s="9">
        <v>714.49400000000003</v>
      </c>
      <c r="D5" s="8" t="s">
        <v>10940</v>
      </c>
      <c r="E5" s="9">
        <v>80.600999999999942</v>
      </c>
      <c r="G5" s="8" t="s">
        <v>10940</v>
      </c>
      <c r="H5" s="9">
        <v>24</v>
      </c>
      <c r="J5" s="8" t="s">
        <v>10940</v>
      </c>
      <c r="K5" s="9">
        <v>5</v>
      </c>
      <c r="M5" s="8" t="s">
        <v>10940</v>
      </c>
      <c r="N5" s="9">
        <v>0.11280850503993027</v>
      </c>
    </row>
    <row r="6" spans="1:14" x14ac:dyDescent="0.35">
      <c r="A6" s="8" t="s">
        <v>10941</v>
      </c>
      <c r="B6" s="9">
        <v>8869.6149999999998</v>
      </c>
      <c r="D6" s="8" t="s">
        <v>10941</v>
      </c>
      <c r="E6" s="9">
        <v>3759.1171999999997</v>
      </c>
      <c r="G6" s="8" t="s">
        <v>10941</v>
      </c>
      <c r="H6" s="9">
        <v>73</v>
      </c>
      <c r="J6" s="8" t="s">
        <v>10941</v>
      </c>
      <c r="K6" s="9">
        <v>17</v>
      </c>
      <c r="M6" s="8" t="s">
        <v>10941</v>
      </c>
      <c r="N6" s="9">
        <v>0.42381965846319142</v>
      </c>
    </row>
    <row r="7" spans="1:14" x14ac:dyDescent="0.35">
      <c r="A7" s="8" t="s">
        <v>10942</v>
      </c>
      <c r="B7" s="9">
        <v>4664.2294999999995</v>
      </c>
      <c r="D7" s="8" t="s">
        <v>10942</v>
      </c>
      <c r="E7" s="9">
        <v>501.41999999999985</v>
      </c>
      <c r="G7" s="8" t="s">
        <v>10942</v>
      </c>
      <c r="H7" s="9">
        <v>59</v>
      </c>
      <c r="J7" s="8" t="s">
        <v>10942</v>
      </c>
      <c r="K7" s="9">
        <v>17</v>
      </c>
      <c r="M7" s="8" t="s">
        <v>10942</v>
      </c>
      <c r="N7" s="9">
        <v>0.10750328644849055</v>
      </c>
    </row>
    <row r="8" spans="1:14" x14ac:dyDescent="0.35">
      <c r="A8" s="8" t="s">
        <v>10943</v>
      </c>
      <c r="B8" s="9">
        <v>274.30599999999998</v>
      </c>
      <c r="D8" s="8" t="s">
        <v>10943</v>
      </c>
      <c r="E8" s="9">
        <v>61.564499999999988</v>
      </c>
      <c r="G8" s="8" t="s">
        <v>10943</v>
      </c>
      <c r="H8" s="9">
        <v>16</v>
      </c>
      <c r="J8" s="8" t="s">
        <v>10943</v>
      </c>
      <c r="K8" s="9">
        <v>5</v>
      </c>
      <c r="M8" s="8" t="s">
        <v>10943</v>
      </c>
      <c r="N8" s="9">
        <v>0.22443730724081862</v>
      </c>
    </row>
    <row r="9" spans="1:14" x14ac:dyDescent="0.35">
      <c r="A9" s="8" t="s">
        <v>10944</v>
      </c>
      <c r="B9" s="9">
        <v>2140.6020000000003</v>
      </c>
      <c r="D9" s="8" t="s">
        <v>10944</v>
      </c>
      <c r="E9" s="9">
        <v>457.39920000000001</v>
      </c>
      <c r="G9" s="8" t="s">
        <v>10944</v>
      </c>
      <c r="H9" s="9">
        <v>69</v>
      </c>
      <c r="J9" s="8" t="s">
        <v>10944</v>
      </c>
      <c r="K9" s="9">
        <v>20</v>
      </c>
      <c r="M9" s="8" t="s">
        <v>10944</v>
      </c>
      <c r="N9" s="9">
        <v>0.21367783455308365</v>
      </c>
    </row>
    <row r="10" spans="1:14" x14ac:dyDescent="0.35">
      <c r="A10" s="8" t="s">
        <v>10945</v>
      </c>
      <c r="B10" s="9">
        <v>428.54400000000004</v>
      </c>
      <c r="D10" s="8" t="s">
        <v>10945</v>
      </c>
      <c r="E10" s="9">
        <v>160.29390000000001</v>
      </c>
      <c r="G10" s="8" t="s">
        <v>10945</v>
      </c>
      <c r="H10" s="9">
        <v>16</v>
      </c>
      <c r="J10" s="8" t="s">
        <v>10945</v>
      </c>
      <c r="K10" s="9">
        <v>6</v>
      </c>
      <c r="M10" s="8" t="s">
        <v>10945</v>
      </c>
      <c r="N10" s="9">
        <v>0.37404303875448025</v>
      </c>
    </row>
    <row r="11" spans="1:14" x14ac:dyDescent="0.35">
      <c r="A11" s="8" t="s">
        <v>10946</v>
      </c>
      <c r="B11" s="9">
        <v>4942.152</v>
      </c>
      <c r="D11" s="8" t="s">
        <v>10946</v>
      </c>
      <c r="E11" s="9">
        <v>1984.8995</v>
      </c>
      <c r="G11" s="8" t="s">
        <v>10946</v>
      </c>
      <c r="H11" s="9">
        <v>50</v>
      </c>
      <c r="J11" s="8" t="s">
        <v>10946</v>
      </c>
      <c r="K11" s="9">
        <v>12</v>
      </c>
      <c r="M11" s="8" t="s">
        <v>10946</v>
      </c>
      <c r="N11" s="9">
        <v>0.40162655863275754</v>
      </c>
    </row>
    <row r="12" spans="1:14" x14ac:dyDescent="0.35">
      <c r="A12" s="8" t="s">
        <v>10947</v>
      </c>
      <c r="B12" s="9">
        <v>11365.362000000001</v>
      </c>
      <c r="D12" s="8" t="s">
        <v>10947</v>
      </c>
      <c r="E12" s="9">
        <v>1423.4217999999996</v>
      </c>
      <c r="G12" s="8" t="s">
        <v>10947</v>
      </c>
      <c r="H12" s="9">
        <v>121</v>
      </c>
      <c r="J12" s="8" t="s">
        <v>10947</v>
      </c>
      <c r="K12" s="9">
        <v>28</v>
      </c>
      <c r="M12" s="8" t="s">
        <v>10947</v>
      </c>
      <c r="N12" s="9">
        <v>0.12524209963571767</v>
      </c>
    </row>
    <row r="13" spans="1:14" x14ac:dyDescent="0.35">
      <c r="A13" s="8" t="s">
        <v>10948</v>
      </c>
      <c r="B13" s="9">
        <v>3610.3675000000003</v>
      </c>
      <c r="D13" s="8" t="s">
        <v>10948</v>
      </c>
      <c r="E13" s="9">
        <v>-530.31360000000006</v>
      </c>
      <c r="G13" s="8" t="s">
        <v>10948</v>
      </c>
      <c r="H13" s="9">
        <v>68</v>
      </c>
      <c r="J13" s="8" t="s">
        <v>10948</v>
      </c>
      <c r="K13" s="9">
        <v>18</v>
      </c>
      <c r="M13" s="8" t="s">
        <v>10948</v>
      </c>
      <c r="N13" s="9">
        <v>-0.14688632112935873</v>
      </c>
    </row>
    <row r="14" spans="1:14" x14ac:dyDescent="0.35">
      <c r="A14" s="8" t="s">
        <v>10949</v>
      </c>
      <c r="B14" s="9">
        <v>3648.3564999999999</v>
      </c>
      <c r="D14" s="8" t="s">
        <v>10949</v>
      </c>
      <c r="E14" s="9">
        <v>96.921299999999917</v>
      </c>
      <c r="G14" s="8" t="s">
        <v>10949</v>
      </c>
      <c r="H14" s="9">
        <v>105</v>
      </c>
      <c r="J14" s="8" t="s">
        <v>10949</v>
      </c>
      <c r="K14" s="9">
        <v>27</v>
      </c>
      <c r="M14" s="8" t="s">
        <v>10949</v>
      </c>
      <c r="N14" s="9">
        <v>2.6565742684411437E-2</v>
      </c>
    </row>
    <row r="15" spans="1:14" x14ac:dyDescent="0.35">
      <c r="A15" s="8" t="s">
        <v>10950</v>
      </c>
      <c r="B15" s="9">
        <v>3797.5240000000008</v>
      </c>
      <c r="D15" s="8" t="s">
        <v>10950</v>
      </c>
      <c r="E15" s="9">
        <v>-549.85239999999999</v>
      </c>
      <c r="G15" s="8" t="s">
        <v>10950</v>
      </c>
      <c r="H15" s="9">
        <v>91</v>
      </c>
      <c r="J15" s="8" t="s">
        <v>10950</v>
      </c>
      <c r="K15" s="9">
        <v>25</v>
      </c>
      <c r="M15" s="8" t="s">
        <v>10950</v>
      </c>
      <c r="N15" s="9">
        <v>-0.14479234364285778</v>
      </c>
    </row>
    <row r="16" spans="1:14" x14ac:dyDescent="0.35">
      <c r="A16" s="10" t="s">
        <v>10934</v>
      </c>
      <c r="B16" s="11">
        <v>49206.226499999997</v>
      </c>
      <c r="D16" s="10" t="s">
        <v>10934</v>
      </c>
      <c r="E16" s="11">
        <v>5724.247699999999</v>
      </c>
      <c r="G16" s="10" t="s">
        <v>10934</v>
      </c>
      <c r="H16" s="11">
        <v>726</v>
      </c>
      <c r="J16" s="10" t="s">
        <v>10934</v>
      </c>
      <c r="K16" s="11">
        <v>186</v>
      </c>
      <c r="M16" s="10" t="s">
        <v>10934</v>
      </c>
      <c r="N16" s="11">
        <v>0.11633177561380376</v>
      </c>
    </row>
    <row r="17" spans="2:14" x14ac:dyDescent="0.35">
      <c r="B17" s="27">
        <f>GETPIVOTDATA("Sales",$A$3)</f>
        <v>49206.226499999997</v>
      </c>
      <c r="E17" s="28">
        <f>GETPIVOTDATA("Profit",$D$3)</f>
        <v>5724.247699999999</v>
      </c>
      <c r="H17" s="29">
        <f>GETPIVOTDATA("Quantity",$G$3)</f>
        <v>726</v>
      </c>
      <c r="K17" s="29">
        <f>GETPIVOTDATA("Order ID",$J$3)</f>
        <v>186</v>
      </c>
      <c r="N17" s="30">
        <f>GETPIVOTDATA("Profit Margin",$M$3)</f>
        <v>0.11633177561380376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2FC5C-AE5F-482D-8522-6990446AA52F}">
  <dimension ref="A3:L8"/>
  <sheetViews>
    <sheetView workbookViewId="0">
      <selection activeCell="L8" sqref="L8"/>
    </sheetView>
  </sheetViews>
  <sheetFormatPr defaultRowHeight="14.5" x14ac:dyDescent="0.35"/>
  <cols>
    <col min="1" max="1" width="12.36328125" bestFit="1" customWidth="1"/>
    <col min="2" max="2" width="11.26953125" bestFit="1" customWidth="1"/>
    <col min="3" max="3" width="11.6328125" bestFit="1" customWidth="1"/>
    <col min="4" max="4" width="14.36328125" bestFit="1" customWidth="1"/>
    <col min="5" max="5" width="15.7265625" bestFit="1" customWidth="1"/>
    <col min="6" max="6" width="18.1796875" bestFit="1" customWidth="1"/>
    <col min="8" max="8" width="8.7265625" customWidth="1"/>
    <col min="9" max="9" width="9.26953125" bestFit="1" customWidth="1"/>
    <col min="10" max="11" width="8.7265625" customWidth="1"/>
    <col min="12" max="12" width="9.26953125" bestFit="1" customWidth="1"/>
  </cols>
  <sheetData>
    <row r="3" spans="1:12" x14ac:dyDescent="0.35">
      <c r="A3" s="6" t="s">
        <v>10933</v>
      </c>
      <c r="B3" s="5" t="s">
        <v>10951</v>
      </c>
      <c r="C3" s="33" t="s">
        <v>10952</v>
      </c>
      <c r="D3" s="33" t="s">
        <v>10953</v>
      </c>
      <c r="E3" s="33" t="s">
        <v>10954</v>
      </c>
      <c r="F3" s="12" t="s">
        <v>10955</v>
      </c>
    </row>
    <row r="4" spans="1:12" x14ac:dyDescent="0.35">
      <c r="A4" s="8" t="s">
        <v>10935</v>
      </c>
      <c r="B4" s="13">
        <v>32310.811499999978</v>
      </c>
      <c r="C4" s="34">
        <v>3199.6725999999999</v>
      </c>
      <c r="D4" s="34">
        <v>594</v>
      </c>
      <c r="E4" s="34">
        <v>153</v>
      </c>
      <c r="F4" s="14">
        <v>9.9027924445661233E-2</v>
      </c>
    </row>
    <row r="5" spans="1:12" x14ac:dyDescent="0.35">
      <c r="A5" s="19" t="s">
        <v>10936</v>
      </c>
      <c r="B5" s="31">
        <v>49206.226500000026</v>
      </c>
      <c r="C5" s="35">
        <v>5724.2476999999981</v>
      </c>
      <c r="D5" s="35">
        <v>726</v>
      </c>
      <c r="E5" s="35">
        <v>186</v>
      </c>
      <c r="F5" s="32">
        <v>0.11633177561380358</v>
      </c>
    </row>
    <row r="6" spans="1:12" x14ac:dyDescent="0.35">
      <c r="A6" s="19" t="s">
        <v>10937</v>
      </c>
      <c r="B6" s="31">
        <v>53033.109999999957</v>
      </c>
      <c r="C6" s="35">
        <v>10663.005499999999</v>
      </c>
      <c r="D6" s="35">
        <v>833</v>
      </c>
      <c r="E6" s="35">
        <v>218</v>
      </c>
      <c r="F6" s="32">
        <v>0.20106317543889107</v>
      </c>
    </row>
    <row r="7" spans="1:12" x14ac:dyDescent="0.35">
      <c r="A7" s="36" t="s">
        <v>10938</v>
      </c>
      <c r="B7" s="37">
        <v>61030.823000000011</v>
      </c>
      <c r="C7" s="38">
        <v>7326.6469999999972</v>
      </c>
      <c r="D7" s="38">
        <v>1025</v>
      </c>
      <c r="E7" s="38">
        <v>281</v>
      </c>
      <c r="F7" s="39">
        <v>0.12004830739379012</v>
      </c>
    </row>
    <row r="8" spans="1:12" x14ac:dyDescent="0.35">
      <c r="H8" s="40">
        <f>(GETPIVOTDATA("Sum of Sales",$A$3,"Years (Order Date)",2014)/GETPIVOTDATA("Sum of Sales",$A$3,"Years (Order Date)",2013))-1</f>
        <v>0.15080603419260274</v>
      </c>
      <c r="I8" s="40">
        <f>(GETPIVOTDATA("Sum of Profit",$A$3,"Years (Order Date)",2014)/GETPIVOTDATA("Sum of Profit",$A$3,"Years (Order Date)",2013))-1</f>
        <v>-0.31289100432331229</v>
      </c>
      <c r="J8" s="40">
        <f>(GETPIVOTDATA("Sum of Quantity",$A$3,"Years (Order Date)",2014)/GETPIVOTDATA("Sum of Quantity",$A$3,"Years (Order Date)",2013))-1</f>
        <v>0.23049219687875144</v>
      </c>
      <c r="K8" s="40">
        <f>(GETPIVOTDATA("Count of Order ID",$A$3,"Years (Order Date)",2014)/GETPIVOTDATA("Count of Order ID",$A$3,"Years (Order Date)",2013))-1</f>
        <v>0.28899082568807333</v>
      </c>
      <c r="L8" s="40">
        <f>(GETPIVOTDATA("Sum of Profit Margin",$A$3,"Years (Order Date)",2014)/GETPIVOTDATA("Sum of Profit Margin",$A$3,"Years (Order Date)",2013))-1</f>
        <v>-0.4029324010637827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E73AC-45A6-402F-97A9-AFF73640773A}">
  <dimension ref="O12"/>
  <sheetViews>
    <sheetView showGridLines="0" showRowColHeaders="0" workbookViewId="0">
      <selection activeCell="T10" sqref="T10"/>
    </sheetView>
  </sheetViews>
  <sheetFormatPr defaultRowHeight="14.5" x14ac:dyDescent="0.35"/>
  <sheetData>
    <row r="12" spans="15:15" x14ac:dyDescent="0.35">
      <c r="O12" s="40"/>
    </row>
  </sheetData>
  <pageMargins left="0.7" right="0.7" top="0.75" bottom="0.75" header="0.3" footer="0.3"/>
  <pageSetup fitToWidth="0" fitToHeight="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ANUSHREE LAL</cp:lastModifiedBy>
  <dcterms:created xsi:type="dcterms:W3CDTF">2015-06-05T18:17:20Z</dcterms:created>
  <dcterms:modified xsi:type="dcterms:W3CDTF">2025-08-21T07:10:46Z</dcterms:modified>
</cp:coreProperties>
</file>