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in Baatartsogt\Desktop\3.11\"/>
    </mc:Choice>
  </mc:AlternateContent>
  <xr:revisionPtr revIDLastSave="0" documentId="13_ncr:1_{58E52F48-43DA-46E7-BCE3-80C8785D17F6}" xr6:coauthVersionLast="45" xr6:coauthVersionMax="45" xr10:uidLastSave="{00000000-0000-0000-0000-000000000000}"/>
  <bookViews>
    <workbookView xWindow="-120" yWindow="-120" windowWidth="20730" windowHeight="11160" xr2:uid="{735F1CE4-3354-4FC9-B833-2FDDF1F0A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I31" i="1"/>
  <c r="I34" i="1"/>
  <c r="J24" i="1"/>
  <c r="I24" i="1"/>
  <c r="K24" i="1"/>
  <c r="Q34" i="1"/>
  <c r="P34" i="1"/>
  <c r="O34" i="1"/>
  <c r="O31" i="1"/>
  <c r="N34" i="1"/>
  <c r="N39" i="1" s="1"/>
  <c r="N31" i="1"/>
  <c r="O39" i="1" s="1"/>
  <c r="H32" i="1"/>
  <c r="D24" i="1"/>
  <c r="E24" i="1"/>
  <c r="C24" i="1"/>
  <c r="Q31" i="1"/>
  <c r="P31" i="1"/>
  <c r="B128" i="1"/>
  <c r="E128" i="1"/>
  <c r="H3" i="1"/>
  <c r="H2" i="1"/>
  <c r="H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10" i="1"/>
  <c r="B23" i="1"/>
  <c r="B17" i="1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8" i="1"/>
  <c r="B19" i="1"/>
  <c r="B20" i="1"/>
  <c r="B21" i="1"/>
  <c r="B22" i="1"/>
  <c r="R34" i="1" l="1"/>
  <c r="O38" i="1"/>
  <c r="N38" i="1"/>
  <c r="R31" i="1"/>
</calcChain>
</file>

<file path=xl/sharedStrings.xml><?xml version="1.0" encoding="utf-8"?>
<sst xmlns="http://schemas.openxmlformats.org/spreadsheetml/2006/main" count="41" uniqueCount="23">
  <si>
    <t>f</t>
  </si>
  <si>
    <t>Ω, рад/с</t>
  </si>
  <si>
    <t>Uc,  В</t>
  </si>
  <si>
    <t>UL, В</t>
  </si>
  <si>
    <t>Ur, V</t>
  </si>
  <si>
    <t>Uc, res</t>
  </si>
  <si>
    <t>R, Ом</t>
  </si>
  <si>
    <t>C, Ф</t>
  </si>
  <si>
    <t>L, Гн</t>
  </si>
  <si>
    <r>
      <t>Q</t>
    </r>
    <r>
      <rPr>
        <vertAlign val="subscript"/>
        <sz val="11"/>
        <color rgb="FF000000"/>
        <rFont val="Calibri"/>
        <family val="2"/>
        <charset val="204"/>
      </rPr>
      <t>расч</t>
    </r>
  </si>
  <si>
    <t>β</t>
  </si>
  <si>
    <t>Q exp</t>
  </si>
  <si>
    <t>Uc, res (R=4Om)</t>
  </si>
  <si>
    <t>MAX: 86500</t>
  </si>
  <si>
    <t xml:space="preserve">MAX: 91000 </t>
  </si>
  <si>
    <t>Ωрасч, рад/с</t>
  </si>
  <si>
    <t xml:space="preserve">max U: </t>
  </si>
  <si>
    <t>delta Ω</t>
  </si>
  <si>
    <r>
      <t>Q</t>
    </r>
    <r>
      <rPr>
        <vertAlign val="subscript"/>
        <sz val="11"/>
        <color rgb="FF000000"/>
        <rFont val="Times New Roman"/>
        <family val="1"/>
        <charset val="204"/>
      </rPr>
      <t>расч</t>
    </r>
  </si>
  <si>
    <r>
      <t>Q</t>
    </r>
    <r>
      <rPr>
        <vertAlign val="subscript"/>
        <sz val="11"/>
        <color rgb="FF000000"/>
        <rFont val="Times New Roman"/>
        <family val="1"/>
        <charset val="204"/>
      </rPr>
      <t>эксп</t>
    </r>
  </si>
  <si>
    <r>
      <t>Q</t>
    </r>
    <r>
      <rPr>
        <vertAlign val="subscript"/>
        <sz val="11"/>
        <color rgb="FF000000"/>
        <rFont val="Times New Roman"/>
        <family val="1"/>
        <charset val="204"/>
      </rPr>
      <t>гр</t>
    </r>
  </si>
  <si>
    <t>ΩC,res</t>
  </si>
  <si>
    <t>ΩL,res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</si>
</sst>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E+00"/>
    <numFmt numFmtId="165" formatCode="0.000000E+00"/>
    <numFmt numFmtId="166" formatCode="0.0000000E+00"/>
    <numFmt numFmtId="167" formatCode="0E+00"/>
    <numFmt numFmtId="168" formatCode="0.00000"/>
    <numFmt numFmtId="169" formatCode="#,##0.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mbria Math"/>
      <family val="1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vertAlign val="sub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1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8" fontId="7" fillId="0" borderId="1" xfId="0" applyNumberFormat="1" applyFont="1" applyBorder="1"/>
    <xf numFmtId="0" fontId="7" fillId="0" borderId="1" xfId="0" applyFont="1" applyBorder="1"/>
    <xf numFmtId="11" fontId="7" fillId="0" borderId="1" xfId="0" applyNumberFormat="1" applyFont="1" applyBorder="1"/>
    <xf numFmtId="169" fontId="5" fillId="0" borderId="1" xfId="0" applyNumberFormat="1" applyFont="1" applyBorder="1" applyAlignment="1">
      <alignment horizontal="right" vertical="center"/>
    </xf>
    <xf numFmtId="0" fontId="7" fillId="0" borderId="0" xfId="0" applyFont="1"/>
    <xf numFmtId="165" fontId="7" fillId="0" borderId="0" xfId="0" applyNumberFormat="1" applyFont="1"/>
    <xf numFmtId="165" fontId="5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mn-MN">
                <a:latin typeface="Times New Roman" panose="02020603050405020304" pitchFamily="18" charset="0"/>
                <a:cs typeface="Times New Roman" panose="02020603050405020304" pitchFamily="18" charset="0"/>
              </a:rPr>
              <a:t>Граф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U ~  w (R = 1 Om)</a:t>
            </a:r>
            <a:r>
              <a:rPr lang="mn-M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Uc, 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62831.853071795864</c:v>
                </c:pt>
                <c:pt idx="1">
                  <c:v>119380.52083641214</c:v>
                </c:pt>
                <c:pt idx="2">
                  <c:v>185353.9665617978</c:v>
                </c:pt>
                <c:pt idx="3">
                  <c:v>251327.41228718346</c:v>
                </c:pt>
                <c:pt idx="4">
                  <c:v>307876.08005179971</c:v>
                </c:pt>
                <c:pt idx="5">
                  <c:v>373849.52577718539</c:v>
                </c:pt>
                <c:pt idx="6">
                  <c:v>439822.97150257102</c:v>
                </c:pt>
                <c:pt idx="7">
                  <c:v>505796.4172279567</c:v>
                </c:pt>
                <c:pt idx="8">
                  <c:v>524645.97314949543</c:v>
                </c:pt>
                <c:pt idx="9">
                  <c:v>543495.52907103417</c:v>
                </c:pt>
                <c:pt idx="10">
                  <c:v>562345.08499257301</c:v>
                </c:pt>
                <c:pt idx="11">
                  <c:v>571769.86295334238</c:v>
                </c:pt>
                <c:pt idx="12">
                  <c:v>581194.64091411175</c:v>
                </c:pt>
                <c:pt idx="13">
                  <c:v>600044.19683565048</c:v>
                </c:pt>
                <c:pt idx="14">
                  <c:v>618893.75275718921</c:v>
                </c:pt>
                <c:pt idx="15">
                  <c:v>628318.53071795858</c:v>
                </c:pt>
                <c:pt idx="16">
                  <c:v>694291.97644334426</c:v>
                </c:pt>
                <c:pt idx="17">
                  <c:v>750840.64420796058</c:v>
                </c:pt>
                <c:pt idx="18">
                  <c:v>816814.08993334626</c:v>
                </c:pt>
                <c:pt idx="19">
                  <c:v>882787.53565873182</c:v>
                </c:pt>
                <c:pt idx="20">
                  <c:v>939336.20342334814</c:v>
                </c:pt>
                <c:pt idx="21">
                  <c:v>1005309.6491487338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5.0599999999999996</c:v>
                </c:pt>
                <c:pt idx="1">
                  <c:v>5.2220000000000004</c:v>
                </c:pt>
                <c:pt idx="2">
                  <c:v>5.57</c:v>
                </c:pt>
                <c:pt idx="3">
                  <c:v>6.1580000000000004</c:v>
                </c:pt>
                <c:pt idx="4">
                  <c:v>6.9640000000000004</c:v>
                </c:pt>
                <c:pt idx="5">
                  <c:v>8.5510000000000002</c:v>
                </c:pt>
                <c:pt idx="6">
                  <c:v>11.698</c:v>
                </c:pt>
                <c:pt idx="7">
                  <c:v>19.896999999999998</c:v>
                </c:pt>
                <c:pt idx="8">
                  <c:v>24.88</c:v>
                </c:pt>
                <c:pt idx="9">
                  <c:v>32.237000000000002</c:v>
                </c:pt>
                <c:pt idx="10">
                  <c:v>40.896000000000001</c:v>
                </c:pt>
                <c:pt idx="11">
                  <c:v>43.259</c:v>
                </c:pt>
                <c:pt idx="12">
                  <c:v>42.427</c:v>
                </c:pt>
                <c:pt idx="13">
                  <c:v>33.915999999999997</c:v>
                </c:pt>
                <c:pt idx="14">
                  <c:v>25.2</c:v>
                </c:pt>
                <c:pt idx="15">
                  <c:v>21.896000000000001</c:v>
                </c:pt>
                <c:pt idx="16">
                  <c:v>10.503</c:v>
                </c:pt>
                <c:pt idx="17">
                  <c:v>6.9470000000000001</c:v>
                </c:pt>
                <c:pt idx="18">
                  <c:v>4.8440000000000003</c:v>
                </c:pt>
                <c:pt idx="19">
                  <c:v>3.641</c:v>
                </c:pt>
                <c:pt idx="20">
                  <c:v>2.9620000000000002</c:v>
                </c:pt>
                <c:pt idx="21">
                  <c:v>2.4009999999999998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0-42CA-862F-C26593238C9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UL,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62831.853071795864</c:v>
                </c:pt>
                <c:pt idx="1">
                  <c:v>119380.52083641214</c:v>
                </c:pt>
                <c:pt idx="2">
                  <c:v>185353.9665617978</c:v>
                </c:pt>
                <c:pt idx="3">
                  <c:v>251327.41228718346</c:v>
                </c:pt>
                <c:pt idx="4">
                  <c:v>307876.08005179971</c:v>
                </c:pt>
                <c:pt idx="5">
                  <c:v>373849.52577718539</c:v>
                </c:pt>
                <c:pt idx="6">
                  <c:v>439822.97150257102</c:v>
                </c:pt>
                <c:pt idx="7">
                  <c:v>505796.4172279567</c:v>
                </c:pt>
                <c:pt idx="8">
                  <c:v>524645.97314949543</c:v>
                </c:pt>
                <c:pt idx="9">
                  <c:v>543495.52907103417</c:v>
                </c:pt>
                <c:pt idx="10">
                  <c:v>562345.08499257301</c:v>
                </c:pt>
                <c:pt idx="11">
                  <c:v>571769.86295334238</c:v>
                </c:pt>
                <c:pt idx="12">
                  <c:v>581194.64091411175</c:v>
                </c:pt>
                <c:pt idx="13">
                  <c:v>600044.19683565048</c:v>
                </c:pt>
                <c:pt idx="14">
                  <c:v>618893.75275718921</c:v>
                </c:pt>
                <c:pt idx="15">
                  <c:v>628318.53071795858</c:v>
                </c:pt>
                <c:pt idx="16">
                  <c:v>694291.97644334426</c:v>
                </c:pt>
                <c:pt idx="17">
                  <c:v>750840.64420796058</c:v>
                </c:pt>
                <c:pt idx="18">
                  <c:v>816814.08993334626</c:v>
                </c:pt>
                <c:pt idx="19">
                  <c:v>882787.53565873182</c:v>
                </c:pt>
                <c:pt idx="20">
                  <c:v>939336.20342334814</c:v>
                </c:pt>
                <c:pt idx="21">
                  <c:v>1005309.6491487338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5.9926E-2</c:v>
                </c:pt>
                <c:pt idx="1">
                  <c:v>0.223298</c:v>
                </c:pt>
                <c:pt idx="2">
                  <c:v>0.57435499999999995</c:v>
                </c:pt>
                <c:pt idx="3">
                  <c:v>1.1679999999999999</c:v>
                </c:pt>
                <c:pt idx="4">
                  <c:v>1.9830000000000001</c:v>
                </c:pt>
                <c:pt idx="5">
                  <c:v>3.5920000000000001</c:v>
                </c:pt>
                <c:pt idx="6">
                  <c:v>6.806</c:v>
                </c:pt>
                <c:pt idx="7">
                  <c:v>15.321999999999999</c:v>
                </c:pt>
                <c:pt idx="8">
                  <c:v>20.617999999999999</c:v>
                </c:pt>
                <c:pt idx="9">
                  <c:v>28.677</c:v>
                </c:pt>
                <c:pt idx="10">
                  <c:v>38.957000000000001</c:v>
                </c:pt>
                <c:pt idx="11">
                  <c:v>42.606999999999999</c:v>
                </c:pt>
                <c:pt idx="12">
                  <c:v>43.183</c:v>
                </c:pt>
                <c:pt idx="13">
                  <c:v>36.807000000000002</c:v>
                </c:pt>
                <c:pt idx="14">
                  <c:v>29.100999999999999</c:v>
                </c:pt>
                <c:pt idx="15">
                  <c:v>26.067</c:v>
                </c:pt>
                <c:pt idx="16">
                  <c:v>15.284000000000001</c:v>
                </c:pt>
                <c:pt idx="17">
                  <c:v>11.837</c:v>
                </c:pt>
                <c:pt idx="18">
                  <c:v>9.7810000000000006</c:v>
                </c:pt>
                <c:pt idx="19">
                  <c:v>8.5990000000000002</c:v>
                </c:pt>
                <c:pt idx="20">
                  <c:v>7.93</c:v>
                </c:pt>
                <c:pt idx="21">
                  <c:v>7.3769999999999998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0-42CA-862F-C26593238C9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Ur, 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Sheet1!$B$2:$B$23</c:f>
              <c:numCache>
                <c:formatCode>General</c:formatCode>
                <c:ptCount val="22"/>
                <c:pt idx="0">
                  <c:v>62831.853071795864</c:v>
                </c:pt>
                <c:pt idx="1">
                  <c:v>119380.52083641214</c:v>
                </c:pt>
                <c:pt idx="2">
                  <c:v>185353.9665617978</c:v>
                </c:pt>
                <c:pt idx="3">
                  <c:v>251327.41228718346</c:v>
                </c:pt>
                <c:pt idx="4">
                  <c:v>307876.08005179971</c:v>
                </c:pt>
                <c:pt idx="5">
                  <c:v>373849.52577718539</c:v>
                </c:pt>
                <c:pt idx="6">
                  <c:v>439822.97150257102</c:v>
                </c:pt>
                <c:pt idx="7">
                  <c:v>505796.4172279567</c:v>
                </c:pt>
                <c:pt idx="8">
                  <c:v>524645.97314949543</c:v>
                </c:pt>
                <c:pt idx="9">
                  <c:v>543495.52907103417</c:v>
                </c:pt>
                <c:pt idx="10">
                  <c:v>562345.08499257301</c:v>
                </c:pt>
                <c:pt idx="11">
                  <c:v>571769.86295334238</c:v>
                </c:pt>
                <c:pt idx="12">
                  <c:v>581194.64091411175</c:v>
                </c:pt>
                <c:pt idx="13">
                  <c:v>600044.19683565048</c:v>
                </c:pt>
                <c:pt idx="14">
                  <c:v>618893.75275718921</c:v>
                </c:pt>
                <c:pt idx="15">
                  <c:v>628318.53071795858</c:v>
                </c:pt>
                <c:pt idx="16">
                  <c:v>694291.97644334426</c:v>
                </c:pt>
                <c:pt idx="17">
                  <c:v>750840.64420796058</c:v>
                </c:pt>
                <c:pt idx="18">
                  <c:v>816814.08993334626</c:v>
                </c:pt>
                <c:pt idx="19">
                  <c:v>882787.53565873182</c:v>
                </c:pt>
                <c:pt idx="20">
                  <c:v>939336.20342334814</c:v>
                </c:pt>
                <c:pt idx="21">
                  <c:v>1005309.6491487338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6.3580999999999999E-2</c:v>
                </c:pt>
                <c:pt idx="1">
                  <c:v>0.12468600000000001</c:v>
                </c:pt>
                <c:pt idx="2">
                  <c:v>0.206534</c:v>
                </c:pt>
                <c:pt idx="3">
                  <c:v>0.309674</c:v>
                </c:pt>
                <c:pt idx="4">
                  <c:v>0.429095</c:v>
                </c:pt>
                <c:pt idx="5">
                  <c:v>0.63990499999999995</c:v>
                </c:pt>
                <c:pt idx="6">
                  <c:v>1.03</c:v>
                </c:pt>
                <c:pt idx="7">
                  <c:v>2.016</c:v>
                </c:pt>
                <c:pt idx="8">
                  <c:v>2.6150000000000002</c:v>
                </c:pt>
                <c:pt idx="9">
                  <c:v>3.5110000000000001</c:v>
                </c:pt>
                <c:pt idx="10">
                  <c:v>4.609</c:v>
                </c:pt>
                <c:pt idx="11">
                  <c:v>4.9569999999999999</c:v>
                </c:pt>
                <c:pt idx="12">
                  <c:v>4.9429999999999996</c:v>
                </c:pt>
                <c:pt idx="13">
                  <c:v>4.08</c:v>
                </c:pt>
                <c:pt idx="14">
                  <c:v>3.1269999999999998</c:v>
                </c:pt>
                <c:pt idx="15">
                  <c:v>2.7589999999999999</c:v>
                </c:pt>
                <c:pt idx="16">
                  <c:v>1.4630000000000001</c:v>
                </c:pt>
                <c:pt idx="17">
                  <c:v>1.0469999999999999</c:v>
                </c:pt>
                <c:pt idx="18">
                  <c:v>0.794825</c:v>
                </c:pt>
                <c:pt idx="19">
                  <c:v>0.646092</c:v>
                </c:pt>
                <c:pt idx="20">
                  <c:v>0.55959700000000001</c:v>
                </c:pt>
                <c:pt idx="21">
                  <c:v>0.48599300000000001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50-42CA-862F-C2659323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34400"/>
        <c:axId val="1175652048"/>
      </c:scatterChart>
      <c:valAx>
        <c:axId val="10173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52048"/>
        <c:crosses val="autoZero"/>
        <c:crossBetween val="midCat"/>
      </c:valAx>
      <c:valAx>
        <c:axId val="117565204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mn-MN"/>
              <a:t>Граф</a:t>
            </a:r>
            <a:r>
              <a:rPr lang="en-US"/>
              <a:t> U ~  w (R = 4 Om)</a:t>
            </a:r>
            <a:r>
              <a:rPr lang="mn-M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Uc, 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Sheet1!$H$2:$H$23</c:f>
              <c:numCache>
                <c:formatCode>General</c:formatCode>
                <c:ptCount val="22"/>
                <c:pt idx="0">
                  <c:v>62831.853071795864</c:v>
                </c:pt>
                <c:pt idx="1">
                  <c:v>128805.29879718152</c:v>
                </c:pt>
                <c:pt idx="2">
                  <c:v>194778.74452256717</c:v>
                </c:pt>
                <c:pt idx="3">
                  <c:v>251327.41228718346</c:v>
                </c:pt>
                <c:pt idx="4">
                  <c:v>317300.85801256908</c:v>
                </c:pt>
                <c:pt idx="5">
                  <c:v>383274.30373795476</c:v>
                </c:pt>
                <c:pt idx="6">
                  <c:v>439822.97150257102</c:v>
                </c:pt>
                <c:pt idx="7">
                  <c:v>505796.4172279567</c:v>
                </c:pt>
                <c:pt idx="8">
                  <c:v>524645.97314949543</c:v>
                </c:pt>
                <c:pt idx="9">
                  <c:v>543495.52907103417</c:v>
                </c:pt>
                <c:pt idx="10">
                  <c:v>562345.08499257301</c:v>
                </c:pt>
                <c:pt idx="11">
                  <c:v>571769.86295334238</c:v>
                </c:pt>
                <c:pt idx="12">
                  <c:v>581194.64091411175</c:v>
                </c:pt>
                <c:pt idx="13">
                  <c:v>600044.19683565048</c:v>
                </c:pt>
                <c:pt idx="14">
                  <c:v>618893.75275718921</c:v>
                </c:pt>
                <c:pt idx="15">
                  <c:v>628318.53071795858</c:v>
                </c:pt>
                <c:pt idx="16">
                  <c:v>694291.97644334426</c:v>
                </c:pt>
                <c:pt idx="17">
                  <c:v>750840.64420796058</c:v>
                </c:pt>
                <c:pt idx="18">
                  <c:v>816814.08993334626</c:v>
                </c:pt>
                <c:pt idx="19">
                  <c:v>882787.53565873182</c:v>
                </c:pt>
                <c:pt idx="20">
                  <c:v>939336.20342334814</c:v>
                </c:pt>
                <c:pt idx="21">
                  <c:v>1005309.6491487338</c:v>
                </c:pt>
              </c:numCache>
            </c:numRef>
          </c:xVal>
          <c:yVal>
            <c:numRef>
              <c:f>Sheet1!$I$2:$I$23</c:f>
              <c:numCache>
                <c:formatCode>General</c:formatCode>
                <c:ptCount val="22"/>
                <c:pt idx="0">
                  <c:v>5.0529999999999999</c:v>
                </c:pt>
                <c:pt idx="1">
                  <c:v>5.2309999999999999</c:v>
                </c:pt>
                <c:pt idx="2">
                  <c:v>5.5570000000000004</c:v>
                </c:pt>
                <c:pt idx="3">
                  <c:v>5.9880000000000004</c:v>
                </c:pt>
                <c:pt idx="4">
                  <c:v>6.7350000000000003</c:v>
                </c:pt>
                <c:pt idx="5">
                  <c:v>7.8460000000000001</c:v>
                </c:pt>
                <c:pt idx="6">
                  <c:v>9.1430000000000007</c:v>
                </c:pt>
                <c:pt idx="7">
                  <c:v>10.73</c:v>
                </c:pt>
                <c:pt idx="8">
                  <c:v>11.013</c:v>
                </c:pt>
                <c:pt idx="9">
                  <c:v>11.125999999999999</c:v>
                </c:pt>
                <c:pt idx="10">
                  <c:v>11.031000000000001</c:v>
                </c:pt>
                <c:pt idx="11">
                  <c:v>10.901999999999999</c:v>
                </c:pt>
                <c:pt idx="12">
                  <c:v>10.722</c:v>
                </c:pt>
                <c:pt idx="13">
                  <c:v>10.231999999999999</c:v>
                </c:pt>
                <c:pt idx="14">
                  <c:v>9.6170000000000009</c:v>
                </c:pt>
                <c:pt idx="15">
                  <c:v>9.2810000000000006</c:v>
                </c:pt>
                <c:pt idx="16">
                  <c:v>6.9489999999999998</c:v>
                </c:pt>
                <c:pt idx="17">
                  <c:v>5.3959999999999999</c:v>
                </c:pt>
                <c:pt idx="18">
                  <c:v>4.125</c:v>
                </c:pt>
                <c:pt idx="19">
                  <c:v>3.2559999999999998</c:v>
                </c:pt>
                <c:pt idx="20">
                  <c:v>2.7170000000000001</c:v>
                </c:pt>
                <c:pt idx="21">
                  <c:v>2.2469999999999999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7-49FC-97DF-A900C21986D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UL, 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Sheet1!$H$2:$H$23</c:f>
              <c:numCache>
                <c:formatCode>General</c:formatCode>
                <c:ptCount val="22"/>
                <c:pt idx="0">
                  <c:v>62831.853071795864</c:v>
                </c:pt>
                <c:pt idx="1">
                  <c:v>128805.29879718152</c:v>
                </c:pt>
                <c:pt idx="2">
                  <c:v>194778.74452256717</c:v>
                </c:pt>
                <c:pt idx="3">
                  <c:v>251327.41228718346</c:v>
                </c:pt>
                <c:pt idx="4">
                  <c:v>317300.85801256908</c:v>
                </c:pt>
                <c:pt idx="5">
                  <c:v>383274.30373795476</c:v>
                </c:pt>
                <c:pt idx="6">
                  <c:v>439822.97150257102</c:v>
                </c:pt>
                <c:pt idx="7">
                  <c:v>505796.4172279567</c:v>
                </c:pt>
                <c:pt idx="8">
                  <c:v>524645.97314949543</c:v>
                </c:pt>
                <c:pt idx="9">
                  <c:v>543495.52907103417</c:v>
                </c:pt>
                <c:pt idx="10">
                  <c:v>562345.08499257301</c:v>
                </c:pt>
                <c:pt idx="11">
                  <c:v>571769.86295334238</c:v>
                </c:pt>
                <c:pt idx="12">
                  <c:v>581194.64091411175</c:v>
                </c:pt>
                <c:pt idx="13">
                  <c:v>600044.19683565048</c:v>
                </c:pt>
                <c:pt idx="14">
                  <c:v>618893.75275718921</c:v>
                </c:pt>
                <c:pt idx="15">
                  <c:v>628318.53071795858</c:v>
                </c:pt>
                <c:pt idx="16">
                  <c:v>694291.97644334426</c:v>
                </c:pt>
                <c:pt idx="17">
                  <c:v>750840.64420796058</c:v>
                </c:pt>
                <c:pt idx="18">
                  <c:v>816814.08993334626</c:v>
                </c:pt>
                <c:pt idx="19">
                  <c:v>882787.53565873182</c:v>
                </c:pt>
                <c:pt idx="20">
                  <c:v>939336.20342334814</c:v>
                </c:pt>
                <c:pt idx="21">
                  <c:v>1005309.6491487338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5.9853000000000003E-2</c:v>
                </c:pt>
                <c:pt idx="1">
                  <c:v>0.26042900000000002</c:v>
                </c:pt>
                <c:pt idx="2">
                  <c:v>0.63281299999999996</c:v>
                </c:pt>
                <c:pt idx="3">
                  <c:v>1.1359999999999999</c:v>
                </c:pt>
                <c:pt idx="4">
                  <c:v>2.0369999999999999</c:v>
                </c:pt>
                <c:pt idx="5">
                  <c:v>3.464</c:v>
                </c:pt>
                <c:pt idx="6">
                  <c:v>5.319</c:v>
                </c:pt>
                <c:pt idx="7">
                  <c:v>8.2620000000000005</c:v>
                </c:pt>
                <c:pt idx="8">
                  <c:v>9.1270000000000007</c:v>
                </c:pt>
                <c:pt idx="9">
                  <c:v>9.8970000000000002</c:v>
                </c:pt>
                <c:pt idx="10">
                  <c:v>10.507999999999999</c:v>
                </c:pt>
                <c:pt idx="11">
                  <c:v>10.738</c:v>
                </c:pt>
                <c:pt idx="12">
                  <c:v>10.913</c:v>
                </c:pt>
                <c:pt idx="13">
                  <c:v>11.103999999999999</c:v>
                </c:pt>
                <c:pt idx="14">
                  <c:v>11.105</c:v>
                </c:pt>
                <c:pt idx="15">
                  <c:v>11.048999999999999</c:v>
                </c:pt>
                <c:pt idx="16">
                  <c:v>10.113</c:v>
                </c:pt>
                <c:pt idx="17">
                  <c:v>9.1929999999999996</c:v>
                </c:pt>
                <c:pt idx="18">
                  <c:v>8.3290000000000006</c:v>
                </c:pt>
                <c:pt idx="19">
                  <c:v>7.69</c:v>
                </c:pt>
                <c:pt idx="20">
                  <c:v>7.2759999999999998</c:v>
                </c:pt>
                <c:pt idx="21">
                  <c:v>6.9029999999999996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7-49FC-97DF-A900C21986DE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Ur, 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Sheet1!$H$2:$H$23</c:f>
              <c:numCache>
                <c:formatCode>General</c:formatCode>
                <c:ptCount val="22"/>
                <c:pt idx="0">
                  <c:v>62831.853071795864</c:v>
                </c:pt>
                <c:pt idx="1">
                  <c:v>128805.29879718152</c:v>
                </c:pt>
                <c:pt idx="2">
                  <c:v>194778.74452256717</c:v>
                </c:pt>
                <c:pt idx="3">
                  <c:v>251327.41228718346</c:v>
                </c:pt>
                <c:pt idx="4">
                  <c:v>317300.85801256908</c:v>
                </c:pt>
                <c:pt idx="5">
                  <c:v>383274.30373795476</c:v>
                </c:pt>
                <c:pt idx="6">
                  <c:v>439822.97150257102</c:v>
                </c:pt>
                <c:pt idx="7">
                  <c:v>505796.4172279567</c:v>
                </c:pt>
                <c:pt idx="8">
                  <c:v>524645.97314949543</c:v>
                </c:pt>
                <c:pt idx="9">
                  <c:v>543495.52907103417</c:v>
                </c:pt>
                <c:pt idx="10">
                  <c:v>562345.08499257301</c:v>
                </c:pt>
                <c:pt idx="11">
                  <c:v>571769.86295334238</c:v>
                </c:pt>
                <c:pt idx="12">
                  <c:v>581194.64091411175</c:v>
                </c:pt>
                <c:pt idx="13">
                  <c:v>600044.19683565048</c:v>
                </c:pt>
                <c:pt idx="14">
                  <c:v>618893.75275718921</c:v>
                </c:pt>
                <c:pt idx="15">
                  <c:v>628318.53071795858</c:v>
                </c:pt>
                <c:pt idx="16">
                  <c:v>694291.97644334426</c:v>
                </c:pt>
                <c:pt idx="17">
                  <c:v>750840.64420796058</c:v>
                </c:pt>
                <c:pt idx="18">
                  <c:v>816814.08993334626</c:v>
                </c:pt>
                <c:pt idx="19">
                  <c:v>882787.53565873182</c:v>
                </c:pt>
                <c:pt idx="20">
                  <c:v>939336.20342334814</c:v>
                </c:pt>
                <c:pt idx="21">
                  <c:v>1005309.6491487338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0.25401800000000002</c:v>
                </c:pt>
                <c:pt idx="1">
                  <c:v>0.53911100000000001</c:v>
                </c:pt>
                <c:pt idx="2">
                  <c:v>0.86615600000000004</c:v>
                </c:pt>
                <c:pt idx="3">
                  <c:v>1.2050000000000001</c:v>
                </c:pt>
                <c:pt idx="4">
                  <c:v>1.7110000000000001</c:v>
                </c:pt>
                <c:pt idx="5">
                  <c:v>2.4079999999999999</c:v>
                </c:pt>
                <c:pt idx="6">
                  <c:v>3.2210000000000001</c:v>
                </c:pt>
                <c:pt idx="7">
                  <c:v>4.3490000000000002</c:v>
                </c:pt>
                <c:pt idx="8">
                  <c:v>4.6310000000000002</c:v>
                </c:pt>
                <c:pt idx="9">
                  <c:v>4.8470000000000004</c:v>
                </c:pt>
                <c:pt idx="10">
                  <c:v>4.9729999999999999</c:v>
                </c:pt>
                <c:pt idx="11">
                  <c:v>4.9969999999999999</c:v>
                </c:pt>
                <c:pt idx="12">
                  <c:v>4.9960000000000004</c:v>
                </c:pt>
                <c:pt idx="13">
                  <c:v>4.923</c:v>
                </c:pt>
                <c:pt idx="14">
                  <c:v>4.7729999999999997</c:v>
                </c:pt>
                <c:pt idx="15">
                  <c:v>4.6769999999999996</c:v>
                </c:pt>
                <c:pt idx="16">
                  <c:v>3.8719999999999999</c:v>
                </c:pt>
                <c:pt idx="17">
                  <c:v>3.2530000000000001</c:v>
                </c:pt>
                <c:pt idx="18">
                  <c:v>2.7069999999999999</c:v>
                </c:pt>
                <c:pt idx="19">
                  <c:v>2.3109999999999999</c:v>
                </c:pt>
                <c:pt idx="20">
                  <c:v>2.0539999999999998</c:v>
                </c:pt>
                <c:pt idx="21">
                  <c:v>1.819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57-49FC-97DF-A900C219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56304"/>
        <c:axId val="1175660368"/>
      </c:scatterChart>
      <c:valAx>
        <c:axId val="10931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5660368"/>
        <c:crosses val="autoZero"/>
        <c:crossBetween val="midCat"/>
      </c:valAx>
      <c:valAx>
        <c:axId val="1175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31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221796</xdr:colOff>
      <xdr:row>37</xdr:row>
      <xdr:rowOff>80280</xdr:rowOff>
    </xdr:from>
    <xdr:to>
      <xdr:col>24</xdr:col>
      <xdr:colOff>157843</xdr:colOff>
      <xdr:row>54</xdr:row>
      <xdr:rowOff>96609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E01F3A3-C185-4097-95BF-E81E052BE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7689" y="8054066"/>
          <a:ext cx="2820761" cy="3254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283027</xdr:colOff>
      <xdr:row>27</xdr:row>
      <xdr:rowOff>103414</xdr:rowOff>
    </xdr:from>
    <xdr:to>
      <xdr:col>21</xdr:col>
      <xdr:colOff>374053</xdr:colOff>
      <xdr:row>29</xdr:row>
      <xdr:rowOff>141462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7AA646C-CF87-4C81-A4DE-73D61E4F9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8920" y="6144985"/>
          <a:ext cx="1138776" cy="419048"/>
        </a:xfrm>
        <a:prstGeom prst="rect">
          <a:avLst/>
        </a:prstGeom>
      </xdr:spPr>
    </xdr:pic>
    <xdr:clientData/>
  </xdr:twoCellAnchor>
  <xdr:twoCellAnchor editAs="oneCell">
    <xdr:from>
      <xdr:col>20</xdr:col>
      <xdr:colOff>400050</xdr:colOff>
      <xdr:row>20</xdr:row>
      <xdr:rowOff>38100</xdr:rowOff>
    </xdr:from>
    <xdr:to>
      <xdr:col>22</xdr:col>
      <xdr:colOff>469232</xdr:colOff>
      <xdr:row>22</xdr:row>
      <xdr:rowOff>19000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835ACD-115B-45CE-A363-F64FAA13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5943" y="4705350"/>
          <a:ext cx="1729253" cy="402721"/>
        </a:xfrm>
        <a:prstGeom prst="rect">
          <a:avLst/>
        </a:prstGeom>
      </xdr:spPr>
    </xdr:pic>
    <xdr:clientData/>
  </xdr:twoCellAnchor>
  <xdr:twoCellAnchor editAs="oneCell">
    <xdr:from>
      <xdr:col>20</xdr:col>
      <xdr:colOff>78921</xdr:colOff>
      <xdr:row>30</xdr:row>
      <xdr:rowOff>39461</xdr:rowOff>
    </xdr:from>
    <xdr:to>
      <xdr:col>23</xdr:col>
      <xdr:colOff>576597</xdr:colOff>
      <xdr:row>35</xdr:row>
      <xdr:rowOff>149544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DC7EB8-063E-4252-9FFE-08F6A2897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14814" y="6666140"/>
          <a:ext cx="2770069" cy="1076190"/>
        </a:xfrm>
        <a:prstGeom prst="rect">
          <a:avLst/>
        </a:prstGeom>
      </xdr:spPr>
    </xdr:pic>
    <xdr:clientData/>
  </xdr:twoCellAnchor>
  <xdr:twoCellAnchor editAs="oneCell">
    <xdr:from>
      <xdr:col>20</xdr:col>
      <xdr:colOff>308881</xdr:colOff>
      <xdr:row>23</xdr:row>
      <xdr:rowOff>4084</xdr:rowOff>
    </xdr:from>
    <xdr:to>
      <xdr:col>24</xdr:col>
      <xdr:colOff>270426</xdr:colOff>
      <xdr:row>26</xdr:row>
      <xdr:rowOff>13536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D3FD350-966A-4FCA-81E0-171EFF369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44774" y="5283655"/>
          <a:ext cx="2846259" cy="580952"/>
        </a:xfrm>
        <a:prstGeom prst="rect">
          <a:avLst/>
        </a:prstGeom>
      </xdr:spPr>
    </xdr:pic>
    <xdr:clientData/>
  </xdr:twoCellAnchor>
  <xdr:twoCellAnchor>
    <xdr:from>
      <xdr:col>13</xdr:col>
      <xdr:colOff>327251</xdr:colOff>
      <xdr:row>0</xdr:row>
      <xdr:rowOff>122464</xdr:rowOff>
    </xdr:from>
    <xdr:to>
      <xdr:col>23</xdr:col>
      <xdr:colOff>204109</xdr:colOff>
      <xdr:row>19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D3266D5-96B8-4C1B-9146-1C6320307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426583</xdr:colOff>
      <xdr:row>0</xdr:row>
      <xdr:rowOff>122464</xdr:rowOff>
    </xdr:from>
    <xdr:to>
      <xdr:col>33</xdr:col>
      <xdr:colOff>394607</xdr:colOff>
      <xdr:row>19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9CD55B9-757A-4284-9DEE-E0BDB85CE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2285-780A-45F0-9936-275078D1C7C5}">
  <dimension ref="A1:Z128"/>
  <sheetViews>
    <sheetView tabSelected="1" topLeftCell="K6" zoomScale="70" zoomScaleNormal="70" workbookViewId="0">
      <selection activeCell="AG26" sqref="AG26"/>
    </sheetView>
  </sheetViews>
  <sheetFormatPr defaultRowHeight="15" x14ac:dyDescent="0.25"/>
  <cols>
    <col min="1" max="1" width="11.5703125" bestFit="1" customWidth="1"/>
    <col min="3" max="3" width="7" customWidth="1"/>
    <col min="4" max="4" width="11.140625" bestFit="1" customWidth="1"/>
    <col min="5" max="5" width="15.140625" bestFit="1" customWidth="1"/>
    <col min="9" max="9" width="13.7109375" bestFit="1" customWidth="1"/>
    <col min="11" max="11" width="13.7109375" bestFit="1" customWidth="1"/>
    <col min="13" max="13" width="13.7109375" bestFit="1" customWidth="1"/>
    <col min="14" max="14" width="16.42578125" bestFit="1" customWidth="1"/>
    <col min="15" max="15" width="14" customWidth="1"/>
    <col min="17" max="17" width="12.5703125" bestFit="1" customWidth="1"/>
    <col min="18" max="18" width="13.7109375" bestFit="1" customWidth="1"/>
    <col min="21" max="21" width="15.7109375" bestFit="1" customWidth="1"/>
  </cols>
  <sheetData>
    <row r="1" spans="1:16" ht="82.5" customHeight="1" x14ac:dyDescent="0.25">
      <c r="A1" s="15" t="s">
        <v>0</v>
      </c>
      <c r="B1" s="16" t="s">
        <v>1</v>
      </c>
      <c r="C1" s="17" t="s">
        <v>2</v>
      </c>
      <c r="D1" s="17" t="s">
        <v>3</v>
      </c>
      <c r="E1" s="18" t="s">
        <v>4</v>
      </c>
      <c r="G1" s="14" t="s">
        <v>0</v>
      </c>
      <c r="H1" s="13" t="s">
        <v>1</v>
      </c>
      <c r="I1" s="13" t="s">
        <v>2</v>
      </c>
      <c r="J1" s="13" t="s">
        <v>3</v>
      </c>
      <c r="K1" s="14" t="s">
        <v>4</v>
      </c>
    </row>
    <row r="2" spans="1:16" x14ac:dyDescent="0.25">
      <c r="A2" s="8">
        <v>10000</v>
      </c>
      <c r="B2" s="8">
        <f>2*PI()*A2</f>
        <v>62831.853071795864</v>
      </c>
      <c r="C2" s="8">
        <v>5.0599999999999996</v>
      </c>
      <c r="D2" s="8">
        <v>5.9926E-2</v>
      </c>
      <c r="E2" s="8">
        <v>6.3580999999999999E-2</v>
      </c>
      <c r="G2" s="8">
        <v>10000</v>
      </c>
      <c r="H2" s="8">
        <f>2*PI()*G2</f>
        <v>62831.853071795864</v>
      </c>
      <c r="I2" s="8">
        <v>5.0529999999999999</v>
      </c>
      <c r="J2" s="8">
        <v>5.9853000000000003E-2</v>
      </c>
      <c r="K2" s="8">
        <v>0.25401800000000002</v>
      </c>
    </row>
    <row r="3" spans="1:16" x14ac:dyDescent="0.25">
      <c r="A3" s="8">
        <v>19000</v>
      </c>
      <c r="B3" s="8">
        <f t="shared" ref="B3:B23" si="0">2*PI()*A3</f>
        <v>119380.52083641214</v>
      </c>
      <c r="C3" s="8">
        <v>5.2220000000000004</v>
      </c>
      <c r="D3" s="8">
        <v>0.223298</v>
      </c>
      <c r="E3" s="8">
        <v>0.12468600000000001</v>
      </c>
      <c r="G3" s="8">
        <v>20500</v>
      </c>
      <c r="H3" s="8">
        <f>2*PI()*G3</f>
        <v>128805.29879718152</v>
      </c>
      <c r="I3" s="8">
        <v>5.2309999999999999</v>
      </c>
      <c r="J3" s="8">
        <v>0.26042900000000002</v>
      </c>
      <c r="K3" s="8">
        <v>0.53911100000000001</v>
      </c>
    </row>
    <row r="4" spans="1:16" x14ac:dyDescent="0.25">
      <c r="A4" s="8">
        <v>29500</v>
      </c>
      <c r="B4" s="8">
        <f t="shared" si="0"/>
        <v>185353.9665617978</v>
      </c>
      <c r="C4" s="8">
        <v>5.57</v>
      </c>
      <c r="D4" s="8">
        <v>0.57435499999999995</v>
      </c>
      <c r="E4" s="8">
        <v>0.206534</v>
      </c>
      <c r="G4" s="8">
        <v>31000</v>
      </c>
      <c r="H4" s="8">
        <f t="shared" ref="H4:H22" si="1">2*PI()*G4</f>
        <v>194778.74452256717</v>
      </c>
      <c r="I4" s="8">
        <v>5.5570000000000004</v>
      </c>
      <c r="J4" s="8">
        <v>0.63281299999999996</v>
      </c>
      <c r="K4" s="8">
        <v>0.86615600000000004</v>
      </c>
    </row>
    <row r="5" spans="1:16" x14ac:dyDescent="0.25">
      <c r="A5" s="8">
        <v>40000</v>
      </c>
      <c r="B5" s="8">
        <f t="shared" si="0"/>
        <v>251327.41228718346</v>
      </c>
      <c r="C5" s="8">
        <v>6.1580000000000004</v>
      </c>
      <c r="D5" s="8">
        <v>1.1679999999999999</v>
      </c>
      <c r="E5" s="8">
        <v>0.309674</v>
      </c>
      <c r="G5" s="8">
        <v>40000</v>
      </c>
      <c r="H5" s="8">
        <f t="shared" si="1"/>
        <v>251327.41228718346</v>
      </c>
      <c r="I5" s="8">
        <v>5.9880000000000004</v>
      </c>
      <c r="J5" s="8">
        <v>1.1359999999999999</v>
      </c>
      <c r="K5" s="8">
        <v>1.2050000000000001</v>
      </c>
    </row>
    <row r="6" spans="1:16" x14ac:dyDescent="0.25">
      <c r="A6" s="8">
        <v>49000</v>
      </c>
      <c r="B6" s="8">
        <f t="shared" si="0"/>
        <v>307876.08005179971</v>
      </c>
      <c r="C6" s="8">
        <v>6.9640000000000004</v>
      </c>
      <c r="D6" s="8">
        <v>1.9830000000000001</v>
      </c>
      <c r="E6" s="8">
        <v>0.429095</v>
      </c>
      <c r="G6" s="8">
        <v>50500</v>
      </c>
      <c r="H6" s="8">
        <f t="shared" si="1"/>
        <v>317300.85801256908</v>
      </c>
      <c r="I6" s="8">
        <v>6.7350000000000003</v>
      </c>
      <c r="J6" s="8">
        <v>2.0369999999999999</v>
      </c>
      <c r="K6" s="8">
        <v>1.7110000000000001</v>
      </c>
    </row>
    <row r="7" spans="1:16" x14ac:dyDescent="0.25">
      <c r="A7" s="8">
        <v>59500</v>
      </c>
      <c r="B7" s="8">
        <f t="shared" si="0"/>
        <v>373849.52577718539</v>
      </c>
      <c r="C7" s="8">
        <v>8.5510000000000002</v>
      </c>
      <c r="D7" s="8">
        <v>3.5920000000000001</v>
      </c>
      <c r="E7" s="8">
        <v>0.63990499999999995</v>
      </c>
      <c r="G7" s="8">
        <v>61000</v>
      </c>
      <c r="H7" s="8">
        <f t="shared" si="1"/>
        <v>383274.30373795476</v>
      </c>
      <c r="I7" s="8">
        <v>7.8460000000000001</v>
      </c>
      <c r="J7" s="8">
        <v>3.464</v>
      </c>
      <c r="K7" s="8">
        <v>2.4079999999999999</v>
      </c>
    </row>
    <row r="8" spans="1:16" x14ac:dyDescent="0.25">
      <c r="A8" s="8">
        <v>70000</v>
      </c>
      <c r="B8" s="8">
        <f t="shared" si="0"/>
        <v>439822.97150257102</v>
      </c>
      <c r="C8" s="8">
        <v>11.698</v>
      </c>
      <c r="D8" s="8">
        <v>6.806</v>
      </c>
      <c r="E8" s="8">
        <v>1.03</v>
      </c>
      <c r="G8" s="8">
        <v>70000</v>
      </c>
      <c r="H8" s="8">
        <f t="shared" si="1"/>
        <v>439822.97150257102</v>
      </c>
      <c r="I8" s="8">
        <v>9.1430000000000007</v>
      </c>
      <c r="J8" s="8">
        <v>5.319</v>
      </c>
      <c r="K8" s="8">
        <v>3.2210000000000001</v>
      </c>
    </row>
    <row r="9" spans="1:16" x14ac:dyDescent="0.25">
      <c r="A9" s="8">
        <v>80500</v>
      </c>
      <c r="B9" s="8">
        <f t="shared" si="0"/>
        <v>505796.4172279567</v>
      </c>
      <c r="C9" s="8">
        <v>19.896999999999998</v>
      </c>
      <c r="D9" s="8">
        <v>15.321999999999999</v>
      </c>
      <c r="E9" s="8">
        <v>2.016</v>
      </c>
      <c r="G9" s="8">
        <v>80500</v>
      </c>
      <c r="H9" s="8">
        <f t="shared" si="1"/>
        <v>505796.4172279567</v>
      </c>
      <c r="I9" s="8">
        <v>10.73</v>
      </c>
      <c r="J9" s="8">
        <v>8.2620000000000005</v>
      </c>
      <c r="K9" s="8">
        <v>4.3490000000000002</v>
      </c>
    </row>
    <row r="10" spans="1:16" x14ac:dyDescent="0.25">
      <c r="A10" s="8">
        <v>83500</v>
      </c>
      <c r="B10" s="8">
        <f>2*PI()*A10</f>
        <v>524645.97314949543</v>
      </c>
      <c r="C10" s="8">
        <v>24.88</v>
      </c>
      <c r="D10" s="8">
        <v>20.617999999999999</v>
      </c>
      <c r="E10" s="8">
        <v>2.6150000000000002</v>
      </c>
      <c r="G10" s="8">
        <v>83500</v>
      </c>
      <c r="H10" s="8">
        <f t="shared" si="1"/>
        <v>524645.97314949543</v>
      </c>
      <c r="I10" s="8">
        <v>11.013</v>
      </c>
      <c r="J10" s="8">
        <v>9.1270000000000007</v>
      </c>
      <c r="K10" s="8">
        <v>4.6310000000000002</v>
      </c>
    </row>
    <row r="11" spans="1:16" x14ac:dyDescent="0.25">
      <c r="A11" s="8">
        <v>86500</v>
      </c>
      <c r="B11" s="8">
        <f t="shared" si="0"/>
        <v>543495.52907103417</v>
      </c>
      <c r="C11" s="8">
        <v>32.237000000000002</v>
      </c>
      <c r="D11" s="8">
        <v>28.677</v>
      </c>
      <c r="E11" s="8">
        <v>3.5110000000000001</v>
      </c>
      <c r="G11" s="8">
        <v>86500</v>
      </c>
      <c r="H11" s="8">
        <f t="shared" si="1"/>
        <v>543495.52907103417</v>
      </c>
      <c r="I11" s="8">
        <v>11.125999999999999</v>
      </c>
      <c r="J11" s="8">
        <v>9.8970000000000002</v>
      </c>
      <c r="K11" s="8">
        <v>4.8470000000000004</v>
      </c>
    </row>
    <row r="12" spans="1:16" x14ac:dyDescent="0.25">
      <c r="A12" s="8">
        <v>89500</v>
      </c>
      <c r="B12" s="8">
        <f t="shared" si="0"/>
        <v>562345.08499257301</v>
      </c>
      <c r="C12" s="8">
        <v>40.896000000000001</v>
      </c>
      <c r="D12" s="8">
        <v>38.957000000000001</v>
      </c>
      <c r="E12" s="8">
        <v>4.609</v>
      </c>
      <c r="G12" s="8">
        <v>89500</v>
      </c>
      <c r="H12" s="8">
        <f t="shared" si="1"/>
        <v>562345.08499257301</v>
      </c>
      <c r="I12" s="8">
        <v>11.031000000000001</v>
      </c>
      <c r="J12" s="8">
        <v>10.507999999999999</v>
      </c>
      <c r="K12" s="8">
        <v>4.9729999999999999</v>
      </c>
    </row>
    <row r="13" spans="1:16" x14ac:dyDescent="0.25">
      <c r="A13" s="8">
        <v>91000</v>
      </c>
      <c r="B13" s="8">
        <f t="shared" si="0"/>
        <v>571769.86295334238</v>
      </c>
      <c r="C13" s="8">
        <v>43.259</v>
      </c>
      <c r="D13" s="8">
        <v>42.606999999999999</v>
      </c>
      <c r="E13" s="8">
        <v>4.9569999999999999</v>
      </c>
      <c r="G13" s="8">
        <v>91000</v>
      </c>
      <c r="H13" s="8">
        <f t="shared" si="1"/>
        <v>571769.86295334238</v>
      </c>
      <c r="I13" s="8">
        <v>10.901999999999999</v>
      </c>
      <c r="J13" s="8">
        <v>10.738</v>
      </c>
      <c r="K13" s="8">
        <v>4.9969999999999999</v>
      </c>
    </row>
    <row r="14" spans="1:16" x14ac:dyDescent="0.25">
      <c r="A14" s="8">
        <v>92500</v>
      </c>
      <c r="B14" s="8">
        <f t="shared" si="0"/>
        <v>581194.64091411175</v>
      </c>
      <c r="C14" s="8">
        <v>42.427</v>
      </c>
      <c r="D14" s="8">
        <v>43.183</v>
      </c>
      <c r="E14" s="8">
        <v>4.9429999999999996</v>
      </c>
      <c r="G14" s="8">
        <v>92500</v>
      </c>
      <c r="H14" s="8">
        <f t="shared" si="1"/>
        <v>581194.64091411175</v>
      </c>
      <c r="I14" s="8">
        <v>10.722</v>
      </c>
      <c r="J14" s="8">
        <v>10.913</v>
      </c>
      <c r="K14" s="8">
        <v>4.9960000000000004</v>
      </c>
    </row>
    <row r="15" spans="1:16" x14ac:dyDescent="0.25">
      <c r="A15" s="8">
        <v>95500</v>
      </c>
      <c r="B15" s="8">
        <f t="shared" si="0"/>
        <v>600044.19683565048</v>
      </c>
      <c r="C15" s="8">
        <v>33.915999999999997</v>
      </c>
      <c r="D15" s="8">
        <v>36.807000000000002</v>
      </c>
      <c r="E15" s="8">
        <v>4.08</v>
      </c>
      <c r="G15" s="8">
        <v>95500</v>
      </c>
      <c r="H15" s="8">
        <f t="shared" si="1"/>
        <v>600044.19683565048</v>
      </c>
      <c r="I15" s="8">
        <v>10.231999999999999</v>
      </c>
      <c r="J15" s="8">
        <v>11.103999999999999</v>
      </c>
      <c r="K15" s="8">
        <v>4.923</v>
      </c>
    </row>
    <row r="16" spans="1:16" x14ac:dyDescent="0.25">
      <c r="A16" s="8">
        <v>98500</v>
      </c>
      <c r="B16" s="8">
        <f t="shared" si="0"/>
        <v>618893.75275718921</v>
      </c>
      <c r="C16" s="8">
        <v>25.2</v>
      </c>
      <c r="D16" s="8">
        <v>29.100999999999999</v>
      </c>
      <c r="E16" s="8">
        <v>3.1269999999999998</v>
      </c>
      <c r="G16" s="8">
        <v>98500</v>
      </c>
      <c r="H16" s="8">
        <f t="shared" si="1"/>
        <v>618893.75275718921</v>
      </c>
      <c r="I16" s="8">
        <v>9.6170000000000009</v>
      </c>
      <c r="J16" s="8">
        <v>11.105</v>
      </c>
      <c r="K16" s="8">
        <v>4.7729999999999997</v>
      </c>
      <c r="O16">
        <v>5622345</v>
      </c>
      <c r="P16">
        <v>600044</v>
      </c>
    </row>
    <row r="17" spans="1:26" x14ac:dyDescent="0.25">
      <c r="A17" s="8">
        <v>100000</v>
      </c>
      <c r="B17" s="8">
        <f>2*PI()*A17</f>
        <v>628318.53071795858</v>
      </c>
      <c r="C17" s="8">
        <v>21.896000000000001</v>
      </c>
      <c r="D17" s="8">
        <v>26.067</v>
      </c>
      <c r="E17" s="8">
        <v>2.7589999999999999</v>
      </c>
      <c r="G17" s="8">
        <v>100000</v>
      </c>
      <c r="H17" s="8">
        <f t="shared" si="1"/>
        <v>628318.53071795858</v>
      </c>
      <c r="I17" s="8">
        <v>9.2810000000000006</v>
      </c>
      <c r="J17" s="8">
        <v>11.048999999999999</v>
      </c>
      <c r="K17" s="8">
        <v>4.6769999999999996</v>
      </c>
    </row>
    <row r="18" spans="1:26" x14ac:dyDescent="0.25">
      <c r="A18" s="8">
        <v>110500</v>
      </c>
      <c r="B18" s="8">
        <f t="shared" si="0"/>
        <v>694291.97644334426</v>
      </c>
      <c r="C18" s="8">
        <v>10.503</v>
      </c>
      <c r="D18" s="8">
        <v>15.284000000000001</v>
      </c>
      <c r="E18" s="8">
        <v>1.4630000000000001</v>
      </c>
      <c r="G18" s="8">
        <v>110500</v>
      </c>
      <c r="H18" s="8">
        <f t="shared" si="1"/>
        <v>694291.97644334426</v>
      </c>
      <c r="I18" s="8">
        <v>6.9489999999999998</v>
      </c>
      <c r="J18" s="8">
        <v>10.113</v>
      </c>
      <c r="K18" s="8">
        <v>3.8719999999999999</v>
      </c>
    </row>
    <row r="19" spans="1:26" x14ac:dyDescent="0.25">
      <c r="A19" s="8">
        <v>119500</v>
      </c>
      <c r="B19" s="8">
        <f t="shared" si="0"/>
        <v>750840.64420796058</v>
      </c>
      <c r="C19" s="8">
        <v>6.9470000000000001</v>
      </c>
      <c r="D19" s="8">
        <v>11.837</v>
      </c>
      <c r="E19" s="8">
        <v>1.0469999999999999</v>
      </c>
      <c r="G19" s="8">
        <v>119500</v>
      </c>
      <c r="H19" s="8">
        <f t="shared" si="1"/>
        <v>750840.64420796058</v>
      </c>
      <c r="I19" s="8">
        <v>5.3959999999999999</v>
      </c>
      <c r="J19" s="8">
        <v>9.1929999999999996</v>
      </c>
      <c r="K19" s="8">
        <v>3.2530000000000001</v>
      </c>
    </row>
    <row r="20" spans="1:26" x14ac:dyDescent="0.25">
      <c r="A20" s="8">
        <v>130000</v>
      </c>
      <c r="B20" s="8">
        <f t="shared" si="0"/>
        <v>816814.08993334626</v>
      </c>
      <c r="C20" s="8">
        <v>4.8440000000000003</v>
      </c>
      <c r="D20" s="8">
        <v>9.7810000000000006</v>
      </c>
      <c r="E20" s="8">
        <v>0.794825</v>
      </c>
      <c r="G20" s="8">
        <v>130000</v>
      </c>
      <c r="H20" s="8">
        <f t="shared" si="1"/>
        <v>816814.08993334626</v>
      </c>
      <c r="I20" s="8">
        <v>4.125</v>
      </c>
      <c r="J20" s="8">
        <v>8.3290000000000006</v>
      </c>
      <c r="K20" s="8">
        <v>2.7069999999999999</v>
      </c>
    </row>
    <row r="21" spans="1:26" ht="18" x14ac:dyDescent="0.25">
      <c r="A21" s="8">
        <v>140500</v>
      </c>
      <c r="B21" s="8">
        <f t="shared" si="0"/>
        <v>882787.53565873182</v>
      </c>
      <c r="C21" s="8">
        <v>3.641</v>
      </c>
      <c r="D21" s="8">
        <v>8.5990000000000002</v>
      </c>
      <c r="E21" s="8">
        <v>0.646092</v>
      </c>
      <c r="G21" s="8">
        <v>140500</v>
      </c>
      <c r="H21" s="8">
        <f t="shared" si="1"/>
        <v>882787.53565873182</v>
      </c>
      <c r="I21" s="8">
        <v>3.2559999999999998</v>
      </c>
      <c r="J21" s="8">
        <v>7.69</v>
      </c>
      <c r="K21" s="8">
        <v>2.3109999999999999</v>
      </c>
      <c r="S21" s="9"/>
      <c r="X21" s="9" t="s">
        <v>9</v>
      </c>
    </row>
    <row r="22" spans="1:26" x14ac:dyDescent="0.25">
      <c r="A22" s="8">
        <v>149500</v>
      </c>
      <c r="B22" s="8">
        <f t="shared" si="0"/>
        <v>939336.20342334814</v>
      </c>
      <c r="C22" s="8">
        <v>2.9620000000000002</v>
      </c>
      <c r="D22" s="8">
        <v>7.93</v>
      </c>
      <c r="E22" s="8">
        <v>0.55959700000000001</v>
      </c>
      <c r="G22" s="8">
        <v>149500</v>
      </c>
      <c r="H22" s="8">
        <f t="shared" si="1"/>
        <v>939336.20342334814</v>
      </c>
      <c r="I22" s="8">
        <v>2.7170000000000001</v>
      </c>
      <c r="J22" s="8">
        <v>7.2759999999999998</v>
      </c>
      <c r="K22" s="8">
        <v>2.0539999999999998</v>
      </c>
    </row>
    <row r="23" spans="1:26" x14ac:dyDescent="0.25">
      <c r="A23" s="8">
        <v>160000</v>
      </c>
      <c r="B23" s="8">
        <f t="shared" si="0"/>
        <v>1005309.6491487338</v>
      </c>
      <c r="C23" s="8">
        <v>2.4009999999999998</v>
      </c>
      <c r="D23" s="8">
        <v>7.3769999999999998</v>
      </c>
      <c r="E23" s="8">
        <v>0.48599300000000001</v>
      </c>
      <c r="G23" s="8">
        <v>160000</v>
      </c>
      <c r="H23" s="8">
        <f>2*PI()*G23</f>
        <v>1005309.6491487338</v>
      </c>
      <c r="I23" s="8">
        <v>2.2469999999999999</v>
      </c>
      <c r="J23" s="8">
        <v>6.9029999999999996</v>
      </c>
      <c r="K23" s="8">
        <v>1.819</v>
      </c>
    </row>
    <row r="24" spans="1:26" x14ac:dyDescent="0.25">
      <c r="A24" s="12"/>
      <c r="B24" s="12"/>
      <c r="C24" s="32">
        <f>MAX(C2:C23)</f>
        <v>43.259</v>
      </c>
      <c r="D24" s="32">
        <f>MAX(D2:D23)</f>
        <v>43.183</v>
      </c>
      <c r="E24" s="32">
        <f>MAX(E2:E23)</f>
        <v>4.9569999999999999</v>
      </c>
      <c r="G24" s="12"/>
      <c r="H24" s="12"/>
      <c r="I24" s="32">
        <f>MAX(I2:I23)</f>
        <v>11.125999999999999</v>
      </c>
      <c r="J24" s="32">
        <f>MAX(J2:J23)</f>
        <v>11.105</v>
      </c>
      <c r="K24" s="32">
        <f>MAX(K2:K23)</f>
        <v>4.9969999999999999</v>
      </c>
    </row>
    <row r="25" spans="1:26" x14ac:dyDescent="0.25">
      <c r="Z25" t="s">
        <v>11</v>
      </c>
    </row>
    <row r="26" spans="1:26" x14ac:dyDescent="0.25">
      <c r="A26" s="2" t="s">
        <v>0</v>
      </c>
      <c r="B26" s="2" t="s">
        <v>5</v>
      </c>
      <c r="D26" s="2" t="s">
        <v>0</v>
      </c>
      <c r="E26" s="2" t="s">
        <v>12</v>
      </c>
    </row>
    <row r="27" spans="1:26" x14ac:dyDescent="0.25">
      <c r="A27" s="3">
        <v>10000</v>
      </c>
      <c r="B27" s="3">
        <v>5.0599999999999996</v>
      </c>
      <c r="D27" s="3">
        <v>10000</v>
      </c>
      <c r="E27" s="3">
        <v>5.0529999999999999</v>
      </c>
    </row>
    <row r="28" spans="1:26" x14ac:dyDescent="0.25">
      <c r="A28" s="4">
        <v>11500</v>
      </c>
      <c r="B28" s="4">
        <v>5.0789999999999997</v>
      </c>
      <c r="D28" s="4">
        <v>11500</v>
      </c>
      <c r="E28" s="4">
        <v>5.0709999999999997</v>
      </c>
    </row>
    <row r="29" spans="1:26" x14ac:dyDescent="0.25">
      <c r="A29" s="4">
        <v>13000</v>
      </c>
      <c r="B29" s="4">
        <v>5.101</v>
      </c>
      <c r="D29" s="4">
        <v>13000</v>
      </c>
      <c r="E29" s="4">
        <v>5.0910000000000002</v>
      </c>
    </row>
    <row r="30" spans="1:26" ht="16.5" x14ac:dyDescent="0.25">
      <c r="A30" s="4">
        <v>14500</v>
      </c>
      <c r="B30" s="4">
        <v>5.1269999999999998</v>
      </c>
      <c r="D30" s="4">
        <v>14500</v>
      </c>
      <c r="E30" s="4">
        <v>5.1130000000000004</v>
      </c>
      <c r="K30" s="20" t="s">
        <v>6</v>
      </c>
      <c r="L30" s="20" t="s">
        <v>7</v>
      </c>
      <c r="M30" s="20" t="s">
        <v>8</v>
      </c>
      <c r="N30" s="20" t="s">
        <v>15</v>
      </c>
      <c r="O30" s="20" t="s">
        <v>18</v>
      </c>
      <c r="P30" s="20" t="s">
        <v>19</v>
      </c>
      <c r="Q30" s="20" t="s">
        <v>10</v>
      </c>
      <c r="R30" s="20" t="s">
        <v>20</v>
      </c>
    </row>
    <row r="31" spans="1:26" x14ac:dyDescent="0.25">
      <c r="A31" s="4">
        <v>16000</v>
      </c>
      <c r="B31" s="4">
        <v>5.1550000000000002</v>
      </c>
      <c r="D31" s="4">
        <v>16000</v>
      </c>
      <c r="E31" s="4">
        <v>5.1379999999999999</v>
      </c>
      <c r="G31" s="5" t="s">
        <v>16</v>
      </c>
      <c r="H31" s="5">
        <v>43</v>
      </c>
      <c r="I31" s="5">
        <f>H31/(SQRT(2))</f>
        <v>30.40559159102154</v>
      </c>
      <c r="K31" s="21">
        <v>1</v>
      </c>
      <c r="L31" s="22">
        <v>1.9999999999999999E-7</v>
      </c>
      <c r="M31" s="22">
        <v>1.5E-5</v>
      </c>
      <c r="N31" s="30">
        <f>1/(SQRT(L31*M31))</f>
        <v>577350.26918962575</v>
      </c>
      <c r="O31" s="24">
        <f>SQRT(M31/L31)</f>
        <v>8.6602540378443873</v>
      </c>
      <c r="P31" s="25">
        <f>B81/5</f>
        <v>8.6517999999999997</v>
      </c>
      <c r="Q31" s="26">
        <f>1/(2*M31)</f>
        <v>33333.333333333336</v>
      </c>
      <c r="R31" s="27">
        <f>N31/H32</f>
        <v>7.6573451589888784</v>
      </c>
      <c r="S31" s="10"/>
    </row>
    <row r="32" spans="1:26" x14ac:dyDescent="0.25">
      <c r="A32" s="4">
        <v>17500</v>
      </c>
      <c r="B32" s="4">
        <v>5.1870000000000003</v>
      </c>
      <c r="D32" s="4">
        <v>17500</v>
      </c>
      <c r="E32" s="4">
        <v>5.1669999999999998</v>
      </c>
      <c r="G32" s="5" t="s">
        <v>17</v>
      </c>
      <c r="H32" s="5">
        <f>618893.7588-543495.5291</f>
        <v>75398.229699999909</v>
      </c>
      <c r="K32" s="28"/>
      <c r="L32" s="28"/>
      <c r="M32" s="28"/>
      <c r="N32" s="28"/>
      <c r="O32" s="29"/>
      <c r="P32" s="28"/>
      <c r="Q32" s="28"/>
      <c r="R32" s="28"/>
      <c r="S32" s="11"/>
    </row>
    <row r="33" spans="1:18" ht="16.5" x14ac:dyDescent="0.25">
      <c r="A33" s="4">
        <v>19000</v>
      </c>
      <c r="B33" s="4">
        <v>5.2220000000000004</v>
      </c>
      <c r="D33" s="4">
        <v>19000</v>
      </c>
      <c r="E33" s="4">
        <v>5.1980000000000004</v>
      </c>
      <c r="K33" s="20" t="s">
        <v>6</v>
      </c>
      <c r="L33" s="20" t="s">
        <v>7</v>
      </c>
      <c r="M33" s="20" t="s">
        <v>8</v>
      </c>
      <c r="N33" s="20" t="s">
        <v>15</v>
      </c>
      <c r="O33" s="20" t="s">
        <v>18</v>
      </c>
      <c r="P33" s="20" t="s">
        <v>19</v>
      </c>
      <c r="Q33" s="20" t="s">
        <v>10</v>
      </c>
      <c r="R33" s="20" t="s">
        <v>20</v>
      </c>
    </row>
    <row r="34" spans="1:18" x14ac:dyDescent="0.25">
      <c r="A34" s="3">
        <v>20500</v>
      </c>
      <c r="B34" s="4">
        <v>5.26</v>
      </c>
      <c r="D34" s="3">
        <v>20500</v>
      </c>
      <c r="E34" s="4">
        <v>5.2309999999999999</v>
      </c>
      <c r="G34" s="5" t="s">
        <v>16</v>
      </c>
      <c r="H34" s="5">
        <v>11.1</v>
      </c>
      <c r="I34" s="5">
        <f>H34/(SQRT(2))</f>
        <v>7.8488852711706771</v>
      </c>
      <c r="K34" s="21">
        <v>4</v>
      </c>
      <c r="L34" s="22">
        <v>1.9999999999999999E-7</v>
      </c>
      <c r="M34" s="22">
        <v>1.5E-5</v>
      </c>
      <c r="N34" s="23">
        <f>1/(SQRT(L34*M34))</f>
        <v>577350.26918962575</v>
      </c>
      <c r="O34" s="23">
        <f>(SQRT(M34))/(K34*SQRT(L34))</f>
        <v>2.1650635094610964</v>
      </c>
      <c r="P34" s="25">
        <f>E78/5</f>
        <v>2.2252000000000001</v>
      </c>
      <c r="Q34" s="26">
        <f>K34/(2*M34)</f>
        <v>133333.33333333334</v>
      </c>
      <c r="R34" s="27">
        <f>N34/H35</f>
        <v>1.531469153668207</v>
      </c>
    </row>
    <row r="35" spans="1:18" x14ac:dyDescent="0.25">
      <c r="A35" s="4">
        <v>22000</v>
      </c>
      <c r="B35" s="4">
        <v>5.3019999999999996</v>
      </c>
      <c r="D35" s="4">
        <v>22000</v>
      </c>
      <c r="E35" s="4">
        <v>5.2679999999999998</v>
      </c>
      <c r="G35" s="5" t="s">
        <v>17</v>
      </c>
      <c r="H35" s="5">
        <f>882787.5357-505796.4172</f>
        <v>376991.11849999998</v>
      </c>
    </row>
    <row r="36" spans="1:18" x14ac:dyDescent="0.25">
      <c r="A36" s="4">
        <v>23500</v>
      </c>
      <c r="B36" s="4">
        <v>5.3470000000000004</v>
      </c>
      <c r="D36" s="4">
        <v>23500</v>
      </c>
      <c r="E36" s="4">
        <v>5.3079999999999998</v>
      </c>
    </row>
    <row r="37" spans="1:18" x14ac:dyDescent="0.25">
      <c r="A37" s="4">
        <v>25000</v>
      </c>
      <c r="B37" s="4">
        <v>5.3979999999999997</v>
      </c>
      <c r="D37" s="4">
        <v>25000</v>
      </c>
      <c r="E37" s="4">
        <v>5.351</v>
      </c>
      <c r="J37" s="1"/>
      <c r="M37" s="5" t="s">
        <v>6</v>
      </c>
      <c r="N37" s="5" t="s">
        <v>21</v>
      </c>
      <c r="O37" s="5" t="s">
        <v>22</v>
      </c>
    </row>
    <row r="38" spans="1:18" x14ac:dyDescent="0.25">
      <c r="A38" s="4">
        <v>26500</v>
      </c>
      <c r="B38" s="4">
        <v>5.45</v>
      </c>
      <c r="D38" s="4">
        <v>26500</v>
      </c>
      <c r="E38" s="4">
        <v>5.3970000000000002</v>
      </c>
      <c r="M38" s="5">
        <v>1</v>
      </c>
      <c r="N38" s="31">
        <f>N31*(SQRT(1-2*((Q31/N31)^2)))</f>
        <v>575422.55005440221</v>
      </c>
      <c r="O38" s="31">
        <f>N31/(SQRT(1-2*((Q31/N31)^2)))</f>
        <v>579284.44636349229</v>
      </c>
    </row>
    <row r="39" spans="1:18" x14ac:dyDescent="0.25">
      <c r="A39" s="4">
        <v>28000</v>
      </c>
      <c r="B39" s="4">
        <v>5.508</v>
      </c>
      <c r="D39" s="4">
        <v>28000</v>
      </c>
      <c r="E39" s="4">
        <v>5.4470000000000001</v>
      </c>
      <c r="M39" s="5">
        <v>4</v>
      </c>
      <c r="N39" s="31">
        <f>N34*(SQRT(1-2*((Q34/N34)^2)))</f>
        <v>545690.18479149661</v>
      </c>
      <c r="O39" s="31">
        <f>N31/(SQRT(1-2*((Q34/N34)^2)))</f>
        <v>610847.22178152611</v>
      </c>
    </row>
    <row r="40" spans="1:18" x14ac:dyDescent="0.25">
      <c r="A40" s="4">
        <v>29500</v>
      </c>
      <c r="B40" s="4">
        <v>5.57</v>
      </c>
      <c r="D40" s="4">
        <v>29500</v>
      </c>
      <c r="E40" s="4">
        <v>5.5</v>
      </c>
    </row>
    <row r="41" spans="1:18" x14ac:dyDescent="0.25">
      <c r="A41" s="3">
        <v>31000</v>
      </c>
      <c r="B41" s="4">
        <v>5.6369999999999996</v>
      </c>
      <c r="D41" s="3">
        <v>31000</v>
      </c>
      <c r="E41" s="4">
        <v>5.5570000000000004</v>
      </c>
    </row>
    <row r="42" spans="1:18" x14ac:dyDescent="0.25">
      <c r="A42" s="4">
        <v>32500</v>
      </c>
      <c r="B42" s="4">
        <v>5.7089999999999996</v>
      </c>
      <c r="D42" s="4">
        <v>32500</v>
      </c>
      <c r="E42" s="4">
        <v>5.62</v>
      </c>
    </row>
    <row r="43" spans="1:18" x14ac:dyDescent="0.25">
      <c r="A43" s="4">
        <v>34000</v>
      </c>
      <c r="B43" s="4">
        <v>5.7869999999999999</v>
      </c>
      <c r="D43" s="4">
        <v>34000</v>
      </c>
      <c r="E43" s="4">
        <v>5.6829999999999998</v>
      </c>
    </row>
    <row r="44" spans="1:18" x14ac:dyDescent="0.25">
      <c r="A44" s="4">
        <v>35500</v>
      </c>
      <c r="B44" s="4">
        <v>5.87</v>
      </c>
      <c r="D44" s="4">
        <v>35500</v>
      </c>
      <c r="E44" s="4">
        <v>5.7530000000000001</v>
      </c>
    </row>
    <row r="45" spans="1:18" x14ac:dyDescent="0.25">
      <c r="A45" s="4">
        <v>37000</v>
      </c>
      <c r="B45" s="4">
        <v>5.9589999999999996</v>
      </c>
      <c r="D45" s="4">
        <v>37000</v>
      </c>
      <c r="E45" s="4">
        <v>5.8259999999999996</v>
      </c>
    </row>
    <row r="46" spans="1:18" x14ac:dyDescent="0.25">
      <c r="A46" s="4">
        <v>38500</v>
      </c>
      <c r="B46" s="4">
        <v>6.0549999999999997</v>
      </c>
      <c r="D46" s="4">
        <v>38500</v>
      </c>
      <c r="E46" s="4">
        <v>5.9050000000000002</v>
      </c>
    </row>
    <row r="47" spans="1:18" x14ac:dyDescent="0.25">
      <c r="A47" s="4">
        <v>40000</v>
      </c>
      <c r="B47" s="4">
        <v>6.1580000000000004</v>
      </c>
      <c r="D47" s="4">
        <v>40000</v>
      </c>
      <c r="E47" s="4">
        <v>5.9880000000000004</v>
      </c>
    </row>
    <row r="48" spans="1:18" x14ac:dyDescent="0.25">
      <c r="A48" s="3">
        <v>41500</v>
      </c>
      <c r="B48" s="4">
        <v>6.2690000000000001</v>
      </c>
      <c r="D48" s="3">
        <v>41500</v>
      </c>
      <c r="E48" s="4">
        <v>6.077</v>
      </c>
    </row>
    <row r="49" spans="1:5" x14ac:dyDescent="0.25">
      <c r="A49" s="4">
        <v>43000</v>
      </c>
      <c r="B49" s="4">
        <v>6.3879999999999999</v>
      </c>
      <c r="D49" s="4">
        <v>43000</v>
      </c>
      <c r="E49" s="4">
        <v>6.1710000000000003</v>
      </c>
    </row>
    <row r="50" spans="1:5" x14ac:dyDescent="0.25">
      <c r="A50" s="4">
        <v>44500</v>
      </c>
      <c r="B50" s="4">
        <v>6.5170000000000003</v>
      </c>
      <c r="D50" s="4">
        <v>44500</v>
      </c>
      <c r="E50" s="4">
        <v>6.2709999999999999</v>
      </c>
    </row>
    <row r="51" spans="1:5" x14ac:dyDescent="0.25">
      <c r="A51" s="4">
        <v>46000</v>
      </c>
      <c r="B51" s="4">
        <v>6.6550000000000002</v>
      </c>
      <c r="D51" s="4">
        <v>46000</v>
      </c>
      <c r="E51" s="4">
        <v>6.3769999999999998</v>
      </c>
    </row>
    <row r="52" spans="1:5" x14ac:dyDescent="0.25">
      <c r="A52" s="4">
        <v>47500</v>
      </c>
      <c r="B52" s="4">
        <v>6.8040000000000003</v>
      </c>
      <c r="D52" s="4">
        <v>47500</v>
      </c>
      <c r="E52" s="4">
        <v>6.49</v>
      </c>
    </row>
    <row r="53" spans="1:5" x14ac:dyDescent="0.25">
      <c r="A53" s="4">
        <v>49000</v>
      </c>
      <c r="B53" s="4">
        <v>6.9640000000000004</v>
      </c>
      <c r="D53" s="4">
        <v>49000</v>
      </c>
      <c r="E53" s="4">
        <v>6.609</v>
      </c>
    </row>
    <row r="54" spans="1:5" x14ac:dyDescent="0.25">
      <c r="A54" s="4">
        <v>50500</v>
      </c>
      <c r="B54" s="4">
        <v>7.1379999999999999</v>
      </c>
      <c r="D54" s="4">
        <v>50500</v>
      </c>
      <c r="E54" s="4">
        <v>6.7350000000000003</v>
      </c>
    </row>
    <row r="55" spans="1:5" x14ac:dyDescent="0.25">
      <c r="A55" s="3">
        <v>52000</v>
      </c>
      <c r="B55" s="4">
        <v>7.327</v>
      </c>
      <c r="D55" s="3">
        <v>52000</v>
      </c>
      <c r="E55" s="4">
        <v>6.8689999999999998</v>
      </c>
    </row>
    <row r="56" spans="1:5" x14ac:dyDescent="0.25">
      <c r="A56" s="4">
        <v>53500</v>
      </c>
      <c r="B56" s="4">
        <v>7.5309999999999997</v>
      </c>
      <c r="D56" s="4">
        <v>53500</v>
      </c>
      <c r="E56" s="4">
        <v>7.01</v>
      </c>
    </row>
    <row r="57" spans="1:5" x14ac:dyDescent="0.25">
      <c r="A57" s="4">
        <v>55000</v>
      </c>
      <c r="B57" s="4">
        <v>7.7530000000000001</v>
      </c>
      <c r="D57" s="4">
        <v>55000</v>
      </c>
      <c r="E57" s="4">
        <v>7.16</v>
      </c>
    </row>
    <row r="58" spans="1:5" x14ac:dyDescent="0.25">
      <c r="A58" s="4">
        <v>56500</v>
      </c>
      <c r="B58" s="4">
        <v>7.9950000000000001</v>
      </c>
      <c r="D58" s="4">
        <v>56500</v>
      </c>
      <c r="E58" s="4">
        <v>7.3179999999999996</v>
      </c>
    </row>
    <row r="59" spans="1:5" x14ac:dyDescent="0.25">
      <c r="A59" s="4">
        <v>58000</v>
      </c>
      <c r="B59" s="4">
        <v>8.26</v>
      </c>
      <c r="D59" s="4">
        <v>58000</v>
      </c>
      <c r="E59" s="4">
        <v>7.4850000000000003</v>
      </c>
    </row>
    <row r="60" spans="1:5" x14ac:dyDescent="0.25">
      <c r="A60" s="4">
        <v>59500</v>
      </c>
      <c r="B60" s="4">
        <v>8.5510000000000002</v>
      </c>
      <c r="D60" s="4">
        <v>59500</v>
      </c>
      <c r="E60" s="4">
        <v>7.6609999999999996</v>
      </c>
    </row>
    <row r="61" spans="1:5" x14ac:dyDescent="0.25">
      <c r="A61" s="4">
        <v>61000</v>
      </c>
      <c r="B61" s="4">
        <v>8.8699999999999992</v>
      </c>
      <c r="D61" s="4">
        <v>61000</v>
      </c>
      <c r="E61" s="4">
        <v>7.8460000000000001</v>
      </c>
    </row>
    <row r="62" spans="1:5" x14ac:dyDescent="0.25">
      <c r="A62" s="3">
        <v>62500</v>
      </c>
      <c r="B62" s="4">
        <v>9.2219999999999995</v>
      </c>
      <c r="D62" s="3">
        <v>62500</v>
      </c>
      <c r="E62" s="4">
        <v>8.0410000000000004</v>
      </c>
    </row>
    <row r="63" spans="1:5" ht="21.75" customHeight="1" x14ac:dyDescent="0.25">
      <c r="A63" s="4">
        <v>64000</v>
      </c>
      <c r="B63" s="4">
        <v>9.6129999999999995</v>
      </c>
      <c r="D63" s="4">
        <v>64000</v>
      </c>
      <c r="E63" s="4">
        <v>8.2379999999999995</v>
      </c>
    </row>
    <row r="64" spans="1:5" x14ac:dyDescent="0.25">
      <c r="A64" s="4">
        <v>65500</v>
      </c>
      <c r="B64" s="4">
        <v>10.048</v>
      </c>
      <c r="D64" s="4">
        <v>65500</v>
      </c>
      <c r="E64" s="4">
        <v>8.4580000000000002</v>
      </c>
    </row>
    <row r="65" spans="1:5" x14ac:dyDescent="0.25">
      <c r="A65" s="4">
        <v>67000</v>
      </c>
      <c r="B65" s="4">
        <v>10.534000000000001</v>
      </c>
      <c r="D65" s="4">
        <v>67000</v>
      </c>
      <c r="E65" s="4">
        <v>8.6790000000000003</v>
      </c>
    </row>
    <row r="66" spans="1:5" x14ac:dyDescent="0.25">
      <c r="A66" s="4">
        <v>68500</v>
      </c>
      <c r="B66" s="4">
        <v>11.081</v>
      </c>
      <c r="D66" s="4">
        <v>68500</v>
      </c>
      <c r="E66" s="4">
        <v>8.9079999999999995</v>
      </c>
    </row>
    <row r="67" spans="1:5" x14ac:dyDescent="0.25">
      <c r="A67" s="4">
        <v>70000</v>
      </c>
      <c r="B67" s="4">
        <v>11.699</v>
      </c>
      <c r="D67" s="4">
        <v>70000</v>
      </c>
      <c r="E67" s="4">
        <v>9.1440000000000001</v>
      </c>
    </row>
    <row r="68" spans="1:5" x14ac:dyDescent="0.25">
      <c r="A68" s="4">
        <v>71500</v>
      </c>
      <c r="B68" s="4">
        <v>12.404</v>
      </c>
      <c r="D68" s="4">
        <v>71500</v>
      </c>
      <c r="E68" s="4">
        <v>9.3840000000000003</v>
      </c>
    </row>
    <row r="69" spans="1:5" x14ac:dyDescent="0.25">
      <c r="A69" s="3">
        <v>73000</v>
      </c>
      <c r="B69" s="4">
        <v>13.212</v>
      </c>
      <c r="D69" s="3">
        <v>73000</v>
      </c>
      <c r="E69" s="4">
        <v>9.6259999999999994</v>
      </c>
    </row>
    <row r="70" spans="1:5" x14ac:dyDescent="0.25">
      <c r="A70" s="4">
        <v>74500</v>
      </c>
      <c r="B70" s="4">
        <v>14.147</v>
      </c>
      <c r="D70" s="4">
        <v>74500</v>
      </c>
      <c r="E70" s="4">
        <v>9.8670000000000009</v>
      </c>
    </row>
    <row r="71" spans="1:5" x14ac:dyDescent="0.25">
      <c r="A71" s="4">
        <v>76000</v>
      </c>
      <c r="B71" s="4">
        <v>15.237</v>
      </c>
      <c r="D71" s="4">
        <v>76000</v>
      </c>
      <c r="E71" s="4">
        <v>10.103999999999999</v>
      </c>
    </row>
    <row r="72" spans="1:5" x14ac:dyDescent="0.25">
      <c r="A72" s="4">
        <v>77500</v>
      </c>
      <c r="B72" s="4">
        <v>16.523</v>
      </c>
      <c r="D72" s="4">
        <v>77500</v>
      </c>
      <c r="E72" s="4">
        <v>10.33</v>
      </c>
    </row>
    <row r="73" spans="1:5" x14ac:dyDescent="0.25">
      <c r="A73" s="4">
        <v>79000</v>
      </c>
      <c r="B73" s="4">
        <v>18.053999999999998</v>
      </c>
      <c r="D73" s="4">
        <v>79000</v>
      </c>
      <c r="E73" s="4">
        <v>10.541</v>
      </c>
    </row>
    <row r="74" spans="1:5" x14ac:dyDescent="0.25">
      <c r="A74" s="4">
        <v>80500</v>
      </c>
      <c r="B74" s="4">
        <v>19.896999999999998</v>
      </c>
      <c r="D74" s="4">
        <v>80500</v>
      </c>
      <c r="E74" s="4">
        <v>10.73</v>
      </c>
    </row>
    <row r="75" spans="1:5" x14ac:dyDescent="0.25">
      <c r="A75" s="4">
        <v>82000</v>
      </c>
      <c r="B75" s="4">
        <v>22.138000000000002</v>
      </c>
      <c r="D75" s="4">
        <v>82000</v>
      </c>
      <c r="E75" s="4">
        <v>10.888999999999999</v>
      </c>
    </row>
    <row r="76" spans="1:5" x14ac:dyDescent="0.25">
      <c r="A76" s="3">
        <v>83500</v>
      </c>
      <c r="B76" s="4">
        <v>24.88</v>
      </c>
      <c r="D76" s="3">
        <v>83500</v>
      </c>
      <c r="E76" s="4">
        <v>11.013</v>
      </c>
    </row>
    <row r="77" spans="1:5" x14ac:dyDescent="0.25">
      <c r="A77" s="4">
        <v>85000</v>
      </c>
      <c r="B77" s="4">
        <v>28.231000000000002</v>
      </c>
      <c r="D77" s="4">
        <v>85000</v>
      </c>
      <c r="E77" s="4">
        <v>11.093999999999999</v>
      </c>
    </row>
    <row r="78" spans="1:5" x14ac:dyDescent="0.25">
      <c r="A78" s="4">
        <v>86500</v>
      </c>
      <c r="B78" s="4">
        <v>32.237000000000002</v>
      </c>
      <c r="D78" s="19">
        <v>86500</v>
      </c>
      <c r="E78" s="19">
        <v>11.125999999999999</v>
      </c>
    </row>
    <row r="79" spans="1:5" x14ac:dyDescent="0.25">
      <c r="A79" s="4">
        <v>88000</v>
      </c>
      <c r="B79" s="4">
        <v>36.713000000000001</v>
      </c>
      <c r="D79" s="4">
        <v>88000</v>
      </c>
      <c r="E79" s="4">
        <v>11.105</v>
      </c>
    </row>
    <row r="80" spans="1:5" x14ac:dyDescent="0.25">
      <c r="A80" s="4">
        <v>89500</v>
      </c>
      <c r="B80" s="4">
        <v>40.896000000000001</v>
      </c>
      <c r="D80" s="4">
        <v>89500</v>
      </c>
      <c r="E80" s="4">
        <v>11.031000000000001</v>
      </c>
    </row>
    <row r="81" spans="1:5" x14ac:dyDescent="0.25">
      <c r="A81" s="19">
        <v>91000</v>
      </c>
      <c r="B81" s="19">
        <v>43.259</v>
      </c>
      <c r="D81" s="4">
        <v>91000</v>
      </c>
      <c r="E81" s="4">
        <v>10.901999999999999</v>
      </c>
    </row>
    <row r="82" spans="1:5" x14ac:dyDescent="0.25">
      <c r="A82" s="4">
        <v>92500</v>
      </c>
      <c r="B82" s="4">
        <v>42.427</v>
      </c>
      <c r="D82" s="4">
        <v>92500</v>
      </c>
      <c r="E82" s="4">
        <v>10.722</v>
      </c>
    </row>
    <row r="83" spans="1:5" x14ac:dyDescent="0.25">
      <c r="A83" s="3">
        <v>94000</v>
      </c>
      <c r="B83" s="4">
        <v>38.756999999999998</v>
      </c>
      <c r="D83" s="3">
        <v>94000</v>
      </c>
      <c r="E83" s="4">
        <v>10.497</v>
      </c>
    </row>
    <row r="84" spans="1:5" x14ac:dyDescent="0.25">
      <c r="A84" s="4">
        <v>95500</v>
      </c>
      <c r="B84" s="4">
        <v>33.915999999999997</v>
      </c>
      <c r="D84" s="4">
        <v>95500</v>
      </c>
      <c r="E84" s="4">
        <v>10.231999999999999</v>
      </c>
    </row>
    <row r="85" spans="1:5" x14ac:dyDescent="0.25">
      <c r="A85" s="4">
        <v>97000</v>
      </c>
      <c r="B85" s="4">
        <v>29.225000000000001</v>
      </c>
      <c r="D85" s="4">
        <v>97000</v>
      </c>
      <c r="E85" s="4">
        <v>9.9359999999999999</v>
      </c>
    </row>
    <row r="86" spans="1:5" x14ac:dyDescent="0.25">
      <c r="A86" s="4">
        <v>98500</v>
      </c>
      <c r="B86" s="4">
        <v>25.2</v>
      </c>
      <c r="D86" s="4">
        <v>98500</v>
      </c>
      <c r="E86" s="4">
        <v>9.6170000000000009</v>
      </c>
    </row>
    <row r="87" spans="1:5" x14ac:dyDescent="0.25">
      <c r="A87" s="4">
        <v>100000</v>
      </c>
      <c r="B87" s="4">
        <v>21.896999999999998</v>
      </c>
      <c r="D87" s="4">
        <v>100000</v>
      </c>
      <c r="E87" s="4">
        <v>9.2810000000000006</v>
      </c>
    </row>
    <row r="88" spans="1:5" x14ac:dyDescent="0.25">
      <c r="A88" s="4">
        <v>101500</v>
      </c>
      <c r="B88" s="4">
        <v>19.215</v>
      </c>
      <c r="D88" s="4">
        <v>101500</v>
      </c>
      <c r="E88" s="4">
        <v>8.9369999999999994</v>
      </c>
    </row>
    <row r="89" spans="1:5" x14ac:dyDescent="0.25">
      <c r="A89" s="4">
        <v>103000</v>
      </c>
      <c r="B89" s="4">
        <v>17.030999999999999</v>
      </c>
      <c r="D89" s="4">
        <v>103000</v>
      </c>
      <c r="E89" s="4">
        <v>8.5890000000000004</v>
      </c>
    </row>
    <row r="90" spans="1:5" x14ac:dyDescent="0.25">
      <c r="A90" s="3">
        <v>104500</v>
      </c>
      <c r="B90" s="4">
        <v>15.234999999999999</v>
      </c>
      <c r="D90" s="3">
        <v>104500</v>
      </c>
      <c r="E90" s="4">
        <v>8.2439999999999998</v>
      </c>
    </row>
    <row r="91" spans="1:5" x14ac:dyDescent="0.25">
      <c r="A91" s="4">
        <v>106000</v>
      </c>
      <c r="B91" s="4">
        <v>13.742000000000001</v>
      </c>
      <c r="D91" s="4">
        <v>106000</v>
      </c>
      <c r="E91" s="4">
        <v>7.9050000000000002</v>
      </c>
    </row>
    <row r="92" spans="1:5" x14ac:dyDescent="0.25">
      <c r="A92" s="4">
        <v>107500</v>
      </c>
      <c r="B92" s="4">
        <v>12.487</v>
      </c>
      <c r="D92" s="4">
        <v>107500</v>
      </c>
      <c r="E92" s="4">
        <v>7.5750000000000002</v>
      </c>
    </row>
    <row r="93" spans="1:5" x14ac:dyDescent="0.25">
      <c r="A93" s="4">
        <v>109000</v>
      </c>
      <c r="B93" s="4">
        <v>11.419</v>
      </c>
      <c r="D93" s="4">
        <v>109000</v>
      </c>
      <c r="E93" s="4">
        <v>7.2560000000000002</v>
      </c>
    </row>
    <row r="94" spans="1:5" x14ac:dyDescent="0.25">
      <c r="A94" s="4">
        <v>110500</v>
      </c>
      <c r="B94" s="4">
        <v>10.503</v>
      </c>
      <c r="D94" s="4">
        <v>110500</v>
      </c>
      <c r="E94" s="4">
        <v>6.9489999999999998</v>
      </c>
    </row>
    <row r="95" spans="1:5" x14ac:dyDescent="0.25">
      <c r="A95" s="4">
        <v>112000</v>
      </c>
      <c r="B95" s="4">
        <v>9.6929999999999996</v>
      </c>
      <c r="D95" s="4">
        <v>112000</v>
      </c>
      <c r="E95" s="4">
        <v>6.6390000000000002</v>
      </c>
    </row>
    <row r="96" spans="1:5" x14ac:dyDescent="0.25">
      <c r="A96" s="4">
        <v>113500</v>
      </c>
      <c r="B96" s="4">
        <v>9.0150000000000006</v>
      </c>
      <c r="D96" s="4">
        <v>113500</v>
      </c>
      <c r="E96" s="4">
        <v>6.3769999999999998</v>
      </c>
    </row>
    <row r="97" spans="1:5" x14ac:dyDescent="0.25">
      <c r="A97" s="3">
        <v>115000</v>
      </c>
      <c r="B97" s="4">
        <v>8.4039999999999999</v>
      </c>
      <c r="D97" s="3">
        <v>115000</v>
      </c>
      <c r="E97" s="4">
        <v>6.1120000000000001</v>
      </c>
    </row>
    <row r="98" spans="1:5" x14ac:dyDescent="0.25">
      <c r="A98" s="4">
        <v>116500</v>
      </c>
      <c r="B98" s="4">
        <v>7.8630000000000004</v>
      </c>
      <c r="D98" s="4">
        <v>116500</v>
      </c>
      <c r="E98" s="4">
        <v>5.86</v>
      </c>
    </row>
    <row r="99" spans="1:5" x14ac:dyDescent="0.25">
      <c r="A99" s="4">
        <v>118000</v>
      </c>
      <c r="B99" s="4">
        <v>7.38</v>
      </c>
      <c r="D99" s="4">
        <v>118000</v>
      </c>
      <c r="E99" s="4">
        <v>5.6210000000000004</v>
      </c>
    </row>
    <row r="100" spans="1:5" x14ac:dyDescent="0.25">
      <c r="A100" s="4">
        <v>119500</v>
      </c>
      <c r="B100" s="4">
        <v>6.9470000000000001</v>
      </c>
      <c r="D100" s="4">
        <v>119500</v>
      </c>
      <c r="E100" s="4">
        <v>5.3959999999999999</v>
      </c>
    </row>
    <row r="101" spans="1:5" x14ac:dyDescent="0.25">
      <c r="A101" s="4">
        <v>121000</v>
      </c>
      <c r="B101" s="4">
        <v>6.5570000000000004</v>
      </c>
      <c r="D101" s="4">
        <v>121000</v>
      </c>
      <c r="E101" s="4">
        <v>5.1820000000000004</v>
      </c>
    </row>
    <row r="102" spans="1:5" x14ac:dyDescent="0.25">
      <c r="A102" s="4">
        <v>122500</v>
      </c>
      <c r="B102" s="4">
        <v>6.2039999999999997</v>
      </c>
      <c r="D102" s="4">
        <v>122500</v>
      </c>
      <c r="E102" s="4">
        <v>4.9809999999999999</v>
      </c>
    </row>
    <row r="103" spans="1:5" x14ac:dyDescent="0.25">
      <c r="A103" s="4">
        <v>124000</v>
      </c>
      <c r="B103" s="4">
        <v>5.8819999999999997</v>
      </c>
      <c r="D103" s="4">
        <v>124000</v>
      </c>
      <c r="E103" s="4">
        <v>4.79</v>
      </c>
    </row>
    <row r="104" spans="1:5" x14ac:dyDescent="0.25">
      <c r="A104" s="3">
        <v>125500</v>
      </c>
      <c r="B104" s="4">
        <v>5.5890000000000004</v>
      </c>
      <c r="D104" s="3">
        <v>125500</v>
      </c>
      <c r="E104" s="4">
        <v>4.6100000000000003</v>
      </c>
    </row>
    <row r="105" spans="1:5" x14ac:dyDescent="0.25">
      <c r="A105" s="4">
        <v>127000</v>
      </c>
      <c r="B105" s="4">
        <v>5.32</v>
      </c>
      <c r="D105" s="4">
        <v>127000</v>
      </c>
      <c r="E105" s="4">
        <v>4.4390000000000001</v>
      </c>
    </row>
    <row r="106" spans="1:5" x14ac:dyDescent="0.25">
      <c r="A106" s="4">
        <v>128500</v>
      </c>
      <c r="B106" s="4">
        <v>5.0720000000000001</v>
      </c>
      <c r="D106" s="4">
        <v>128500</v>
      </c>
      <c r="E106" s="4">
        <v>4.2779999999999996</v>
      </c>
    </row>
    <row r="107" spans="1:5" x14ac:dyDescent="0.25">
      <c r="A107" s="4">
        <v>130000</v>
      </c>
      <c r="B107" s="4">
        <v>4.8440000000000003</v>
      </c>
      <c r="D107" s="4">
        <v>130000</v>
      </c>
      <c r="E107" s="4">
        <v>4.125</v>
      </c>
    </row>
    <row r="108" spans="1:5" x14ac:dyDescent="0.25">
      <c r="A108" s="4">
        <v>131500</v>
      </c>
      <c r="B108" s="4">
        <v>4.633</v>
      </c>
      <c r="D108" s="4">
        <v>131500</v>
      </c>
      <c r="E108" s="4">
        <v>3.9809999999999999</v>
      </c>
    </row>
    <row r="109" spans="1:5" x14ac:dyDescent="0.25">
      <c r="A109" s="4">
        <v>133000</v>
      </c>
      <c r="B109" s="4">
        <v>4.4379999999999997</v>
      </c>
      <c r="D109" s="4">
        <v>133000</v>
      </c>
      <c r="E109" s="4">
        <v>3.843</v>
      </c>
    </row>
    <row r="110" spans="1:5" x14ac:dyDescent="0.25">
      <c r="A110" s="4">
        <v>134500</v>
      </c>
      <c r="B110" s="4">
        <v>4.2560000000000002</v>
      </c>
      <c r="D110" s="4">
        <v>134500</v>
      </c>
      <c r="E110" s="4">
        <v>3.714</v>
      </c>
    </row>
    <row r="111" spans="1:5" x14ac:dyDescent="0.25">
      <c r="A111" s="3">
        <v>136000</v>
      </c>
      <c r="B111" s="4">
        <v>4.0860000000000003</v>
      </c>
      <c r="D111" s="3">
        <v>136000</v>
      </c>
      <c r="E111" s="4">
        <v>3.59</v>
      </c>
    </row>
    <row r="112" spans="1:5" x14ac:dyDescent="0.25">
      <c r="A112" s="4">
        <v>137500</v>
      </c>
      <c r="B112" s="4">
        <v>3.9279999999999999</v>
      </c>
      <c r="D112" s="4">
        <v>137500</v>
      </c>
      <c r="E112" s="4">
        <v>3.4729999999999999</v>
      </c>
    </row>
    <row r="113" spans="1:5" x14ac:dyDescent="0.25">
      <c r="A113" s="4">
        <v>139000</v>
      </c>
      <c r="B113" s="4">
        <v>3.78</v>
      </c>
      <c r="D113" s="4">
        <v>139000</v>
      </c>
      <c r="E113" s="4">
        <v>3.3620000000000001</v>
      </c>
    </row>
    <row r="114" spans="1:5" x14ac:dyDescent="0.25">
      <c r="A114" s="4">
        <v>140500</v>
      </c>
      <c r="B114" s="4">
        <v>3.641</v>
      </c>
      <c r="D114" s="4">
        <v>140500</v>
      </c>
      <c r="E114" s="4">
        <v>3.2559999999999998</v>
      </c>
    </row>
    <row r="115" spans="1:5" x14ac:dyDescent="0.25">
      <c r="A115" s="4">
        <v>142000</v>
      </c>
      <c r="B115" s="4">
        <v>3.51</v>
      </c>
      <c r="D115" s="4">
        <v>142000</v>
      </c>
      <c r="E115" s="4">
        <v>3.1549999999999998</v>
      </c>
    </row>
    <row r="116" spans="1:5" x14ac:dyDescent="0.25">
      <c r="A116" s="4">
        <v>143500</v>
      </c>
      <c r="B116" s="4">
        <v>3.3879999999999999</v>
      </c>
      <c r="D116" s="4">
        <v>143500</v>
      </c>
      <c r="E116" s="4">
        <v>3.0590000000000002</v>
      </c>
    </row>
    <row r="117" spans="1:5" x14ac:dyDescent="0.25">
      <c r="A117" s="4">
        <v>145000</v>
      </c>
      <c r="B117" s="4">
        <v>3.2719999999999998</v>
      </c>
      <c r="D117" s="4">
        <v>145000</v>
      </c>
      <c r="E117" s="4">
        <v>2.968</v>
      </c>
    </row>
    <row r="118" spans="1:5" x14ac:dyDescent="0.25">
      <c r="A118" s="3">
        <v>146500</v>
      </c>
      <c r="B118" s="4">
        <v>3.1629999999999998</v>
      </c>
      <c r="D118" s="3">
        <v>146500</v>
      </c>
      <c r="E118" s="4">
        <v>2.88</v>
      </c>
    </row>
    <row r="119" spans="1:5" x14ac:dyDescent="0.25">
      <c r="A119" s="4">
        <v>148000</v>
      </c>
      <c r="B119" s="4">
        <v>3.0590000000000002</v>
      </c>
      <c r="D119" s="4">
        <v>148000</v>
      </c>
      <c r="E119" s="4">
        <v>2.7970000000000002</v>
      </c>
    </row>
    <row r="120" spans="1:5" x14ac:dyDescent="0.25">
      <c r="A120" s="4">
        <v>149500</v>
      </c>
      <c r="B120" s="4">
        <v>2.9620000000000002</v>
      </c>
      <c r="D120" s="4">
        <v>149500</v>
      </c>
      <c r="E120" s="4">
        <v>2.7170000000000001</v>
      </c>
    </row>
    <row r="121" spans="1:5" x14ac:dyDescent="0.25">
      <c r="A121" s="4">
        <v>151000</v>
      </c>
      <c r="B121" s="4">
        <v>2.8690000000000002</v>
      </c>
      <c r="D121" s="4">
        <v>151000</v>
      </c>
      <c r="E121" s="4">
        <v>2.641</v>
      </c>
    </row>
    <row r="122" spans="1:5" x14ac:dyDescent="0.25">
      <c r="A122" s="4">
        <v>152500</v>
      </c>
      <c r="B122" s="4">
        <v>2.7810000000000001</v>
      </c>
      <c r="D122" s="4">
        <v>152500</v>
      </c>
      <c r="E122" s="4">
        <v>2.5680000000000001</v>
      </c>
    </row>
    <row r="123" spans="1:5" x14ac:dyDescent="0.25">
      <c r="A123" s="4">
        <v>154000</v>
      </c>
      <c r="B123" s="4">
        <v>2.698</v>
      </c>
      <c r="D123" s="4">
        <v>154000</v>
      </c>
      <c r="E123" s="4">
        <v>2.4990000000000001</v>
      </c>
    </row>
    <row r="124" spans="1:5" x14ac:dyDescent="0.25">
      <c r="A124" s="4">
        <v>155500</v>
      </c>
      <c r="B124" s="4">
        <v>2.6179999999999999</v>
      </c>
      <c r="D124" s="4">
        <v>155500</v>
      </c>
      <c r="E124" s="4">
        <v>2.4319999999999999</v>
      </c>
    </row>
    <row r="125" spans="1:5" x14ac:dyDescent="0.25">
      <c r="A125" s="3">
        <v>157000</v>
      </c>
      <c r="B125" s="4">
        <v>2.5419999999999998</v>
      </c>
      <c r="D125" s="3">
        <v>157000</v>
      </c>
      <c r="E125" s="4">
        <v>2.3679999999999999</v>
      </c>
    </row>
    <row r="126" spans="1:5" x14ac:dyDescent="0.25">
      <c r="A126" s="4">
        <v>158500</v>
      </c>
      <c r="B126" s="4">
        <v>2.4700000000000002</v>
      </c>
      <c r="D126" s="4">
        <v>158500</v>
      </c>
      <c r="E126" s="4">
        <v>2.306</v>
      </c>
    </row>
    <row r="127" spans="1:5" x14ac:dyDescent="0.25">
      <c r="A127" s="4">
        <v>160000</v>
      </c>
      <c r="B127" s="4">
        <v>2.4009999999999998</v>
      </c>
      <c r="D127" s="4">
        <v>160000</v>
      </c>
      <c r="E127" s="4">
        <v>2.2469999999999999</v>
      </c>
    </row>
    <row r="128" spans="1:5" x14ac:dyDescent="0.25">
      <c r="A128" s="6" t="s">
        <v>14</v>
      </c>
      <c r="B128" s="7">
        <f>MAX(B27:B127)</f>
        <v>43.259</v>
      </c>
      <c r="D128" s="6" t="s">
        <v>13</v>
      </c>
      <c r="E128" s="7">
        <f>MAX(E27:E127)</f>
        <v>11.125999999999999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Anujin Baatartsogt</dc:creator>
  <cp:lastModifiedBy>Anujin Baatartsogt</cp:lastModifiedBy>
  <dcterms:created xsi:type="dcterms:W3CDTF">2020-11-25T09:09:48Z</dcterms:created>
  <dcterms:modified xsi:type="dcterms:W3CDTF">2020-11-26T13:56:42Z</dcterms:modified>
</cp:coreProperties>
</file>