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IVERSIDAD TECNOLOGICA DE PEREIRA\SEMESTRE XI\HPC\OpenCV\"/>
    </mc:Choice>
  </mc:AlternateContent>
  <bookViews>
    <workbookView xWindow="0" yWindow="0" windowWidth="20490" windowHeight="753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  <c r="H11" i="1"/>
  <c r="H10" i="1"/>
  <c r="H9" i="1"/>
  <c r="H8" i="1"/>
  <c r="H7" i="1"/>
  <c r="H6" i="1"/>
  <c r="H5" i="1"/>
  <c r="H4" i="1"/>
  <c r="H3" i="1"/>
  <c r="H2" i="1"/>
  <c r="G11" i="1"/>
  <c r="G10" i="1"/>
  <c r="G9" i="1"/>
  <c r="G8" i="1"/>
  <c r="G7" i="1"/>
  <c r="G6" i="1"/>
  <c r="G5" i="1"/>
  <c r="G4" i="1"/>
  <c r="G3" i="1"/>
  <c r="G2" i="1"/>
  <c r="E3" i="1"/>
  <c r="E4" i="1"/>
  <c r="E5" i="1"/>
  <c r="E6" i="1"/>
  <c r="E7" i="1"/>
  <c r="E8" i="1"/>
  <c r="E9" i="1"/>
  <c r="E10" i="1"/>
  <c r="E11" i="1"/>
  <c r="E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<sst xmlns="http://schemas.openxmlformats.org/spreadsheetml/2006/main" count="8" uniqueCount="8">
  <si>
    <t>ancho</t>
  </si>
  <si>
    <t>alto</t>
  </si>
  <si>
    <t>tamaño</t>
  </si>
  <si>
    <t>No Hilos</t>
  </si>
  <si>
    <t>No Bloques</t>
  </si>
  <si>
    <t>Tiempo CPU</t>
  </si>
  <si>
    <t>Tiempo GPU</t>
  </si>
  <si>
    <t>aceleración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</si>
</sst>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topLeftCell="B1" workbookViewId="0">
      <selection activeCell="H15" sqref="H15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J1" t="s">
        <v>7</v>
      </c>
    </row>
    <row r="2" spans="1:10" x14ac:dyDescent="0.25">
      <c r="A2">
        <v>500</v>
      </c>
      <c r="B2">
        <v>400</v>
      </c>
      <c r="C2">
        <f>A2*B2</f>
        <v>200000</v>
      </c>
      <c r="D2">
        <v>1024</v>
      </c>
      <c r="E2">
        <f>(A2/D2)*(B2/32)</f>
        <v>6.103515625</v>
      </c>
      <c r="G2">
        <f>AVERAGE(0.013942,0.01463,0.014032,0.006735,0.006415,0.015095,0.006608,0.014043,0.008807,0.007052)</f>
        <v>1.07359E-2</v>
      </c>
      <c r="H2">
        <f>AVERAGE(0.001148,
0.001149,
0.001141,
0.001148,
0.001153,
0.00115,
0.001146,
0.001161,
0.001149,
0.001149)</f>
        <v>1.1494000000000001E-3</v>
      </c>
      <c r="J2">
        <f>G2/H2</f>
        <v>9.3404384896467718</v>
      </c>
    </row>
    <row r="3" spans="1:10" x14ac:dyDescent="0.25">
      <c r="A3">
        <v>1000</v>
      </c>
      <c r="B3">
        <v>400</v>
      </c>
      <c r="C3">
        <f t="shared" ref="C3:C11" si="0">A3*B3</f>
        <v>400000</v>
      </c>
      <c r="D3">
        <v>1024</v>
      </c>
      <c r="E3">
        <f t="shared" ref="E3:E11" si="1">(A3/D3)*(B3/32)</f>
        <v>12.20703125</v>
      </c>
      <c r="G3">
        <f>AVERAGE(0.025314,
0.02226,
0.023794,
0.012424,
0.012788,
0.012699,
0.011686,
0.011151,
0.01124,
0.01131)</f>
        <v>1.5466600000000002E-2</v>
      </c>
      <c r="H3">
        <f>AVERAGE(0.002266,
0.002234,
0.002224,
0.002244,
0.002215,
0.002231,
0.002489,
0.002216,
0.002345,
0.002224)</f>
        <v>2.2688000000000001E-3</v>
      </c>
      <c r="J3">
        <f t="shared" ref="J3:J11" si="2">G3/H3</f>
        <v>6.8170839210155156</v>
      </c>
    </row>
    <row r="4" spans="1:10" x14ac:dyDescent="0.25">
      <c r="A4">
        <v>500</v>
      </c>
      <c r="B4">
        <v>500</v>
      </c>
      <c r="C4">
        <f t="shared" si="0"/>
        <v>250000</v>
      </c>
      <c r="D4">
        <v>1024</v>
      </c>
      <c r="E4">
        <f t="shared" si="1"/>
        <v>7.62939453125</v>
      </c>
      <c r="G4">
        <f>AVERAGE(0.017268,
0.008169,
0.009425,
0.011514,
0.007834,
0.008024,
0.008477,
0.007808,
0.008325,
0.007975)</f>
        <v>9.481899999999998E-3</v>
      </c>
      <c r="H4">
        <f>AVERAGE(0.001422,
0.001463,
0.001422,
0.001425,
0.001423,
0.001425,
0.001415,
0.001423,
0.001417,
0.00142)</f>
        <v>1.4255000000000001E-3</v>
      </c>
      <c r="J4">
        <f t="shared" si="2"/>
        <v>6.6516310066643261</v>
      </c>
    </row>
    <row r="5" spans="1:10" x14ac:dyDescent="0.25">
      <c r="A5">
        <v>1000</v>
      </c>
      <c r="B5">
        <v>500</v>
      </c>
      <c r="C5">
        <f t="shared" si="0"/>
        <v>500000</v>
      </c>
      <c r="D5">
        <v>1024</v>
      </c>
      <c r="E5">
        <f t="shared" si="1"/>
        <v>15.2587890625</v>
      </c>
      <c r="G5">
        <f>AVERAGE(0.024865,
0.015953,
0.012528,
0.012459,
0.012901,
0.015353,
0.012186,
0.012168,
0.012602,
0.012403)</f>
        <v>1.4341799999999998E-2</v>
      </c>
      <c r="H5">
        <f>AVERAGE(0.00264,
0.002637,
0.002643,
0.00262,
0.002634,
0.002765,
0.002637,
0.002625,
0.002645,
0.00262)</f>
        <v>2.6466000000000003E-3</v>
      </c>
      <c r="J5">
        <f t="shared" si="2"/>
        <v>5.4189526184538641</v>
      </c>
    </row>
    <row r="6" spans="1:10" x14ac:dyDescent="0.25">
      <c r="A6">
        <v>500</v>
      </c>
      <c r="B6">
        <v>600</v>
      </c>
      <c r="C6">
        <f t="shared" si="0"/>
        <v>300000</v>
      </c>
      <c r="D6">
        <v>1024</v>
      </c>
      <c r="E6">
        <f t="shared" si="1"/>
        <v>9.1552734375</v>
      </c>
      <c r="G6">
        <f>AVERAGE(0.014637,
0.008594,
0.008911,
0.008842,
0.009191,
0.009607,
0.008933,
0.009009,
0.008839,
0.009158)</f>
        <v>9.5721000000000001E-3</v>
      </c>
      <c r="H6">
        <f>AVERAGE(0.001702,
0.001675,
0.001674,
0.001711,
0.001691,
0.001681,
0.001755,
0.001699,
0.001689,
0.001712)</f>
        <v>1.6988999999999997E-3</v>
      </c>
      <c r="J6">
        <f t="shared" si="2"/>
        <v>5.6342927776796756</v>
      </c>
    </row>
    <row r="7" spans="1:10" x14ac:dyDescent="0.25">
      <c r="A7">
        <v>1000</v>
      </c>
      <c r="B7">
        <v>600</v>
      </c>
      <c r="C7">
        <f t="shared" si="0"/>
        <v>600000</v>
      </c>
      <c r="D7">
        <v>1024</v>
      </c>
      <c r="E7">
        <f t="shared" si="1"/>
        <v>18.310546875</v>
      </c>
      <c r="G7">
        <f>AVERAGE(0.024743,
0.026181,
0.014913,
0.021482,
0.033744,
0.015222,
0.015041,
0.015177,
0.01591,
0.015957)</f>
        <v>1.9837E-2</v>
      </c>
      <c r="H7">
        <f>AVERAGE(0.003135,
0.003112,
0.003087,
0.003083,
0.003077,
0.00309,
0.003078,
0.003183,
0.003084,
0.003086)</f>
        <v>3.1015000000000001E-3</v>
      </c>
      <c r="J7">
        <f t="shared" si="2"/>
        <v>6.395937449621151</v>
      </c>
    </row>
    <row r="8" spans="1:10" x14ac:dyDescent="0.25">
      <c r="A8">
        <v>500</v>
      </c>
      <c r="B8">
        <v>700</v>
      </c>
      <c r="C8">
        <f t="shared" si="0"/>
        <v>350000</v>
      </c>
      <c r="D8">
        <v>1024</v>
      </c>
      <c r="E8">
        <f t="shared" si="1"/>
        <v>10.68115234375</v>
      </c>
      <c r="G8">
        <f>AVERAGE(0.01177,
0.021229,
0.013809,
0.009483,
0.009553,
0.009614,
0.009469,
0.01011,
0.014927,
0.018559)</f>
        <v>1.2852300000000001E-2</v>
      </c>
      <c r="H8">
        <f>AVERAGE(0.00193,
0.001945,
0.001941,
0.001937,
0.001972,
0.001985,
0.001951,
0.001956,
0.001968,
0.002107)</f>
        <v>1.9691999999999999E-3</v>
      </c>
      <c r="J8">
        <f t="shared" si="2"/>
        <v>6.5266605728214504</v>
      </c>
    </row>
    <row r="9" spans="1:10" x14ac:dyDescent="0.25">
      <c r="A9">
        <v>1000</v>
      </c>
      <c r="B9">
        <v>700</v>
      </c>
      <c r="C9">
        <f t="shared" si="0"/>
        <v>700000</v>
      </c>
      <c r="D9">
        <v>1024</v>
      </c>
      <c r="E9">
        <f t="shared" si="1"/>
        <v>21.3623046875</v>
      </c>
      <c r="G9">
        <f>AVERAGE(0.018227,
0.017868,
0.017019,
0.017228,
0.017001,
0.017898,
0.017211,
0.017306,
0.016763,
0.017598)</f>
        <v>1.7411900000000001E-2</v>
      </c>
      <c r="H9">
        <f>AVERAGE(0.003711,
0.003628,
0.003601,
0.003892,
0.003604,
0.003575,
0.003642,
0.003591,
0.003578,
0.003724)</f>
        <v>3.6546E-3</v>
      </c>
      <c r="J9">
        <f t="shared" si="2"/>
        <v>4.7643791386198222</v>
      </c>
    </row>
    <row r="10" spans="1:10" x14ac:dyDescent="0.25">
      <c r="A10">
        <v>500</v>
      </c>
      <c r="B10">
        <v>800</v>
      </c>
      <c r="C10">
        <f t="shared" si="0"/>
        <v>400000</v>
      </c>
      <c r="D10">
        <v>1024</v>
      </c>
      <c r="E10">
        <f t="shared" si="1"/>
        <v>12.20703125</v>
      </c>
      <c r="G10">
        <f>AVERAGE(0.013352,
0.011265,
0.011062,
0.011575,
0.011056,
0.011776,
0.01134,
0.010991,
0.011733,
0.013141)</f>
        <v>1.1729099999999999E-2</v>
      </c>
      <c r="H10">
        <f>AVERAGE(0.002243,
0.002236,
0.002211,
0.002247,
0.002222,
0.002278,
0.00223,
0.002238,
0.002241,
0.002241)</f>
        <v>2.2387000000000002E-3</v>
      </c>
      <c r="J10">
        <f t="shared" si="2"/>
        <v>5.2392459909769054</v>
      </c>
    </row>
    <row r="11" spans="1:10" x14ac:dyDescent="0.25">
      <c r="A11">
        <v>1000</v>
      </c>
      <c r="B11">
        <v>800</v>
      </c>
      <c r="C11">
        <f t="shared" si="0"/>
        <v>800000</v>
      </c>
      <c r="D11">
        <v>1024</v>
      </c>
      <c r="E11">
        <f t="shared" si="1"/>
        <v>24.4140625</v>
      </c>
      <c r="G11">
        <f>AVERAGE(0.034518,
0.039814,
0.034956,
0.01926,
0.019938,
0.019926,
0.019697,
0.018774,
0.019594,
0.019259)</f>
        <v>2.4573599999999998E-2</v>
      </c>
      <c r="H11">
        <f>AVERAGE(0.004081,
0.004082,
0.004177,
0.004086,
0.00403,
0.004054,
0.004073,
0.004024,
0.004092,
0.004098)</f>
        <v>4.0796999999999995E-3</v>
      </c>
      <c r="J11">
        <f t="shared" si="2"/>
        <v>6.0233840723582617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</dc:creator>
  <cp:lastModifiedBy>Angie</cp:lastModifiedBy>
  <dcterms:created xsi:type="dcterms:W3CDTF">2016-05-17T00:03:45Z</dcterms:created>
  <dcterms:modified xsi:type="dcterms:W3CDTF">2016-05-17T01:16:26Z</dcterms:modified>
</cp:coreProperties>
</file>